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ml.chartshapes+xml"/>
  <Override PartName="/xl/charts/chart3.xml" ContentType="application/vnd.openxmlformats-officedocument.drawingml.chart+xml"/>
  <Override PartName="/xl/drawings/drawing3.xml" ContentType="application/vnd.openxmlformats-officedocument.drawingml.chartshapes+xml"/>
  <Override PartName="/xl/charts/chart4.xml" ContentType="application/vnd.openxmlformats-officedocument.drawingml.chart+xml"/>
  <Override PartName="/xl/drawings/drawing4.xml" ContentType="application/vnd.openxmlformats-officedocument.drawing+xml"/>
  <Override PartName="/xl/ctrlProps/ctrlProp2.xml" ContentType="application/vnd.ms-excel.controlproperties+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ml.chartshapes+xml"/>
  <Override PartName="/xl/charts/chart7.xml" ContentType="application/vnd.openxmlformats-officedocument.drawingml.chart+xml"/>
  <Override PartName="/xl/drawings/drawing6.xml" ContentType="application/vnd.openxmlformats-officedocument.drawingml.chartshapes+xml"/>
  <Override PartName="/xl/charts/chart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codeName="ThisWorkbook"/>
  <mc:AlternateContent xmlns:mc="http://schemas.openxmlformats.org/markup-compatibility/2006">
    <mc:Choice Requires="x15">
      <x15ac:absPath xmlns:x15ac="http://schemas.microsoft.com/office/spreadsheetml/2010/11/ac" url="C:\Users\Heather\Downloads\"/>
    </mc:Choice>
  </mc:AlternateContent>
  <xr:revisionPtr revIDLastSave="0" documentId="8_{5A1EB34F-23BE-4CD1-ACA3-45D56D0435D5}" xr6:coauthVersionLast="47" xr6:coauthVersionMax="47" xr10:uidLastSave="{00000000-0000-0000-0000-000000000000}"/>
  <bookViews>
    <workbookView xWindow="28680" yWindow="-120" windowWidth="29040" windowHeight="15720" xr2:uid="{00000000-000D-0000-FFFF-FFFF00000000}"/>
  </bookViews>
  <sheets>
    <sheet name="Instructions" sheetId="6" r:id="rId1"/>
    <sheet name="Personal Budget" sheetId="3" r:id="rId2"/>
    <sheet name="Actual Performance" sheetId="5" r:id="rId3"/>
    <sheet name="chart_calcs" sheetId="4" state="hidden" r:id="rId4"/>
  </sheets>
  <definedNames>
    <definedName name="_xlnm._FilterDatabase" localSheetId="2" hidden="1">'Actual Performance'!#REF!</definedName>
    <definedName name="_xlnm._FilterDatabase" localSheetId="1" hidden="1">'Personal Budget'!#REF!</definedName>
    <definedName name="Apparel" localSheetId="2">'Actual Performance'!$B$69</definedName>
    <definedName name="Apparel">'Personal Budget'!$B$67</definedName>
    <definedName name="CategoriesExpense">'Personal Budget'!$B$42,'Personal Budget'!$B$59,'Personal Budget'!$B$67,'Personal Budget'!$B$76,'Personal Budget'!$B$86,'Personal Budget'!$B$95,'Personal Budget'!$B$106,'Personal Budget'!$B$115,'Personal Budget'!$B$128,'Personal Budget'!$B$138</definedName>
    <definedName name="CategoriesIncome">{"Business drawings";"Salary / wages";"Interest";"Dividends";"Rental income";"+'Personal Budget'!$C$38"}</definedName>
    <definedName name="Children" localSheetId="2">'Actual Performance'!$B$79</definedName>
    <definedName name="Children">'Personal Budget'!$B$76</definedName>
    <definedName name="DateAsANumber">'Personal Budget'!$M$1</definedName>
    <definedName name="Debt_Repayments" localSheetId="2">'Actual Performance'!$B$136</definedName>
    <definedName name="Debt_Repayments">'Personal Budget'!$B$128</definedName>
    <definedName name="FirstMonth" localSheetId="2">PROPER(TEXT('Actual Performance'!StartDate,"mmm "))</definedName>
    <definedName name="FirstMonth">PROPER(TEXT(StartDate,"mmm "))</definedName>
    <definedName name="Food" localSheetId="2">'Actual Performance'!$B$60</definedName>
    <definedName name="Food">'Personal Budget'!$B$59</definedName>
    <definedName name="Household" localSheetId="2">'Actual Performance'!$B$42</definedName>
    <definedName name="Household">'Personal Budget'!$B$42</definedName>
    <definedName name="income_percent_selected_period" localSheetId="2">'Actual Performance'!$AD$33:$AD$38</definedName>
    <definedName name="income_percent_selected_period">'Personal Budget'!$S$33:$S$38</definedName>
    <definedName name="Insurance" localSheetId="2">'Actual Performance'!$B$100</definedName>
    <definedName name="Insurance">'Personal Budget'!$B$95</definedName>
    <definedName name="Lifestyle" localSheetId="2">'Actual Performance'!$B$122</definedName>
    <definedName name="Lifestyle">'Personal Budget'!$B$115</definedName>
    <definedName name="Medical" localSheetId="2">'Actual Performance'!$B$90</definedName>
    <definedName name="Medical">'Personal Budget'!$B$86</definedName>
    <definedName name="NextMonth" localSheetId="2">UPPER(TEXT(EOMONTH(VALUE('Actual Performance'!XFD1 &amp; "1"),0)+1,"mmm "))</definedName>
    <definedName name="NextMonth">UPPER(TEXT(EOMONTH(VALUE('Personal Budget'!XFD1 &amp; "1"),0)+1,"mmm "))</definedName>
    <definedName name="PercentsExpense" localSheetId="2">'Actual Performance'!$AD$43,'Actual Performance'!$AD$60,'Actual Performance'!$AD$69,'Actual Performance'!$AD$79,'Actual Performance'!$AD$90,'Actual Performance'!$AD$100,'Actual Performance'!$AD$112,'Actual Performance'!$AD$122,'Actual Performance'!$AD$136</definedName>
    <definedName name="PercentsExpense">'Personal Budget'!$S$42,'Personal Budget'!$S$59,'Personal Budget'!$S$67,'Personal Budget'!$S$76,'Personal Budget'!$S$86,'Personal Budget'!$S$95,'Personal Budget'!$S$106,'Personal Budget'!$S$115,'Personal Budget'!$S$128</definedName>
    <definedName name="PercentsIncome" localSheetId="2">'Actual Performance'!$AD$33:$AD$38</definedName>
    <definedName name="PercentsIncome">'Personal Budget'!$S$33:$S$38</definedName>
    <definedName name="Periods" localSheetId="2">'Actual Performance'!$F$28:$AE$28</definedName>
    <definedName name="Periods">'Personal Budget'!$F$28:$R$28</definedName>
    <definedName name="ScrollBarValue">chart_calcs!$D$13</definedName>
    <definedName name="SelectedPeriod" localSheetId="2">INDEX('Actual Performance'!Periods,,ScrollBarValue)</definedName>
    <definedName name="SelectedPeriod">INDEX(Periods,,ScrollBarValue)</definedName>
    <definedName name="SelectedPeriodCashFlowNegative" localSheetId="2">INDEX('Actual Performance'!$F$29:$AD$29,,'Actual Performance'!SelectedPeriodColumn) * NOT('Actual Performance'!SelectedPeriodIsFunded)</definedName>
    <definedName name="SelectedPeriodCashFlowNegative">INDEX('Personal Budget'!$F$29:$R$29,,SelectedPeriodColumn) * NOT(SelectedPeriodIsFunded)</definedName>
    <definedName name="SelectedPeriodCashFlowNegative_Mirror" localSheetId="2">CHOOSE({1,2,3},0,'Actual Performance'!SelectedPeriodCashFlowNegative,-(MAX(ABS('Actual Performance'!SelectedPeriodCashFlowNegative),'Actual Performance'!SelectedPeriodCashFlowPositive)))</definedName>
    <definedName name="SelectedPeriodCashFlowNegative_Mirror">CHOOSE({1,2,3},0,SelectedPeriodCashFlowNegative,-(MAX(ABS(SelectedPeriodCashFlowNegative),SelectedPeriodCashFlowPositive)))</definedName>
    <definedName name="SelectedPeriodCashFlowPositive" localSheetId="2">INDEX('Actual Performance'!$F$29:$AD$29,,'Actual Performance'!SelectedPeriodColumn) * 'Actual Performance'!SelectedPeriodIsFunded</definedName>
    <definedName name="SelectedPeriodCashFlowPositive">INDEX('Personal Budget'!$F$29:$R$29,,SelectedPeriodColumn) * SelectedPeriodIsFunded</definedName>
    <definedName name="SelectedPeriodCashFlowPositive_Mirror" localSheetId="2">CHOOSE({1,2,3},0,'Actual Performance'!SelectedPeriodCashFlowPositive,(MAX(ABS('Actual Performance'!SelectedPeriodCashFlowNegative),'Actual Performance'!SelectedPeriodCashFlowPositive)))</definedName>
    <definedName name="SelectedPeriodCashFlowPositive_Mirror">CHOOSE({1,2,3},0,SelectedPeriodCashFlowPositive,(MAX(ABS(SelectedPeriodCashFlowNegative),SelectedPeriodCashFlowPositive)))</definedName>
    <definedName name="SelectedPeriodColumn" localSheetId="2">MATCH('Actual Performance'!SelectedPeriod,'Actual Performance'!Periods,0)</definedName>
    <definedName name="SelectedPeriodColumn">MATCH(SelectedPeriod,Periods,0)</definedName>
    <definedName name="SelectedPeriodIsFunded" localSheetId="2">INDEX('Actual Performance'!$F$39:$AE$39,,'Actual Performance'!SelectedPeriodColumn)&gt;=INDEX('Actual Performance'!$F$161:$AE$161,,'Actual Performance'!SelectedPeriodColumn)</definedName>
    <definedName name="SelectedPeriodIsFunded">INDEX('Personal Budget'!$F$39:$R$39,,SelectedPeriodColumn)&gt;=INDEX('Personal Budget'!$F$150:$R$150,,SelectedPeriodColumn)</definedName>
    <definedName name="SelectedStartMonth" localSheetId="2">'Actual Performance'!$U$1</definedName>
    <definedName name="SelectedStartMonth">'Personal Budget'!$O$1</definedName>
    <definedName name="StartDate" localSheetId="2">DATEVALUE("1-"&amp;'Actual Performance'!SelectedStartMonth&amp;"-" &amp;YEAR(TODAY()))</definedName>
    <definedName name="StartDate">DATEVALUE("1-"&amp;SelectedStartMonth&amp;"-" &amp;YEAR(TODAY()))</definedName>
    <definedName name="Transport" localSheetId="2">'Actual Performance'!$B$112</definedName>
    <definedName name="Transport">'Personal Budget'!$B$106</definedName>
    <definedName name="Year">'Personal Budget'!$Q$1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C30" i="5" l="1" a="1"/>
  <c r="AC30" i="5" s="1"/>
  <c r="AC29" i="5" a="1"/>
  <c r="AC29" i="5" s="1"/>
  <c r="AA30" i="5" a="1"/>
  <c r="AA30" i="5"/>
  <c r="AA29" i="5" a="1"/>
  <c r="AA29" i="5" s="1"/>
  <c r="Y30" i="5" a="1"/>
  <c r="Y30" i="5" s="1"/>
  <c r="Y29" i="5" a="1"/>
  <c r="Y29" i="5" s="1"/>
  <c r="W30" i="5" a="1"/>
  <c r="W30" i="5"/>
  <c r="W29" i="5" a="1"/>
  <c r="W29" i="5" s="1"/>
  <c r="U29" i="5" a="1"/>
  <c r="U29" i="5" s="1"/>
  <c r="S30" i="5" a="1"/>
  <c r="S30" i="5" s="1"/>
  <c r="S29" i="5" a="1"/>
  <c r="S29" i="5"/>
  <c r="Q30" i="5" a="1"/>
  <c r="Q30" i="5" s="1"/>
  <c r="Q29" i="5" a="1"/>
  <c r="Q29" i="5" s="1"/>
  <c r="O30" i="5" a="1"/>
  <c r="O30" i="5" s="1"/>
  <c r="O29" i="5" a="1"/>
  <c r="O29" i="5" s="1"/>
  <c r="M30" i="5" a="1"/>
  <c r="M30" i="5" s="1"/>
  <c r="M29" i="5" a="1"/>
  <c r="M29" i="5" s="1"/>
  <c r="K30" i="5" a="1"/>
  <c r="K30" i="5" s="1"/>
  <c r="K29" i="5" a="1"/>
  <c r="K29" i="5" s="1"/>
  <c r="I30" i="5" a="1"/>
  <c r="I30" i="5" s="1"/>
  <c r="I29" i="5" a="1"/>
  <c r="I29" i="5" s="1"/>
  <c r="G30" i="5" a="1"/>
  <c r="G30" i="5" s="1"/>
  <c r="G29" i="5" a="1"/>
  <c r="G29" i="5" s="1"/>
  <c r="AD155" i="5"/>
  <c r="AC155" i="5" a="1"/>
  <c r="AC155" i="5" s="1"/>
  <c r="AA155" i="5" a="1"/>
  <c r="AA155" i="5" s="1"/>
  <c r="Y155" i="5" a="1"/>
  <c r="Y155" i="5" s="1"/>
  <c r="W155" i="5" a="1"/>
  <c r="W155" i="5" s="1"/>
  <c r="U155" i="5" a="1"/>
  <c r="U155" i="5" s="1"/>
  <c r="S155" i="5" a="1"/>
  <c r="S155" i="5" s="1"/>
  <c r="Q155" i="5" a="1"/>
  <c r="Q155" i="5" s="1"/>
  <c r="O155" i="5" a="1"/>
  <c r="O155" i="5" s="1"/>
  <c r="M155" i="5" a="1"/>
  <c r="M155" i="5" s="1"/>
  <c r="K155" i="5" a="1"/>
  <c r="K155" i="5" s="1"/>
  <c r="I155" i="5" a="1"/>
  <c r="I155" i="5" s="1"/>
  <c r="G155" i="5" a="1"/>
  <c r="G155" i="5" s="1"/>
  <c r="AE155" i="5" s="1"/>
  <c r="AF155" i="5" s="1"/>
  <c r="C155" i="5"/>
  <c r="AD154" i="5"/>
  <c r="AC154" i="5" a="1"/>
  <c r="AC154" i="5" s="1"/>
  <c r="AA154" i="5" a="1"/>
  <c r="AA154" i="5" s="1"/>
  <c r="Y154" i="5" a="1"/>
  <c r="Y154" i="5" s="1"/>
  <c r="W154" i="5" a="1"/>
  <c r="W154" i="5" s="1"/>
  <c r="U154" i="5" a="1"/>
  <c r="U154" i="5" s="1"/>
  <c r="S154" i="5" a="1"/>
  <c r="S154" i="5" s="1"/>
  <c r="Q154" i="5" a="1"/>
  <c r="Q154" i="5" s="1"/>
  <c r="O154" i="5" a="1"/>
  <c r="O154" i="5" s="1"/>
  <c r="M154" i="5" a="1"/>
  <c r="M154" i="5" s="1"/>
  <c r="K154" i="5" a="1"/>
  <c r="K154" i="5" s="1"/>
  <c r="I154" i="5" a="1"/>
  <c r="I154" i="5" s="1"/>
  <c r="G154" i="5" a="1"/>
  <c r="G154" i="5" s="1"/>
  <c r="C154" i="5"/>
  <c r="AD153" i="5"/>
  <c r="AC153" i="5" a="1"/>
  <c r="AC153" i="5" s="1"/>
  <c r="AA153" i="5" a="1"/>
  <c r="AA153" i="5" s="1"/>
  <c r="Y153" i="5" a="1"/>
  <c r="Y153" i="5" s="1"/>
  <c r="W153" i="5" a="1"/>
  <c r="W153" i="5" s="1"/>
  <c r="U153" i="5" a="1"/>
  <c r="U153" i="5" s="1"/>
  <c r="S153" i="5" a="1"/>
  <c r="S153" i="5" s="1"/>
  <c r="Q153" i="5" a="1"/>
  <c r="Q153" i="5" s="1"/>
  <c r="O153" i="5" a="1"/>
  <c r="O153" i="5" s="1"/>
  <c r="M153" i="5" a="1"/>
  <c r="M153" i="5" s="1"/>
  <c r="K153" i="5" a="1"/>
  <c r="K153" i="5" s="1"/>
  <c r="I153" i="5" a="1"/>
  <c r="I153" i="5" s="1"/>
  <c r="G153" i="5" a="1"/>
  <c r="G153" i="5" s="1"/>
  <c r="C153" i="5"/>
  <c r="AC150" i="5" a="1"/>
  <c r="AC150" i="5" s="1"/>
  <c r="AC151" i="5" a="1"/>
  <c r="AC151" i="5" s="1"/>
  <c r="AC152" i="5" a="1"/>
  <c r="AC152" i="5" s="1"/>
  <c r="AC156" i="5" a="1"/>
  <c r="AC156" i="5" s="1"/>
  <c r="AC157" i="5" a="1"/>
  <c r="AC157" i="5" s="1"/>
  <c r="AC158" i="5" a="1"/>
  <c r="AC158" i="5" s="1"/>
  <c r="AC149" i="5" a="1"/>
  <c r="AC149" i="5" s="1"/>
  <c r="AA150" i="5" a="1"/>
  <c r="AA150" i="5" s="1"/>
  <c r="AA151" i="5" a="1"/>
  <c r="AA151" i="5" s="1"/>
  <c r="AA152" i="5" a="1"/>
  <c r="AA152" i="5" s="1"/>
  <c r="AA156" i="5" a="1"/>
  <c r="AA156" i="5" s="1"/>
  <c r="AA157" i="5" a="1"/>
  <c r="AA157" i="5" s="1"/>
  <c r="AA158" i="5" a="1"/>
  <c r="AA158" i="5" s="1"/>
  <c r="AA149" i="5" a="1"/>
  <c r="AA149" i="5" s="1"/>
  <c r="Y150" i="5" a="1"/>
  <c r="Y150" i="5" s="1"/>
  <c r="Y151" i="5" a="1"/>
  <c r="Y151" i="5" s="1"/>
  <c r="Y152" i="5" a="1"/>
  <c r="Y152" i="5" s="1"/>
  <c r="Y156" i="5" a="1"/>
  <c r="Y156" i="5" s="1"/>
  <c r="Y157" i="5" a="1"/>
  <c r="Y157" i="5" s="1"/>
  <c r="Y158" i="5" a="1"/>
  <c r="Y158" i="5" s="1"/>
  <c r="Y149" i="5" a="1"/>
  <c r="Y149" i="5" s="1"/>
  <c r="W150" i="5" a="1"/>
  <c r="W150" i="5" s="1"/>
  <c r="W151" i="5" a="1"/>
  <c r="W151" i="5" s="1"/>
  <c r="W152" i="5" a="1"/>
  <c r="W152" i="5" s="1"/>
  <c r="W156" i="5" a="1"/>
  <c r="W156" i="5" s="1"/>
  <c r="W157" i="5" a="1"/>
  <c r="W157" i="5" s="1"/>
  <c r="W158" i="5" a="1"/>
  <c r="W158" i="5" s="1"/>
  <c r="W149" i="5" a="1"/>
  <c r="W149" i="5" s="1"/>
  <c r="U150" i="5" a="1"/>
  <c r="U150" i="5" s="1"/>
  <c r="U151" i="5" a="1"/>
  <c r="U151" i="5" s="1"/>
  <c r="U152" i="5" a="1"/>
  <c r="U152" i="5" s="1"/>
  <c r="U156" i="5" a="1"/>
  <c r="U156" i="5" s="1"/>
  <c r="U157" i="5" a="1"/>
  <c r="U157" i="5" s="1"/>
  <c r="U158" i="5" a="1"/>
  <c r="U158" i="5" s="1"/>
  <c r="U149" i="5" a="1"/>
  <c r="U149" i="5" s="1"/>
  <c r="S150" i="5" a="1"/>
  <c r="S150" i="5" s="1"/>
  <c r="S151" i="5" a="1"/>
  <c r="S151" i="5" s="1"/>
  <c r="S152" i="5" a="1"/>
  <c r="S152" i="5" s="1"/>
  <c r="S156" i="5" a="1"/>
  <c r="S156" i="5" s="1"/>
  <c r="S157" i="5" a="1"/>
  <c r="S157" i="5" s="1"/>
  <c r="S158" i="5" a="1"/>
  <c r="S158" i="5" s="1"/>
  <c r="S149" i="5" a="1"/>
  <c r="S149" i="5" s="1"/>
  <c r="Q150" i="5" a="1"/>
  <c r="Q150" i="5" s="1"/>
  <c r="Q151" i="5" a="1"/>
  <c r="Q151" i="5" s="1"/>
  <c r="Q152" i="5" a="1"/>
  <c r="Q152" i="5" s="1"/>
  <c r="Q156" i="5" a="1"/>
  <c r="Q156" i="5" s="1"/>
  <c r="Q157" i="5" a="1"/>
  <c r="Q157" i="5" s="1"/>
  <c r="Q158" i="5" a="1"/>
  <c r="Q158" i="5" s="1"/>
  <c r="Q149" i="5" a="1"/>
  <c r="Q149" i="5" s="1"/>
  <c r="O150" i="5" a="1"/>
  <c r="O150" i="5" s="1"/>
  <c r="O151" i="5" a="1"/>
  <c r="O151" i="5" s="1"/>
  <c r="O152" i="5" a="1"/>
  <c r="O152" i="5" s="1"/>
  <c r="O156" i="5" a="1"/>
  <c r="O156" i="5" s="1"/>
  <c r="O157" i="5" a="1"/>
  <c r="O157" i="5" s="1"/>
  <c r="O158" i="5" a="1"/>
  <c r="O158" i="5" s="1"/>
  <c r="O149" i="5" a="1"/>
  <c r="O149" i="5" s="1"/>
  <c r="M150" i="5" a="1"/>
  <c r="M150" i="5" s="1"/>
  <c r="M151" i="5" a="1"/>
  <c r="M151" i="5" s="1"/>
  <c r="M152" i="5" a="1"/>
  <c r="M152" i="5" s="1"/>
  <c r="M156" i="5" a="1"/>
  <c r="M156" i="5" s="1"/>
  <c r="M157" i="5" a="1"/>
  <c r="M157" i="5" s="1"/>
  <c r="M158" i="5" a="1"/>
  <c r="M158" i="5" s="1"/>
  <c r="M149" i="5" a="1"/>
  <c r="M149" i="5" s="1"/>
  <c r="K150" i="5" a="1"/>
  <c r="K150" i="5" s="1"/>
  <c r="K151" i="5" a="1"/>
  <c r="K151" i="5" s="1"/>
  <c r="K152" i="5" a="1"/>
  <c r="K152" i="5" s="1"/>
  <c r="K156" i="5" a="1"/>
  <c r="K156" i="5" s="1"/>
  <c r="K157" i="5" a="1"/>
  <c r="K157" i="5" s="1"/>
  <c r="K158" i="5" a="1"/>
  <c r="K158" i="5" s="1"/>
  <c r="K149" i="5" a="1"/>
  <c r="K149" i="5" s="1"/>
  <c r="I150" i="5" a="1"/>
  <c r="I150" i="5" s="1"/>
  <c r="I151" i="5" a="1"/>
  <c r="I151" i="5" s="1"/>
  <c r="I152" i="5" a="1"/>
  <c r="I152" i="5" s="1"/>
  <c r="I156" i="5" a="1"/>
  <c r="I156" i="5" s="1"/>
  <c r="I157" i="5" a="1"/>
  <c r="I157" i="5" s="1"/>
  <c r="I158" i="5" a="1"/>
  <c r="I158" i="5" s="1"/>
  <c r="I149" i="5" a="1"/>
  <c r="I149" i="5" s="1"/>
  <c r="G150" i="5" a="1"/>
  <c r="G150" i="5" s="1"/>
  <c r="G151" i="5" a="1"/>
  <c r="G151" i="5" s="1"/>
  <c r="G152" i="5" a="1"/>
  <c r="G152" i="5" s="1"/>
  <c r="G156" i="5" a="1"/>
  <c r="G156" i="5" s="1"/>
  <c r="G157" i="5" a="1"/>
  <c r="G157" i="5" s="1"/>
  <c r="G158" i="5" a="1"/>
  <c r="G158" i="5" s="1"/>
  <c r="G149" i="5" a="1"/>
  <c r="G149" i="5" s="1"/>
  <c r="AE153" i="5" l="1"/>
  <c r="AF153" i="5" s="1"/>
  <c r="AE154" i="5"/>
  <c r="AF154" i="5" s="1"/>
  <c r="AE151" i="5"/>
  <c r="AF151" i="5" s="1"/>
  <c r="AE152" i="5"/>
  <c r="AE156" i="5"/>
  <c r="AF156" i="5" s="1"/>
  <c r="AE157" i="5"/>
  <c r="AF157" i="5" s="1"/>
  <c r="AE158" i="5"/>
  <c r="AF158" i="5" s="1"/>
  <c r="AE150" i="5"/>
  <c r="AE149" i="5"/>
  <c r="AF149" i="5" s="1"/>
  <c r="AD151" i="5"/>
  <c r="AD152" i="5"/>
  <c r="AD156" i="5"/>
  <c r="AD157" i="5"/>
  <c r="AD158" i="5"/>
  <c r="AD150" i="5"/>
  <c r="AD149" i="5"/>
  <c r="AE30" i="5" a="1"/>
  <c r="AE30" i="5" s="1"/>
  <c r="AD30" i="5" a="1"/>
  <c r="AD30" i="5" s="1"/>
  <c r="C159" i="5"/>
  <c r="C145" i="5"/>
  <c r="C144" i="5"/>
  <c r="C143" i="5"/>
  <c r="C142" i="5"/>
  <c r="C141" i="5"/>
  <c r="C140" i="5"/>
  <c r="C139" i="5"/>
  <c r="C138" i="5"/>
  <c r="C134" i="5"/>
  <c r="C133" i="5"/>
  <c r="C132" i="5"/>
  <c r="C131" i="5"/>
  <c r="C130" i="5"/>
  <c r="C129" i="5"/>
  <c r="C128" i="5"/>
  <c r="C127" i="5"/>
  <c r="C126" i="5"/>
  <c r="C125" i="5"/>
  <c r="C124" i="5"/>
  <c r="C120" i="5"/>
  <c r="C119" i="5"/>
  <c r="C118" i="5"/>
  <c r="C117" i="5"/>
  <c r="C116" i="5"/>
  <c r="C115" i="5"/>
  <c r="C114" i="5"/>
  <c r="C110" i="5"/>
  <c r="C109" i="5"/>
  <c r="C108" i="5"/>
  <c r="C107" i="5"/>
  <c r="C106" i="5"/>
  <c r="C105" i="5"/>
  <c r="C104" i="5"/>
  <c r="C103" i="5"/>
  <c r="C102" i="5"/>
  <c r="C98" i="5"/>
  <c r="C97" i="5"/>
  <c r="C96" i="5"/>
  <c r="C95" i="5"/>
  <c r="C94" i="5"/>
  <c r="C93" i="5"/>
  <c r="C92" i="5"/>
  <c r="C88" i="5"/>
  <c r="C87" i="5"/>
  <c r="C86" i="5"/>
  <c r="C85" i="5"/>
  <c r="C84" i="5"/>
  <c r="C83" i="5"/>
  <c r="C82" i="5"/>
  <c r="C81" i="5"/>
  <c r="C77" i="5"/>
  <c r="C76" i="5"/>
  <c r="C75" i="5"/>
  <c r="C74" i="5"/>
  <c r="C73" i="5"/>
  <c r="C72" i="5"/>
  <c r="C71" i="5"/>
  <c r="C67" i="5"/>
  <c r="C66" i="5"/>
  <c r="C65" i="5"/>
  <c r="C64" i="5"/>
  <c r="C63" i="5"/>
  <c r="C62" i="5"/>
  <c r="C58" i="5"/>
  <c r="C57" i="5"/>
  <c r="C56" i="5"/>
  <c r="C55" i="5"/>
  <c r="C54" i="5"/>
  <c r="C53" i="5"/>
  <c r="C52" i="5"/>
  <c r="C51" i="5"/>
  <c r="C50" i="5"/>
  <c r="C49" i="5"/>
  <c r="C48" i="5"/>
  <c r="C47" i="5"/>
  <c r="C46" i="5"/>
  <c r="C45" i="5"/>
  <c r="C44" i="5"/>
  <c r="C39" i="5"/>
  <c r="C38" i="5"/>
  <c r="C37" i="5"/>
  <c r="C36" i="5"/>
  <c r="C35" i="5"/>
  <c r="C34" i="5"/>
  <c r="C33" i="5"/>
  <c r="B42" i="5"/>
  <c r="B60" i="5"/>
  <c r="B69" i="5"/>
  <c r="B79" i="5"/>
  <c r="B90" i="5"/>
  <c r="B100" i="5"/>
  <c r="B112" i="5"/>
  <c r="B122" i="5"/>
  <c r="B136" i="5"/>
  <c r="B147" i="5"/>
  <c r="G159" i="5"/>
  <c r="H159" i="5"/>
  <c r="I159" i="5"/>
  <c r="J159" i="5"/>
  <c r="K159" i="5"/>
  <c r="L159" i="5"/>
  <c r="M159" i="5"/>
  <c r="N159" i="5"/>
  <c r="O159" i="5"/>
  <c r="P159" i="5"/>
  <c r="Q159" i="5"/>
  <c r="R159" i="5"/>
  <c r="S159" i="5"/>
  <c r="T159" i="5"/>
  <c r="U159" i="5"/>
  <c r="V159" i="5"/>
  <c r="W159" i="5"/>
  <c r="X159" i="5"/>
  <c r="Y159" i="5"/>
  <c r="Z159" i="5"/>
  <c r="AA159" i="5"/>
  <c r="AB159" i="5"/>
  <c r="AC159" i="5"/>
  <c r="F159" i="5"/>
  <c r="C158" i="5"/>
  <c r="C157" i="5"/>
  <c r="C156" i="5"/>
  <c r="C152" i="5"/>
  <c r="C151" i="5"/>
  <c r="C150" i="5"/>
  <c r="C149" i="5"/>
  <c r="Q146" i="3"/>
  <c r="P146" i="3"/>
  <c r="O146" i="3"/>
  <c r="N146" i="3"/>
  <c r="M146" i="3"/>
  <c r="L146" i="3"/>
  <c r="K146" i="3"/>
  <c r="J146" i="3"/>
  <c r="I146" i="3"/>
  <c r="H146" i="3"/>
  <c r="G146" i="3"/>
  <c r="F146" i="3"/>
  <c r="R145" i="3"/>
  <c r="R144" i="3"/>
  <c r="R143" i="3"/>
  <c r="R142" i="3"/>
  <c r="R141" i="3"/>
  <c r="R140" i="3"/>
  <c r="R139" i="3"/>
  <c r="AD159" i="5" l="1"/>
  <c r="AF150" i="5"/>
  <c r="AF159" i="5" s="1"/>
  <c r="AF152" i="5"/>
  <c r="AE159" i="5"/>
  <c r="R146" i="3"/>
  <c r="C24" i="4"/>
  <c r="K33" i="5" l="1" a="1"/>
  <c r="K33" i="5" s="1"/>
  <c r="I33" i="5" a="1"/>
  <c r="I33" i="5" s="1"/>
  <c r="G33" i="5" a="1"/>
  <c r="G33" i="5" s="1"/>
  <c r="AC144" i="5" l="1" a="1"/>
  <c r="AC144" i="5" s="1"/>
  <c r="AA144" i="5" a="1"/>
  <c r="AA144" i="5" s="1"/>
  <c r="Y144" i="5" a="1"/>
  <c r="Y144" i="5" s="1"/>
  <c r="W144" i="5" a="1"/>
  <c r="W144" i="5" s="1"/>
  <c r="U144" i="5" a="1"/>
  <c r="U144" i="5" s="1"/>
  <c r="S144" i="5" a="1"/>
  <c r="S144" i="5" s="1"/>
  <c r="Q144" i="5" a="1"/>
  <c r="Q144" i="5" s="1"/>
  <c r="O144" i="5" a="1"/>
  <c r="O144" i="5" s="1"/>
  <c r="M144" i="5" a="1"/>
  <c r="M144" i="5" s="1"/>
  <c r="K144" i="5" a="1"/>
  <c r="K144" i="5" s="1"/>
  <c r="I144" i="5" a="1"/>
  <c r="I144" i="5" s="1"/>
  <c r="G144" i="5" a="1"/>
  <c r="G144" i="5" s="1"/>
  <c r="AC143" i="5" a="1"/>
  <c r="AC143" i="5" s="1"/>
  <c r="AA143" i="5" a="1"/>
  <c r="AA143" i="5" s="1"/>
  <c r="Y143" i="5" a="1"/>
  <c r="Y143" i="5" s="1"/>
  <c r="W143" i="5" a="1"/>
  <c r="W143" i="5" s="1"/>
  <c r="U143" i="5" a="1"/>
  <c r="U143" i="5" s="1"/>
  <c r="S143" i="5" a="1"/>
  <c r="S143" i="5" s="1"/>
  <c r="Q143" i="5" a="1"/>
  <c r="Q143" i="5" s="1"/>
  <c r="O143" i="5" a="1"/>
  <c r="O143" i="5" s="1"/>
  <c r="M143" i="5" a="1"/>
  <c r="M143" i="5" s="1"/>
  <c r="K143" i="5" a="1"/>
  <c r="K143" i="5" s="1"/>
  <c r="I143" i="5" a="1"/>
  <c r="I143" i="5" s="1"/>
  <c r="G143" i="5" a="1"/>
  <c r="G143" i="5" s="1"/>
  <c r="AC142" i="5" a="1"/>
  <c r="AC142" i="5" s="1"/>
  <c r="AA142" i="5" a="1"/>
  <c r="AA142" i="5" s="1"/>
  <c r="Y142" i="5" a="1"/>
  <c r="Y142" i="5" s="1"/>
  <c r="W142" i="5" a="1"/>
  <c r="W142" i="5" s="1"/>
  <c r="U142" i="5" a="1"/>
  <c r="U142" i="5" s="1"/>
  <c r="S142" i="5" a="1"/>
  <c r="S142" i="5" s="1"/>
  <c r="Q142" i="5" a="1"/>
  <c r="Q142" i="5" s="1"/>
  <c r="O142" i="5" a="1"/>
  <c r="O142" i="5" s="1"/>
  <c r="M142" i="5" a="1"/>
  <c r="M142" i="5" s="1"/>
  <c r="K142" i="5" a="1"/>
  <c r="K142" i="5" s="1"/>
  <c r="I142" i="5" a="1"/>
  <c r="I142" i="5" s="1"/>
  <c r="G142" i="5" a="1"/>
  <c r="G142" i="5" s="1"/>
  <c r="AC141" i="5" a="1"/>
  <c r="AC141" i="5" s="1"/>
  <c r="AA141" i="5" a="1"/>
  <c r="AA141" i="5" s="1"/>
  <c r="Y141" i="5" a="1"/>
  <c r="Y141" i="5" s="1"/>
  <c r="W141" i="5" a="1"/>
  <c r="W141" i="5" s="1"/>
  <c r="U141" i="5" a="1"/>
  <c r="U141" i="5" s="1"/>
  <c r="S141" i="5" a="1"/>
  <c r="S141" i="5" s="1"/>
  <c r="Q141" i="5" a="1"/>
  <c r="Q141" i="5" s="1"/>
  <c r="O141" i="5" a="1"/>
  <c r="O141" i="5" s="1"/>
  <c r="M141" i="5" a="1"/>
  <c r="M141" i="5" s="1"/>
  <c r="K141" i="5" a="1"/>
  <c r="K141" i="5" s="1"/>
  <c r="I141" i="5" a="1"/>
  <c r="I141" i="5" s="1"/>
  <c r="G141" i="5" a="1"/>
  <c r="G141" i="5" s="1"/>
  <c r="AC140" i="5" a="1"/>
  <c r="AC140" i="5" s="1"/>
  <c r="AA140" i="5" a="1"/>
  <c r="AA140" i="5" s="1"/>
  <c r="Y140" i="5" a="1"/>
  <c r="Y140" i="5" s="1"/>
  <c r="W140" i="5" a="1"/>
  <c r="W140" i="5" s="1"/>
  <c r="U140" i="5" a="1"/>
  <c r="U140" i="5" s="1"/>
  <c r="S140" i="5" a="1"/>
  <c r="S140" i="5" s="1"/>
  <c r="Q140" i="5" a="1"/>
  <c r="Q140" i="5" s="1"/>
  <c r="O140" i="5" a="1"/>
  <c r="O140" i="5" s="1"/>
  <c r="M140" i="5" a="1"/>
  <c r="M140" i="5" s="1"/>
  <c r="K140" i="5" a="1"/>
  <c r="K140" i="5" s="1"/>
  <c r="I140" i="5" a="1"/>
  <c r="I140" i="5" s="1"/>
  <c r="G140" i="5" a="1"/>
  <c r="G140" i="5" s="1"/>
  <c r="AC139" i="5" a="1"/>
  <c r="AC139" i="5" s="1"/>
  <c r="AA139" i="5" a="1"/>
  <c r="AA139" i="5" s="1"/>
  <c r="Y139" i="5" a="1"/>
  <c r="Y139" i="5" s="1"/>
  <c r="W139" i="5" a="1"/>
  <c r="W139" i="5" s="1"/>
  <c r="U139" i="5" a="1"/>
  <c r="U139" i="5" s="1"/>
  <c r="S139" i="5" a="1"/>
  <c r="S139" i="5" s="1"/>
  <c r="Q139" i="5" a="1"/>
  <c r="Q139" i="5" s="1"/>
  <c r="O139" i="5" a="1"/>
  <c r="O139" i="5" s="1"/>
  <c r="M139" i="5" a="1"/>
  <c r="M139" i="5" s="1"/>
  <c r="K139" i="5" a="1"/>
  <c r="K139" i="5" s="1"/>
  <c r="I139" i="5" a="1"/>
  <c r="I139" i="5" s="1"/>
  <c r="G139" i="5" a="1"/>
  <c r="G139" i="5" s="1"/>
  <c r="AC138" i="5" a="1"/>
  <c r="AC138" i="5" s="1"/>
  <c r="AA138" i="5" a="1"/>
  <c r="AA138" i="5" s="1"/>
  <c r="Y138" i="5" a="1"/>
  <c r="Y138" i="5" s="1"/>
  <c r="W138" i="5" a="1"/>
  <c r="W138" i="5" s="1"/>
  <c r="U138" i="5" a="1"/>
  <c r="U138" i="5" s="1"/>
  <c r="S138" i="5" a="1"/>
  <c r="S138" i="5" s="1"/>
  <c r="Q138" i="5" a="1"/>
  <c r="Q138" i="5" s="1"/>
  <c r="O138" i="5" a="1"/>
  <c r="O138" i="5" s="1"/>
  <c r="M138" i="5" a="1"/>
  <c r="M138" i="5" s="1"/>
  <c r="K138" i="5" a="1"/>
  <c r="K138" i="5" s="1"/>
  <c r="I138" i="5" a="1"/>
  <c r="I138" i="5" s="1"/>
  <c r="G138" i="5" a="1"/>
  <c r="G138" i="5" s="1"/>
  <c r="AC133" i="5" a="1"/>
  <c r="AC133" i="5" s="1"/>
  <c r="AA133" i="5" a="1"/>
  <c r="AA133" i="5" s="1"/>
  <c r="Y133" i="5" a="1"/>
  <c r="Y133" i="5" s="1"/>
  <c r="W133" i="5" a="1"/>
  <c r="W133" i="5" s="1"/>
  <c r="U133" i="5" a="1"/>
  <c r="U133" i="5" s="1"/>
  <c r="S133" i="5" a="1"/>
  <c r="S133" i="5" s="1"/>
  <c r="Q133" i="5" a="1"/>
  <c r="Q133" i="5" s="1"/>
  <c r="O133" i="5" a="1"/>
  <c r="O133" i="5" s="1"/>
  <c r="M133" i="5" a="1"/>
  <c r="M133" i="5" s="1"/>
  <c r="K133" i="5" a="1"/>
  <c r="K133" i="5" s="1"/>
  <c r="I133" i="5" a="1"/>
  <c r="I133" i="5" s="1"/>
  <c r="G133" i="5" a="1"/>
  <c r="G133" i="5" s="1"/>
  <c r="AC132" i="5" a="1"/>
  <c r="AC132" i="5" s="1"/>
  <c r="AA132" i="5" a="1"/>
  <c r="AA132" i="5" s="1"/>
  <c r="Y132" i="5" a="1"/>
  <c r="Y132" i="5" s="1"/>
  <c r="W132" i="5" a="1"/>
  <c r="W132" i="5" s="1"/>
  <c r="U132" i="5" a="1"/>
  <c r="U132" i="5" s="1"/>
  <c r="S132" i="5" a="1"/>
  <c r="S132" i="5" s="1"/>
  <c r="Q132" i="5" a="1"/>
  <c r="Q132" i="5" s="1"/>
  <c r="O132" i="5" a="1"/>
  <c r="O132" i="5" s="1"/>
  <c r="M132" i="5" a="1"/>
  <c r="M132" i="5" s="1"/>
  <c r="K132" i="5" a="1"/>
  <c r="K132" i="5" s="1"/>
  <c r="I132" i="5" a="1"/>
  <c r="I132" i="5" s="1"/>
  <c r="G132" i="5" a="1"/>
  <c r="G132" i="5" s="1"/>
  <c r="AC131" i="5" a="1"/>
  <c r="AC131" i="5" s="1"/>
  <c r="AA131" i="5" a="1"/>
  <c r="AA131" i="5" s="1"/>
  <c r="Y131" i="5" a="1"/>
  <c r="Y131" i="5" s="1"/>
  <c r="W131" i="5" a="1"/>
  <c r="W131" i="5" s="1"/>
  <c r="U131" i="5" a="1"/>
  <c r="U131" i="5" s="1"/>
  <c r="S131" i="5" a="1"/>
  <c r="S131" i="5" s="1"/>
  <c r="Q131" i="5" a="1"/>
  <c r="Q131" i="5" s="1"/>
  <c r="O131" i="5" a="1"/>
  <c r="O131" i="5" s="1"/>
  <c r="M131" i="5" a="1"/>
  <c r="M131" i="5" s="1"/>
  <c r="K131" i="5" a="1"/>
  <c r="K131" i="5" s="1"/>
  <c r="I131" i="5" a="1"/>
  <c r="I131" i="5" s="1"/>
  <c r="G131" i="5" a="1"/>
  <c r="G131" i="5" s="1"/>
  <c r="AC130" i="5" a="1"/>
  <c r="AC130" i="5" s="1"/>
  <c r="AA130" i="5" a="1"/>
  <c r="AA130" i="5" s="1"/>
  <c r="Y130" i="5" a="1"/>
  <c r="Y130" i="5" s="1"/>
  <c r="W130" i="5" a="1"/>
  <c r="W130" i="5" s="1"/>
  <c r="U130" i="5" a="1"/>
  <c r="U130" i="5" s="1"/>
  <c r="S130" i="5" a="1"/>
  <c r="S130" i="5" s="1"/>
  <c r="Q130" i="5" a="1"/>
  <c r="Q130" i="5" s="1"/>
  <c r="O130" i="5" a="1"/>
  <c r="O130" i="5" s="1"/>
  <c r="M130" i="5" a="1"/>
  <c r="M130" i="5" s="1"/>
  <c r="K130" i="5" a="1"/>
  <c r="K130" i="5" s="1"/>
  <c r="I130" i="5" a="1"/>
  <c r="I130" i="5" s="1"/>
  <c r="G130" i="5" a="1"/>
  <c r="G130" i="5" s="1"/>
  <c r="AC129" i="5" a="1"/>
  <c r="AC129" i="5" s="1"/>
  <c r="AA129" i="5" a="1"/>
  <c r="AA129" i="5" s="1"/>
  <c r="Y129" i="5" a="1"/>
  <c r="Y129" i="5" s="1"/>
  <c r="W129" i="5" a="1"/>
  <c r="W129" i="5" s="1"/>
  <c r="U129" i="5" a="1"/>
  <c r="U129" i="5" s="1"/>
  <c r="S129" i="5" a="1"/>
  <c r="S129" i="5" s="1"/>
  <c r="Q129" i="5" a="1"/>
  <c r="Q129" i="5" s="1"/>
  <c r="O129" i="5" a="1"/>
  <c r="O129" i="5" s="1"/>
  <c r="M129" i="5" a="1"/>
  <c r="M129" i="5" s="1"/>
  <c r="K129" i="5" a="1"/>
  <c r="K129" i="5" s="1"/>
  <c r="I129" i="5" a="1"/>
  <c r="I129" i="5" s="1"/>
  <c r="G129" i="5" a="1"/>
  <c r="G129" i="5" s="1"/>
  <c r="AC128" i="5" a="1"/>
  <c r="AC128" i="5" s="1"/>
  <c r="AA128" i="5" a="1"/>
  <c r="AA128" i="5" s="1"/>
  <c r="Y128" i="5" a="1"/>
  <c r="Y128" i="5" s="1"/>
  <c r="W128" i="5" a="1"/>
  <c r="W128" i="5" s="1"/>
  <c r="U128" i="5" a="1"/>
  <c r="U128" i="5" s="1"/>
  <c r="S128" i="5" a="1"/>
  <c r="S128" i="5" s="1"/>
  <c r="Q128" i="5" a="1"/>
  <c r="Q128" i="5" s="1"/>
  <c r="O128" i="5" a="1"/>
  <c r="O128" i="5" s="1"/>
  <c r="M128" i="5" a="1"/>
  <c r="M128" i="5" s="1"/>
  <c r="K128" i="5" a="1"/>
  <c r="K128" i="5" s="1"/>
  <c r="I128" i="5" a="1"/>
  <c r="I128" i="5" s="1"/>
  <c r="G128" i="5" a="1"/>
  <c r="G128" i="5" s="1"/>
  <c r="AC127" i="5" a="1"/>
  <c r="AC127" i="5" s="1"/>
  <c r="AA127" i="5" a="1"/>
  <c r="AA127" i="5" s="1"/>
  <c r="Y127" i="5" a="1"/>
  <c r="Y127" i="5" s="1"/>
  <c r="W127" i="5" a="1"/>
  <c r="W127" i="5" s="1"/>
  <c r="U127" i="5" a="1"/>
  <c r="U127" i="5" s="1"/>
  <c r="S127" i="5" a="1"/>
  <c r="S127" i="5" s="1"/>
  <c r="Q127" i="5" a="1"/>
  <c r="Q127" i="5" s="1"/>
  <c r="O127" i="5" a="1"/>
  <c r="O127" i="5" s="1"/>
  <c r="M127" i="5" a="1"/>
  <c r="M127" i="5" s="1"/>
  <c r="K127" i="5" a="1"/>
  <c r="K127" i="5" s="1"/>
  <c r="I127" i="5" a="1"/>
  <c r="I127" i="5" s="1"/>
  <c r="G127" i="5" a="1"/>
  <c r="G127" i="5" s="1"/>
  <c r="AC126" i="5" a="1"/>
  <c r="AC126" i="5" s="1"/>
  <c r="AA126" i="5" a="1"/>
  <c r="AA126" i="5" s="1"/>
  <c r="Y126" i="5" a="1"/>
  <c r="Y126" i="5" s="1"/>
  <c r="W126" i="5" a="1"/>
  <c r="W126" i="5" s="1"/>
  <c r="U126" i="5" a="1"/>
  <c r="U126" i="5" s="1"/>
  <c r="S126" i="5" a="1"/>
  <c r="S126" i="5" s="1"/>
  <c r="Q126" i="5" a="1"/>
  <c r="Q126" i="5" s="1"/>
  <c r="O126" i="5" a="1"/>
  <c r="O126" i="5" s="1"/>
  <c r="M126" i="5" a="1"/>
  <c r="M126" i="5" s="1"/>
  <c r="K126" i="5" a="1"/>
  <c r="K126" i="5" s="1"/>
  <c r="I126" i="5" a="1"/>
  <c r="I126" i="5" s="1"/>
  <c r="G126" i="5" a="1"/>
  <c r="G126" i="5" s="1"/>
  <c r="AC125" i="5" a="1"/>
  <c r="AC125" i="5" s="1"/>
  <c r="AA125" i="5" a="1"/>
  <c r="AA125" i="5" s="1"/>
  <c r="Y125" i="5" a="1"/>
  <c r="Y125" i="5" s="1"/>
  <c r="W125" i="5" a="1"/>
  <c r="W125" i="5" s="1"/>
  <c r="U125" i="5" a="1"/>
  <c r="U125" i="5" s="1"/>
  <c r="S125" i="5" a="1"/>
  <c r="S125" i="5" s="1"/>
  <c r="Q125" i="5" a="1"/>
  <c r="Q125" i="5" s="1"/>
  <c r="O125" i="5" a="1"/>
  <c r="O125" i="5" s="1"/>
  <c r="M125" i="5" a="1"/>
  <c r="M125" i="5" s="1"/>
  <c r="K125" i="5" a="1"/>
  <c r="K125" i="5" s="1"/>
  <c r="I125" i="5" a="1"/>
  <c r="I125" i="5" s="1"/>
  <c r="G125" i="5" a="1"/>
  <c r="G125" i="5" s="1"/>
  <c r="AC124" i="5" a="1"/>
  <c r="AC124" i="5" s="1"/>
  <c r="AA124" i="5" a="1"/>
  <c r="AA124" i="5" s="1"/>
  <c r="Y124" i="5" a="1"/>
  <c r="Y124" i="5" s="1"/>
  <c r="W124" i="5" a="1"/>
  <c r="W124" i="5" s="1"/>
  <c r="U124" i="5" a="1"/>
  <c r="U124" i="5" s="1"/>
  <c r="S124" i="5" a="1"/>
  <c r="S124" i="5" s="1"/>
  <c r="Q124" i="5" a="1"/>
  <c r="Q124" i="5" s="1"/>
  <c r="O124" i="5" a="1"/>
  <c r="O124" i="5" s="1"/>
  <c r="M124" i="5" a="1"/>
  <c r="M124" i="5" s="1"/>
  <c r="K124" i="5" a="1"/>
  <c r="K124" i="5" s="1"/>
  <c r="I124" i="5" a="1"/>
  <c r="I124" i="5" s="1"/>
  <c r="G124" i="5" a="1"/>
  <c r="G124" i="5" s="1"/>
  <c r="AC119" i="5" a="1"/>
  <c r="AC119" i="5" s="1"/>
  <c r="AA119" i="5" a="1"/>
  <c r="AA119" i="5" s="1"/>
  <c r="Y119" i="5" a="1"/>
  <c r="Y119" i="5" s="1"/>
  <c r="W119" i="5" a="1"/>
  <c r="W119" i="5" s="1"/>
  <c r="U119" i="5" a="1"/>
  <c r="U119" i="5" s="1"/>
  <c r="S119" i="5" a="1"/>
  <c r="S119" i="5" s="1"/>
  <c r="Q119" i="5" a="1"/>
  <c r="Q119" i="5" s="1"/>
  <c r="O119" i="5" a="1"/>
  <c r="O119" i="5" s="1"/>
  <c r="M119" i="5" a="1"/>
  <c r="M119" i="5" s="1"/>
  <c r="K119" i="5" a="1"/>
  <c r="K119" i="5" s="1"/>
  <c r="I119" i="5" a="1"/>
  <c r="I119" i="5" s="1"/>
  <c r="G119" i="5" a="1"/>
  <c r="G119" i="5" s="1"/>
  <c r="AC118" i="5" a="1"/>
  <c r="AC118" i="5" s="1"/>
  <c r="AA118" i="5" a="1"/>
  <c r="AA118" i="5" s="1"/>
  <c r="Y118" i="5" a="1"/>
  <c r="Y118" i="5" s="1"/>
  <c r="W118" i="5" a="1"/>
  <c r="W118" i="5" s="1"/>
  <c r="U118" i="5" a="1"/>
  <c r="U118" i="5" s="1"/>
  <c r="S118" i="5" a="1"/>
  <c r="S118" i="5" s="1"/>
  <c r="Q118" i="5" a="1"/>
  <c r="Q118" i="5" s="1"/>
  <c r="O118" i="5" a="1"/>
  <c r="O118" i="5" s="1"/>
  <c r="M118" i="5" a="1"/>
  <c r="M118" i="5" s="1"/>
  <c r="K118" i="5" a="1"/>
  <c r="K118" i="5" s="1"/>
  <c r="I118" i="5" a="1"/>
  <c r="I118" i="5" s="1"/>
  <c r="G118" i="5" a="1"/>
  <c r="G118" i="5" s="1"/>
  <c r="AC117" i="5" a="1"/>
  <c r="AC117" i="5" s="1"/>
  <c r="AA117" i="5" a="1"/>
  <c r="AA117" i="5" s="1"/>
  <c r="Y117" i="5" a="1"/>
  <c r="Y117" i="5" s="1"/>
  <c r="W117" i="5" a="1"/>
  <c r="W117" i="5" s="1"/>
  <c r="U117" i="5" a="1"/>
  <c r="U117" i="5" s="1"/>
  <c r="S117" i="5" a="1"/>
  <c r="S117" i="5" s="1"/>
  <c r="Q117" i="5" a="1"/>
  <c r="Q117" i="5" s="1"/>
  <c r="O117" i="5" a="1"/>
  <c r="O117" i="5" s="1"/>
  <c r="M117" i="5" a="1"/>
  <c r="M117" i="5" s="1"/>
  <c r="K117" i="5" a="1"/>
  <c r="K117" i="5" s="1"/>
  <c r="I117" i="5" a="1"/>
  <c r="I117" i="5" s="1"/>
  <c r="G117" i="5" a="1"/>
  <c r="G117" i="5" s="1"/>
  <c r="AC116" i="5" a="1"/>
  <c r="AC116" i="5" s="1"/>
  <c r="AA116" i="5" a="1"/>
  <c r="AA116" i="5" s="1"/>
  <c r="Y116" i="5" a="1"/>
  <c r="Y116" i="5" s="1"/>
  <c r="W116" i="5" a="1"/>
  <c r="W116" i="5" s="1"/>
  <c r="U116" i="5" a="1"/>
  <c r="U116" i="5" s="1"/>
  <c r="S116" i="5" a="1"/>
  <c r="S116" i="5" s="1"/>
  <c r="Q116" i="5" a="1"/>
  <c r="Q116" i="5" s="1"/>
  <c r="O116" i="5" a="1"/>
  <c r="O116" i="5" s="1"/>
  <c r="M116" i="5" a="1"/>
  <c r="M116" i="5" s="1"/>
  <c r="K116" i="5" a="1"/>
  <c r="K116" i="5" s="1"/>
  <c r="I116" i="5" a="1"/>
  <c r="I116" i="5" s="1"/>
  <c r="G116" i="5" a="1"/>
  <c r="G116" i="5" s="1"/>
  <c r="AC115" i="5" a="1"/>
  <c r="AC115" i="5" s="1"/>
  <c r="AA115" i="5" a="1"/>
  <c r="AA115" i="5" s="1"/>
  <c r="Y115" i="5" a="1"/>
  <c r="Y115" i="5" s="1"/>
  <c r="W115" i="5" a="1"/>
  <c r="W115" i="5" s="1"/>
  <c r="U115" i="5" a="1"/>
  <c r="U115" i="5" s="1"/>
  <c r="S115" i="5" a="1"/>
  <c r="S115" i="5" s="1"/>
  <c r="Q115" i="5" a="1"/>
  <c r="Q115" i="5" s="1"/>
  <c r="O115" i="5" a="1"/>
  <c r="O115" i="5" s="1"/>
  <c r="M115" i="5" a="1"/>
  <c r="M115" i="5" s="1"/>
  <c r="K115" i="5" a="1"/>
  <c r="K115" i="5" s="1"/>
  <c r="I115" i="5" a="1"/>
  <c r="I115" i="5" s="1"/>
  <c r="G115" i="5" a="1"/>
  <c r="G115" i="5" s="1"/>
  <c r="AC114" i="5" a="1"/>
  <c r="AC114" i="5" s="1"/>
  <c r="AA114" i="5" a="1"/>
  <c r="AA114" i="5" s="1"/>
  <c r="Y114" i="5" a="1"/>
  <c r="Y114" i="5" s="1"/>
  <c r="W114" i="5" a="1"/>
  <c r="W114" i="5" s="1"/>
  <c r="U114" i="5" a="1"/>
  <c r="U114" i="5" s="1"/>
  <c r="S114" i="5" a="1"/>
  <c r="S114" i="5" s="1"/>
  <c r="Q114" i="5" a="1"/>
  <c r="Q114" i="5" s="1"/>
  <c r="O114" i="5" a="1"/>
  <c r="O114" i="5" s="1"/>
  <c r="M114" i="5" a="1"/>
  <c r="M114" i="5" s="1"/>
  <c r="K114" i="5" a="1"/>
  <c r="K114" i="5" s="1"/>
  <c r="I114" i="5" a="1"/>
  <c r="I114" i="5" s="1"/>
  <c r="G114" i="5" a="1"/>
  <c r="G114" i="5" s="1"/>
  <c r="AC109" i="5" a="1"/>
  <c r="AC109" i="5" s="1"/>
  <c r="AA109" i="5" a="1"/>
  <c r="AA109" i="5" s="1"/>
  <c r="Y109" i="5" a="1"/>
  <c r="Y109" i="5" s="1"/>
  <c r="W109" i="5" a="1"/>
  <c r="W109" i="5" s="1"/>
  <c r="U109" i="5" a="1"/>
  <c r="U109" i="5" s="1"/>
  <c r="S109" i="5" a="1"/>
  <c r="S109" i="5" s="1"/>
  <c r="Q109" i="5" a="1"/>
  <c r="Q109" i="5" s="1"/>
  <c r="O109" i="5" a="1"/>
  <c r="O109" i="5" s="1"/>
  <c r="M109" i="5" a="1"/>
  <c r="M109" i="5" s="1"/>
  <c r="K109" i="5" a="1"/>
  <c r="K109" i="5" s="1"/>
  <c r="I109" i="5" a="1"/>
  <c r="I109" i="5" s="1"/>
  <c r="G109" i="5" a="1"/>
  <c r="G109" i="5" s="1"/>
  <c r="AC108" i="5" a="1"/>
  <c r="AC108" i="5" s="1"/>
  <c r="AA108" i="5" a="1"/>
  <c r="AA108" i="5" s="1"/>
  <c r="Y108" i="5" a="1"/>
  <c r="Y108" i="5" s="1"/>
  <c r="W108" i="5" a="1"/>
  <c r="W108" i="5" s="1"/>
  <c r="U108" i="5" a="1"/>
  <c r="U108" i="5" s="1"/>
  <c r="S108" i="5" a="1"/>
  <c r="S108" i="5" s="1"/>
  <c r="Q108" i="5" a="1"/>
  <c r="Q108" i="5" s="1"/>
  <c r="O108" i="5" a="1"/>
  <c r="O108" i="5" s="1"/>
  <c r="M108" i="5" a="1"/>
  <c r="M108" i="5" s="1"/>
  <c r="K108" i="5" a="1"/>
  <c r="K108" i="5" s="1"/>
  <c r="I108" i="5" a="1"/>
  <c r="I108" i="5" s="1"/>
  <c r="G108" i="5" a="1"/>
  <c r="G108" i="5" s="1"/>
  <c r="AC107" i="5" a="1"/>
  <c r="AC107" i="5" s="1"/>
  <c r="AA107" i="5" a="1"/>
  <c r="AA107" i="5" s="1"/>
  <c r="Y107" i="5" a="1"/>
  <c r="Y107" i="5" s="1"/>
  <c r="W107" i="5" a="1"/>
  <c r="W107" i="5" s="1"/>
  <c r="U107" i="5" a="1"/>
  <c r="U107" i="5" s="1"/>
  <c r="S107" i="5" a="1"/>
  <c r="S107" i="5" s="1"/>
  <c r="Q107" i="5" a="1"/>
  <c r="Q107" i="5" s="1"/>
  <c r="O107" i="5" a="1"/>
  <c r="O107" i="5" s="1"/>
  <c r="M107" i="5" a="1"/>
  <c r="M107" i="5" s="1"/>
  <c r="K107" i="5" a="1"/>
  <c r="K107" i="5" s="1"/>
  <c r="I107" i="5" a="1"/>
  <c r="I107" i="5" s="1"/>
  <c r="G107" i="5" a="1"/>
  <c r="G107" i="5" s="1"/>
  <c r="AC106" i="5" a="1"/>
  <c r="AC106" i="5" s="1"/>
  <c r="AA106" i="5" a="1"/>
  <c r="AA106" i="5" s="1"/>
  <c r="Y106" i="5" a="1"/>
  <c r="Y106" i="5" s="1"/>
  <c r="W106" i="5" a="1"/>
  <c r="W106" i="5" s="1"/>
  <c r="U106" i="5" a="1"/>
  <c r="U106" i="5" s="1"/>
  <c r="S106" i="5" a="1"/>
  <c r="S106" i="5" s="1"/>
  <c r="Q106" i="5" a="1"/>
  <c r="Q106" i="5" s="1"/>
  <c r="O106" i="5" a="1"/>
  <c r="O106" i="5" s="1"/>
  <c r="M106" i="5" a="1"/>
  <c r="M106" i="5" s="1"/>
  <c r="K106" i="5" a="1"/>
  <c r="K106" i="5" s="1"/>
  <c r="I106" i="5" a="1"/>
  <c r="I106" i="5" s="1"/>
  <c r="G106" i="5" a="1"/>
  <c r="G106" i="5" s="1"/>
  <c r="AC105" i="5" a="1"/>
  <c r="AC105" i="5" s="1"/>
  <c r="AA105" i="5" a="1"/>
  <c r="AA105" i="5" s="1"/>
  <c r="Y105" i="5" a="1"/>
  <c r="Y105" i="5" s="1"/>
  <c r="W105" i="5" a="1"/>
  <c r="W105" i="5" s="1"/>
  <c r="U105" i="5" a="1"/>
  <c r="U105" i="5" s="1"/>
  <c r="S105" i="5" a="1"/>
  <c r="S105" i="5" s="1"/>
  <c r="Q105" i="5" a="1"/>
  <c r="Q105" i="5" s="1"/>
  <c r="O105" i="5" a="1"/>
  <c r="O105" i="5" s="1"/>
  <c r="M105" i="5" a="1"/>
  <c r="M105" i="5" s="1"/>
  <c r="K105" i="5" a="1"/>
  <c r="K105" i="5" s="1"/>
  <c r="I105" i="5" a="1"/>
  <c r="I105" i="5" s="1"/>
  <c r="G105" i="5" a="1"/>
  <c r="G105" i="5" s="1"/>
  <c r="AC104" i="5" a="1"/>
  <c r="AC104" i="5" s="1"/>
  <c r="AA104" i="5" a="1"/>
  <c r="AA104" i="5" s="1"/>
  <c r="Y104" i="5" a="1"/>
  <c r="Y104" i="5" s="1"/>
  <c r="W104" i="5" a="1"/>
  <c r="W104" i="5" s="1"/>
  <c r="U104" i="5" a="1"/>
  <c r="U104" i="5" s="1"/>
  <c r="S104" i="5" a="1"/>
  <c r="S104" i="5" s="1"/>
  <c r="Q104" i="5" a="1"/>
  <c r="Q104" i="5" s="1"/>
  <c r="O104" i="5" a="1"/>
  <c r="O104" i="5" s="1"/>
  <c r="M104" i="5" a="1"/>
  <c r="M104" i="5" s="1"/>
  <c r="K104" i="5" a="1"/>
  <c r="K104" i="5" s="1"/>
  <c r="I104" i="5" a="1"/>
  <c r="I104" i="5" s="1"/>
  <c r="G104" i="5" a="1"/>
  <c r="G104" i="5" s="1"/>
  <c r="AC103" i="5" a="1"/>
  <c r="AC103" i="5" s="1"/>
  <c r="AA103" i="5" a="1"/>
  <c r="AA103" i="5" s="1"/>
  <c r="Y103" i="5" a="1"/>
  <c r="Y103" i="5" s="1"/>
  <c r="W103" i="5" a="1"/>
  <c r="W103" i="5" s="1"/>
  <c r="U103" i="5" a="1"/>
  <c r="U103" i="5" s="1"/>
  <c r="S103" i="5" a="1"/>
  <c r="S103" i="5" s="1"/>
  <c r="Q103" i="5" a="1"/>
  <c r="Q103" i="5" s="1"/>
  <c r="O103" i="5" a="1"/>
  <c r="O103" i="5" s="1"/>
  <c r="M103" i="5" a="1"/>
  <c r="M103" i="5" s="1"/>
  <c r="K103" i="5" a="1"/>
  <c r="K103" i="5" s="1"/>
  <c r="I103" i="5" a="1"/>
  <c r="I103" i="5" s="1"/>
  <c r="G103" i="5" a="1"/>
  <c r="G103" i="5" s="1"/>
  <c r="AC102" i="5" a="1"/>
  <c r="AC102" i="5" s="1"/>
  <c r="AA102" i="5" a="1"/>
  <c r="AA102" i="5" s="1"/>
  <c r="Y102" i="5" a="1"/>
  <c r="Y102" i="5" s="1"/>
  <c r="W102" i="5" a="1"/>
  <c r="W102" i="5" s="1"/>
  <c r="U102" i="5" a="1"/>
  <c r="U102" i="5" s="1"/>
  <c r="S102" i="5" a="1"/>
  <c r="S102" i="5" s="1"/>
  <c r="Q102" i="5" a="1"/>
  <c r="Q102" i="5" s="1"/>
  <c r="O102" i="5" a="1"/>
  <c r="O102" i="5" s="1"/>
  <c r="M102" i="5" a="1"/>
  <c r="M102" i="5" s="1"/>
  <c r="K102" i="5" a="1"/>
  <c r="K102" i="5" s="1"/>
  <c r="I102" i="5" a="1"/>
  <c r="I102" i="5" s="1"/>
  <c r="G102" i="5" a="1"/>
  <c r="G102" i="5" s="1"/>
  <c r="AC97" i="5" a="1"/>
  <c r="AC97" i="5" s="1"/>
  <c r="AA97" i="5" a="1"/>
  <c r="AA97" i="5" s="1"/>
  <c r="Y97" i="5" a="1"/>
  <c r="Y97" i="5" s="1"/>
  <c r="W97" i="5" a="1"/>
  <c r="W97" i="5" s="1"/>
  <c r="U97" i="5" a="1"/>
  <c r="U97" i="5" s="1"/>
  <c r="S97" i="5" a="1"/>
  <c r="S97" i="5" s="1"/>
  <c r="Q97" i="5" a="1"/>
  <c r="Q97" i="5" s="1"/>
  <c r="O97" i="5" a="1"/>
  <c r="O97" i="5" s="1"/>
  <c r="M97" i="5" a="1"/>
  <c r="M97" i="5" s="1"/>
  <c r="K97" i="5" a="1"/>
  <c r="K97" i="5" s="1"/>
  <c r="I97" i="5" a="1"/>
  <c r="I97" i="5" s="1"/>
  <c r="G97" i="5" a="1"/>
  <c r="G97" i="5" s="1"/>
  <c r="AC96" i="5" a="1"/>
  <c r="AC96" i="5" s="1"/>
  <c r="AA96" i="5" a="1"/>
  <c r="AA96" i="5" s="1"/>
  <c r="Y96" i="5" a="1"/>
  <c r="Y96" i="5" s="1"/>
  <c r="W96" i="5" a="1"/>
  <c r="W96" i="5" s="1"/>
  <c r="U96" i="5" a="1"/>
  <c r="U96" i="5" s="1"/>
  <c r="S96" i="5" a="1"/>
  <c r="S96" i="5" s="1"/>
  <c r="Q96" i="5" a="1"/>
  <c r="Q96" i="5" s="1"/>
  <c r="O96" i="5" a="1"/>
  <c r="O96" i="5" s="1"/>
  <c r="M96" i="5" a="1"/>
  <c r="M96" i="5" s="1"/>
  <c r="K96" i="5" a="1"/>
  <c r="K96" i="5" s="1"/>
  <c r="I96" i="5" a="1"/>
  <c r="I96" i="5" s="1"/>
  <c r="G96" i="5" a="1"/>
  <c r="G96" i="5" s="1"/>
  <c r="AC95" i="5" a="1"/>
  <c r="AC95" i="5" s="1"/>
  <c r="AA95" i="5" a="1"/>
  <c r="AA95" i="5" s="1"/>
  <c r="Y95" i="5" a="1"/>
  <c r="Y95" i="5" s="1"/>
  <c r="W95" i="5" a="1"/>
  <c r="W95" i="5" s="1"/>
  <c r="U95" i="5" a="1"/>
  <c r="U95" i="5" s="1"/>
  <c r="S95" i="5" a="1"/>
  <c r="S95" i="5" s="1"/>
  <c r="Q95" i="5" a="1"/>
  <c r="Q95" i="5" s="1"/>
  <c r="O95" i="5" a="1"/>
  <c r="O95" i="5" s="1"/>
  <c r="M95" i="5" a="1"/>
  <c r="M95" i="5" s="1"/>
  <c r="K95" i="5" a="1"/>
  <c r="K95" i="5" s="1"/>
  <c r="I95" i="5" a="1"/>
  <c r="I95" i="5" s="1"/>
  <c r="G95" i="5" a="1"/>
  <c r="G95" i="5" s="1"/>
  <c r="AC94" i="5" a="1"/>
  <c r="AC94" i="5" s="1"/>
  <c r="AA94" i="5" a="1"/>
  <c r="AA94" i="5" s="1"/>
  <c r="Y94" i="5" a="1"/>
  <c r="Y94" i="5" s="1"/>
  <c r="W94" i="5" a="1"/>
  <c r="W94" i="5" s="1"/>
  <c r="U94" i="5" a="1"/>
  <c r="U94" i="5" s="1"/>
  <c r="S94" i="5" a="1"/>
  <c r="S94" i="5" s="1"/>
  <c r="Q94" i="5" a="1"/>
  <c r="Q94" i="5" s="1"/>
  <c r="O94" i="5" a="1"/>
  <c r="O94" i="5" s="1"/>
  <c r="M94" i="5" a="1"/>
  <c r="M94" i="5" s="1"/>
  <c r="K94" i="5" a="1"/>
  <c r="K94" i="5" s="1"/>
  <c r="I94" i="5" a="1"/>
  <c r="I94" i="5" s="1"/>
  <c r="G94" i="5" a="1"/>
  <c r="G94" i="5" s="1"/>
  <c r="AC93" i="5" a="1"/>
  <c r="AC93" i="5" s="1"/>
  <c r="AA93" i="5" a="1"/>
  <c r="AA93" i="5" s="1"/>
  <c r="Y93" i="5" a="1"/>
  <c r="Y93" i="5" s="1"/>
  <c r="W93" i="5" a="1"/>
  <c r="W93" i="5" s="1"/>
  <c r="U93" i="5" a="1"/>
  <c r="U93" i="5" s="1"/>
  <c r="S93" i="5" a="1"/>
  <c r="S93" i="5" s="1"/>
  <c r="Q93" i="5" a="1"/>
  <c r="Q93" i="5" s="1"/>
  <c r="O93" i="5" a="1"/>
  <c r="O93" i="5" s="1"/>
  <c r="M93" i="5" a="1"/>
  <c r="M93" i="5" s="1"/>
  <c r="K93" i="5" a="1"/>
  <c r="K93" i="5" s="1"/>
  <c r="I93" i="5" a="1"/>
  <c r="I93" i="5" s="1"/>
  <c r="G93" i="5" a="1"/>
  <c r="G93" i="5" s="1"/>
  <c r="AC92" i="5" a="1"/>
  <c r="AC92" i="5" s="1"/>
  <c r="AA92" i="5" a="1"/>
  <c r="AA92" i="5" s="1"/>
  <c r="Y92" i="5" a="1"/>
  <c r="Y92" i="5" s="1"/>
  <c r="W92" i="5" a="1"/>
  <c r="W92" i="5" s="1"/>
  <c r="U92" i="5" a="1"/>
  <c r="U92" i="5" s="1"/>
  <c r="S92" i="5" a="1"/>
  <c r="S92" i="5" s="1"/>
  <c r="Q92" i="5" a="1"/>
  <c r="Q92" i="5" s="1"/>
  <c r="O92" i="5" a="1"/>
  <c r="O92" i="5" s="1"/>
  <c r="M92" i="5" a="1"/>
  <c r="M92" i="5" s="1"/>
  <c r="K92" i="5" a="1"/>
  <c r="K92" i="5" s="1"/>
  <c r="I92" i="5" a="1"/>
  <c r="I92" i="5" s="1"/>
  <c r="G92" i="5" a="1"/>
  <c r="G92" i="5" s="1"/>
  <c r="AC87" i="5" a="1"/>
  <c r="AC87" i="5" s="1"/>
  <c r="AA87" i="5" a="1"/>
  <c r="AA87" i="5" s="1"/>
  <c r="Y87" i="5" a="1"/>
  <c r="Y87" i="5" s="1"/>
  <c r="W87" i="5" a="1"/>
  <c r="W87" i="5" s="1"/>
  <c r="U87" i="5" a="1"/>
  <c r="U87" i="5" s="1"/>
  <c r="S87" i="5" a="1"/>
  <c r="S87" i="5" s="1"/>
  <c r="Q87" i="5" a="1"/>
  <c r="Q87" i="5" s="1"/>
  <c r="O87" i="5" a="1"/>
  <c r="O87" i="5" s="1"/>
  <c r="M87" i="5" a="1"/>
  <c r="M87" i="5" s="1"/>
  <c r="K87" i="5" a="1"/>
  <c r="K87" i="5" s="1"/>
  <c r="I87" i="5" a="1"/>
  <c r="I87" i="5" s="1"/>
  <c r="G87" i="5" a="1"/>
  <c r="G87" i="5" s="1"/>
  <c r="AC86" i="5" a="1"/>
  <c r="AC86" i="5" s="1"/>
  <c r="AA86" i="5" a="1"/>
  <c r="AA86" i="5" s="1"/>
  <c r="Y86" i="5" a="1"/>
  <c r="Y86" i="5" s="1"/>
  <c r="W86" i="5" a="1"/>
  <c r="W86" i="5" s="1"/>
  <c r="U86" i="5" a="1"/>
  <c r="U86" i="5" s="1"/>
  <c r="S86" i="5" a="1"/>
  <c r="S86" i="5" s="1"/>
  <c r="Q86" i="5" a="1"/>
  <c r="Q86" i="5" s="1"/>
  <c r="O86" i="5" a="1"/>
  <c r="O86" i="5" s="1"/>
  <c r="M86" i="5" a="1"/>
  <c r="M86" i="5" s="1"/>
  <c r="K86" i="5" a="1"/>
  <c r="K86" i="5" s="1"/>
  <c r="I86" i="5" a="1"/>
  <c r="I86" i="5" s="1"/>
  <c r="G86" i="5" a="1"/>
  <c r="G86" i="5" s="1"/>
  <c r="AC85" i="5" a="1"/>
  <c r="AC85" i="5" s="1"/>
  <c r="AA85" i="5" a="1"/>
  <c r="AA85" i="5" s="1"/>
  <c r="Y85" i="5" a="1"/>
  <c r="Y85" i="5" s="1"/>
  <c r="W85" i="5" a="1"/>
  <c r="W85" i="5" s="1"/>
  <c r="U85" i="5" a="1"/>
  <c r="U85" i="5" s="1"/>
  <c r="S85" i="5" a="1"/>
  <c r="S85" i="5" s="1"/>
  <c r="Q85" i="5" a="1"/>
  <c r="Q85" i="5" s="1"/>
  <c r="O85" i="5" a="1"/>
  <c r="O85" i="5" s="1"/>
  <c r="M85" i="5" a="1"/>
  <c r="M85" i="5" s="1"/>
  <c r="K85" i="5" a="1"/>
  <c r="K85" i="5" s="1"/>
  <c r="I85" i="5" a="1"/>
  <c r="I85" i="5" s="1"/>
  <c r="G85" i="5" a="1"/>
  <c r="G85" i="5" s="1"/>
  <c r="AC84" i="5" a="1"/>
  <c r="AC84" i="5" s="1"/>
  <c r="AA84" i="5" a="1"/>
  <c r="AA84" i="5" s="1"/>
  <c r="Y84" i="5" a="1"/>
  <c r="Y84" i="5" s="1"/>
  <c r="W84" i="5" a="1"/>
  <c r="W84" i="5" s="1"/>
  <c r="U84" i="5" a="1"/>
  <c r="U84" i="5" s="1"/>
  <c r="S84" i="5" a="1"/>
  <c r="S84" i="5" s="1"/>
  <c r="Q84" i="5" a="1"/>
  <c r="Q84" i="5" s="1"/>
  <c r="O84" i="5" a="1"/>
  <c r="O84" i="5" s="1"/>
  <c r="M84" i="5" a="1"/>
  <c r="M84" i="5" s="1"/>
  <c r="K84" i="5" a="1"/>
  <c r="K84" i="5" s="1"/>
  <c r="I84" i="5" a="1"/>
  <c r="I84" i="5" s="1"/>
  <c r="G84" i="5" a="1"/>
  <c r="G84" i="5" s="1"/>
  <c r="AC83" i="5" a="1"/>
  <c r="AC83" i="5" s="1"/>
  <c r="AA83" i="5" a="1"/>
  <c r="AA83" i="5" s="1"/>
  <c r="Y83" i="5" a="1"/>
  <c r="Y83" i="5" s="1"/>
  <c r="W83" i="5" a="1"/>
  <c r="W83" i="5" s="1"/>
  <c r="U83" i="5" a="1"/>
  <c r="U83" i="5" s="1"/>
  <c r="S83" i="5" a="1"/>
  <c r="S83" i="5" s="1"/>
  <c r="Q83" i="5" a="1"/>
  <c r="Q83" i="5" s="1"/>
  <c r="O83" i="5" a="1"/>
  <c r="O83" i="5" s="1"/>
  <c r="M83" i="5" a="1"/>
  <c r="M83" i="5" s="1"/>
  <c r="K83" i="5" a="1"/>
  <c r="K83" i="5" s="1"/>
  <c r="I83" i="5" a="1"/>
  <c r="I83" i="5" s="1"/>
  <c r="G83" i="5" a="1"/>
  <c r="G83" i="5" s="1"/>
  <c r="AC82" i="5" a="1"/>
  <c r="AC82" i="5" s="1"/>
  <c r="AA82" i="5" a="1"/>
  <c r="AA82" i="5" s="1"/>
  <c r="Y82" i="5" a="1"/>
  <c r="Y82" i="5" s="1"/>
  <c r="W82" i="5" a="1"/>
  <c r="W82" i="5" s="1"/>
  <c r="U82" i="5" a="1"/>
  <c r="U82" i="5" s="1"/>
  <c r="S82" i="5" a="1"/>
  <c r="S82" i="5" s="1"/>
  <c r="Q82" i="5" a="1"/>
  <c r="Q82" i="5" s="1"/>
  <c r="O82" i="5" a="1"/>
  <c r="O82" i="5" s="1"/>
  <c r="M82" i="5" a="1"/>
  <c r="M82" i="5" s="1"/>
  <c r="K82" i="5" a="1"/>
  <c r="K82" i="5" s="1"/>
  <c r="I82" i="5" a="1"/>
  <c r="I82" i="5" s="1"/>
  <c r="G82" i="5" a="1"/>
  <c r="G82" i="5" s="1"/>
  <c r="AC81" i="5" a="1"/>
  <c r="AC81" i="5" s="1"/>
  <c r="AA81" i="5" a="1"/>
  <c r="AA81" i="5" s="1"/>
  <c r="Y81" i="5" a="1"/>
  <c r="Y81" i="5" s="1"/>
  <c r="W81" i="5" a="1"/>
  <c r="W81" i="5" s="1"/>
  <c r="U81" i="5" a="1"/>
  <c r="U81" i="5" s="1"/>
  <c r="S81" i="5" a="1"/>
  <c r="S81" i="5" s="1"/>
  <c r="Q81" i="5" a="1"/>
  <c r="Q81" i="5" s="1"/>
  <c r="O81" i="5" a="1"/>
  <c r="O81" i="5" s="1"/>
  <c r="M81" i="5" a="1"/>
  <c r="M81" i="5" s="1"/>
  <c r="K81" i="5" a="1"/>
  <c r="K81" i="5" s="1"/>
  <c r="I81" i="5" a="1"/>
  <c r="I81" i="5" s="1"/>
  <c r="G81" i="5" a="1"/>
  <c r="G81" i="5" s="1"/>
  <c r="AC76" i="5" a="1"/>
  <c r="AC76" i="5" s="1"/>
  <c r="AA76" i="5" a="1"/>
  <c r="AA76" i="5" s="1"/>
  <c r="Y76" i="5" a="1"/>
  <c r="Y76" i="5" s="1"/>
  <c r="W76" i="5" a="1"/>
  <c r="W76" i="5" s="1"/>
  <c r="U76" i="5" a="1"/>
  <c r="U76" i="5" s="1"/>
  <c r="S76" i="5" a="1"/>
  <c r="S76" i="5" s="1"/>
  <c r="Q76" i="5" a="1"/>
  <c r="Q76" i="5" s="1"/>
  <c r="O76" i="5" a="1"/>
  <c r="O76" i="5" s="1"/>
  <c r="M76" i="5" a="1"/>
  <c r="M76" i="5" s="1"/>
  <c r="K76" i="5" a="1"/>
  <c r="K76" i="5" s="1"/>
  <c r="I76" i="5" a="1"/>
  <c r="I76" i="5" s="1"/>
  <c r="G76" i="5" a="1"/>
  <c r="G76" i="5" s="1"/>
  <c r="AC75" i="5" a="1"/>
  <c r="AC75" i="5" s="1"/>
  <c r="AA75" i="5" a="1"/>
  <c r="AA75" i="5" s="1"/>
  <c r="Y75" i="5" a="1"/>
  <c r="Y75" i="5" s="1"/>
  <c r="W75" i="5" a="1"/>
  <c r="W75" i="5" s="1"/>
  <c r="U75" i="5" a="1"/>
  <c r="U75" i="5" s="1"/>
  <c r="S75" i="5" a="1"/>
  <c r="S75" i="5" s="1"/>
  <c r="Q75" i="5" a="1"/>
  <c r="Q75" i="5" s="1"/>
  <c r="O75" i="5" a="1"/>
  <c r="O75" i="5" s="1"/>
  <c r="M75" i="5" a="1"/>
  <c r="M75" i="5" s="1"/>
  <c r="K75" i="5" a="1"/>
  <c r="K75" i="5" s="1"/>
  <c r="I75" i="5" a="1"/>
  <c r="I75" i="5" s="1"/>
  <c r="G75" i="5" a="1"/>
  <c r="G75" i="5" s="1"/>
  <c r="AC74" i="5" a="1"/>
  <c r="AC74" i="5" s="1"/>
  <c r="AA74" i="5" a="1"/>
  <c r="AA74" i="5" s="1"/>
  <c r="Y74" i="5" a="1"/>
  <c r="Y74" i="5" s="1"/>
  <c r="W74" i="5" a="1"/>
  <c r="W74" i="5" s="1"/>
  <c r="U74" i="5" a="1"/>
  <c r="U74" i="5" s="1"/>
  <c r="S74" i="5" a="1"/>
  <c r="S74" i="5" s="1"/>
  <c r="Q74" i="5" a="1"/>
  <c r="Q74" i="5" s="1"/>
  <c r="O74" i="5" a="1"/>
  <c r="O74" i="5" s="1"/>
  <c r="M74" i="5" a="1"/>
  <c r="M74" i="5" s="1"/>
  <c r="K74" i="5" a="1"/>
  <c r="K74" i="5" s="1"/>
  <c r="I74" i="5" a="1"/>
  <c r="I74" i="5" s="1"/>
  <c r="G74" i="5" a="1"/>
  <c r="G74" i="5" s="1"/>
  <c r="AC73" i="5" a="1"/>
  <c r="AC73" i="5" s="1"/>
  <c r="AA73" i="5" a="1"/>
  <c r="AA73" i="5" s="1"/>
  <c r="Y73" i="5" a="1"/>
  <c r="Y73" i="5" s="1"/>
  <c r="W73" i="5" a="1"/>
  <c r="W73" i="5" s="1"/>
  <c r="U73" i="5" a="1"/>
  <c r="U73" i="5" s="1"/>
  <c r="S73" i="5" a="1"/>
  <c r="S73" i="5" s="1"/>
  <c r="Q73" i="5" a="1"/>
  <c r="Q73" i="5" s="1"/>
  <c r="O73" i="5" a="1"/>
  <c r="O73" i="5" s="1"/>
  <c r="M73" i="5" a="1"/>
  <c r="M73" i="5" s="1"/>
  <c r="K73" i="5" a="1"/>
  <c r="K73" i="5" s="1"/>
  <c r="I73" i="5" a="1"/>
  <c r="I73" i="5" s="1"/>
  <c r="G73" i="5" a="1"/>
  <c r="G73" i="5" s="1"/>
  <c r="AC72" i="5" a="1"/>
  <c r="AC72" i="5" s="1"/>
  <c r="AA72" i="5" a="1"/>
  <c r="AA72" i="5" s="1"/>
  <c r="Y72" i="5" a="1"/>
  <c r="Y72" i="5" s="1"/>
  <c r="W72" i="5" a="1"/>
  <c r="W72" i="5" s="1"/>
  <c r="U72" i="5" a="1"/>
  <c r="U72" i="5" s="1"/>
  <c r="S72" i="5" a="1"/>
  <c r="S72" i="5" s="1"/>
  <c r="Q72" i="5" a="1"/>
  <c r="Q72" i="5" s="1"/>
  <c r="O72" i="5" a="1"/>
  <c r="O72" i="5" s="1"/>
  <c r="M72" i="5" a="1"/>
  <c r="M72" i="5" s="1"/>
  <c r="K72" i="5" a="1"/>
  <c r="K72" i="5" s="1"/>
  <c r="I72" i="5" a="1"/>
  <c r="I72" i="5" s="1"/>
  <c r="G72" i="5" a="1"/>
  <c r="G72" i="5" s="1"/>
  <c r="AC71" i="5" a="1"/>
  <c r="AC71" i="5" s="1"/>
  <c r="AA71" i="5" a="1"/>
  <c r="AA71" i="5" s="1"/>
  <c r="Y71" i="5" a="1"/>
  <c r="Y71" i="5" s="1"/>
  <c r="W71" i="5" a="1"/>
  <c r="W71" i="5" s="1"/>
  <c r="U71" i="5" a="1"/>
  <c r="U71" i="5" s="1"/>
  <c r="S71" i="5" a="1"/>
  <c r="S71" i="5" s="1"/>
  <c r="Q71" i="5" a="1"/>
  <c r="Q71" i="5" s="1"/>
  <c r="O71" i="5" a="1"/>
  <c r="O71" i="5" s="1"/>
  <c r="M71" i="5" a="1"/>
  <c r="M71" i="5" s="1"/>
  <c r="K71" i="5" a="1"/>
  <c r="K71" i="5" s="1"/>
  <c r="I71" i="5" a="1"/>
  <c r="I71" i="5" s="1"/>
  <c r="G71" i="5" a="1"/>
  <c r="G71" i="5" s="1"/>
  <c r="AC66" i="5" a="1"/>
  <c r="AC66" i="5" s="1"/>
  <c r="AA66" i="5" a="1"/>
  <c r="AA66" i="5" s="1"/>
  <c r="Y66" i="5" a="1"/>
  <c r="Y66" i="5" s="1"/>
  <c r="W66" i="5" a="1"/>
  <c r="W66" i="5" s="1"/>
  <c r="U66" i="5" a="1"/>
  <c r="U66" i="5" s="1"/>
  <c r="S66" i="5" a="1"/>
  <c r="S66" i="5" s="1"/>
  <c r="Q66" i="5" a="1"/>
  <c r="Q66" i="5" s="1"/>
  <c r="O66" i="5" a="1"/>
  <c r="O66" i="5" s="1"/>
  <c r="M66" i="5" a="1"/>
  <c r="M66" i="5" s="1"/>
  <c r="K66" i="5" a="1"/>
  <c r="K66" i="5" s="1"/>
  <c r="I66" i="5" a="1"/>
  <c r="I66" i="5" s="1"/>
  <c r="G66" i="5" a="1"/>
  <c r="G66" i="5" s="1"/>
  <c r="AC65" i="5" a="1"/>
  <c r="AC65" i="5" s="1"/>
  <c r="AA65" i="5" a="1"/>
  <c r="AA65" i="5" s="1"/>
  <c r="Y65" i="5" a="1"/>
  <c r="Y65" i="5" s="1"/>
  <c r="W65" i="5" a="1"/>
  <c r="W65" i="5" s="1"/>
  <c r="U65" i="5" a="1"/>
  <c r="U65" i="5" s="1"/>
  <c r="S65" i="5" a="1"/>
  <c r="S65" i="5" s="1"/>
  <c r="Q65" i="5" a="1"/>
  <c r="Q65" i="5" s="1"/>
  <c r="O65" i="5" a="1"/>
  <c r="O65" i="5" s="1"/>
  <c r="M65" i="5" a="1"/>
  <c r="M65" i="5" s="1"/>
  <c r="K65" i="5" a="1"/>
  <c r="K65" i="5" s="1"/>
  <c r="I65" i="5" a="1"/>
  <c r="I65" i="5" s="1"/>
  <c r="G65" i="5" a="1"/>
  <c r="G65" i="5" s="1"/>
  <c r="AC64" i="5" a="1"/>
  <c r="AC64" i="5" s="1"/>
  <c r="AA64" i="5" a="1"/>
  <c r="AA64" i="5" s="1"/>
  <c r="Y64" i="5" a="1"/>
  <c r="Y64" i="5" s="1"/>
  <c r="W64" i="5" a="1"/>
  <c r="W64" i="5" s="1"/>
  <c r="U64" i="5" a="1"/>
  <c r="U64" i="5" s="1"/>
  <c r="S64" i="5" a="1"/>
  <c r="S64" i="5" s="1"/>
  <c r="Q64" i="5" a="1"/>
  <c r="Q64" i="5" s="1"/>
  <c r="O64" i="5" a="1"/>
  <c r="O64" i="5" s="1"/>
  <c r="M64" i="5" a="1"/>
  <c r="M64" i="5" s="1"/>
  <c r="K64" i="5" a="1"/>
  <c r="K64" i="5" s="1"/>
  <c r="I64" i="5" a="1"/>
  <c r="I64" i="5" s="1"/>
  <c r="G64" i="5" a="1"/>
  <c r="G64" i="5" s="1"/>
  <c r="AC63" i="5" a="1"/>
  <c r="AC63" i="5" s="1"/>
  <c r="AA63" i="5" a="1"/>
  <c r="AA63" i="5" s="1"/>
  <c r="Y63" i="5" a="1"/>
  <c r="Y63" i="5" s="1"/>
  <c r="W63" i="5" a="1"/>
  <c r="W63" i="5" s="1"/>
  <c r="U63" i="5" a="1"/>
  <c r="U63" i="5" s="1"/>
  <c r="S63" i="5" a="1"/>
  <c r="S63" i="5" s="1"/>
  <c r="Q63" i="5" a="1"/>
  <c r="Q63" i="5" s="1"/>
  <c r="O63" i="5" a="1"/>
  <c r="O63" i="5" s="1"/>
  <c r="M63" i="5" a="1"/>
  <c r="M63" i="5" s="1"/>
  <c r="K63" i="5" a="1"/>
  <c r="K63" i="5" s="1"/>
  <c r="I63" i="5" a="1"/>
  <c r="I63" i="5" s="1"/>
  <c r="G63" i="5" a="1"/>
  <c r="G63" i="5" s="1"/>
  <c r="AC62" i="5" a="1"/>
  <c r="AC62" i="5" s="1"/>
  <c r="AA62" i="5" a="1"/>
  <c r="AA62" i="5" s="1"/>
  <c r="Y62" i="5" a="1"/>
  <c r="Y62" i="5" s="1"/>
  <c r="W62" i="5" a="1"/>
  <c r="W62" i="5" s="1"/>
  <c r="U62" i="5" a="1"/>
  <c r="U62" i="5" s="1"/>
  <c r="S62" i="5" a="1"/>
  <c r="S62" i="5" s="1"/>
  <c r="Q62" i="5" a="1"/>
  <c r="Q62" i="5" s="1"/>
  <c r="O62" i="5" a="1"/>
  <c r="O62" i="5" s="1"/>
  <c r="M62" i="5" a="1"/>
  <c r="M62" i="5" s="1"/>
  <c r="K62" i="5" a="1"/>
  <c r="K62" i="5" s="1"/>
  <c r="I62" i="5" a="1"/>
  <c r="I62" i="5" s="1"/>
  <c r="G62" i="5" a="1"/>
  <c r="G62" i="5" s="1"/>
  <c r="AC57" i="5" a="1"/>
  <c r="AC57" i="5" s="1"/>
  <c r="AA57" i="5" a="1"/>
  <c r="AA57" i="5" s="1"/>
  <c r="Y57" i="5" a="1"/>
  <c r="Y57" i="5" s="1"/>
  <c r="W57" i="5" a="1"/>
  <c r="W57" i="5" s="1"/>
  <c r="U57" i="5" a="1"/>
  <c r="U57" i="5" s="1"/>
  <c r="S57" i="5" a="1"/>
  <c r="S57" i="5" s="1"/>
  <c r="Q57" i="5" a="1"/>
  <c r="Q57" i="5" s="1"/>
  <c r="O57" i="5" a="1"/>
  <c r="O57" i="5" s="1"/>
  <c r="M57" i="5" a="1"/>
  <c r="M57" i="5" s="1"/>
  <c r="K57" i="5" a="1"/>
  <c r="K57" i="5" s="1"/>
  <c r="I57" i="5" a="1"/>
  <c r="I57" i="5" s="1"/>
  <c r="G57" i="5" a="1"/>
  <c r="G57" i="5" s="1"/>
  <c r="AC56" i="5" a="1"/>
  <c r="AC56" i="5" s="1"/>
  <c r="AA56" i="5" a="1"/>
  <c r="AA56" i="5" s="1"/>
  <c r="Y56" i="5" a="1"/>
  <c r="Y56" i="5" s="1"/>
  <c r="W56" i="5" a="1"/>
  <c r="W56" i="5" s="1"/>
  <c r="U56" i="5" a="1"/>
  <c r="U56" i="5" s="1"/>
  <c r="S56" i="5" a="1"/>
  <c r="S56" i="5" s="1"/>
  <c r="Q56" i="5" a="1"/>
  <c r="Q56" i="5" s="1"/>
  <c r="O56" i="5" a="1"/>
  <c r="O56" i="5" s="1"/>
  <c r="M56" i="5" a="1"/>
  <c r="M56" i="5" s="1"/>
  <c r="K56" i="5" a="1"/>
  <c r="K56" i="5" s="1"/>
  <c r="I56" i="5" a="1"/>
  <c r="I56" i="5" s="1"/>
  <c r="G56" i="5" a="1"/>
  <c r="G56" i="5" s="1"/>
  <c r="AC55" i="5" a="1"/>
  <c r="AC55" i="5" s="1"/>
  <c r="AA55" i="5" a="1"/>
  <c r="AA55" i="5" s="1"/>
  <c r="Y55" i="5" a="1"/>
  <c r="Y55" i="5" s="1"/>
  <c r="W55" i="5" a="1"/>
  <c r="W55" i="5" s="1"/>
  <c r="U55" i="5" a="1"/>
  <c r="U55" i="5" s="1"/>
  <c r="S55" i="5" a="1"/>
  <c r="S55" i="5" s="1"/>
  <c r="Q55" i="5" a="1"/>
  <c r="Q55" i="5" s="1"/>
  <c r="O55" i="5" a="1"/>
  <c r="O55" i="5" s="1"/>
  <c r="M55" i="5" a="1"/>
  <c r="M55" i="5" s="1"/>
  <c r="K55" i="5" a="1"/>
  <c r="K55" i="5" s="1"/>
  <c r="I55" i="5" a="1"/>
  <c r="I55" i="5" s="1"/>
  <c r="G55" i="5" a="1"/>
  <c r="G55" i="5" s="1"/>
  <c r="AC54" i="5" a="1"/>
  <c r="AC54" i="5" s="1"/>
  <c r="AA54" i="5" a="1"/>
  <c r="AA54" i="5" s="1"/>
  <c r="Y54" i="5" a="1"/>
  <c r="Y54" i="5" s="1"/>
  <c r="W54" i="5" a="1"/>
  <c r="W54" i="5" s="1"/>
  <c r="U54" i="5" a="1"/>
  <c r="U54" i="5" s="1"/>
  <c r="S54" i="5" a="1"/>
  <c r="S54" i="5" s="1"/>
  <c r="Q54" i="5" a="1"/>
  <c r="Q54" i="5" s="1"/>
  <c r="O54" i="5" a="1"/>
  <c r="O54" i="5" s="1"/>
  <c r="M54" i="5" a="1"/>
  <c r="M54" i="5" s="1"/>
  <c r="K54" i="5" a="1"/>
  <c r="K54" i="5" s="1"/>
  <c r="I54" i="5" a="1"/>
  <c r="I54" i="5" s="1"/>
  <c r="G54" i="5" a="1"/>
  <c r="G54" i="5" s="1"/>
  <c r="AC53" i="5" a="1"/>
  <c r="AC53" i="5" s="1"/>
  <c r="AA53" i="5" a="1"/>
  <c r="AA53" i="5" s="1"/>
  <c r="Y53" i="5" a="1"/>
  <c r="Y53" i="5" s="1"/>
  <c r="W53" i="5" a="1"/>
  <c r="W53" i="5" s="1"/>
  <c r="U53" i="5" a="1"/>
  <c r="U53" i="5" s="1"/>
  <c r="S53" i="5" a="1"/>
  <c r="S53" i="5" s="1"/>
  <c r="Q53" i="5" a="1"/>
  <c r="Q53" i="5" s="1"/>
  <c r="O53" i="5" a="1"/>
  <c r="O53" i="5" s="1"/>
  <c r="M53" i="5" a="1"/>
  <c r="M53" i="5" s="1"/>
  <c r="K53" i="5" a="1"/>
  <c r="K53" i="5" s="1"/>
  <c r="I53" i="5" a="1"/>
  <c r="I53" i="5" s="1"/>
  <c r="G53" i="5" a="1"/>
  <c r="G53" i="5" s="1"/>
  <c r="AC52" i="5" a="1"/>
  <c r="AC52" i="5" s="1"/>
  <c r="AA52" i="5" a="1"/>
  <c r="AA52" i="5" s="1"/>
  <c r="Y52" i="5" a="1"/>
  <c r="Y52" i="5" s="1"/>
  <c r="W52" i="5" a="1"/>
  <c r="W52" i="5" s="1"/>
  <c r="U52" i="5" a="1"/>
  <c r="U52" i="5" s="1"/>
  <c r="S52" i="5" a="1"/>
  <c r="S52" i="5" s="1"/>
  <c r="Q52" i="5" a="1"/>
  <c r="Q52" i="5" s="1"/>
  <c r="O52" i="5" a="1"/>
  <c r="O52" i="5" s="1"/>
  <c r="M52" i="5" a="1"/>
  <c r="M52" i="5" s="1"/>
  <c r="K52" i="5" a="1"/>
  <c r="K52" i="5" s="1"/>
  <c r="I52" i="5" a="1"/>
  <c r="I52" i="5" s="1"/>
  <c r="G52" i="5" a="1"/>
  <c r="G52" i="5" s="1"/>
  <c r="AC51" i="5" a="1"/>
  <c r="AC51" i="5" s="1"/>
  <c r="AA51" i="5" a="1"/>
  <c r="AA51" i="5" s="1"/>
  <c r="Y51" i="5" a="1"/>
  <c r="Y51" i="5" s="1"/>
  <c r="W51" i="5" a="1"/>
  <c r="W51" i="5" s="1"/>
  <c r="U51" i="5" a="1"/>
  <c r="U51" i="5" s="1"/>
  <c r="S51" i="5" a="1"/>
  <c r="S51" i="5" s="1"/>
  <c r="Q51" i="5" a="1"/>
  <c r="Q51" i="5" s="1"/>
  <c r="O51" i="5" a="1"/>
  <c r="O51" i="5" s="1"/>
  <c r="M51" i="5" a="1"/>
  <c r="M51" i="5" s="1"/>
  <c r="K51" i="5" a="1"/>
  <c r="K51" i="5" s="1"/>
  <c r="I51" i="5" a="1"/>
  <c r="I51" i="5" s="1"/>
  <c r="G51" i="5" a="1"/>
  <c r="G51" i="5" s="1"/>
  <c r="AC50" i="5" a="1"/>
  <c r="AC50" i="5" s="1"/>
  <c r="AA50" i="5" a="1"/>
  <c r="AA50" i="5" s="1"/>
  <c r="Y50" i="5" a="1"/>
  <c r="Y50" i="5" s="1"/>
  <c r="W50" i="5" a="1"/>
  <c r="W50" i="5" s="1"/>
  <c r="U50" i="5" a="1"/>
  <c r="U50" i="5" s="1"/>
  <c r="S50" i="5" a="1"/>
  <c r="S50" i="5" s="1"/>
  <c r="Q50" i="5" a="1"/>
  <c r="Q50" i="5" s="1"/>
  <c r="O50" i="5" a="1"/>
  <c r="O50" i="5" s="1"/>
  <c r="M50" i="5" a="1"/>
  <c r="M50" i="5" s="1"/>
  <c r="K50" i="5" a="1"/>
  <c r="K50" i="5" s="1"/>
  <c r="I50" i="5" a="1"/>
  <c r="I50" i="5" s="1"/>
  <c r="G50" i="5" a="1"/>
  <c r="G50" i="5" s="1"/>
  <c r="AC49" i="5" a="1"/>
  <c r="AC49" i="5" s="1"/>
  <c r="AA49" i="5" a="1"/>
  <c r="AA49" i="5" s="1"/>
  <c r="Y49" i="5" a="1"/>
  <c r="Y49" i="5" s="1"/>
  <c r="W49" i="5" a="1"/>
  <c r="W49" i="5" s="1"/>
  <c r="U49" i="5" a="1"/>
  <c r="U49" i="5" s="1"/>
  <c r="S49" i="5" a="1"/>
  <c r="S49" i="5" s="1"/>
  <c r="Q49" i="5" a="1"/>
  <c r="Q49" i="5" s="1"/>
  <c r="O49" i="5" a="1"/>
  <c r="O49" i="5" s="1"/>
  <c r="M49" i="5" a="1"/>
  <c r="M49" i="5" s="1"/>
  <c r="K49" i="5" a="1"/>
  <c r="K49" i="5" s="1"/>
  <c r="I49" i="5" a="1"/>
  <c r="I49" i="5" s="1"/>
  <c r="G49" i="5" a="1"/>
  <c r="G49" i="5" s="1"/>
  <c r="AC48" i="5" a="1"/>
  <c r="AC48" i="5" s="1"/>
  <c r="AA48" i="5" a="1"/>
  <c r="AA48" i="5" s="1"/>
  <c r="Y48" i="5" a="1"/>
  <c r="Y48" i="5" s="1"/>
  <c r="W48" i="5" a="1"/>
  <c r="W48" i="5" s="1"/>
  <c r="U48" i="5" a="1"/>
  <c r="U48" i="5" s="1"/>
  <c r="S48" i="5" a="1"/>
  <c r="S48" i="5" s="1"/>
  <c r="Q48" i="5" a="1"/>
  <c r="Q48" i="5" s="1"/>
  <c r="O48" i="5" a="1"/>
  <c r="O48" i="5" s="1"/>
  <c r="M48" i="5" a="1"/>
  <c r="M48" i="5" s="1"/>
  <c r="K48" i="5" a="1"/>
  <c r="K48" i="5" s="1"/>
  <c r="I48" i="5" a="1"/>
  <c r="I48" i="5" s="1"/>
  <c r="G48" i="5" a="1"/>
  <c r="G48" i="5" s="1"/>
  <c r="AC47" i="5" a="1"/>
  <c r="AC47" i="5" s="1"/>
  <c r="AA47" i="5" a="1"/>
  <c r="AA47" i="5" s="1"/>
  <c r="Y47" i="5" a="1"/>
  <c r="Y47" i="5" s="1"/>
  <c r="W47" i="5" a="1"/>
  <c r="W47" i="5" s="1"/>
  <c r="U47" i="5" a="1"/>
  <c r="U47" i="5" s="1"/>
  <c r="S47" i="5" a="1"/>
  <c r="S47" i="5" s="1"/>
  <c r="Q47" i="5" a="1"/>
  <c r="Q47" i="5" s="1"/>
  <c r="O47" i="5" a="1"/>
  <c r="O47" i="5" s="1"/>
  <c r="M47" i="5" a="1"/>
  <c r="M47" i="5" s="1"/>
  <c r="K47" i="5" a="1"/>
  <c r="K47" i="5" s="1"/>
  <c r="I47" i="5" a="1"/>
  <c r="I47" i="5" s="1"/>
  <c r="G47" i="5" a="1"/>
  <c r="G47" i="5" s="1"/>
  <c r="AC46" i="5" a="1"/>
  <c r="AC46" i="5" s="1"/>
  <c r="AA46" i="5" a="1"/>
  <c r="AA46" i="5" s="1"/>
  <c r="Y46" i="5" a="1"/>
  <c r="Y46" i="5" s="1"/>
  <c r="W46" i="5" a="1"/>
  <c r="W46" i="5" s="1"/>
  <c r="U46" i="5" a="1"/>
  <c r="U46" i="5" s="1"/>
  <c r="S46" i="5" a="1"/>
  <c r="S46" i="5" s="1"/>
  <c r="Q46" i="5" a="1"/>
  <c r="Q46" i="5" s="1"/>
  <c r="O46" i="5" a="1"/>
  <c r="O46" i="5" s="1"/>
  <c r="M46" i="5" a="1"/>
  <c r="M46" i="5" s="1"/>
  <c r="K46" i="5" a="1"/>
  <c r="K46" i="5" s="1"/>
  <c r="I46" i="5" a="1"/>
  <c r="I46" i="5" s="1"/>
  <c r="G46" i="5" a="1"/>
  <c r="G46" i="5" s="1"/>
  <c r="AC45" i="5" a="1"/>
  <c r="AC45" i="5" s="1"/>
  <c r="AA45" i="5" a="1"/>
  <c r="AA45" i="5" s="1"/>
  <c r="Y45" i="5" a="1"/>
  <c r="Y45" i="5" s="1"/>
  <c r="W45" i="5" a="1"/>
  <c r="W45" i="5" s="1"/>
  <c r="U45" i="5" a="1"/>
  <c r="U45" i="5" s="1"/>
  <c r="S45" i="5" a="1"/>
  <c r="S45" i="5" s="1"/>
  <c r="Q45" i="5" a="1"/>
  <c r="Q45" i="5" s="1"/>
  <c r="O45" i="5" a="1"/>
  <c r="O45" i="5" s="1"/>
  <c r="M45" i="5" a="1"/>
  <c r="M45" i="5" s="1"/>
  <c r="K45" i="5" a="1"/>
  <c r="K45" i="5" s="1"/>
  <c r="I45" i="5" a="1"/>
  <c r="I45" i="5" s="1"/>
  <c r="G45" i="5" a="1"/>
  <c r="G45" i="5" s="1"/>
  <c r="AC44" i="5" a="1"/>
  <c r="AC44" i="5" s="1"/>
  <c r="AA44" i="5" a="1"/>
  <c r="AA44" i="5" s="1"/>
  <c r="Y44" i="5" a="1"/>
  <c r="Y44" i="5" s="1"/>
  <c r="W44" i="5" a="1"/>
  <c r="W44" i="5" s="1"/>
  <c r="U44" i="5" a="1"/>
  <c r="U44" i="5" s="1"/>
  <c r="S44" i="5" a="1"/>
  <c r="S44" i="5" s="1"/>
  <c r="Q44" i="5" a="1"/>
  <c r="Q44" i="5" s="1"/>
  <c r="O44" i="5" a="1"/>
  <c r="O44" i="5" s="1"/>
  <c r="M44" i="5" a="1"/>
  <c r="M44" i="5" s="1"/>
  <c r="K44" i="5" a="1"/>
  <c r="K44" i="5" s="1"/>
  <c r="I44" i="5" a="1"/>
  <c r="I44" i="5" s="1"/>
  <c r="G44" i="5" a="1"/>
  <c r="G44" i="5" s="1"/>
  <c r="AC38" i="5" a="1"/>
  <c r="AC38" i="5" s="1"/>
  <c r="AA38" i="5" a="1"/>
  <c r="AA38" i="5" s="1"/>
  <c r="Y38" i="5" a="1"/>
  <c r="Y38" i="5" s="1"/>
  <c r="W38" i="5" a="1"/>
  <c r="W38" i="5" s="1"/>
  <c r="U38" i="5" a="1"/>
  <c r="U38" i="5" s="1"/>
  <c r="S38" i="5" a="1"/>
  <c r="S38" i="5" s="1"/>
  <c r="Q38" i="5" a="1"/>
  <c r="Q38" i="5" s="1"/>
  <c r="O38" i="5" a="1"/>
  <c r="O38" i="5" s="1"/>
  <c r="M38" i="5" a="1"/>
  <c r="M38" i="5" s="1"/>
  <c r="K38" i="5" a="1"/>
  <c r="K38" i="5" s="1"/>
  <c r="I38" i="5" a="1"/>
  <c r="I38" i="5" s="1"/>
  <c r="G38" i="5" a="1"/>
  <c r="G38" i="5" s="1"/>
  <c r="AC37" i="5" a="1"/>
  <c r="AC37" i="5" s="1"/>
  <c r="AA37" i="5" a="1"/>
  <c r="AA37" i="5" s="1"/>
  <c r="Y37" i="5" a="1"/>
  <c r="Y37" i="5" s="1"/>
  <c r="W37" i="5" a="1"/>
  <c r="W37" i="5" s="1"/>
  <c r="U37" i="5" a="1"/>
  <c r="U37" i="5" s="1"/>
  <c r="S37" i="5" a="1"/>
  <c r="S37" i="5" s="1"/>
  <c r="Q37" i="5" a="1"/>
  <c r="Q37" i="5" s="1"/>
  <c r="O37" i="5" a="1"/>
  <c r="O37" i="5" s="1"/>
  <c r="M37" i="5" a="1"/>
  <c r="M37" i="5" s="1"/>
  <c r="K37" i="5" a="1"/>
  <c r="K37" i="5" s="1"/>
  <c r="I37" i="5" a="1"/>
  <c r="I37" i="5" s="1"/>
  <c r="G37" i="5" a="1"/>
  <c r="G37" i="5" s="1"/>
  <c r="AC36" i="5" a="1"/>
  <c r="AC36" i="5" s="1"/>
  <c r="AA36" i="5" a="1"/>
  <c r="AA36" i="5" s="1"/>
  <c r="Y36" i="5" a="1"/>
  <c r="Y36" i="5" s="1"/>
  <c r="W36" i="5" a="1"/>
  <c r="W36" i="5" s="1"/>
  <c r="U36" i="5" a="1"/>
  <c r="U36" i="5" s="1"/>
  <c r="S36" i="5" a="1"/>
  <c r="S36" i="5" s="1"/>
  <c r="Q36" i="5" a="1"/>
  <c r="Q36" i="5" s="1"/>
  <c r="O36" i="5" a="1"/>
  <c r="O36" i="5" s="1"/>
  <c r="M36" i="5" a="1"/>
  <c r="M36" i="5" s="1"/>
  <c r="K36" i="5" a="1"/>
  <c r="K36" i="5" s="1"/>
  <c r="I36" i="5" a="1"/>
  <c r="I36" i="5" s="1"/>
  <c r="G36" i="5" a="1"/>
  <c r="G36" i="5" s="1"/>
  <c r="AC35" i="5" a="1"/>
  <c r="AC35" i="5" s="1"/>
  <c r="AA35" i="5" a="1"/>
  <c r="AA35" i="5" s="1"/>
  <c r="Y35" i="5" a="1"/>
  <c r="Y35" i="5" s="1"/>
  <c r="W35" i="5" a="1"/>
  <c r="W35" i="5" s="1"/>
  <c r="U35" i="5" a="1"/>
  <c r="U35" i="5" s="1"/>
  <c r="S35" i="5" a="1"/>
  <c r="S35" i="5" s="1"/>
  <c r="Q35" i="5" a="1"/>
  <c r="Q35" i="5" s="1"/>
  <c r="O35" i="5" a="1"/>
  <c r="O35" i="5" s="1"/>
  <c r="M35" i="5" a="1"/>
  <c r="M35" i="5" s="1"/>
  <c r="K35" i="5" a="1"/>
  <c r="K35" i="5" s="1"/>
  <c r="I35" i="5" a="1"/>
  <c r="I35" i="5" s="1"/>
  <c r="G35" i="5" a="1"/>
  <c r="G35" i="5" s="1"/>
  <c r="AC34" i="5" a="1"/>
  <c r="AC34" i="5" s="1"/>
  <c r="AA34" i="5" a="1"/>
  <c r="AA34" i="5" s="1"/>
  <c r="Y34" i="5" a="1"/>
  <c r="Y34" i="5" s="1"/>
  <c r="W34" i="5" a="1"/>
  <c r="W34" i="5" s="1"/>
  <c r="U34" i="5" a="1"/>
  <c r="U34" i="5" s="1"/>
  <c r="S34" i="5" a="1"/>
  <c r="S34" i="5" s="1"/>
  <c r="Q34" i="5" a="1"/>
  <c r="Q34" i="5" s="1"/>
  <c r="O34" i="5" a="1"/>
  <c r="O34" i="5" s="1"/>
  <c r="M34" i="5" a="1"/>
  <c r="M34" i="5" s="1"/>
  <c r="K34" i="5" a="1"/>
  <c r="K34" i="5" s="1"/>
  <c r="I34" i="5" a="1"/>
  <c r="I34" i="5" s="1"/>
  <c r="G34" i="5" a="1"/>
  <c r="G34" i="5" s="1"/>
  <c r="AA33" i="5" a="1"/>
  <c r="AA33" i="5" s="1"/>
  <c r="Y33" i="5" a="1"/>
  <c r="Y33" i="5" s="1"/>
  <c r="W33" i="5" a="1"/>
  <c r="W33" i="5" s="1"/>
  <c r="U33" i="5" a="1"/>
  <c r="U33" i="5" s="1"/>
  <c r="S33" i="5" a="1"/>
  <c r="S33" i="5" s="1"/>
  <c r="Q33" i="5" a="1"/>
  <c r="Q33" i="5" s="1"/>
  <c r="O33" i="5" a="1"/>
  <c r="O33" i="5" s="1"/>
  <c r="M33" i="5" a="1"/>
  <c r="M33" i="5" s="1"/>
  <c r="AC33" i="5" a="1"/>
  <c r="AC33" i="5" s="1"/>
  <c r="AB145" i="5"/>
  <c r="Z145" i="5"/>
  <c r="X145" i="5"/>
  <c r="V145" i="5"/>
  <c r="T145" i="5"/>
  <c r="R145" i="5"/>
  <c r="P145" i="5"/>
  <c r="N145" i="5"/>
  <c r="L145" i="5"/>
  <c r="J145" i="5"/>
  <c r="H145" i="5"/>
  <c r="F145" i="5"/>
  <c r="AD144" i="5"/>
  <c r="AD143" i="5"/>
  <c r="AD142" i="5"/>
  <c r="AD141" i="5"/>
  <c r="AD140" i="5"/>
  <c r="AD139" i="5"/>
  <c r="AD138" i="5"/>
  <c r="AB134" i="5"/>
  <c r="Z134" i="5"/>
  <c r="X134" i="5"/>
  <c r="V134" i="5"/>
  <c r="T134" i="5"/>
  <c r="R134" i="5"/>
  <c r="P134" i="5"/>
  <c r="N134" i="5"/>
  <c r="L134" i="5"/>
  <c r="J134" i="5"/>
  <c r="H134" i="5"/>
  <c r="F134" i="5"/>
  <c r="AD133" i="5"/>
  <c r="AD132" i="5"/>
  <c r="AD131" i="5"/>
  <c r="AD130" i="5"/>
  <c r="AD129" i="5"/>
  <c r="AD128" i="5"/>
  <c r="AD127" i="5"/>
  <c r="AD126" i="5"/>
  <c r="AD125" i="5"/>
  <c r="AD124" i="5"/>
  <c r="AB120" i="5"/>
  <c r="Z120" i="5"/>
  <c r="X120" i="5"/>
  <c r="V120" i="5"/>
  <c r="T120" i="5"/>
  <c r="R120" i="5"/>
  <c r="P120" i="5"/>
  <c r="N120" i="5"/>
  <c r="L120" i="5"/>
  <c r="J120" i="5"/>
  <c r="H120" i="5"/>
  <c r="F120" i="5"/>
  <c r="AD119" i="5"/>
  <c r="AD118" i="5"/>
  <c r="AD117" i="5"/>
  <c r="AD116" i="5"/>
  <c r="AD115" i="5"/>
  <c r="AD114" i="5"/>
  <c r="AB110" i="5"/>
  <c r="Z110" i="5"/>
  <c r="X110" i="5"/>
  <c r="V110" i="5"/>
  <c r="T110" i="5"/>
  <c r="R110" i="5"/>
  <c r="P110" i="5"/>
  <c r="N110" i="5"/>
  <c r="L110" i="5"/>
  <c r="J110" i="5"/>
  <c r="H110" i="5"/>
  <c r="F110" i="5"/>
  <c r="AD109" i="5"/>
  <c r="AD108" i="5"/>
  <c r="AD107" i="5"/>
  <c r="AD106" i="5"/>
  <c r="AD105" i="5"/>
  <c r="AD104" i="5"/>
  <c r="AD103" i="5"/>
  <c r="AD102" i="5"/>
  <c r="AB98" i="5"/>
  <c r="Z98" i="5"/>
  <c r="X98" i="5"/>
  <c r="V98" i="5"/>
  <c r="T98" i="5"/>
  <c r="R98" i="5"/>
  <c r="P98" i="5"/>
  <c r="N98" i="5"/>
  <c r="L98" i="5"/>
  <c r="J98" i="5"/>
  <c r="H98" i="5"/>
  <c r="F98" i="5"/>
  <c r="AD97" i="5"/>
  <c r="AD96" i="5"/>
  <c r="AD95" i="5"/>
  <c r="AD94" i="5"/>
  <c r="AD93" i="5"/>
  <c r="AD92" i="5"/>
  <c r="AB88" i="5"/>
  <c r="Z88" i="5"/>
  <c r="X88" i="5"/>
  <c r="V88" i="5"/>
  <c r="T88" i="5"/>
  <c r="R88" i="5"/>
  <c r="P88" i="5"/>
  <c r="N88" i="5"/>
  <c r="L88" i="5"/>
  <c r="J88" i="5"/>
  <c r="H88" i="5"/>
  <c r="F88" i="5"/>
  <c r="AD87" i="5"/>
  <c r="AD86" i="5"/>
  <c r="AD85" i="5"/>
  <c r="AD84" i="5"/>
  <c r="AD83" i="5"/>
  <c r="AD82" i="5"/>
  <c r="AD81" i="5"/>
  <c r="AB77" i="5"/>
  <c r="Z77" i="5"/>
  <c r="X77" i="5"/>
  <c r="V77" i="5"/>
  <c r="T77" i="5"/>
  <c r="R77" i="5"/>
  <c r="P77" i="5"/>
  <c r="N77" i="5"/>
  <c r="L77" i="5"/>
  <c r="J77" i="5"/>
  <c r="H77" i="5"/>
  <c r="F77" i="5"/>
  <c r="AD76" i="5"/>
  <c r="AD75" i="5"/>
  <c r="AD74" i="5"/>
  <c r="AD73" i="5"/>
  <c r="AD72" i="5"/>
  <c r="AD71" i="5"/>
  <c r="AB67" i="5"/>
  <c r="Z67" i="5"/>
  <c r="X67" i="5"/>
  <c r="V67" i="5"/>
  <c r="T67" i="5"/>
  <c r="R67" i="5"/>
  <c r="P67" i="5"/>
  <c r="N67" i="5"/>
  <c r="L67" i="5"/>
  <c r="J67" i="5"/>
  <c r="H67" i="5"/>
  <c r="F67" i="5"/>
  <c r="AD66" i="5"/>
  <c r="AD65" i="5"/>
  <c r="AD64" i="5"/>
  <c r="AD63" i="5"/>
  <c r="AD62" i="5"/>
  <c r="AB58" i="5"/>
  <c r="Z58" i="5"/>
  <c r="X58" i="5"/>
  <c r="V58" i="5"/>
  <c r="T58" i="5"/>
  <c r="R58" i="5"/>
  <c r="P58" i="5"/>
  <c r="N58" i="5"/>
  <c r="L58" i="5"/>
  <c r="J58" i="5"/>
  <c r="H58" i="5"/>
  <c r="F58" i="5"/>
  <c r="AD57" i="5"/>
  <c r="AD56" i="5"/>
  <c r="AD55" i="5"/>
  <c r="AD54" i="5"/>
  <c r="AD53" i="5"/>
  <c r="AD52" i="5"/>
  <c r="AD51" i="5"/>
  <c r="AD50" i="5"/>
  <c r="AD49" i="5"/>
  <c r="AD48" i="5"/>
  <c r="AD47" i="5"/>
  <c r="AD46" i="5"/>
  <c r="AD45" i="5"/>
  <c r="AD44" i="5"/>
  <c r="AB39" i="5"/>
  <c r="Z39" i="5"/>
  <c r="X39" i="5"/>
  <c r="V39" i="5"/>
  <c r="T39" i="5"/>
  <c r="R39" i="5"/>
  <c r="P39" i="5"/>
  <c r="N39" i="5"/>
  <c r="L39" i="5"/>
  <c r="J39" i="5"/>
  <c r="H39" i="5"/>
  <c r="F39" i="5"/>
  <c r="AD38" i="5"/>
  <c r="AD37" i="5"/>
  <c r="AD36" i="5"/>
  <c r="AD35" i="5"/>
  <c r="AD34" i="5"/>
  <c r="AD33" i="5"/>
  <c r="F161" i="5" l="1"/>
  <c r="V161" i="5"/>
  <c r="AD134" i="5"/>
  <c r="P161" i="5"/>
  <c r="R161" i="5"/>
  <c r="N161" i="5"/>
  <c r="T161" i="5"/>
  <c r="H161" i="5"/>
  <c r="J161" i="5"/>
  <c r="Z161" i="5"/>
  <c r="X161" i="5"/>
  <c r="L161" i="5"/>
  <c r="AB161" i="5"/>
  <c r="AD88" i="5"/>
  <c r="AD98" i="5"/>
  <c r="AD145" i="5"/>
  <c r="AD120" i="5"/>
  <c r="AD110" i="5"/>
  <c r="AD77" i="5"/>
  <c r="AD67" i="5"/>
  <c r="Y88" i="5"/>
  <c r="AE141" i="5"/>
  <c r="AF141" i="5" s="1"/>
  <c r="U98" i="5"/>
  <c r="S77" i="5"/>
  <c r="AA77" i="5"/>
  <c r="W67" i="5"/>
  <c r="W58" i="5"/>
  <c r="M145" i="5"/>
  <c r="I145" i="5"/>
  <c r="O145" i="5"/>
  <c r="AA110" i="5"/>
  <c r="S98" i="5"/>
  <c r="W145" i="5"/>
  <c r="Y145" i="5"/>
  <c r="S145" i="5"/>
  <c r="W134" i="5"/>
  <c r="AA134" i="5"/>
  <c r="S134" i="5"/>
  <c r="Y110" i="5"/>
  <c r="U110" i="5"/>
  <c r="W110" i="5"/>
  <c r="Y98" i="5"/>
  <c r="AA98" i="5"/>
  <c r="W98" i="5"/>
  <c r="U88" i="5"/>
  <c r="U67" i="5"/>
  <c r="I39" i="5"/>
  <c r="Q39" i="5"/>
  <c r="Y39" i="5"/>
  <c r="AE72" i="5"/>
  <c r="AF72" i="5" s="1"/>
  <c r="AC120" i="5"/>
  <c r="AE47" i="5"/>
  <c r="AF47" i="5" s="1"/>
  <c r="AC67" i="5"/>
  <c r="M39" i="5"/>
  <c r="AE36" i="5"/>
  <c r="AF36" i="5" s="1"/>
  <c r="I58" i="5"/>
  <c r="U39" i="5"/>
  <c r="W77" i="5"/>
  <c r="AA67" i="5"/>
  <c r="AC145" i="5"/>
  <c r="AC98" i="5"/>
  <c r="AC39" i="5"/>
  <c r="AE35" i="5"/>
  <c r="AF35" i="5" s="1"/>
  <c r="AD39" i="5"/>
  <c r="AE75" i="5"/>
  <c r="AF75" i="5" s="1"/>
  <c r="AE84" i="5"/>
  <c r="AF84" i="5" s="1"/>
  <c r="AE37" i="5"/>
  <c r="AF37" i="5" s="1"/>
  <c r="AE127" i="5"/>
  <c r="AF127" i="5" s="1"/>
  <c r="AE33" i="5"/>
  <c r="AF33" i="5" s="1"/>
  <c r="AE49" i="5"/>
  <c r="AF49" i="5" s="1"/>
  <c r="AE66" i="5"/>
  <c r="AF66" i="5" s="1"/>
  <c r="AC88" i="5"/>
  <c r="AC110" i="5"/>
  <c r="AE45" i="5"/>
  <c r="AF45" i="5" s="1"/>
  <c r="G98" i="5"/>
  <c r="I134" i="5"/>
  <c r="K134" i="5"/>
  <c r="O134" i="5"/>
  <c r="Q134" i="5"/>
  <c r="O120" i="5"/>
  <c r="M120" i="5"/>
  <c r="K120" i="5"/>
  <c r="AE117" i="5"/>
  <c r="AF117" i="5" s="1"/>
  <c r="Q110" i="5"/>
  <c r="M110" i="5"/>
  <c r="K110" i="5"/>
  <c r="AE108" i="5"/>
  <c r="AF108" i="5" s="1"/>
  <c r="AE103" i="5"/>
  <c r="AF103" i="5" s="1"/>
  <c r="I110" i="5"/>
  <c r="Q98" i="5"/>
  <c r="AE94" i="5"/>
  <c r="AF94" i="5" s="1"/>
  <c r="AE95" i="5"/>
  <c r="AF95" i="5" s="1"/>
  <c r="M98" i="5"/>
  <c r="I98" i="5"/>
  <c r="AE97" i="5"/>
  <c r="AF97" i="5" s="1"/>
  <c r="AE96" i="5"/>
  <c r="AF96" i="5" s="1"/>
  <c r="AE82" i="5"/>
  <c r="AF82" i="5" s="1"/>
  <c r="AE87" i="5"/>
  <c r="AF87" i="5" s="1"/>
  <c r="Q77" i="5"/>
  <c r="O77" i="5"/>
  <c r="K77" i="5"/>
  <c r="I77" i="5"/>
  <c r="AE73" i="5"/>
  <c r="AF73" i="5" s="1"/>
  <c r="Q67" i="5"/>
  <c r="O67" i="5"/>
  <c r="M67" i="5"/>
  <c r="K67" i="5"/>
  <c r="AE62" i="5"/>
  <c r="AF62" i="5" s="1"/>
  <c r="AE63" i="5"/>
  <c r="AF63" i="5" s="1"/>
  <c r="I67" i="5"/>
  <c r="AE64" i="5"/>
  <c r="AF64" i="5" s="1"/>
  <c r="Q58" i="5"/>
  <c r="AE51" i="5"/>
  <c r="AF51" i="5" s="1"/>
  <c r="O58" i="5"/>
  <c r="M58" i="5"/>
  <c r="AE46" i="5"/>
  <c r="AF46" i="5" s="1"/>
  <c r="AE54" i="5"/>
  <c r="AF54" i="5" s="1"/>
  <c r="AE129" i="5"/>
  <c r="AF129" i="5" s="1"/>
  <c r="AE133" i="5"/>
  <c r="AF133" i="5" s="1"/>
  <c r="AE125" i="5"/>
  <c r="AF125" i="5" s="1"/>
  <c r="M134" i="5"/>
  <c r="K58" i="5"/>
  <c r="Y58" i="5"/>
  <c r="AE48" i="5"/>
  <c r="AF48" i="5" s="1"/>
  <c r="AE56" i="5"/>
  <c r="AF56" i="5" s="1"/>
  <c r="K39" i="5"/>
  <c r="S39" i="5"/>
  <c r="AA39" i="5"/>
  <c r="AE34" i="5"/>
  <c r="AF34" i="5" s="1"/>
  <c r="AE50" i="5"/>
  <c r="AF50" i="5" s="1"/>
  <c r="AE53" i="5"/>
  <c r="AF53" i="5" s="1"/>
  <c r="O39" i="5"/>
  <c r="W39" i="5"/>
  <c r="AE38" i="5"/>
  <c r="AF38" i="5" s="1"/>
  <c r="S58" i="5"/>
  <c r="AA58" i="5"/>
  <c r="G58" i="5"/>
  <c r="AE44" i="5"/>
  <c r="AF44" i="5" s="1"/>
  <c r="U58" i="5"/>
  <c r="AC58" i="5"/>
  <c r="AE52" i="5"/>
  <c r="AF52" i="5" s="1"/>
  <c r="AE55" i="5"/>
  <c r="AF55" i="5" s="1"/>
  <c r="G39" i="5"/>
  <c r="G67" i="5"/>
  <c r="Y67" i="5"/>
  <c r="G77" i="5"/>
  <c r="U77" i="5"/>
  <c r="Y77" i="5"/>
  <c r="AC77" i="5"/>
  <c r="M77" i="5"/>
  <c r="G88" i="5"/>
  <c r="AE81" i="5"/>
  <c r="AF81" i="5" s="1"/>
  <c r="AE85" i="5"/>
  <c r="AF85" i="5" s="1"/>
  <c r="AE65" i="5"/>
  <c r="AF65" i="5" s="1"/>
  <c r="AE74" i="5"/>
  <c r="AF74" i="5" s="1"/>
  <c r="S88" i="5"/>
  <c r="AA88" i="5"/>
  <c r="AE86" i="5"/>
  <c r="AF86" i="5" s="1"/>
  <c r="AE57" i="5"/>
  <c r="AF57" i="5" s="1"/>
  <c r="AE76" i="5"/>
  <c r="AF76" i="5" s="1"/>
  <c r="W88" i="5"/>
  <c r="AE83" i="5"/>
  <c r="AF83" i="5" s="1"/>
  <c r="S67" i="5"/>
  <c r="K98" i="5"/>
  <c r="AE71" i="5"/>
  <c r="AF71" i="5" s="1"/>
  <c r="K88" i="5"/>
  <c r="O88" i="5"/>
  <c r="AE92" i="5"/>
  <c r="AF92" i="5" s="1"/>
  <c r="G110" i="5"/>
  <c r="AE102" i="5"/>
  <c r="AF102" i="5" s="1"/>
  <c r="AE104" i="5"/>
  <c r="AF104" i="5" s="1"/>
  <c r="AE116" i="5"/>
  <c r="AF116" i="5" s="1"/>
  <c r="AE93" i="5"/>
  <c r="AF93" i="5" s="1"/>
  <c r="O98" i="5"/>
  <c r="S110" i="5"/>
  <c r="AE106" i="5"/>
  <c r="AF106" i="5" s="1"/>
  <c r="AE109" i="5"/>
  <c r="AF109" i="5" s="1"/>
  <c r="G120" i="5"/>
  <c r="AE114" i="5"/>
  <c r="AF114" i="5" s="1"/>
  <c r="AD58" i="5"/>
  <c r="I88" i="5"/>
  <c r="M88" i="5"/>
  <c r="Q88" i="5"/>
  <c r="O110" i="5"/>
  <c r="AE105" i="5"/>
  <c r="AF105" i="5" s="1"/>
  <c r="AE107" i="5"/>
  <c r="AF107" i="5" s="1"/>
  <c r="I120" i="5"/>
  <c r="S120" i="5"/>
  <c r="W120" i="5"/>
  <c r="AA120" i="5"/>
  <c r="AE115" i="5"/>
  <c r="AF115" i="5" s="1"/>
  <c r="AE118" i="5"/>
  <c r="AF118" i="5" s="1"/>
  <c r="AC134" i="5"/>
  <c r="AE130" i="5"/>
  <c r="AF130" i="5" s="1"/>
  <c r="AE119" i="5"/>
  <c r="AF119" i="5" s="1"/>
  <c r="Y134" i="5"/>
  <c r="Q120" i="5"/>
  <c r="U120" i="5"/>
  <c r="Y120" i="5"/>
  <c r="U134" i="5"/>
  <c r="AE132" i="5"/>
  <c r="AF132" i="5" s="1"/>
  <c r="K145" i="5"/>
  <c r="U145" i="5"/>
  <c r="AA145" i="5"/>
  <c r="AE139" i="5"/>
  <c r="AF139" i="5" s="1"/>
  <c r="AE140" i="5"/>
  <c r="AF140" i="5" s="1"/>
  <c r="AE143" i="5"/>
  <c r="AF143" i="5" s="1"/>
  <c r="AE144" i="5"/>
  <c r="AF144" i="5" s="1"/>
  <c r="G134" i="5"/>
  <c r="AE124" i="5"/>
  <c r="AF124" i="5" s="1"/>
  <c r="AE126" i="5"/>
  <c r="AF126" i="5" s="1"/>
  <c r="AE128" i="5"/>
  <c r="AF128" i="5" s="1"/>
  <c r="AE131" i="5"/>
  <c r="AF131" i="5" s="1"/>
  <c r="G145" i="5"/>
  <c r="AE138" i="5"/>
  <c r="AF138" i="5" s="1"/>
  <c r="Q145" i="5"/>
  <c r="AE142" i="5"/>
  <c r="AF142" i="5" s="1"/>
  <c r="Y161" i="5" l="1"/>
  <c r="M161" i="5"/>
  <c r="W161" i="5"/>
  <c r="U161" i="5"/>
  <c r="K161" i="5"/>
  <c r="O161" i="5"/>
  <c r="G161" i="5"/>
  <c r="AA161" i="5"/>
  <c r="Q161" i="5"/>
  <c r="I161" i="5"/>
  <c r="S161" i="5"/>
  <c r="AC161" i="5"/>
  <c r="AD161" i="5"/>
  <c r="AE145" i="5"/>
  <c r="AF145" i="5" s="1"/>
  <c r="AE39" i="5"/>
  <c r="AF39" i="5" s="1"/>
  <c r="AE134" i="5"/>
  <c r="AF134" i="5" s="1"/>
  <c r="AE98" i="5"/>
  <c r="AF98" i="5" s="1"/>
  <c r="AE88" i="5"/>
  <c r="AF88" i="5" s="1"/>
  <c r="AE77" i="5"/>
  <c r="AF77" i="5" s="1"/>
  <c r="AE120" i="5"/>
  <c r="AF120" i="5" s="1"/>
  <c r="AE58" i="5"/>
  <c r="AF58" i="5" s="1"/>
  <c r="AE110" i="5"/>
  <c r="AF110" i="5" s="1"/>
  <c r="AE67" i="5"/>
  <c r="AF67" i="5" s="1"/>
  <c r="AE161" i="5" l="1"/>
  <c r="AF161" i="5" s="1"/>
  <c r="U30" i="5" l="1" a="1"/>
  <c r="U30" i="5" s="1"/>
  <c r="F29" i="5" l="1"/>
  <c r="F30" i="5" l="1"/>
  <c r="O1" i="5"/>
  <c r="C2" i="5" l="1"/>
  <c r="T29" i="5" l="1"/>
  <c r="Z29" i="5"/>
  <c r="R29" i="5"/>
  <c r="AB29" i="5"/>
  <c r="V29" i="5"/>
  <c r="L29" i="5"/>
  <c r="N29" i="5"/>
  <c r="J29" i="5"/>
  <c r="X29" i="5"/>
  <c r="P29" i="5"/>
  <c r="E28" i="5"/>
  <c r="E28" i="3" l="1"/>
  <c r="F28" i="3" s="1"/>
  <c r="F138" i="3" l="1"/>
  <c r="G138" i="3" s="1"/>
  <c r="H138" i="3" s="1"/>
  <c r="I138" i="3" s="1"/>
  <c r="J138" i="3" s="1"/>
  <c r="K138" i="3" s="1"/>
  <c r="L138" i="3" s="1"/>
  <c r="M138" i="3" s="1"/>
  <c r="N138" i="3" s="1"/>
  <c r="O138" i="3" s="1"/>
  <c r="P138" i="3" s="1"/>
  <c r="Q138" i="3" s="1"/>
  <c r="F147" i="5"/>
  <c r="F122" i="5"/>
  <c r="F136" i="5"/>
  <c r="F112" i="5"/>
  <c r="F100" i="5"/>
  <c r="F79" i="5"/>
  <c r="F90" i="5"/>
  <c r="F69" i="5"/>
  <c r="F60" i="5"/>
  <c r="F42" i="5"/>
  <c r="F27" i="5"/>
  <c r="F31" i="5"/>
  <c r="F32" i="3"/>
  <c r="F128" i="3"/>
  <c r="F115" i="3"/>
  <c r="F106" i="3"/>
  <c r="F95" i="3"/>
  <c r="F86" i="3"/>
  <c r="F76" i="3"/>
  <c r="F67" i="3"/>
  <c r="F59" i="3"/>
  <c r="F42" i="3"/>
  <c r="R124" i="3"/>
  <c r="G128" i="3" l="1"/>
  <c r="H128" i="3" s="1"/>
  <c r="I128" i="3" s="1"/>
  <c r="J128" i="3" s="1"/>
  <c r="K128" i="3" s="1"/>
  <c r="L128" i="3" s="1"/>
  <c r="M128" i="3" s="1"/>
  <c r="N128" i="3" s="1"/>
  <c r="O128" i="3" s="1"/>
  <c r="P128" i="3" s="1"/>
  <c r="Q128" i="3" s="1"/>
  <c r="G115" i="3"/>
  <c r="H115" i="3" s="1"/>
  <c r="I115" i="3" s="1"/>
  <c r="J115" i="3" s="1"/>
  <c r="K115" i="3" s="1"/>
  <c r="L115" i="3" s="1"/>
  <c r="M115" i="3" s="1"/>
  <c r="N115" i="3" s="1"/>
  <c r="O115" i="3" s="1"/>
  <c r="P115" i="3" s="1"/>
  <c r="Q115" i="3" s="1"/>
  <c r="G106" i="3"/>
  <c r="H106" i="3" s="1"/>
  <c r="I106" i="3" s="1"/>
  <c r="J106" i="3" s="1"/>
  <c r="K106" i="3" s="1"/>
  <c r="L106" i="3" s="1"/>
  <c r="M106" i="3" s="1"/>
  <c r="N106" i="3" s="1"/>
  <c r="O106" i="3" s="1"/>
  <c r="P106" i="3" s="1"/>
  <c r="Q106" i="3" s="1"/>
  <c r="G95" i="3"/>
  <c r="H95" i="3" s="1"/>
  <c r="I95" i="3" s="1"/>
  <c r="J95" i="3" s="1"/>
  <c r="K95" i="3" s="1"/>
  <c r="L95" i="3" s="1"/>
  <c r="M95" i="3" s="1"/>
  <c r="N95" i="3" s="1"/>
  <c r="O95" i="3" s="1"/>
  <c r="P95" i="3" s="1"/>
  <c r="Q95" i="3" s="1"/>
  <c r="G86" i="3"/>
  <c r="H86" i="3" s="1"/>
  <c r="I86" i="3" s="1"/>
  <c r="J86" i="3" s="1"/>
  <c r="K86" i="3" s="1"/>
  <c r="L86" i="3" s="1"/>
  <c r="M86" i="3" s="1"/>
  <c r="N86" i="3" s="1"/>
  <c r="O86" i="3" s="1"/>
  <c r="P86" i="3" s="1"/>
  <c r="Q86" i="3" s="1"/>
  <c r="G76" i="3"/>
  <c r="H76" i="3" s="1"/>
  <c r="I76" i="3" s="1"/>
  <c r="J76" i="3" s="1"/>
  <c r="K76" i="3" s="1"/>
  <c r="L76" i="3" s="1"/>
  <c r="M76" i="3" s="1"/>
  <c r="N76" i="3" s="1"/>
  <c r="O76" i="3" s="1"/>
  <c r="P76" i="3" s="1"/>
  <c r="Q76" i="3" s="1"/>
  <c r="G59" i="3"/>
  <c r="H59" i="3" s="1"/>
  <c r="I59" i="3" s="1"/>
  <c r="J59" i="3" s="1"/>
  <c r="K59" i="3" s="1"/>
  <c r="L59" i="3" s="1"/>
  <c r="M59" i="3" s="1"/>
  <c r="N59" i="3" s="1"/>
  <c r="O59" i="3" s="1"/>
  <c r="P59" i="3" s="1"/>
  <c r="Q59" i="3" s="1"/>
  <c r="G42" i="3"/>
  <c r="H42" i="3" s="1"/>
  <c r="I42" i="3" s="1"/>
  <c r="J42" i="3" s="1"/>
  <c r="K42" i="3" s="1"/>
  <c r="L42" i="3" s="1"/>
  <c r="M42" i="3" s="1"/>
  <c r="N42" i="3" s="1"/>
  <c r="O42" i="3" s="1"/>
  <c r="P42" i="3" s="1"/>
  <c r="Q42" i="3" s="1"/>
  <c r="P12" i="4"/>
  <c r="R131" i="3"/>
  <c r="R132" i="3"/>
  <c r="G126" i="3"/>
  <c r="H126" i="3"/>
  <c r="I126" i="3"/>
  <c r="J126" i="3"/>
  <c r="K126" i="3"/>
  <c r="L126" i="3"/>
  <c r="M126" i="3"/>
  <c r="N126" i="3"/>
  <c r="O126" i="3"/>
  <c r="P126" i="3"/>
  <c r="Q126" i="3"/>
  <c r="F126" i="3"/>
  <c r="R123" i="3"/>
  <c r="G113" i="3"/>
  <c r="H113" i="3"/>
  <c r="I113" i="3"/>
  <c r="J113" i="3"/>
  <c r="K113" i="3"/>
  <c r="L113" i="3"/>
  <c r="M113" i="3"/>
  <c r="N113" i="3"/>
  <c r="O113" i="3"/>
  <c r="P113" i="3"/>
  <c r="Q113" i="3"/>
  <c r="F113" i="3"/>
  <c r="R112" i="3"/>
  <c r="R111" i="3"/>
  <c r="R110" i="3"/>
  <c r="R109" i="3"/>
  <c r="R108" i="3"/>
  <c r="R107" i="3"/>
  <c r="G104" i="3"/>
  <c r="H104" i="3"/>
  <c r="I104" i="3"/>
  <c r="J104" i="3"/>
  <c r="K104" i="3"/>
  <c r="L104" i="3"/>
  <c r="M104" i="3"/>
  <c r="N104" i="3"/>
  <c r="O104" i="3"/>
  <c r="P104" i="3"/>
  <c r="Q104" i="3"/>
  <c r="F104" i="3"/>
  <c r="R97" i="3"/>
  <c r="R98" i="3"/>
  <c r="R99" i="3"/>
  <c r="R100" i="3"/>
  <c r="R78" i="3"/>
  <c r="R79" i="3"/>
  <c r="R80" i="3"/>
  <c r="G65" i="3"/>
  <c r="H65" i="3"/>
  <c r="I65" i="3"/>
  <c r="J65" i="3"/>
  <c r="K65" i="3"/>
  <c r="L65" i="3"/>
  <c r="M65" i="3"/>
  <c r="N65" i="3"/>
  <c r="O65" i="3"/>
  <c r="P65" i="3"/>
  <c r="Q65" i="3"/>
  <c r="F65" i="3"/>
  <c r="G57" i="3"/>
  <c r="H57" i="3"/>
  <c r="I57" i="3"/>
  <c r="J57" i="3"/>
  <c r="K57" i="3"/>
  <c r="L57" i="3"/>
  <c r="M57" i="3"/>
  <c r="N57" i="3"/>
  <c r="O57" i="3"/>
  <c r="P57" i="3"/>
  <c r="Q57" i="3"/>
  <c r="F57" i="3"/>
  <c r="R43" i="3"/>
  <c r="R44" i="3"/>
  <c r="R45" i="3"/>
  <c r="R46" i="3"/>
  <c r="R47" i="3"/>
  <c r="R48" i="3"/>
  <c r="F39" i="3"/>
  <c r="R37" i="3"/>
  <c r="G67" i="3" l="1"/>
  <c r="H67" i="3" s="1"/>
  <c r="I67" i="3" s="1"/>
  <c r="J67" i="3" s="1"/>
  <c r="K67" i="3" s="1"/>
  <c r="L67" i="3" s="1"/>
  <c r="M67" i="3" s="1"/>
  <c r="N67" i="3" s="1"/>
  <c r="O67" i="3" s="1"/>
  <c r="P67" i="3" s="1"/>
  <c r="Q67" i="3" s="1"/>
  <c r="R113" i="3"/>
  <c r="R33" i="3"/>
  <c r="H39" i="3" l="1"/>
  <c r="I39" i="3"/>
  <c r="J39" i="3"/>
  <c r="K39" i="3"/>
  <c r="L39" i="3"/>
  <c r="M39" i="3"/>
  <c r="N39" i="3"/>
  <c r="O39" i="3"/>
  <c r="P39" i="3"/>
  <c r="Q39" i="3"/>
  <c r="G39" i="3"/>
  <c r="R61" i="3" l="1"/>
  <c r="R62" i="3"/>
  <c r="R63" i="3"/>
  <c r="R64" i="3"/>
  <c r="R49" i="3"/>
  <c r="R119" i="3" l="1"/>
  <c r="R120" i="3"/>
  <c r="R121" i="3"/>
  <c r="R122" i="3"/>
  <c r="M93" i="3" l="1"/>
  <c r="G93" i="3"/>
  <c r="H93" i="3"/>
  <c r="I93" i="3"/>
  <c r="J93" i="3"/>
  <c r="K93" i="3"/>
  <c r="L93" i="3"/>
  <c r="N93" i="3"/>
  <c r="O93" i="3"/>
  <c r="P93" i="3"/>
  <c r="Q93" i="3"/>
  <c r="F93" i="3"/>
  <c r="R93" i="3" l="1"/>
  <c r="R130" i="3"/>
  <c r="R133" i="3"/>
  <c r="R134" i="3"/>
  <c r="R135" i="3"/>
  <c r="R129" i="3"/>
  <c r="R117" i="3"/>
  <c r="G136" i="3"/>
  <c r="H136" i="3"/>
  <c r="I136" i="3"/>
  <c r="J136" i="3"/>
  <c r="K136" i="3"/>
  <c r="L136" i="3"/>
  <c r="M136" i="3"/>
  <c r="N136" i="3"/>
  <c r="O136" i="3"/>
  <c r="P136" i="3"/>
  <c r="Q136" i="3"/>
  <c r="F136" i="3"/>
  <c r="R136" i="3" l="1"/>
  <c r="R125" i="3"/>
  <c r="R118" i="3"/>
  <c r="R116" i="3"/>
  <c r="R103" i="3"/>
  <c r="G84" i="3"/>
  <c r="H84" i="3"/>
  <c r="I84" i="3"/>
  <c r="J84" i="3"/>
  <c r="K84" i="3"/>
  <c r="L84" i="3"/>
  <c r="M84" i="3"/>
  <c r="N84" i="3"/>
  <c r="O84" i="3"/>
  <c r="P84" i="3"/>
  <c r="Q84" i="3"/>
  <c r="F84" i="3"/>
  <c r="R70" i="3"/>
  <c r="R71" i="3"/>
  <c r="R72" i="3"/>
  <c r="R73" i="3"/>
  <c r="G74" i="3"/>
  <c r="G150" i="3" s="1"/>
  <c r="H74" i="3"/>
  <c r="H150" i="3" s="1"/>
  <c r="I74" i="3"/>
  <c r="I150" i="3" s="1"/>
  <c r="J74" i="3"/>
  <c r="J150" i="3" s="1"/>
  <c r="K74" i="3"/>
  <c r="K150" i="3" s="1"/>
  <c r="L74" i="3"/>
  <c r="L150" i="3" s="1"/>
  <c r="M74" i="3"/>
  <c r="M150" i="3" s="1"/>
  <c r="N74" i="3"/>
  <c r="O74" i="3"/>
  <c r="O150" i="3" s="1"/>
  <c r="P74" i="3"/>
  <c r="P150" i="3" s="1"/>
  <c r="Q74" i="3"/>
  <c r="Q150" i="3" s="1"/>
  <c r="F74" i="3"/>
  <c r="R52" i="3"/>
  <c r="R53" i="3"/>
  <c r="R54" i="3"/>
  <c r="R55" i="3"/>
  <c r="R36" i="3"/>
  <c r="R38" i="3"/>
  <c r="N150" i="3" l="1"/>
  <c r="F150" i="3"/>
  <c r="R57" i="3"/>
  <c r="R56" i="3"/>
  <c r="R84" i="3"/>
  <c r="R126" i="3"/>
  <c r="R74" i="3"/>
  <c r="R65" i="3"/>
  <c r="R150" i="3" l="1"/>
  <c r="D12" i="4"/>
  <c r="G28" i="3"/>
  <c r="H147" i="5" s="1"/>
  <c r="G32" i="3"/>
  <c r="H136" i="5" l="1"/>
  <c r="H122" i="5"/>
  <c r="H112" i="5"/>
  <c r="H100" i="5"/>
  <c r="H90" i="5"/>
  <c r="H79" i="5"/>
  <c r="H69" i="5"/>
  <c r="H60" i="5"/>
  <c r="H42" i="5"/>
  <c r="H27" i="5"/>
  <c r="H31" i="5"/>
  <c r="H32" i="3"/>
  <c r="I32" i="3" s="1"/>
  <c r="J32" i="3" s="1"/>
  <c r="K32" i="3" s="1"/>
  <c r="L32" i="3" s="1"/>
  <c r="M32" i="3" s="1"/>
  <c r="N32" i="3" s="1"/>
  <c r="O32" i="3" s="1"/>
  <c r="P32" i="3" s="1"/>
  <c r="Q32" i="3" s="1"/>
  <c r="E12" i="4"/>
  <c r="H28" i="3"/>
  <c r="J147" i="5" s="1"/>
  <c r="J136" i="5" l="1"/>
  <c r="J112" i="5"/>
  <c r="J122" i="5"/>
  <c r="J100" i="5"/>
  <c r="J79" i="5"/>
  <c r="J69" i="5"/>
  <c r="J60" i="5"/>
  <c r="J90" i="5"/>
  <c r="J42" i="5"/>
  <c r="J27" i="5"/>
  <c r="J31" i="5"/>
  <c r="F12" i="4"/>
  <c r="I28" i="3"/>
  <c r="L147" i="5" s="1"/>
  <c r="L136" i="5" l="1"/>
  <c r="L90" i="5"/>
  <c r="L122" i="5"/>
  <c r="L112" i="5"/>
  <c r="L100" i="5"/>
  <c r="L79" i="5"/>
  <c r="L69" i="5"/>
  <c r="L60" i="5"/>
  <c r="L42" i="5"/>
  <c r="L31" i="5"/>
  <c r="L27" i="5"/>
  <c r="G12" i="4"/>
  <c r="J28" i="3"/>
  <c r="N147" i="5" s="1"/>
  <c r="R35" i="3"/>
  <c r="R34" i="3"/>
  <c r="R88" i="3"/>
  <c r="R102" i="3"/>
  <c r="R101" i="3"/>
  <c r="R96" i="3"/>
  <c r="R92" i="3"/>
  <c r="R91" i="3"/>
  <c r="R90" i="3"/>
  <c r="R89" i="3"/>
  <c r="R87" i="3"/>
  <c r="R83" i="3"/>
  <c r="R82" i="3"/>
  <c r="R81" i="3"/>
  <c r="R77" i="3"/>
  <c r="R69" i="3"/>
  <c r="R68" i="3"/>
  <c r="R60" i="3"/>
  <c r="R51" i="3"/>
  <c r="R50" i="3"/>
  <c r="N136" i="5" l="1"/>
  <c r="N122" i="5"/>
  <c r="N112" i="5"/>
  <c r="N100" i="5"/>
  <c r="N79" i="5"/>
  <c r="N69" i="5"/>
  <c r="N60" i="5"/>
  <c r="N90" i="5"/>
  <c r="N42" i="5"/>
  <c r="N27" i="5"/>
  <c r="N31" i="5"/>
  <c r="H12" i="4"/>
  <c r="R104" i="3"/>
  <c r="K28" i="3"/>
  <c r="P147" i="5" s="1"/>
  <c r="R39" i="3"/>
  <c r="M29" i="3"/>
  <c r="G29" i="3"/>
  <c r="P29" i="3"/>
  <c r="J29" i="3"/>
  <c r="K29" i="3"/>
  <c r="Q29" i="3"/>
  <c r="H29" i="3"/>
  <c r="N29" i="3"/>
  <c r="O29" i="3"/>
  <c r="I29" i="3"/>
  <c r="L29" i="3"/>
  <c r="P122" i="5" l="1"/>
  <c r="P112" i="5"/>
  <c r="P136" i="5"/>
  <c r="P100" i="5"/>
  <c r="P90" i="5"/>
  <c r="P79" i="5"/>
  <c r="P69" i="5"/>
  <c r="P60" i="5"/>
  <c r="P42" i="5"/>
  <c r="P27" i="5"/>
  <c r="P31" i="5"/>
  <c r="I12" i="4"/>
  <c r="L28" i="3"/>
  <c r="R147" i="5" s="1"/>
  <c r="F29" i="3"/>
  <c r="R136" i="5" l="1"/>
  <c r="R122" i="5"/>
  <c r="R69" i="5"/>
  <c r="R60" i="5"/>
  <c r="R112" i="5"/>
  <c r="R100" i="5"/>
  <c r="R79" i="5"/>
  <c r="R90" i="5"/>
  <c r="R42" i="5"/>
  <c r="R31" i="5"/>
  <c r="R27" i="5"/>
  <c r="J12" i="4"/>
  <c r="M28" i="3"/>
  <c r="T147" i="5" s="1"/>
  <c r="R29" i="3"/>
  <c r="E8" i="4" s="1"/>
  <c r="F8" i="4" s="1"/>
  <c r="AA6" i="5" s="1"/>
  <c r="P30" i="3"/>
  <c r="O30" i="3"/>
  <c r="I30" i="3"/>
  <c r="N30" i="3"/>
  <c r="H30" i="3"/>
  <c r="J30" i="3"/>
  <c r="M30" i="3"/>
  <c r="G30" i="3"/>
  <c r="L30" i="3"/>
  <c r="F30" i="3"/>
  <c r="Q30" i="3"/>
  <c r="K30" i="3"/>
  <c r="T136" i="5" l="1"/>
  <c r="T112" i="5"/>
  <c r="T100" i="5"/>
  <c r="T79" i="5"/>
  <c r="T90" i="5"/>
  <c r="T122" i="5"/>
  <c r="T69" i="5"/>
  <c r="T60" i="5"/>
  <c r="T42" i="5"/>
  <c r="T31" i="5"/>
  <c r="T27" i="5"/>
  <c r="K12" i="4"/>
  <c r="P6" i="3"/>
  <c r="N28" i="3"/>
  <c r="V147" i="5" s="1"/>
  <c r="V136" i="5" l="1"/>
  <c r="V112" i="5"/>
  <c r="V90" i="5"/>
  <c r="V122" i="5"/>
  <c r="V69" i="5"/>
  <c r="V60" i="5"/>
  <c r="V100" i="5"/>
  <c r="V79" i="5"/>
  <c r="V42" i="5"/>
  <c r="V31" i="5"/>
  <c r="V27" i="5"/>
  <c r="L12" i="4"/>
  <c r="O28" i="3"/>
  <c r="X147" i="5" s="1"/>
  <c r="X122" i="5" l="1"/>
  <c r="X112" i="5"/>
  <c r="X100" i="5"/>
  <c r="X90" i="5"/>
  <c r="X79" i="5"/>
  <c r="X136" i="5"/>
  <c r="X69" i="5"/>
  <c r="X60" i="5"/>
  <c r="X42" i="5"/>
  <c r="X31" i="5"/>
  <c r="X27" i="5"/>
  <c r="M12" i="4"/>
  <c r="P28" i="3"/>
  <c r="Z147" i="5" s="1"/>
  <c r="Z136" i="5" l="1"/>
  <c r="Z122" i="5"/>
  <c r="Z69" i="5"/>
  <c r="Z60" i="5"/>
  <c r="Z100" i="5"/>
  <c r="Z79" i="5"/>
  <c r="Z112" i="5"/>
  <c r="Z90" i="5"/>
  <c r="Z42" i="5"/>
  <c r="Z27" i="5"/>
  <c r="Z31" i="5"/>
  <c r="N12" i="4"/>
  <c r="Q28" i="3"/>
  <c r="AB147" i="5" s="1"/>
  <c r="S144" i="3" l="1"/>
  <c r="S139" i="3"/>
  <c r="S142" i="3"/>
  <c r="S140" i="3"/>
  <c r="S146" i="3"/>
  <c r="S143" i="3"/>
  <c r="S145" i="3"/>
  <c r="S141" i="3"/>
  <c r="S150" i="3"/>
  <c r="AB136" i="5"/>
  <c r="AB122" i="5"/>
  <c r="AB100" i="5"/>
  <c r="AB79" i="5"/>
  <c r="AB112" i="5"/>
  <c r="AB90" i="5"/>
  <c r="AB69" i="5"/>
  <c r="AB60" i="5"/>
  <c r="AB42" i="5"/>
  <c r="AB31" i="5"/>
  <c r="AB27" i="5"/>
  <c r="E14" i="4"/>
  <c r="D14" i="4"/>
  <c r="E15" i="4"/>
  <c r="S33" i="3"/>
  <c r="S36" i="3"/>
  <c r="D22" i="4" s="1"/>
  <c r="S38" i="3"/>
  <c r="D24" i="4" s="1"/>
  <c r="S35" i="3"/>
  <c r="D21" i="4" s="1"/>
  <c r="S34" i="3"/>
  <c r="D20" i="4" s="1"/>
  <c r="S37" i="3"/>
  <c r="D23" i="4" s="1"/>
  <c r="O14" i="4"/>
  <c r="S124" i="3"/>
  <c r="F7" i="4"/>
  <c r="F6" i="4"/>
  <c r="O12" i="4"/>
  <c r="D3" i="4"/>
  <c r="D8" i="4" s="1"/>
  <c r="AA5" i="5" s="1"/>
  <c r="S45" i="3"/>
  <c r="S98" i="3"/>
  <c r="S100" i="3"/>
  <c r="S80" i="3"/>
  <c r="S48" i="3"/>
  <c r="S109" i="3"/>
  <c r="S112" i="3"/>
  <c r="S99" i="3"/>
  <c r="S131" i="3"/>
  <c r="S44" i="3"/>
  <c r="S107" i="3"/>
  <c r="S113" i="3"/>
  <c r="S111" i="3"/>
  <c r="S43" i="3"/>
  <c r="S79" i="3"/>
  <c r="S123" i="3"/>
  <c r="S47" i="3"/>
  <c r="S108" i="3"/>
  <c r="S46" i="3"/>
  <c r="S132" i="3"/>
  <c r="S78" i="3"/>
  <c r="S97" i="3"/>
  <c r="S110" i="3"/>
  <c r="S57" i="3"/>
  <c r="S62" i="3"/>
  <c r="S134" i="3"/>
  <c r="S73" i="3"/>
  <c r="S136" i="3"/>
  <c r="S93" i="3"/>
  <c r="S72" i="3"/>
  <c r="S63" i="3"/>
  <c r="S82" i="3"/>
  <c r="S118" i="3"/>
  <c r="S121" i="3"/>
  <c r="S84" i="3"/>
  <c r="S96" i="3"/>
  <c r="S122" i="3"/>
  <c r="S117" i="3"/>
  <c r="S81" i="3"/>
  <c r="S103" i="3"/>
  <c r="S126" i="3"/>
  <c r="S71" i="3"/>
  <c r="S130" i="3"/>
  <c r="S89" i="3"/>
  <c r="S87" i="3"/>
  <c r="S116" i="3"/>
  <c r="S129" i="3"/>
  <c r="S69" i="3"/>
  <c r="S74" i="3"/>
  <c r="S91" i="3"/>
  <c r="S119" i="3"/>
  <c r="S101" i="3"/>
  <c r="S83" i="3"/>
  <c r="S64" i="3"/>
  <c r="S90" i="3"/>
  <c r="S135" i="3"/>
  <c r="S65" i="3"/>
  <c r="S77" i="3"/>
  <c r="S49" i="3"/>
  <c r="S120" i="3"/>
  <c r="S61" i="3"/>
  <c r="S92" i="3"/>
  <c r="S88" i="3"/>
  <c r="S60" i="3"/>
  <c r="S133" i="3"/>
  <c r="S68" i="3"/>
  <c r="S125" i="3"/>
  <c r="S102" i="3"/>
  <c r="S70" i="3"/>
  <c r="S104" i="3"/>
  <c r="S53" i="3"/>
  <c r="S55" i="3"/>
  <c r="S52" i="3"/>
  <c r="S50" i="3"/>
  <c r="S54" i="3"/>
  <c r="S39" i="3"/>
  <c r="S56" i="3"/>
  <c r="S51" i="3"/>
  <c r="L15" i="4"/>
  <c r="L14" i="4"/>
  <c r="K14" i="4"/>
  <c r="O15" i="4"/>
  <c r="I14" i="4"/>
  <c r="G14" i="4"/>
  <c r="P15" i="4"/>
  <c r="J15" i="4"/>
  <c r="F14" i="4"/>
  <c r="M14" i="4"/>
  <c r="D15" i="4"/>
  <c r="P14" i="4"/>
  <c r="K15" i="4"/>
  <c r="F15" i="4"/>
  <c r="M15" i="4"/>
  <c r="I15" i="4"/>
  <c r="N15" i="4"/>
  <c r="H14" i="4"/>
  <c r="N14" i="4"/>
  <c r="S27" i="3"/>
  <c r="H15" i="4"/>
  <c r="J14" i="4"/>
  <c r="G15" i="4"/>
  <c r="B6" i="3" l="1"/>
  <c r="B6" i="5"/>
  <c r="H6" i="3"/>
  <c r="K6" i="5"/>
  <c r="D19" i="4"/>
  <c r="P5" i="3"/>
  <c r="D7" i="4"/>
  <c r="D6" i="4"/>
  <c r="H5" i="3" l="1"/>
  <c r="K5" i="5"/>
  <c r="B5" i="3"/>
  <c r="B5" i="5"/>
  <c r="AE29" i="5" l="1"/>
  <c r="H29" i="5"/>
  <c r="H30" i="5" a="1"/>
  <c r="H30" i="5" s="1"/>
  <c r="T30" i="5" l="1" a="1"/>
  <c r="T30" i="5" s="1"/>
  <c r="V30" i="5" a="1"/>
  <c r="V30" i="5" s="1"/>
  <c r="J30" i="5" a="1"/>
  <c r="J30" i="5" s="1"/>
  <c r="L30" i="5" a="1"/>
  <c r="L30" i="5" s="1"/>
  <c r="R30" i="5" a="1"/>
  <c r="R30" i="5" s="1"/>
  <c r="P30" i="5" a="1"/>
  <c r="P30" i="5" s="1"/>
  <c r="Z30" i="5" a="1"/>
  <c r="Z30" i="5" s="1"/>
  <c r="X30" i="5" a="1"/>
  <c r="X30" i="5" s="1"/>
  <c r="N30" i="5" a="1"/>
  <c r="N30" i="5" s="1"/>
  <c r="AD29" i="5"/>
  <c r="AF29" i="5" s="1"/>
  <c r="AB30" i="5" a="1"/>
  <c r="AB30" i="5" s="1"/>
  <c r="AF30" i="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<sst xmlns="http://schemas.openxmlformats.org/spreadsheetml/2006/main" count="763" uniqueCount="154">
  <si>
    <t>Other</t>
  </si>
  <si>
    <t>Dynamic Chart Titles</t>
  </si>
  <si>
    <t xml:space="preserve">Scroll Bar Value: </t>
  </si>
  <si>
    <t xml:space="preserve">Cash Flow Chart: </t>
  </si>
  <si>
    <t xml:space="preserve">Cumulative: </t>
  </si>
  <si>
    <t>TOTAL EXPENSES</t>
  </si>
  <si>
    <t>MONTHLY INCOME</t>
  </si>
  <si>
    <t>TOTAL INCOME</t>
  </si>
  <si>
    <t xml:space="preserve">% INC </t>
  </si>
  <si>
    <t>***This sheet should remain HIDDEN***</t>
  </si>
  <si>
    <t xml:space="preserve"> Select First Budget Month</t>
  </si>
  <si>
    <t>INCOME CHART DATA</t>
  </si>
  <si>
    <t>Other income</t>
  </si>
  <si>
    <t>Interest</t>
  </si>
  <si>
    <t>Dividends</t>
  </si>
  <si>
    <t>Rental income</t>
  </si>
  <si>
    <t>Rates</t>
  </si>
  <si>
    <t>Water rates</t>
  </si>
  <si>
    <t>Repairs and maintenance</t>
  </si>
  <si>
    <t>MONTHLY EXPENSES</t>
  </si>
  <si>
    <t>Phone / internet</t>
  </si>
  <si>
    <t>Groceries</t>
  </si>
  <si>
    <t>House / contents</t>
  </si>
  <si>
    <t>Health</t>
  </si>
  <si>
    <t>Life</t>
  </si>
  <si>
    <t>Fuel</t>
  </si>
  <si>
    <t>Repairs / maintenance</t>
  </si>
  <si>
    <t>Public transport</t>
  </si>
  <si>
    <t>Dining out</t>
  </si>
  <si>
    <t>Takeaways</t>
  </si>
  <si>
    <t>Childcare</t>
  </si>
  <si>
    <t>Education</t>
  </si>
  <si>
    <t>Clothing</t>
  </si>
  <si>
    <t>Pocket money</t>
  </si>
  <si>
    <t>Sports / hobbies</t>
  </si>
  <si>
    <t>Child support</t>
  </si>
  <si>
    <t>Doctor</t>
  </si>
  <si>
    <t>Dentist</t>
  </si>
  <si>
    <t>Holidays</t>
  </si>
  <si>
    <t>Grooming</t>
  </si>
  <si>
    <t>Hire purchase</t>
  </si>
  <si>
    <t>Monthly</t>
  </si>
  <si>
    <t>Fortnightly</t>
  </si>
  <si>
    <t>Weekly</t>
  </si>
  <si>
    <t>Annually</t>
  </si>
  <si>
    <t>Entertainment</t>
  </si>
  <si>
    <t>Gifts</t>
  </si>
  <si>
    <t>Donations</t>
  </si>
  <si>
    <t>Manual</t>
  </si>
  <si>
    <t>Cleaner</t>
  </si>
  <si>
    <t>Mortgage interest / rent / board</t>
  </si>
  <si>
    <t>Trauma</t>
  </si>
  <si>
    <t>Income protection</t>
  </si>
  <si>
    <t>Vehicles</t>
  </si>
  <si>
    <t>Pets</t>
  </si>
  <si>
    <t>Vehicle loans</t>
  </si>
  <si>
    <t>Bank loans</t>
  </si>
  <si>
    <t>Student loans</t>
  </si>
  <si>
    <t>Waste management</t>
  </si>
  <si>
    <t>Gardening</t>
  </si>
  <si>
    <t>Uniforms</t>
  </si>
  <si>
    <t>Shoes</t>
  </si>
  <si>
    <t>Sporting</t>
  </si>
  <si>
    <t>Massage therapy</t>
  </si>
  <si>
    <t>Optometrist</t>
  </si>
  <si>
    <t>Toll roads</t>
  </si>
  <si>
    <t>Online subscriptions</t>
  </si>
  <si>
    <t>Pet costs</t>
  </si>
  <si>
    <t>Whiteware</t>
  </si>
  <si>
    <t>Mobile phones</t>
  </si>
  <si>
    <t>Bank fees</t>
  </si>
  <si>
    <t>Special occasions</t>
  </si>
  <si>
    <t>Credit cards</t>
  </si>
  <si>
    <t>Business drawings</t>
  </si>
  <si>
    <t>Salary / wages</t>
  </si>
  <si>
    <t>Electricity / gas / heating</t>
  </si>
  <si>
    <t>Dry cleaning</t>
  </si>
  <si>
    <t>Chemist / prescriptions</t>
  </si>
  <si>
    <t>Furniture / homewares</t>
  </si>
  <si>
    <t>Registration / on road costs</t>
  </si>
  <si>
    <t>Gym / club memberships</t>
  </si>
  <si>
    <t>Mortgage principal</t>
  </si>
  <si>
    <t>FREQUENCY</t>
  </si>
  <si>
    <t>AMOUNT</t>
  </si>
  <si>
    <t>% INC</t>
  </si>
  <si>
    <t>ANNUAL</t>
  </si>
  <si>
    <t>Monthly Cash Summary</t>
  </si>
  <si>
    <t>Cash Surplus (Deficit)</t>
  </si>
  <si>
    <t>Cumulative Cash Surplus (Deficit)</t>
  </si>
  <si>
    <t>Business Drawings</t>
  </si>
  <si>
    <t>Name:</t>
  </si>
  <si>
    <t>Food subscriptions</t>
  </si>
  <si>
    <t>Personal Budget for the year ending:</t>
  </si>
  <si>
    <t>BUDGET</t>
  </si>
  <si>
    <t>ACTUAL</t>
  </si>
  <si>
    <t>YTD</t>
  </si>
  <si>
    <t>VARIANCE</t>
  </si>
  <si>
    <t>Mar</t>
  </si>
  <si>
    <t>Instructions for completing your Personal Budget</t>
  </si>
  <si>
    <r>
      <t>2.</t>
    </r>
    <r>
      <rPr>
        <sz val="7"/>
        <color theme="3" tint="0.34998626667073579"/>
        <rFont val="Times New Roman"/>
        <family val="1"/>
      </rPr>
      <t xml:space="preserve">       </t>
    </r>
    <r>
      <rPr>
        <sz val="11"/>
        <color theme="3" tint="0.34998626667073579"/>
        <rFont val="Calibri"/>
        <family val="2"/>
      </rPr>
      <t>Enter your name in cell C2.</t>
    </r>
  </si>
  <si>
    <r>
      <t>3.</t>
    </r>
    <r>
      <rPr>
        <sz val="7"/>
        <color theme="3" tint="0.34998626667073579"/>
        <rFont val="Times New Roman"/>
        <family val="1"/>
      </rPr>
      <t xml:space="preserve">       </t>
    </r>
    <r>
      <rPr>
        <sz val="11"/>
        <color theme="3" tint="0.34998626667073579"/>
        <rFont val="Calibri"/>
        <family val="2"/>
      </rPr>
      <t>Click ‘Begin Budget’.  This will take you to the first input cell.  The Monthly Cash Summary section automatically calculates based on the income and expenses inputted into the template; you can’t edit these cells.</t>
    </r>
  </si>
  <si>
    <r>
      <t>4.</t>
    </r>
    <r>
      <rPr>
        <sz val="7"/>
        <color theme="3" tint="0.34998626667073579"/>
        <rFont val="Times New Roman"/>
        <family val="1"/>
      </rPr>
      <t xml:space="preserve">       </t>
    </r>
    <r>
      <rPr>
        <sz val="11"/>
        <color theme="3" tint="0.34998626667073579"/>
        <rFont val="Calibri"/>
        <family val="2"/>
      </rPr>
      <t>Begin by entering your income for the year, after tax.  Select the frequency from the dropdown box for each type of income and enter the amount:</t>
    </r>
  </si>
  <si>
    <r>
      <t>·</t>
    </r>
    <r>
      <rPr>
        <sz val="7"/>
        <color theme="3" tint="0.34998626667073579"/>
        <rFont val="Times New Roman"/>
        <family val="1"/>
      </rPr>
      <t xml:space="preserve">         </t>
    </r>
    <r>
      <rPr>
        <b/>
        <sz val="11"/>
        <color theme="3" tint="0.34998626667073579"/>
        <rFont val="Calibri"/>
        <family val="2"/>
      </rPr>
      <t xml:space="preserve">Monthly: </t>
    </r>
    <r>
      <rPr>
        <sz val="11"/>
        <color theme="3" tint="0.34998626667073579"/>
        <rFont val="Calibri"/>
        <family val="2"/>
      </rPr>
      <t>This is the default frequency.  Enter the monthly figure in the Amount column and it will populate the same figure across the months.</t>
    </r>
  </si>
  <si>
    <r>
      <t>·</t>
    </r>
    <r>
      <rPr>
        <sz val="7"/>
        <color theme="3" tint="0.34998626667073579"/>
        <rFont val="Times New Roman"/>
        <family val="1"/>
      </rPr>
      <t xml:space="preserve">         </t>
    </r>
    <r>
      <rPr>
        <b/>
        <sz val="11"/>
        <color theme="3" tint="0.34998626667073579"/>
        <rFont val="Calibri"/>
        <family val="2"/>
      </rPr>
      <t>Manual:</t>
    </r>
    <r>
      <rPr>
        <sz val="11"/>
        <color theme="3" tint="0.34998626667073579"/>
        <rFont val="Calibri"/>
        <family val="2"/>
      </rPr>
      <t xml:space="preserve"> If the amount changes each month or payments are irregular (e.g. one-off, quarterly, bi-annually, etc.), select Manual from the dropdown then enter the amount in the relevant month/s.</t>
    </r>
  </si>
  <si>
    <r>
      <t>·</t>
    </r>
    <r>
      <rPr>
        <sz val="7"/>
        <color theme="3" tint="0.34998626667073579"/>
        <rFont val="Times New Roman"/>
        <family val="1"/>
      </rPr>
      <t xml:space="preserve">         </t>
    </r>
    <r>
      <rPr>
        <b/>
        <sz val="11"/>
        <color theme="3" tint="0.34998626667073579"/>
        <rFont val="Calibri"/>
        <family val="2"/>
      </rPr>
      <t xml:space="preserve">Weekly: </t>
    </r>
    <r>
      <rPr>
        <sz val="11"/>
        <color theme="3" tint="0.34998626667073579"/>
        <rFont val="Calibri"/>
        <family val="2"/>
      </rPr>
      <t>If the amount is received weekly, select Weekly from the dropdown then enter the weekly figure in the Amount column.  This amount will be multiplied by 52 and divided by 12 to calculate the monthly figure and will automatically populate across each month.</t>
    </r>
  </si>
  <si>
    <r>
      <t>·</t>
    </r>
    <r>
      <rPr>
        <sz val="7"/>
        <color theme="3" tint="0.34998626667073579"/>
        <rFont val="Times New Roman"/>
        <family val="1"/>
      </rPr>
      <t xml:space="preserve">         </t>
    </r>
    <r>
      <rPr>
        <b/>
        <sz val="11"/>
        <color theme="3" tint="0.34998626667073579"/>
        <rFont val="Calibri"/>
        <family val="2"/>
      </rPr>
      <t>Fortnightly:</t>
    </r>
    <r>
      <rPr>
        <sz val="11"/>
        <color theme="3" tint="0.34998626667073579"/>
        <rFont val="Calibri"/>
        <family val="2"/>
      </rPr>
      <t xml:space="preserve"> If the amount is received fortnightly, select Fortnightly from the dropdown then enter the fortnightly figure in the Amount column.  This amount will be multiplied by 26 and divided by 12 to calculate the monthly figure and will automatically populate across each month.  </t>
    </r>
  </si>
  <si>
    <r>
      <t>·</t>
    </r>
    <r>
      <rPr>
        <sz val="7"/>
        <color theme="3" tint="0.34998626667073579"/>
        <rFont val="Times New Roman"/>
        <family val="1"/>
      </rPr>
      <t xml:space="preserve">         </t>
    </r>
    <r>
      <rPr>
        <b/>
        <sz val="11"/>
        <color theme="3" tint="0.34998626667073579"/>
        <rFont val="Calibri"/>
        <family val="2"/>
      </rPr>
      <t>Annually:</t>
    </r>
    <r>
      <rPr>
        <sz val="11"/>
        <color theme="3" tint="0.34998626667073579"/>
        <rFont val="Calibri"/>
        <family val="2"/>
      </rPr>
      <t xml:space="preserve"> If you’re billed annually for any expenses but for budgeting purposes pay more frequently, e.g. by monthly automatic payment, select Annually from the dropdown then enter the annual figure in the Amount column.  The amount will be divided by 12 to calculate the monthly figure and will automatically populate across each month.</t>
    </r>
  </si>
  <si>
    <r>
      <t>5.</t>
    </r>
    <r>
      <rPr>
        <sz val="7"/>
        <color theme="3" tint="0.34998626667073579"/>
        <rFont val="Times New Roman"/>
        <family val="1"/>
      </rPr>
      <t xml:space="preserve">       </t>
    </r>
    <r>
      <rPr>
        <sz val="11"/>
        <color theme="3" tint="0.34998626667073579"/>
        <rFont val="Calibri"/>
        <family val="2"/>
      </rPr>
      <t>Monthly and annual income totals calculate automatically; you can’t enter data into any of these calculating cells.</t>
    </r>
  </si>
  <si>
    <r>
      <t>·</t>
    </r>
    <r>
      <rPr>
        <sz val="7"/>
        <color theme="3" tint="0.34998626667073579"/>
        <rFont val="Times New Roman"/>
        <family val="1"/>
      </rPr>
      <t xml:space="preserve">         </t>
    </r>
    <r>
      <rPr>
        <sz val="11"/>
        <color theme="3" tint="0.34998626667073579"/>
        <rFont val="Calibri"/>
        <family val="2"/>
      </rPr>
      <t>Household</t>
    </r>
  </si>
  <si>
    <r>
      <t>-</t>
    </r>
    <r>
      <rPr>
        <sz val="7"/>
        <color theme="3" tint="0.34998626667073579"/>
        <rFont val="Times New Roman"/>
        <family val="1"/>
      </rPr>
      <t xml:space="preserve">          </t>
    </r>
    <r>
      <rPr>
        <sz val="11"/>
        <color theme="3" tint="0.34998626667073579"/>
        <rFont val="Calibri"/>
        <family val="2"/>
      </rPr>
      <t>Record the interest portion of your mortgage in this section; the principal repayments will go in the Debt Repayments category.  If you’re unsure of the split between interest and principal, there are many Monthly Loan Amortisation calculators available on the internet</t>
    </r>
  </si>
  <si>
    <r>
      <t>·</t>
    </r>
    <r>
      <rPr>
        <sz val="7"/>
        <color theme="3" tint="0.34998626667073579"/>
        <rFont val="Times New Roman"/>
        <family val="1"/>
      </rPr>
      <t xml:space="preserve">         </t>
    </r>
    <r>
      <rPr>
        <sz val="11"/>
        <color theme="3" tint="0.34998626667073579"/>
        <rFont val="Calibri"/>
        <family val="2"/>
      </rPr>
      <t>Food</t>
    </r>
  </si>
  <si>
    <r>
      <t>·</t>
    </r>
    <r>
      <rPr>
        <sz val="7"/>
        <color theme="3" tint="0.34998626667073579"/>
        <rFont val="Times New Roman"/>
        <family val="1"/>
      </rPr>
      <t xml:space="preserve">         </t>
    </r>
    <r>
      <rPr>
        <sz val="11"/>
        <color theme="3" tint="0.34998626667073579"/>
        <rFont val="Calibri"/>
        <family val="2"/>
      </rPr>
      <t>Apparel</t>
    </r>
  </si>
  <si>
    <r>
      <t>·</t>
    </r>
    <r>
      <rPr>
        <sz val="7"/>
        <color theme="3" tint="0.34998626667073579"/>
        <rFont val="Times New Roman"/>
        <family val="1"/>
      </rPr>
      <t xml:space="preserve">         </t>
    </r>
    <r>
      <rPr>
        <sz val="11"/>
        <color theme="3" tint="0.34998626667073579"/>
        <rFont val="Calibri"/>
        <family val="2"/>
      </rPr>
      <t>Children</t>
    </r>
  </si>
  <si>
    <r>
      <t>·</t>
    </r>
    <r>
      <rPr>
        <sz val="7"/>
        <color theme="3" tint="0.34998626667073579"/>
        <rFont val="Times New Roman"/>
        <family val="1"/>
      </rPr>
      <t xml:space="preserve">         </t>
    </r>
    <r>
      <rPr>
        <sz val="11"/>
        <color theme="3" tint="0.34998626667073579"/>
        <rFont val="Calibri"/>
        <family val="2"/>
      </rPr>
      <t>Medical</t>
    </r>
  </si>
  <si>
    <r>
      <t>·</t>
    </r>
    <r>
      <rPr>
        <sz val="7"/>
        <color theme="3" tint="0.34998626667073579"/>
        <rFont val="Times New Roman"/>
        <family val="1"/>
      </rPr>
      <t xml:space="preserve">         </t>
    </r>
    <r>
      <rPr>
        <sz val="11"/>
        <color theme="3" tint="0.34998626667073579"/>
        <rFont val="Calibri"/>
        <family val="2"/>
      </rPr>
      <t>Insurance</t>
    </r>
  </si>
  <si>
    <r>
      <t>·</t>
    </r>
    <r>
      <rPr>
        <sz val="7"/>
        <color theme="3" tint="0.34998626667073579"/>
        <rFont val="Times New Roman"/>
        <family val="1"/>
      </rPr>
      <t xml:space="preserve">         </t>
    </r>
    <r>
      <rPr>
        <sz val="11"/>
        <color theme="3" tint="0.34998626667073579"/>
        <rFont val="Calibri"/>
        <family val="2"/>
      </rPr>
      <t>Transport</t>
    </r>
  </si>
  <si>
    <r>
      <t>·</t>
    </r>
    <r>
      <rPr>
        <sz val="7"/>
        <color theme="3" tint="0.34998626667073579"/>
        <rFont val="Times New Roman"/>
        <family val="1"/>
      </rPr>
      <t xml:space="preserve">         </t>
    </r>
    <r>
      <rPr>
        <sz val="11"/>
        <color theme="3" tint="0.34998626667073579"/>
        <rFont val="Calibri"/>
        <family val="2"/>
      </rPr>
      <t>Lifestyle</t>
    </r>
  </si>
  <si>
    <r>
      <t>·</t>
    </r>
    <r>
      <rPr>
        <sz val="7"/>
        <color theme="3" tint="0.34998626667073579"/>
        <rFont val="Times New Roman"/>
        <family val="1"/>
      </rPr>
      <t xml:space="preserve">         </t>
    </r>
    <r>
      <rPr>
        <sz val="11"/>
        <color theme="3" tint="0.34998626667073579"/>
        <rFont val="Calibri"/>
        <family val="2"/>
      </rPr>
      <t>Debt Repayments</t>
    </r>
  </si>
  <si>
    <r>
      <t>-</t>
    </r>
    <r>
      <rPr>
        <sz val="7"/>
        <color theme="3" tint="0.34998626667073579"/>
        <rFont val="Times New Roman"/>
        <family val="1"/>
      </rPr>
      <t xml:space="preserve">          </t>
    </r>
    <r>
      <rPr>
        <sz val="11"/>
        <color theme="3" tint="0.34998626667073579"/>
        <rFont val="Calibri"/>
        <family val="2"/>
      </rPr>
      <t>Record the mortgage principal repayments in this section</t>
    </r>
  </si>
  <si>
    <r>
      <t>7.</t>
    </r>
    <r>
      <rPr>
        <sz val="7"/>
        <color theme="3" tint="0.34998626667073579"/>
        <rFont val="Times New Roman"/>
        <family val="1"/>
      </rPr>
      <t xml:space="preserve">       </t>
    </r>
    <r>
      <rPr>
        <sz val="11"/>
        <color theme="3" tint="0.34998626667073579"/>
        <rFont val="Calibri"/>
        <family val="2"/>
      </rPr>
      <t>Monthly and annual income totals calculate automatically; you can’t enter data into any of these calculating cells.</t>
    </r>
  </si>
  <si>
    <t>Reviewing Your Budget</t>
  </si>
  <si>
    <r>
      <t>1.</t>
    </r>
    <r>
      <rPr>
        <sz val="7"/>
        <color theme="3" tint="0.34998626667073579"/>
        <rFont val="Times New Roman"/>
        <family val="1"/>
      </rPr>
      <t xml:space="preserve">       </t>
    </r>
    <r>
      <rPr>
        <sz val="11"/>
        <color theme="3" tint="0.34998626667073579"/>
        <rFont val="Calibri"/>
        <family val="2"/>
      </rPr>
      <t>Review your draft Personal Budget on screen, or print, depending on your preference.</t>
    </r>
  </si>
  <si>
    <r>
      <t>2.</t>
    </r>
    <r>
      <rPr>
        <sz val="7"/>
        <color theme="3" tint="0.34998626667073579"/>
        <rFont val="Times New Roman"/>
        <family val="1"/>
      </rPr>
      <t xml:space="preserve">       </t>
    </r>
    <r>
      <rPr>
        <sz val="11"/>
        <color theme="3" tint="0.34998626667073579"/>
        <rFont val="Calibri"/>
        <family val="2"/>
      </rPr>
      <t>Take a close look at the doughnut graphs at the top.  Do the percentages allocated to each expense category seem reasonbale?  A warning - you may find your initial draft a bit confronting!</t>
    </r>
  </si>
  <si>
    <r>
      <t>1.</t>
    </r>
    <r>
      <rPr>
        <sz val="7"/>
        <color theme="3" tint="0.34998626667073579"/>
        <rFont val="Times New Roman"/>
        <family val="1"/>
      </rPr>
      <t xml:space="preserve">       </t>
    </r>
    <r>
      <rPr>
        <sz val="11"/>
        <color theme="3" tint="0.34998626667073579"/>
        <rFont val="Calibri"/>
        <family val="2"/>
      </rPr>
      <t>The Actual Performance sheet should be updated each month with your actual income and expenses.</t>
    </r>
  </si>
  <si>
    <r>
      <t>2.</t>
    </r>
    <r>
      <rPr>
        <sz val="7"/>
        <color theme="3" tint="0.34998626667073579"/>
        <rFont val="Times New Roman"/>
        <family val="1"/>
      </rPr>
      <t xml:space="preserve">       </t>
    </r>
    <r>
      <rPr>
        <sz val="11"/>
        <color theme="3" tint="0.34998626667073579"/>
        <rFont val="Calibri"/>
        <family val="2"/>
      </rPr>
      <t>Enter your income for the month.  As soon as the first figure has been inputted into the Actual column, the Budget column for that month will automatically populate for each income and expense; you can’t manually enter figures into the Budget column.</t>
    </r>
  </si>
  <si>
    <r>
      <t>3.</t>
    </r>
    <r>
      <rPr>
        <sz val="7"/>
        <color theme="3" tint="0.34998626667073579"/>
        <rFont val="Times New Roman"/>
        <family val="1"/>
      </rPr>
      <t xml:space="preserve">       </t>
    </r>
    <r>
      <rPr>
        <sz val="11"/>
        <color theme="3" tint="0.34998626667073579"/>
        <rFont val="Calibri"/>
        <family val="2"/>
      </rPr>
      <t>After entering all income and expenses, scroll to the top and review the Monthly Cash Summary and compare your actual results to your budget.</t>
    </r>
  </si>
  <si>
    <r>
      <t>4.</t>
    </r>
    <r>
      <rPr>
        <sz val="7"/>
        <color theme="3" tint="0.34998626667073579"/>
        <rFont val="Times New Roman"/>
        <family val="1"/>
      </rPr>
      <t xml:space="preserve">       </t>
    </r>
    <r>
      <rPr>
        <sz val="11"/>
        <color theme="3" tint="0.34998626667073579"/>
        <rFont val="Calibri"/>
        <family val="2"/>
      </rPr>
      <t xml:space="preserve">Review the Year to Date (YTD) Variance column for each income and expense item to monitor how you’re tracking towards your budget.  </t>
    </r>
  </si>
  <si>
    <r>
      <t>5.</t>
    </r>
    <r>
      <rPr>
        <sz val="7"/>
        <color theme="3" tint="0.34998626667073579"/>
        <rFont val="Times New Roman"/>
        <family val="1"/>
      </rPr>
      <t xml:space="preserve">       </t>
    </r>
    <r>
      <rPr>
        <sz val="11"/>
        <color theme="3" tint="0.34998626667073579"/>
        <rFont val="Calibri"/>
        <family val="2"/>
      </rPr>
      <t>If you feel that your original Personal Budget is not realistic, make the necessary change to the Personal Budget sheet for the remaining months.</t>
    </r>
  </si>
  <si>
    <t>Personal Budget Sheet</t>
  </si>
  <si>
    <t>Actual Performance Sheet</t>
  </si>
  <si>
    <r>
      <t>1.</t>
    </r>
    <r>
      <rPr>
        <sz val="7"/>
        <color theme="3" tint="0.34998626667073579"/>
        <rFont val="Times New Roman"/>
        <family val="1"/>
      </rPr>
      <t xml:space="preserve">       </t>
    </r>
    <r>
      <rPr>
        <sz val="11"/>
        <color theme="3" tint="0.34998626667073579"/>
        <rFont val="Calibri"/>
        <family val="2"/>
      </rPr>
      <t>Select the year ending date from the dropdown cells.  The Personal Budget sheet automatically opens at this field.  The month selected will automatically update the template to start with the month at the beginning of the year.</t>
    </r>
  </si>
  <si>
    <r>
      <t>8.</t>
    </r>
    <r>
      <rPr>
        <sz val="7"/>
        <color theme="3" tint="0.34998626667073579"/>
        <rFont val="Times New Roman"/>
        <family val="1"/>
      </rPr>
      <t xml:space="preserve">       </t>
    </r>
    <r>
      <rPr>
        <sz val="11"/>
        <color theme="3" tint="0.34998626667073579"/>
        <rFont val="Calibri"/>
        <family val="2"/>
      </rPr>
      <t xml:space="preserve">As you enter your income and expenses, doughnut graphs will appear at the top of the template summarising your Annual Income, Annual Expenses and Annual Cash Surplus or Deficit.  The graphs will automatically update based on the amounts inputted into the sheet.  Use the Cash Summary scroll bar in Row 23 to view individual months or an annual summary.  </t>
    </r>
  </si>
  <si>
    <t>Calculations slowing down your workbook?</t>
  </si>
  <si>
    <t>1.  Open the Personal Budget sheet.</t>
  </si>
  <si>
    <t>2.  Navigate to the Formulas tab, select Calculation Options, then select Manual.</t>
  </si>
  <si>
    <t>3.  Input your figure into the sheet.</t>
  </si>
  <si>
    <t>4.  Click F9 to force the worksheet to perform the calculations.</t>
  </si>
  <si>
    <t>You may experience a delay in entering data while calculations are automatically performed.  To prevent this delay, you can edit your Excel settings so that you control when calculations are performed manually, instead of after each input:</t>
  </si>
  <si>
    <t>Household</t>
  </si>
  <si>
    <t>Food</t>
  </si>
  <si>
    <t>Apparel</t>
  </si>
  <si>
    <t>Children</t>
  </si>
  <si>
    <t>Medical</t>
  </si>
  <si>
    <t>Insurance</t>
  </si>
  <si>
    <t>Transport</t>
  </si>
  <si>
    <t>Lifestyle</t>
  </si>
  <si>
    <t>Debt Repayments</t>
  </si>
  <si>
    <t>Other/Misc</t>
  </si>
  <si>
    <t>Total</t>
  </si>
  <si>
    <r>
      <t xml:space="preserve">Note: </t>
    </r>
    <r>
      <rPr>
        <sz val="11"/>
        <color theme="3" tint="0.34998626667073579"/>
        <rFont val="Calibri"/>
        <family val="2"/>
      </rPr>
      <t>It’s not possible to add or delete rows.  All expense category headings and line items can be edited. Each category has an 'Other' row at the bottom. There's also an 'Other/Misc' section available for expenses which don't fit into the existing categories. Ensure you update the category heading and each line item. For any income or expense items not relevant, simply leave the row blank</t>
    </r>
    <r>
      <rPr>
        <b/>
        <sz val="11"/>
        <color theme="3" tint="0.34998626667073579"/>
        <rFont val="Calibri"/>
        <family val="2"/>
      </rPr>
      <t>.</t>
    </r>
  </si>
  <si>
    <r>
      <t>6.</t>
    </r>
    <r>
      <rPr>
        <sz val="7"/>
        <color theme="3" tint="0.34998626667073579"/>
        <rFont val="Times New Roman"/>
        <family val="1"/>
      </rPr>
      <t xml:space="preserve">       </t>
    </r>
    <r>
      <rPr>
        <sz val="11"/>
        <color theme="3" tint="0.34998626667073579"/>
        <rFont val="Calibri"/>
        <family val="2"/>
      </rPr>
      <t>Follow the same process of selecting the frequency and entering the amount for each expense within the 10 categories:</t>
    </r>
  </si>
  <si>
    <r>
      <t>·</t>
    </r>
    <r>
      <rPr>
        <sz val="7"/>
        <color theme="3" tint="0.34998626667073579"/>
        <rFont val="Times New Roman"/>
        <family val="1"/>
      </rPr>
      <t xml:space="preserve">         </t>
    </r>
    <r>
      <rPr>
        <sz val="11"/>
        <color theme="3" tint="0.34998626667073579"/>
        <rFont val="Calibri"/>
        <family val="2"/>
      </rPr>
      <t>Other/Misc</t>
    </r>
  </si>
  <si>
    <r>
      <rPr>
        <sz val="7"/>
        <color theme="3" tint="0.34998626667073579"/>
        <rFont val="Times New Roman"/>
        <family val="1"/>
      </rPr>
      <t xml:space="preserve">-          </t>
    </r>
    <r>
      <rPr>
        <sz val="11"/>
        <color theme="3" tint="0.34998626667073579"/>
        <rFont val="Calibri"/>
        <family val="2"/>
      </rPr>
      <t>Update the category name and each line item</t>
    </r>
  </si>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</sst>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mmm"/>
    <numFmt numFmtId="165" formatCode="0.0%"/>
    <numFmt numFmtId="166" formatCode="#,##0_);[Red]\(#,##0\);\-\ \ "/>
    <numFmt numFmtId="167" formatCode="0.0%;\(0.0%\)"/>
    <numFmt numFmtId="168" formatCode="#,##0_);[Red]\(#,##0\);0\ "/>
    <numFmt numFmtId="169" formatCode="0%;\-0%;&quot; &quot;"/>
    <numFmt numFmtId="170" formatCode="[$-1409]d\ mmmm\ yyyy;@"/>
  </numFmts>
  <fonts count="37" x14ac:knownFonts="1">
    <font>
      <sz val="10"/>
      <color theme="3" tint="0.34998626667073579"/>
      <name val="Trebuchet MS"/>
      <family val="2"/>
      <scheme val="minor"/>
    </font>
    <font>
      <sz val="11"/>
      <color theme="0"/>
      <name val="Trebuchet MS"/>
      <family val="2"/>
      <scheme val="minor"/>
    </font>
    <font>
      <sz val="14"/>
      <color theme="1" tint="0.499984740745262"/>
      <name val="Trebuchet MS"/>
      <family val="2"/>
      <scheme val="minor"/>
    </font>
    <font>
      <sz val="30"/>
      <color theme="1" tint="0.499984740745262"/>
      <name val="Trebuchet MS"/>
      <family val="2"/>
      <scheme val="minor"/>
    </font>
    <font>
      <sz val="10"/>
      <color theme="1" tint="0.34998626667073579"/>
      <name val="Trebuchet MS"/>
      <family val="2"/>
      <scheme val="minor"/>
    </font>
    <font>
      <sz val="11"/>
      <color theme="3" tint="0.499984740745262"/>
      <name val="Cambria"/>
      <family val="1"/>
      <scheme val="major"/>
    </font>
    <font>
      <b/>
      <sz val="42"/>
      <color theme="3" tint="0.499984740745262"/>
      <name val="Calibri"/>
      <family val="2"/>
    </font>
    <font>
      <sz val="9"/>
      <color theme="1" tint="0.34998626667073579"/>
      <name val="Calibri"/>
      <family val="2"/>
    </font>
    <font>
      <sz val="14"/>
      <color theme="1" tint="0.499984740745262"/>
      <name val="Calibri"/>
      <family val="2"/>
    </font>
    <font>
      <sz val="30"/>
      <color theme="1" tint="0.499984740745262"/>
      <name val="Calibri"/>
      <family val="2"/>
    </font>
    <font>
      <sz val="10"/>
      <color theme="3" tint="0.34998626667073579"/>
      <name val="Calibri"/>
      <family val="2"/>
    </font>
    <font>
      <b/>
      <sz val="15"/>
      <color theme="4"/>
      <name val="Calibri"/>
      <family val="2"/>
    </font>
    <font>
      <sz val="10"/>
      <color theme="1" tint="0.34998626667073579"/>
      <name val="Calibri"/>
      <family val="2"/>
    </font>
    <font>
      <sz val="10"/>
      <color rgb="FF595959"/>
      <name val="Calibri"/>
      <family val="2"/>
    </font>
    <font>
      <sz val="10"/>
      <color theme="5"/>
      <name val="Calibri"/>
      <family val="2"/>
    </font>
    <font>
      <b/>
      <sz val="10"/>
      <color theme="5"/>
      <name val="Calibri"/>
      <family val="2"/>
    </font>
    <font>
      <b/>
      <sz val="15"/>
      <color theme="6" tint="-0.249977111117893"/>
      <name val="Calibri"/>
      <family val="2"/>
    </font>
    <font>
      <sz val="9"/>
      <color theme="6" tint="-0.249977111117893"/>
      <name val="Calibri"/>
      <family val="2"/>
    </font>
    <font>
      <b/>
      <sz val="10.5"/>
      <color theme="6" tint="-0.249977111117893"/>
      <name val="Calibri"/>
      <family val="2"/>
    </font>
    <font>
      <b/>
      <sz val="10"/>
      <color theme="6" tint="-0.249977111117893"/>
      <name val="Calibri"/>
      <family val="2"/>
    </font>
    <font>
      <sz val="10"/>
      <color theme="6" tint="-0.249977111117893"/>
      <name val="Calibri"/>
      <family val="2"/>
    </font>
    <font>
      <b/>
      <sz val="10"/>
      <color theme="4" tint="-0.249977111117893"/>
      <name val="Calibri"/>
      <family val="2"/>
    </font>
    <font>
      <b/>
      <i/>
      <sz val="10"/>
      <color theme="5"/>
      <name val="Calibri"/>
      <family val="2"/>
    </font>
    <font>
      <b/>
      <sz val="10.5"/>
      <color rgb="FF3EAE76"/>
      <name val="Calibri"/>
      <family val="2"/>
    </font>
    <font>
      <b/>
      <sz val="28"/>
      <color theme="1" tint="0.499984740745262"/>
      <name val="Calibri"/>
      <family val="2"/>
    </font>
    <font>
      <b/>
      <sz val="10"/>
      <color rgb="FF3EAE76"/>
      <name val="Calibri"/>
      <family val="2"/>
    </font>
    <font>
      <sz val="8"/>
      <name val="Trebuchet MS"/>
      <family val="2"/>
      <scheme val="minor"/>
    </font>
    <font>
      <sz val="10"/>
      <color theme="0" tint="-4.9989318521683403E-2"/>
      <name val="Calibri"/>
      <family val="2"/>
    </font>
    <font>
      <b/>
      <sz val="10"/>
      <color theme="0" tint="-4.9989318521683403E-2"/>
      <name val="Calibri"/>
      <family val="2"/>
    </font>
    <font>
      <b/>
      <sz val="15"/>
      <color theme="0"/>
      <name val="Calibri"/>
      <family val="2"/>
    </font>
    <font>
      <b/>
      <sz val="11"/>
      <color theme="3" tint="0.34998626667073579"/>
      <name val="Calibri"/>
      <family val="2"/>
    </font>
    <font>
      <b/>
      <sz val="14"/>
      <color theme="3" tint="0.34998626667073579"/>
      <name val="Calibri"/>
      <family val="2"/>
    </font>
    <font>
      <sz val="11"/>
      <color theme="3" tint="0.34998626667073579"/>
      <name val="Calibri"/>
      <family val="2"/>
    </font>
    <font>
      <sz val="7"/>
      <color theme="3" tint="0.34998626667073579"/>
      <name val="Times New Roman"/>
      <family val="1"/>
    </font>
    <font>
      <sz val="11"/>
      <color theme="3" tint="0.34998626667073579"/>
      <name val="Symbol"/>
      <family val="1"/>
      <charset val="2"/>
    </font>
    <font>
      <b/>
      <sz val="20"/>
      <color theme="1" tint="0.34998626667073579"/>
      <name val="Calibri"/>
      <family val="2"/>
    </font>
    <font>
      <sz val="11"/>
      <color theme="3" tint="0.34998626667073579"/>
      <name val="Calibri"/>
      <family val="1"/>
    </font>
  </fonts>
  <fills count="5">
    <fill>
      <patternFill patternType="none"/>
    </fill>
    <fill>
      <patternFill patternType="gray125"/>
    </fill>
    <fill>
      <patternFill patternType="solid">
        <fgColor theme="4"/>
      </patternFill>
    </fill>
    <fill>
      <patternFill patternType="solid">
        <fgColor theme="0" tint="-4.9989318521683403E-2"/>
        <bgColor indexed="64"/>
      </patternFill>
    </fill>
    <fill>
      <patternFill patternType="solid">
        <fgColor rgb="FFF9F9F9"/>
        <bgColor indexed="64"/>
      </patternFill>
    </fill>
  </fills>
  <borders count="74">
    <border>
      <left/>
      <right/>
      <top/>
      <bottom/>
      <diagonal/>
    </border>
    <border>
      <left/>
      <right/>
      <top/>
      <bottom style="thin">
        <color indexed="64"/>
      </bottom>
      <diagonal/>
    </border>
    <border>
      <left/>
      <right/>
      <top style="medium">
        <color rgb="FFFFFFFF"/>
      </top>
      <bottom/>
      <diagonal/>
    </border>
    <border>
      <left/>
      <right/>
      <top/>
      <bottom style="thick">
        <color theme="0" tint="-0.14996795556505021"/>
      </bottom>
      <diagonal/>
    </border>
    <border>
      <left/>
      <right/>
      <top style="thin">
        <color theme="0" tint="-0.14996795556505021"/>
      </top>
      <bottom/>
      <diagonal/>
    </border>
    <border>
      <left/>
      <right/>
      <top style="thin">
        <color theme="0" tint="-0.14996795556505021"/>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3743705557422"/>
      </top>
      <bottom/>
      <diagonal/>
    </border>
    <border>
      <left/>
      <right/>
      <top style="thin">
        <color theme="0" tint="-0.14996795556505021"/>
      </top>
      <bottom style="thin">
        <color theme="0" tint="-0.14996795556505021"/>
      </bottom>
      <diagonal/>
    </border>
    <border>
      <left/>
      <right/>
      <top/>
      <bottom style="double">
        <color theme="0" tint="-0.14996795556505021"/>
      </bottom>
      <diagonal/>
    </border>
    <border>
      <left style="thin">
        <color theme="0"/>
      </left>
      <right/>
      <top style="thick">
        <color theme="0" tint="-0.14996795556505021"/>
      </top>
      <bottom style="thin">
        <color theme="0"/>
      </bottom>
      <diagonal/>
    </border>
    <border>
      <left/>
      <right/>
      <top style="thick">
        <color theme="0" tint="-0.14996795556505021"/>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top style="thin">
        <color theme="0"/>
      </top>
      <bottom/>
      <diagonal/>
    </border>
    <border>
      <left/>
      <right/>
      <top style="thin">
        <color theme="0" tint="-0.14996795556505021"/>
      </top>
      <bottom style="thin">
        <color indexed="64"/>
      </bottom>
      <diagonal/>
    </border>
    <border>
      <left/>
      <right/>
      <top/>
      <bottom style="thin">
        <color theme="0" tint="-0.14993743705557422"/>
      </bottom>
      <diagonal/>
    </border>
    <border>
      <left/>
      <right/>
      <top style="thin">
        <color rgb="FFD9D9D9"/>
      </top>
      <bottom style="thin">
        <color indexed="64"/>
      </bottom>
      <diagonal/>
    </border>
    <border>
      <left/>
      <right/>
      <top/>
      <bottom style="thin">
        <color theme="6" tint="-0.24994659260841701"/>
      </bottom>
      <diagonal/>
    </border>
    <border>
      <left/>
      <right/>
      <top style="thin">
        <color theme="0" tint="-0.14996795556505021"/>
      </top>
      <bottom style="thin">
        <color theme="6" tint="-0.24994659260841701"/>
      </bottom>
      <diagonal/>
    </border>
    <border>
      <left/>
      <right/>
      <top style="thin">
        <color rgb="FFD9D9D9"/>
      </top>
      <bottom style="thin">
        <color theme="6" tint="-0.24994659260841701"/>
      </bottom>
      <diagonal/>
    </border>
    <border>
      <left/>
      <right/>
      <top/>
      <bottom style="thin">
        <color theme="0"/>
      </bottom>
      <diagonal/>
    </border>
    <border>
      <left/>
      <right/>
      <top/>
      <bottom style="thin">
        <color theme="2"/>
      </bottom>
      <diagonal/>
    </border>
    <border>
      <left/>
      <right/>
      <top style="thin">
        <color theme="0"/>
      </top>
      <bottom style="thin">
        <color theme="2"/>
      </bottom>
      <diagonal/>
    </border>
    <border>
      <left/>
      <right/>
      <top/>
      <bottom style="medium">
        <color theme="2"/>
      </bottom>
      <diagonal/>
    </border>
    <border>
      <left/>
      <right/>
      <top/>
      <bottom style="thin">
        <color theme="0" tint="-0.14996795556505021"/>
      </bottom>
      <diagonal/>
    </border>
    <border>
      <left/>
      <right/>
      <top style="thin">
        <color indexed="64"/>
      </top>
      <bottom style="thin">
        <color theme="1"/>
      </bottom>
      <diagonal/>
    </border>
    <border>
      <left/>
      <right/>
      <top style="double">
        <color theme="0" tint="-0.14996795556505021"/>
      </top>
      <bottom style="thick">
        <color theme="0" tint="-0.14993743705557422"/>
      </bottom>
      <diagonal/>
    </border>
    <border>
      <left/>
      <right/>
      <top style="thick">
        <color theme="0" tint="-0.14993743705557422"/>
      </top>
      <bottom style="thin">
        <color theme="0" tint="-0.14996795556505021"/>
      </bottom>
      <diagonal/>
    </border>
    <border>
      <left/>
      <right/>
      <top style="thin">
        <color indexed="64"/>
      </top>
      <bottom/>
      <diagonal/>
    </border>
    <border>
      <left/>
      <right/>
      <top style="thin">
        <color rgb="FFD9D9D9"/>
      </top>
      <bottom style="thin">
        <color rgb="FFD9D9D9"/>
      </bottom>
      <diagonal/>
    </border>
    <border>
      <left/>
      <right/>
      <top/>
      <bottom style="thin">
        <color rgb="FFD9D9D9"/>
      </bottom>
      <diagonal/>
    </border>
    <border>
      <left/>
      <right/>
      <top style="thin">
        <color theme="6" tint="-0.24994659260841701"/>
      </top>
      <bottom/>
      <diagonal/>
    </border>
    <border>
      <left/>
      <right/>
      <top style="thin">
        <color theme="6" tint="-0.24994659260841701"/>
      </top>
      <bottom style="thin">
        <color theme="0"/>
      </bottom>
      <diagonal/>
    </border>
    <border>
      <left/>
      <right/>
      <top style="thin">
        <color theme="0" tint="-0.14996795556505021"/>
      </top>
      <bottom style="thin">
        <color theme="0"/>
      </bottom>
      <diagonal/>
    </border>
    <border>
      <left/>
      <right/>
      <top style="thin">
        <color theme="6" tint="-0.24994659260841701"/>
      </top>
      <bottom style="thin">
        <color rgb="FFD9D9D9"/>
      </bottom>
      <diagonal/>
    </border>
    <border>
      <left/>
      <right/>
      <top style="thin">
        <color theme="6" tint="-0.24994659260841701"/>
      </top>
      <bottom style="thin">
        <color theme="0" tint="-0.14996795556505021"/>
      </bottom>
      <diagonal/>
    </border>
    <border>
      <left/>
      <right/>
      <top style="thin">
        <color indexed="64"/>
      </top>
      <bottom style="thin">
        <color theme="0" tint="-0.14996795556505021"/>
      </bottom>
      <diagonal/>
    </border>
    <border>
      <left/>
      <right/>
      <top style="thin">
        <color theme="2"/>
      </top>
      <bottom style="thin">
        <color theme="6" tint="-0.24994659260841701"/>
      </bottom>
      <diagonal/>
    </border>
    <border>
      <left style="thin">
        <color theme="0"/>
      </left>
      <right/>
      <top style="thin">
        <color theme="0"/>
      </top>
      <bottom/>
      <diagonal/>
    </border>
    <border>
      <left/>
      <right/>
      <top style="thin">
        <color indexed="64"/>
      </top>
      <bottom style="thin">
        <color indexed="64"/>
      </bottom>
      <diagonal/>
    </border>
    <border>
      <left/>
      <right style="thin">
        <color theme="0"/>
      </right>
      <top style="thin">
        <color theme="0" tint="-0.14996795556505021"/>
      </top>
      <bottom style="thin">
        <color theme="0" tint="-0.14993743705557422"/>
      </bottom>
      <diagonal/>
    </border>
    <border>
      <left/>
      <right style="thin">
        <color theme="0"/>
      </right>
      <top style="thin">
        <color theme="0" tint="-0.14993743705557422"/>
      </top>
      <bottom style="thin">
        <color theme="0" tint="-0.14993743705557422"/>
      </bottom>
      <diagonal/>
    </border>
    <border>
      <left/>
      <right style="thin">
        <color theme="0"/>
      </right>
      <top style="thin">
        <color theme="0" tint="-0.14993743705557422"/>
      </top>
      <bottom style="thin">
        <color theme="0" tint="-0.14996795556505021"/>
      </bottom>
      <diagonal/>
    </border>
    <border>
      <left/>
      <right/>
      <top/>
      <bottom style="thick">
        <color theme="0" tint="-0.14993743705557422"/>
      </bottom>
      <diagonal/>
    </border>
    <border>
      <left style="thin">
        <color theme="0"/>
      </left>
      <right/>
      <top style="thick">
        <color theme="0" tint="-0.14996795556505021"/>
      </top>
      <bottom/>
      <diagonal/>
    </border>
    <border>
      <left/>
      <right/>
      <top/>
      <bottom style="thin">
        <color theme="0" tint="-0.14990691854609822"/>
      </bottom>
      <diagonal/>
    </border>
    <border>
      <left/>
      <right/>
      <top style="thick">
        <color theme="0" tint="-0.14993743705557422"/>
      </top>
      <bottom/>
      <diagonal/>
    </border>
    <border>
      <left/>
      <right/>
      <top style="thin">
        <color rgb="FF3EAE76"/>
      </top>
      <bottom/>
      <diagonal/>
    </border>
    <border>
      <left/>
      <right/>
      <top style="thick">
        <color theme="0" tint="-0.14996795556505021"/>
      </top>
      <bottom/>
      <diagonal/>
    </border>
    <border>
      <left style="thin">
        <color theme="0"/>
      </left>
      <right/>
      <top/>
      <bottom/>
      <diagonal/>
    </border>
    <border>
      <left/>
      <right style="thin">
        <color theme="0" tint="-4.9989318521683403E-2"/>
      </right>
      <top style="thick">
        <color theme="0" tint="-0.1498764000366222"/>
      </top>
      <bottom style="thin">
        <color theme="0" tint="-0.1498458815271462"/>
      </bottom>
      <diagonal/>
    </border>
    <border>
      <left/>
      <right/>
      <top style="thick">
        <color theme="0" tint="-0.14993743705557422"/>
      </top>
      <bottom style="thin">
        <color theme="6" tint="-0.24994659260841701"/>
      </bottom>
      <diagonal/>
    </border>
    <border>
      <left/>
      <right/>
      <top style="thick">
        <color theme="0" tint="-0.14996795556505021"/>
      </top>
      <bottom style="thin">
        <color theme="0" tint="-0.14996795556505021"/>
      </bottom>
      <diagonal/>
    </border>
    <border>
      <left/>
      <right style="thin">
        <color theme="0" tint="-4.9989318521683403E-2"/>
      </right>
      <top style="thick">
        <color theme="0" tint="-0.1498764000366222"/>
      </top>
      <bottom style="thin">
        <color theme="0" tint="-0.14996795556505021"/>
      </bottom>
      <diagonal/>
    </border>
    <border>
      <left style="thin">
        <color theme="0" tint="-4.9989318521683403E-2"/>
      </left>
      <right/>
      <top style="thick">
        <color theme="0" tint="-0.14996795556505021"/>
      </top>
      <bottom style="thin">
        <color theme="0" tint="-0.14996795556505021"/>
      </bottom>
      <diagonal/>
    </border>
    <border>
      <left/>
      <right/>
      <top style="thick">
        <color theme="0" tint="-0.1498764000366222"/>
      </top>
      <bottom style="thin">
        <color theme="0" tint="-0.14996795556505021"/>
      </bottom>
      <diagonal/>
    </border>
    <border>
      <left style="thin">
        <color theme="0"/>
      </left>
      <right/>
      <top style="thick">
        <color theme="0"/>
      </top>
      <bottom style="thin">
        <color theme="6" tint="-0.24994659260841701"/>
      </bottom>
      <diagonal/>
    </border>
    <border>
      <left style="thin">
        <color theme="0"/>
      </left>
      <right style="thin">
        <color theme="0"/>
      </right>
      <top style="thick">
        <color theme="0"/>
      </top>
      <bottom style="thin">
        <color theme="6" tint="-0.24994659260841701"/>
      </bottom>
      <diagonal/>
    </border>
    <border>
      <left style="thin">
        <color theme="0"/>
      </left>
      <right/>
      <top style="thin">
        <color theme="0"/>
      </top>
      <bottom style="thick">
        <color theme="0"/>
      </bottom>
      <diagonal/>
    </border>
    <border>
      <left style="thin">
        <color theme="0"/>
      </left>
      <right style="thin">
        <color theme="0"/>
      </right>
      <top style="thick">
        <color theme="0" tint="-0.14996795556505021"/>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style="thick">
        <color theme="0"/>
      </bottom>
      <diagonal/>
    </border>
    <border>
      <left style="thin">
        <color theme="0"/>
      </left>
      <right/>
      <top/>
      <bottom style="thin">
        <color theme="0"/>
      </bottom>
      <diagonal/>
    </border>
    <border>
      <left style="thin">
        <color theme="0"/>
      </left>
      <right/>
      <top/>
      <bottom style="thick">
        <color theme="0"/>
      </bottom>
      <diagonal/>
    </border>
    <border>
      <left/>
      <right/>
      <top style="thick">
        <color theme="0" tint="-0.1498764000366222"/>
      </top>
      <bottom style="thin">
        <color theme="0" tint="-0.1498458815271462"/>
      </bottom>
      <diagonal/>
    </border>
    <border>
      <left style="thin">
        <color theme="0"/>
      </left>
      <right/>
      <top style="thick">
        <color theme="0" tint="-0.14993743705557422"/>
      </top>
      <bottom/>
      <diagonal/>
    </border>
    <border>
      <left style="thin">
        <color theme="0"/>
      </left>
      <right/>
      <top style="thin">
        <color theme="0"/>
      </top>
      <bottom style="thin">
        <color theme="0" tint="-0.14996795556505021"/>
      </bottom>
      <diagonal/>
    </border>
    <border>
      <left style="thin">
        <color theme="0"/>
      </left>
      <right style="thin">
        <color theme="0"/>
      </right>
      <top style="thick">
        <color theme="0" tint="-0.14993743705557422"/>
      </top>
      <bottom/>
      <diagonal/>
    </border>
    <border>
      <left/>
      <right style="thin">
        <color theme="0" tint="-4.9989318521683403E-2"/>
      </right>
      <top style="thick">
        <color theme="0" tint="-0.1498764000366222"/>
      </top>
      <bottom/>
      <diagonal/>
    </border>
    <border>
      <left/>
      <right/>
      <top style="thick">
        <color theme="0" tint="-0.1498764000366222"/>
      </top>
      <bottom/>
      <diagonal/>
    </border>
    <border>
      <left/>
      <right style="thin">
        <color theme="0" tint="-4.9989318521683403E-2"/>
      </right>
      <top/>
      <bottom style="thin">
        <color theme="0" tint="-0.1498458815271462"/>
      </bottom>
      <diagonal/>
    </border>
    <border>
      <left/>
      <right style="thin">
        <color theme="0" tint="-4.9989318521683403E-2"/>
      </right>
      <top style="thin">
        <color theme="0" tint="-0.14996795556505021"/>
      </top>
      <bottom style="thin">
        <color theme="0" tint="-0.14996795556505021"/>
      </bottom>
      <diagonal/>
    </border>
    <border>
      <left/>
      <right style="thin">
        <color theme="0" tint="-4.9989318521683403E-2"/>
      </right>
      <top style="thick">
        <color theme="0" tint="-0.14993743705557422"/>
      </top>
      <bottom style="thin">
        <color theme="0" tint="-0.14996795556505021"/>
      </bottom>
      <diagonal/>
    </border>
  </borders>
  <cellStyleXfs count="6">
    <xf numFmtId="0" fontId="0" fillId="0" borderId="0"/>
    <xf numFmtId="0" fontId="1" fillId="2" borderId="0" applyNumberFormat="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cellStyleXfs>
  <cellXfs count="296">
    <xf numFmtId="0" fontId="0" fillId="0" borderId="0" xfId="0"/>
    <xf numFmtId="0" fontId="0" fillId="0" borderId="1" xfId="0" applyBorder="1"/>
    <xf numFmtId="0" fontId="0" fillId="0" borderId="0" xfId="0" applyAlignment="1">
      <alignment horizontal="right"/>
    </xf>
    <xf numFmtId="0" fontId="0" fillId="0" borderId="0" xfId="0" applyAlignment="1" applyProtection="1">
      <alignment horizontal="center"/>
      <protection locked="0"/>
    </xf>
    <xf numFmtId="0" fontId="0" fillId="0" borderId="0" xfId="0" applyAlignment="1">
      <alignment horizontal="center"/>
    </xf>
    <xf numFmtId="165" fontId="0" fillId="0" borderId="0" xfId="0" applyNumberFormat="1"/>
    <xf numFmtId="0" fontId="0" fillId="0" borderId="1" xfId="0" applyBorder="1" applyAlignment="1">
      <alignment horizontal="right" indent="5"/>
    </xf>
    <xf numFmtId="0" fontId="4" fillId="0" borderId="0" xfId="0" applyFont="1"/>
    <xf numFmtId="0" fontId="4" fillId="0" borderId="8" xfId="0" applyFont="1" applyBorder="1"/>
    <xf numFmtId="0" fontId="4" fillId="0" borderId="4" xfId="0" applyFont="1" applyBorder="1"/>
    <xf numFmtId="0" fontId="7" fillId="0" borderId="0" xfId="0" applyFont="1" applyAlignment="1">
      <alignment vertical="center"/>
    </xf>
    <xf numFmtId="0" fontId="7" fillId="0" borderId="0" xfId="0" applyFont="1"/>
    <xf numFmtId="0" fontId="7" fillId="0" borderId="9" xfId="0" applyFont="1" applyBorder="1"/>
    <xf numFmtId="0" fontId="8" fillId="0" borderId="0" xfId="0" applyFont="1" applyAlignment="1">
      <alignment horizontal="left" indent="1"/>
    </xf>
    <xf numFmtId="0" fontId="8" fillId="0" borderId="0" xfId="3" applyFont="1" applyFill="1" applyAlignment="1">
      <alignment horizontal="left" indent="2"/>
    </xf>
    <xf numFmtId="0" fontId="8" fillId="0" borderId="0" xfId="3" applyFont="1" applyFill="1" applyAlignment="1">
      <alignment horizontal="left" indent="3"/>
    </xf>
    <xf numFmtId="0" fontId="10" fillId="0" borderId="0" xfId="0" applyFont="1"/>
    <xf numFmtId="0" fontId="11" fillId="0" borderId="0" xfId="0" applyFont="1"/>
    <xf numFmtId="0" fontId="12" fillId="3" borderId="0" xfId="0" applyFont="1" applyFill="1"/>
    <xf numFmtId="38" fontId="12" fillId="3" borderId="0" xfId="0" applyNumberFormat="1" applyFont="1" applyFill="1"/>
    <xf numFmtId="167" fontId="12" fillId="3" borderId="0" xfId="0" applyNumberFormat="1" applyFont="1" applyFill="1" applyAlignment="1">
      <alignment horizontal="right" indent="1"/>
    </xf>
    <xf numFmtId="0" fontId="12" fillId="3" borderId="2" xfId="0" applyFont="1" applyFill="1" applyBorder="1"/>
    <xf numFmtId="38" fontId="12" fillId="3" borderId="2" xfId="0" applyNumberFormat="1" applyFont="1" applyFill="1" applyBorder="1"/>
    <xf numFmtId="0" fontId="12" fillId="0" borderId="9" xfId="0" applyFont="1" applyBorder="1"/>
    <xf numFmtId="0" fontId="12" fillId="0" borderId="0" xfId="0" applyFont="1"/>
    <xf numFmtId="166" fontId="12" fillId="0" borderId="0" xfId="0" applyNumberFormat="1" applyFont="1" applyProtection="1">
      <protection locked="0"/>
    </xf>
    <xf numFmtId="166" fontId="12" fillId="0" borderId="8" xfId="0" applyNumberFormat="1" applyFont="1" applyBorder="1" applyProtection="1">
      <protection locked="0"/>
    </xf>
    <xf numFmtId="166" fontId="12" fillId="0" borderId="4" xfId="0" applyNumberFormat="1" applyFont="1" applyBorder="1" applyProtection="1">
      <protection locked="0"/>
    </xf>
    <xf numFmtId="0" fontId="12" fillId="0" borderId="0" xfId="0" applyFont="1" applyAlignment="1">
      <alignment horizontal="left" indent="2"/>
    </xf>
    <xf numFmtId="166" fontId="12" fillId="0" borderId="5" xfId="0" applyNumberFormat="1" applyFont="1" applyBorder="1" applyProtection="1">
      <protection locked="0"/>
    </xf>
    <xf numFmtId="166" fontId="12" fillId="0" borderId="6" xfId="0" applyNumberFormat="1" applyFont="1" applyBorder="1" applyProtection="1">
      <protection locked="0"/>
    </xf>
    <xf numFmtId="166" fontId="12" fillId="0" borderId="7" xfId="0" applyNumberFormat="1" applyFont="1" applyBorder="1" applyProtection="1">
      <protection locked="0"/>
    </xf>
    <xf numFmtId="0" fontId="15" fillId="0" borderId="0" xfId="0" applyFont="1"/>
    <xf numFmtId="0" fontId="16" fillId="0" borderId="0" xfId="0" applyFont="1"/>
    <xf numFmtId="0" fontId="17" fillId="0" borderId="0" xfId="0" applyFont="1"/>
    <xf numFmtId="164" fontId="18" fillId="0" borderId="0" xfId="0" applyNumberFormat="1" applyFont="1" applyAlignment="1">
      <alignment horizontal="right"/>
    </xf>
    <xf numFmtId="0" fontId="18" fillId="0" borderId="0" xfId="0" applyFont="1" applyAlignment="1">
      <alignment horizontal="right"/>
    </xf>
    <xf numFmtId="0" fontId="18" fillId="0" borderId="0" xfId="0" applyFont="1" applyAlignment="1">
      <alignment horizontal="center"/>
    </xf>
    <xf numFmtId="0" fontId="19" fillId="0" borderId="3" xfId="0" applyFont="1" applyBorder="1"/>
    <xf numFmtId="0" fontId="19" fillId="0" borderId="3" xfId="0" applyFont="1" applyBorder="1" applyAlignment="1">
      <alignment horizontal="center"/>
    </xf>
    <xf numFmtId="0" fontId="19" fillId="0" borderId="18" xfId="0" applyFont="1" applyBorder="1"/>
    <xf numFmtId="166" fontId="20" fillId="0" borderId="20" xfId="0" applyNumberFormat="1" applyFont="1" applyBorder="1" applyAlignment="1">
      <alignment horizontal="center"/>
    </xf>
    <xf numFmtId="38" fontId="12" fillId="3" borderId="24" xfId="0" applyNumberFormat="1" applyFont="1" applyFill="1" applyBorder="1"/>
    <xf numFmtId="167" fontId="12" fillId="3" borderId="24" xfId="0" applyNumberFormat="1" applyFont="1" applyFill="1" applyBorder="1" applyAlignment="1">
      <alignment horizontal="right" indent="1"/>
    </xf>
    <xf numFmtId="0" fontId="21" fillId="0" borderId="0" xfId="0" applyFont="1"/>
    <xf numFmtId="38" fontId="12" fillId="0" borderId="0" xfId="0" applyNumberFormat="1" applyFont="1"/>
    <xf numFmtId="0" fontId="7" fillId="0" borderId="27" xfId="0" applyFont="1" applyBorder="1"/>
    <xf numFmtId="0" fontId="19" fillId="0" borderId="27" xfId="0" applyFont="1" applyBorder="1"/>
    <xf numFmtId="164" fontId="19" fillId="0" borderId="27" xfId="0" applyNumberFormat="1" applyFont="1" applyBorder="1" applyAlignment="1">
      <alignment horizontal="right"/>
    </xf>
    <xf numFmtId="0" fontId="19" fillId="0" borderId="27" xfId="0" applyFont="1" applyBorder="1" applyAlignment="1">
      <alignment horizontal="right"/>
    </xf>
    <xf numFmtId="0" fontId="19" fillId="0" borderId="27" xfId="0" applyFont="1" applyBorder="1" applyAlignment="1">
      <alignment horizontal="center"/>
    </xf>
    <xf numFmtId="0" fontId="12" fillId="0" borderId="0" xfId="0" applyFont="1" applyAlignment="1">
      <alignment horizontal="left" indent="1"/>
    </xf>
    <xf numFmtId="166" fontId="12" fillId="0" borderId="25" xfId="0" applyNumberFormat="1" applyFont="1" applyBorder="1" applyProtection="1">
      <protection locked="0"/>
    </xf>
    <xf numFmtId="0" fontId="7" fillId="0" borderId="0" xfId="0" applyFont="1" applyAlignment="1">
      <alignment horizontal="left" vertical="center"/>
    </xf>
    <xf numFmtId="38" fontId="19" fillId="0" borderId="18" xfId="0" applyNumberFormat="1" applyFont="1" applyBorder="1"/>
    <xf numFmtId="165" fontId="19" fillId="0" borderId="18" xfId="0" applyNumberFormat="1" applyFont="1" applyBorder="1" applyAlignment="1">
      <alignment horizontal="right" indent="1"/>
    </xf>
    <xf numFmtId="166" fontId="12" fillId="0" borderId="0" xfId="0" applyNumberFormat="1" applyFont="1"/>
    <xf numFmtId="0" fontId="7" fillId="0" borderId="0" xfId="0" applyFont="1" applyAlignment="1">
      <alignment horizontal="center"/>
    </xf>
    <xf numFmtId="0" fontId="7" fillId="0" borderId="9" xfId="0" applyFont="1" applyBorder="1" applyAlignment="1">
      <alignment horizontal="center"/>
    </xf>
    <xf numFmtId="0" fontId="10" fillId="0" borderId="0" xfId="0" applyFont="1" applyAlignment="1">
      <alignment horizontal="center"/>
    </xf>
    <xf numFmtId="0" fontId="11" fillId="0" borderId="0" xfId="0" applyFont="1" applyAlignment="1">
      <alignment horizontal="center"/>
    </xf>
    <xf numFmtId="0" fontId="12" fillId="3" borderId="0" xfId="0" applyFont="1" applyFill="1" applyAlignment="1">
      <alignment horizontal="center"/>
    </xf>
    <xf numFmtId="0" fontId="12" fillId="3" borderId="2" xfId="0" applyFont="1" applyFill="1" applyBorder="1" applyAlignment="1">
      <alignment horizontal="center"/>
    </xf>
    <xf numFmtId="0" fontId="12" fillId="0" borderId="9" xfId="0" applyFont="1" applyBorder="1" applyAlignment="1">
      <alignment horizontal="center"/>
    </xf>
    <xf numFmtId="0" fontId="19" fillId="0" borderId="18" xfId="0" applyFont="1" applyBorder="1" applyAlignment="1">
      <alignment horizontal="center"/>
    </xf>
    <xf numFmtId="0" fontId="15" fillId="0" borderId="0" xfId="0" applyFont="1" applyAlignment="1">
      <alignment horizontal="center"/>
    </xf>
    <xf numFmtId="166" fontId="12" fillId="0" borderId="0" xfId="0" applyNumberFormat="1" applyFont="1" applyAlignment="1">
      <alignment horizontal="center"/>
    </xf>
    <xf numFmtId="0" fontId="12" fillId="0" borderId="0" xfId="0" applyFont="1" applyAlignment="1">
      <alignment horizontal="center"/>
    </xf>
    <xf numFmtId="0" fontId="23" fillId="0" borderId="0" xfId="0" applyFont="1" applyAlignment="1">
      <alignment horizontal="right"/>
    </xf>
    <xf numFmtId="164" fontId="18" fillId="0" borderId="0" xfId="0" applyNumberFormat="1" applyFont="1" applyAlignment="1">
      <alignment horizontal="center"/>
    </xf>
    <xf numFmtId="166" fontId="12" fillId="0" borderId="16" xfId="0" applyNumberFormat="1" applyFont="1" applyBorder="1" applyProtection="1">
      <protection locked="0"/>
    </xf>
    <xf numFmtId="0" fontId="19" fillId="0" borderId="0" xfId="0" applyFont="1"/>
    <xf numFmtId="0" fontId="19" fillId="0" borderId="28" xfId="0" applyFont="1" applyBorder="1" applyAlignment="1">
      <alignment horizontal="center"/>
    </xf>
    <xf numFmtId="38" fontId="20" fillId="3" borderId="10" xfId="0" applyNumberFormat="1" applyFont="1" applyFill="1" applyBorder="1"/>
    <xf numFmtId="38" fontId="20" fillId="3" borderId="12" xfId="0" applyNumberFormat="1" applyFont="1" applyFill="1" applyBorder="1"/>
    <xf numFmtId="38" fontId="20" fillId="3" borderId="14" xfId="0" applyNumberFormat="1" applyFont="1" applyFill="1" applyBorder="1"/>
    <xf numFmtId="38" fontId="20" fillId="3" borderId="21" xfId="0" applyNumberFormat="1" applyFont="1" applyFill="1" applyBorder="1"/>
    <xf numFmtId="38" fontId="20" fillId="3" borderId="13" xfId="0" applyNumberFormat="1" applyFont="1" applyFill="1" applyBorder="1"/>
    <xf numFmtId="0" fontId="22" fillId="0" borderId="32" xfId="0" applyFont="1" applyBorder="1" applyAlignment="1">
      <alignment horizontal="center" vertical="top"/>
    </xf>
    <xf numFmtId="38" fontId="20" fillId="3" borderId="34" xfId="0" applyNumberFormat="1" applyFont="1" applyFill="1" applyBorder="1"/>
    <xf numFmtId="0" fontId="19" fillId="0" borderId="32" xfId="0" applyFont="1" applyBorder="1"/>
    <xf numFmtId="0" fontId="19" fillId="0" borderId="35" xfId="0" applyFont="1" applyBorder="1" applyAlignment="1">
      <alignment horizontal="center"/>
    </xf>
    <xf numFmtId="164" fontId="18" fillId="0" borderId="32" xfId="0" applyNumberFormat="1" applyFont="1" applyBorder="1" applyAlignment="1">
      <alignment horizontal="right"/>
    </xf>
    <xf numFmtId="165" fontId="19" fillId="0" borderId="35" xfId="0" applyNumberFormat="1" applyFont="1" applyBorder="1" applyAlignment="1">
      <alignment horizontal="center"/>
    </xf>
    <xf numFmtId="0" fontId="18" fillId="0" borderId="36" xfId="0" applyFont="1" applyBorder="1" applyAlignment="1">
      <alignment horizontal="right"/>
    </xf>
    <xf numFmtId="0" fontId="15" fillId="0" borderId="32" xfId="0" applyFont="1" applyBorder="1" applyAlignment="1">
      <alignment horizontal="center"/>
    </xf>
    <xf numFmtId="38" fontId="20" fillId="3" borderId="22" xfId="0" applyNumberFormat="1" applyFont="1" applyFill="1" applyBorder="1"/>
    <xf numFmtId="38" fontId="20" fillId="3" borderId="0" xfId="0" applyNumberFormat="1" applyFont="1" applyFill="1"/>
    <xf numFmtId="38" fontId="14" fillId="0" borderId="0" xfId="0" applyNumberFormat="1" applyFont="1"/>
    <xf numFmtId="165" fontId="14" fillId="0" borderId="0" xfId="0" applyNumberFormat="1" applyFont="1" applyAlignment="1">
      <alignment horizontal="right" indent="1"/>
    </xf>
    <xf numFmtId="0" fontId="19" fillId="0" borderId="32" xfId="0" applyFont="1" applyBorder="1" applyAlignment="1">
      <alignment horizontal="center"/>
    </xf>
    <xf numFmtId="0" fontId="19" fillId="0" borderId="29" xfId="0" applyFont="1" applyBorder="1" applyAlignment="1">
      <alignment horizontal="center"/>
    </xf>
    <xf numFmtId="0" fontId="15" fillId="0" borderId="32" xfId="0" applyFont="1" applyBorder="1"/>
    <xf numFmtId="164" fontId="23" fillId="0" borderId="32" xfId="0" applyNumberFormat="1" applyFont="1" applyBorder="1" applyAlignment="1">
      <alignment horizontal="right"/>
    </xf>
    <xf numFmtId="0" fontId="19" fillId="0" borderId="36" xfId="0" applyFont="1" applyBorder="1" applyAlignment="1">
      <alignment horizontal="center"/>
    </xf>
    <xf numFmtId="165" fontId="19" fillId="0" borderId="36" xfId="0" applyNumberFormat="1" applyFont="1" applyBorder="1" applyAlignment="1">
      <alignment horizontal="center"/>
    </xf>
    <xf numFmtId="0" fontId="0" fillId="0" borderId="37" xfId="0" applyBorder="1" applyAlignment="1">
      <alignment horizontal="left"/>
    </xf>
    <xf numFmtId="166" fontId="19" fillId="3" borderId="32" xfId="0" applyNumberFormat="1" applyFont="1" applyFill="1" applyBorder="1"/>
    <xf numFmtId="38" fontId="19" fillId="3" borderId="32" xfId="0" applyNumberFormat="1" applyFont="1" applyFill="1" applyBorder="1"/>
    <xf numFmtId="165" fontId="19" fillId="3" borderId="33" xfId="0" applyNumberFormat="1" applyFont="1" applyFill="1" applyBorder="1" applyAlignment="1">
      <alignment horizontal="right" indent="1"/>
    </xf>
    <xf numFmtId="165" fontId="19" fillId="3" borderId="32" xfId="0" applyNumberFormat="1" applyFont="1" applyFill="1" applyBorder="1" applyAlignment="1">
      <alignment horizontal="right" indent="1"/>
    </xf>
    <xf numFmtId="168" fontId="0" fillId="0" borderId="0" xfId="0" applyNumberFormat="1" applyAlignment="1">
      <alignment horizontal="center"/>
    </xf>
    <xf numFmtId="168" fontId="0" fillId="0" borderId="0" xfId="0" applyNumberFormat="1"/>
    <xf numFmtId="0" fontId="13" fillId="0" borderId="16" xfId="0" applyFont="1" applyBorder="1" applyAlignment="1" applyProtection="1">
      <alignment horizontal="center"/>
      <protection locked="0"/>
    </xf>
    <xf numFmtId="166" fontId="13" fillId="0" borderId="17" xfId="0" applyNumberFormat="1" applyFont="1" applyBorder="1" applyAlignment="1" applyProtection="1">
      <alignment horizontal="center"/>
      <protection locked="0"/>
    </xf>
    <xf numFmtId="166" fontId="12" fillId="0" borderId="15" xfId="0" applyNumberFormat="1" applyFont="1" applyBorder="1" applyAlignment="1" applyProtection="1">
      <alignment horizontal="center"/>
      <protection locked="0"/>
    </xf>
    <xf numFmtId="0" fontId="13" fillId="0" borderId="0" xfId="0" applyFont="1" applyAlignment="1" applyProtection="1">
      <alignment horizontal="center"/>
      <protection locked="0"/>
    </xf>
    <xf numFmtId="0" fontId="13" fillId="0" borderId="7" xfId="0" applyFont="1" applyBorder="1" applyAlignment="1" applyProtection="1">
      <alignment horizontal="center"/>
      <protection locked="0"/>
    </xf>
    <xf numFmtId="166" fontId="13" fillId="0" borderId="1" xfId="0" applyNumberFormat="1" applyFont="1" applyBorder="1" applyAlignment="1" applyProtection="1">
      <alignment horizontal="center"/>
      <protection locked="0"/>
    </xf>
    <xf numFmtId="166" fontId="19" fillId="3" borderId="19" xfId="0" applyNumberFormat="1" applyFont="1" applyFill="1" applyBorder="1"/>
    <xf numFmtId="38" fontId="20" fillId="3" borderId="39" xfId="0" applyNumberFormat="1" applyFont="1" applyFill="1" applyBorder="1"/>
    <xf numFmtId="38" fontId="19" fillId="3" borderId="38" xfId="0" applyNumberFormat="1" applyFont="1" applyFill="1" applyBorder="1"/>
    <xf numFmtId="164" fontId="23" fillId="0" borderId="36" xfId="0" applyNumberFormat="1" applyFont="1" applyBorder="1" applyAlignment="1">
      <alignment horizontal="right"/>
    </xf>
    <xf numFmtId="166" fontId="13" fillId="0" borderId="0" xfId="0" applyNumberFormat="1" applyFont="1" applyAlignment="1" applyProtection="1">
      <alignment horizontal="right"/>
      <protection locked="0"/>
    </xf>
    <xf numFmtId="0" fontId="24" fillId="0" borderId="0" xfId="0" applyFont="1"/>
    <xf numFmtId="165" fontId="27" fillId="3" borderId="11" xfId="0" applyNumberFormat="1" applyFont="1" applyFill="1" applyBorder="1" applyAlignment="1">
      <alignment horizontal="right" indent="1"/>
    </xf>
    <xf numFmtId="165" fontId="27" fillId="3" borderId="13" xfId="0" applyNumberFormat="1" applyFont="1" applyFill="1" applyBorder="1" applyAlignment="1">
      <alignment horizontal="right" indent="1"/>
    </xf>
    <xf numFmtId="165" fontId="27" fillId="3" borderId="21" xfId="0" applyNumberFormat="1" applyFont="1" applyFill="1" applyBorder="1" applyAlignment="1">
      <alignment horizontal="right" indent="1"/>
    </xf>
    <xf numFmtId="165" fontId="27" fillId="3" borderId="23" xfId="0" applyNumberFormat="1" applyFont="1" applyFill="1" applyBorder="1" applyAlignment="1">
      <alignment horizontal="right" indent="1"/>
    </xf>
    <xf numFmtId="165" fontId="27" fillId="3" borderId="0" xfId="0" applyNumberFormat="1" applyFont="1" applyFill="1" applyAlignment="1">
      <alignment horizontal="right" indent="1"/>
    </xf>
    <xf numFmtId="165" fontId="28" fillId="3" borderId="38" xfId="0" applyNumberFormat="1" applyFont="1" applyFill="1" applyBorder="1" applyAlignment="1">
      <alignment horizontal="right" indent="1"/>
    </xf>
    <xf numFmtId="165" fontId="27" fillId="3" borderId="14" xfId="0" applyNumberFormat="1" applyFont="1" applyFill="1" applyBorder="1" applyAlignment="1">
      <alignment horizontal="right" indent="1"/>
    </xf>
    <xf numFmtId="165" fontId="27" fillId="3" borderId="22" xfId="0" applyNumberFormat="1" applyFont="1" applyFill="1" applyBorder="1" applyAlignment="1">
      <alignment horizontal="right" indent="1"/>
    </xf>
    <xf numFmtId="9" fontId="0" fillId="0" borderId="0" xfId="0" applyNumberFormat="1"/>
    <xf numFmtId="169" fontId="0" fillId="0" borderId="0" xfId="0" applyNumberFormat="1"/>
    <xf numFmtId="0" fontId="12" fillId="0" borderId="5" xfId="0" applyFont="1" applyBorder="1" applyAlignment="1" applyProtection="1">
      <alignment horizontal="left"/>
      <protection locked="0"/>
    </xf>
    <xf numFmtId="0" fontId="12" fillId="0" borderId="4" xfId="0" applyFont="1" applyBorder="1" applyAlignment="1" applyProtection="1">
      <alignment horizontal="left"/>
      <protection locked="0"/>
    </xf>
    <xf numFmtId="0" fontId="13" fillId="0" borderId="0" xfId="0" applyFont="1" applyAlignment="1" applyProtection="1">
      <alignment horizontal="left"/>
      <protection locked="0"/>
    </xf>
    <xf numFmtId="0" fontId="13" fillId="0" borderId="4" xfId="0" applyFont="1" applyBorder="1" applyProtection="1">
      <protection locked="0"/>
    </xf>
    <xf numFmtId="0" fontId="29" fillId="0" borderId="0" xfId="0" applyFont="1" applyAlignment="1">
      <alignment horizontal="center"/>
    </xf>
    <xf numFmtId="170" fontId="7" fillId="0" borderId="9" xfId="0" applyNumberFormat="1" applyFont="1" applyBorder="1"/>
    <xf numFmtId="49" fontId="24" fillId="0" borderId="0" xfId="0" applyNumberFormat="1" applyFont="1" applyProtection="1">
      <protection locked="0"/>
    </xf>
    <xf numFmtId="0" fontId="12" fillId="0" borderId="0" xfId="0" applyFont="1" applyProtection="1">
      <protection locked="0"/>
    </xf>
    <xf numFmtId="0" fontId="8" fillId="0" borderId="0" xfId="3" applyFont="1" applyFill="1" applyAlignment="1" applyProtection="1">
      <alignment horizontal="left" indent="2"/>
    </xf>
    <xf numFmtId="0" fontId="8" fillId="0" borderId="0" xfId="3" applyFont="1" applyFill="1" applyAlignment="1" applyProtection="1">
      <alignment horizontal="left" indent="3"/>
    </xf>
    <xf numFmtId="164" fontId="25" fillId="0" borderId="0" xfId="0" applyNumberFormat="1" applyFont="1" applyAlignment="1">
      <alignment horizontal="center" vertical="top"/>
    </xf>
    <xf numFmtId="0" fontId="23" fillId="0" borderId="0" xfId="0" applyFont="1" applyAlignment="1">
      <alignment horizontal="center"/>
    </xf>
    <xf numFmtId="0" fontId="7" fillId="0" borderId="44" xfId="0" applyFont="1" applyBorder="1"/>
    <xf numFmtId="0" fontId="19" fillId="0" borderId="44" xfId="0" applyFont="1" applyBorder="1" applyAlignment="1">
      <alignment horizontal="center"/>
    </xf>
    <xf numFmtId="164" fontId="19" fillId="0" borderId="3" xfId="0" applyNumberFormat="1" applyFont="1" applyBorder="1" applyAlignment="1">
      <alignment horizontal="center" vertical="top"/>
    </xf>
    <xf numFmtId="0" fontId="23" fillId="0" borderId="0" xfId="0" applyFont="1" applyAlignment="1">
      <alignment horizontal="center" vertical="top"/>
    </xf>
    <xf numFmtId="0" fontId="12" fillId="0" borderId="5" xfId="0" applyFont="1" applyBorder="1" applyAlignment="1">
      <alignment horizontal="left"/>
    </xf>
    <xf numFmtId="0" fontId="13" fillId="0" borderId="16" xfId="0" applyFont="1" applyBorder="1" applyAlignment="1">
      <alignment horizontal="center"/>
    </xf>
    <xf numFmtId="166" fontId="13" fillId="0" borderId="17" xfId="0" applyNumberFormat="1" applyFont="1" applyBorder="1" applyAlignment="1">
      <alignment horizontal="center"/>
    </xf>
    <xf numFmtId="166" fontId="12" fillId="3" borderId="49" xfId="0" applyNumberFormat="1" applyFont="1" applyFill="1" applyBorder="1"/>
    <xf numFmtId="166" fontId="12" fillId="3" borderId="0" xfId="0" applyNumberFormat="1" applyFont="1" applyFill="1"/>
    <xf numFmtId="38" fontId="20" fillId="3" borderId="45" xfId="0" applyNumberFormat="1" applyFont="1" applyFill="1" applyBorder="1"/>
    <xf numFmtId="166" fontId="12" fillId="3" borderId="8" xfId="0" applyNumberFormat="1" applyFont="1" applyFill="1" applyBorder="1"/>
    <xf numFmtId="0" fontId="19" fillId="0" borderId="19" xfId="0" applyFont="1" applyBorder="1"/>
    <xf numFmtId="166" fontId="19" fillId="3" borderId="18" xfId="0" applyNumberFormat="1" applyFont="1" applyFill="1" applyBorder="1"/>
    <xf numFmtId="0" fontId="19" fillId="0" borderId="0" xfId="0" applyFont="1" applyAlignment="1">
      <alignment horizontal="center"/>
    </xf>
    <xf numFmtId="0" fontId="23" fillId="0" borderId="47" xfId="0" applyFont="1" applyBorder="1" applyAlignment="1">
      <alignment horizontal="center"/>
    </xf>
    <xf numFmtId="164" fontId="25" fillId="0" borderId="46" xfId="0" applyNumberFormat="1" applyFont="1" applyBorder="1" applyAlignment="1">
      <alignment horizontal="center" vertical="top"/>
    </xf>
    <xf numFmtId="0" fontId="12" fillId="0" borderId="8" xfId="0" applyFont="1" applyBorder="1" applyAlignment="1">
      <alignment horizontal="left"/>
    </xf>
    <xf numFmtId="166" fontId="12" fillId="0" borderId="15" xfId="0" applyNumberFormat="1" applyFont="1" applyBorder="1" applyAlignment="1">
      <alignment horizontal="center"/>
    </xf>
    <xf numFmtId="166" fontId="12" fillId="3" borderId="16" xfId="0" applyNumberFormat="1" applyFont="1" applyFill="1" applyBorder="1"/>
    <xf numFmtId="166" fontId="12" fillId="0" borderId="26" xfId="0" applyNumberFormat="1" applyFont="1" applyBorder="1" applyAlignment="1">
      <alignment horizontal="center"/>
    </xf>
    <xf numFmtId="0" fontId="23" fillId="0" borderId="32" xfId="0" applyFont="1" applyBorder="1" applyAlignment="1">
      <alignment horizontal="center"/>
    </xf>
    <xf numFmtId="0" fontId="23" fillId="0" borderId="48" xfId="0" applyFont="1" applyBorder="1" applyAlignment="1">
      <alignment horizontal="center"/>
    </xf>
    <xf numFmtId="164" fontId="25" fillId="0" borderId="31" xfId="0" applyNumberFormat="1" applyFont="1" applyBorder="1" applyAlignment="1">
      <alignment horizontal="center" vertical="top"/>
    </xf>
    <xf numFmtId="0" fontId="12" fillId="0" borderId="7" xfId="0" applyFont="1" applyBorder="1"/>
    <xf numFmtId="166" fontId="13" fillId="0" borderId="1" xfId="0" applyNumberFormat="1" applyFont="1" applyBorder="1" applyAlignment="1">
      <alignment horizontal="center"/>
    </xf>
    <xf numFmtId="166" fontId="12" fillId="3" borderId="25" xfId="0" applyNumberFormat="1" applyFont="1" applyFill="1" applyBorder="1"/>
    <xf numFmtId="0" fontId="12" fillId="0" borderId="4" xfId="0" applyFont="1" applyBorder="1" applyAlignment="1">
      <alignment horizontal="left"/>
    </xf>
    <xf numFmtId="0" fontId="13" fillId="0" borderId="7" xfId="0" applyFont="1" applyBorder="1" applyAlignment="1">
      <alignment horizontal="center"/>
    </xf>
    <xf numFmtId="166" fontId="12" fillId="3" borderId="4" xfId="0" applyNumberFormat="1" applyFont="1" applyFill="1" applyBorder="1"/>
    <xf numFmtId="0" fontId="13" fillId="0" borderId="30" xfId="0" applyFont="1" applyBorder="1" applyAlignment="1">
      <alignment horizontal="left"/>
    </xf>
    <xf numFmtId="0" fontId="13" fillId="0" borderId="31" xfId="0" applyFont="1" applyBorder="1" applyAlignment="1">
      <alignment horizontal="left"/>
    </xf>
    <xf numFmtId="0" fontId="13" fillId="0" borderId="0" xfId="0" applyFont="1" applyAlignment="1">
      <alignment horizontal="left"/>
    </xf>
    <xf numFmtId="166" fontId="13" fillId="0" borderId="40" xfId="0" applyNumberFormat="1" applyFont="1" applyBorder="1" applyAlignment="1">
      <alignment horizontal="center"/>
    </xf>
    <xf numFmtId="166" fontId="13" fillId="0" borderId="0" xfId="0" applyNumberFormat="1" applyFont="1" applyAlignment="1">
      <alignment horizontal="center"/>
    </xf>
    <xf numFmtId="0" fontId="13" fillId="0" borderId="4" xfId="0" applyFont="1" applyBorder="1"/>
    <xf numFmtId="166" fontId="13" fillId="0" borderId="29" xfId="0" applyNumberFormat="1" applyFont="1" applyBorder="1" applyAlignment="1">
      <alignment horizontal="center"/>
    </xf>
    <xf numFmtId="0" fontId="12" fillId="3" borderId="28" xfId="0" applyFont="1" applyFill="1" applyBorder="1"/>
    <xf numFmtId="0" fontId="12" fillId="3" borderId="28" xfId="0" applyFont="1" applyFill="1" applyBorder="1" applyAlignment="1">
      <alignment horizontal="center"/>
    </xf>
    <xf numFmtId="38" fontId="20" fillId="3" borderId="50" xfId="0" applyNumberFormat="1" applyFont="1" applyFill="1" applyBorder="1"/>
    <xf numFmtId="0" fontId="12" fillId="3" borderId="5" xfId="0" applyFont="1" applyFill="1" applyBorder="1"/>
    <xf numFmtId="0" fontId="12" fillId="3" borderId="5" xfId="0" applyFont="1" applyFill="1" applyBorder="1" applyAlignment="1">
      <alignment horizontal="center"/>
    </xf>
    <xf numFmtId="38" fontId="12" fillId="3" borderId="28" xfId="0" applyNumberFormat="1" applyFont="1" applyFill="1" applyBorder="1" applyAlignment="1">
      <alignment horizontal="right"/>
    </xf>
    <xf numFmtId="38" fontId="12" fillId="3" borderId="5" xfId="0" applyNumberFormat="1" applyFont="1" applyFill="1" applyBorder="1" applyAlignment="1">
      <alignment horizontal="right"/>
    </xf>
    <xf numFmtId="0" fontId="13" fillId="0" borderId="0" xfId="0" applyFont="1" applyAlignment="1">
      <alignment horizontal="center"/>
    </xf>
    <xf numFmtId="166" fontId="12" fillId="0" borderId="29" xfId="0" applyNumberFormat="1" applyFont="1" applyBorder="1" applyAlignment="1">
      <alignment horizontal="center"/>
    </xf>
    <xf numFmtId="0" fontId="22" fillId="0" borderId="19" xfId="0" applyFont="1" applyBorder="1" applyAlignment="1">
      <alignment horizontal="center" vertical="top"/>
    </xf>
    <xf numFmtId="0" fontId="15" fillId="0" borderId="19" xfId="0" applyFont="1" applyBorder="1" applyAlignment="1">
      <alignment horizontal="center"/>
    </xf>
    <xf numFmtId="0" fontId="19" fillId="0" borderId="19" xfId="0" applyFont="1" applyBorder="1" applyAlignment="1">
      <alignment horizontal="center"/>
    </xf>
    <xf numFmtId="0" fontId="6" fillId="0" borderId="0" xfId="0" applyFont="1" applyAlignment="1">
      <alignment horizontal="left"/>
    </xf>
    <xf numFmtId="168" fontId="9" fillId="0" borderId="0" xfId="2" applyNumberFormat="1" applyFont="1" applyFill="1" applyAlignment="1" applyProtection="1">
      <alignment horizontal="left" indent="1"/>
    </xf>
    <xf numFmtId="168" fontId="9" fillId="0" borderId="0" xfId="2" applyNumberFormat="1" applyFont="1" applyFill="1" applyAlignment="1" applyProtection="1">
      <alignment horizontal="left" indent="2"/>
    </xf>
    <xf numFmtId="168" fontId="7" fillId="0" borderId="0" xfId="0" applyNumberFormat="1" applyFont="1"/>
    <xf numFmtId="168" fontId="7" fillId="0" borderId="9" xfId="0" applyNumberFormat="1" applyFont="1" applyBorder="1"/>
    <xf numFmtId="168" fontId="10" fillId="0" borderId="0" xfId="0" applyNumberFormat="1" applyFont="1"/>
    <xf numFmtId="168" fontId="25" fillId="0" borderId="0" xfId="0" applyNumberFormat="1" applyFont="1" applyAlignment="1">
      <alignment horizontal="center" vertical="top"/>
    </xf>
    <xf numFmtId="168" fontId="12" fillId="4" borderId="28" xfId="0" applyNumberFormat="1" applyFont="1" applyFill="1" applyBorder="1" applyAlignment="1">
      <alignment horizontal="right"/>
    </xf>
    <xf numFmtId="168" fontId="12" fillId="4" borderId="5" xfId="0" applyNumberFormat="1" applyFont="1" applyFill="1" applyBorder="1" applyAlignment="1">
      <alignment horizontal="right"/>
    </xf>
    <xf numFmtId="168" fontId="19" fillId="0" borderId="3" xfId="0" applyNumberFormat="1" applyFont="1" applyBorder="1" applyAlignment="1">
      <alignment horizontal="center" vertical="top"/>
    </xf>
    <xf numFmtId="168" fontId="12" fillId="0" borderId="9" xfId="0" applyNumberFormat="1" applyFont="1" applyBorder="1"/>
    <xf numFmtId="168" fontId="19" fillId="0" borderId="27" xfId="0" applyNumberFormat="1" applyFont="1" applyBorder="1" applyAlignment="1">
      <alignment horizontal="right"/>
    </xf>
    <xf numFmtId="168" fontId="25" fillId="0" borderId="46" xfId="0" applyNumberFormat="1" applyFont="1" applyBorder="1" applyAlignment="1">
      <alignment horizontal="center" vertical="top"/>
    </xf>
    <xf numFmtId="168" fontId="12" fillId="0" borderId="0" xfId="0" applyNumberFormat="1" applyFont="1"/>
    <xf numFmtId="168" fontId="25" fillId="0" borderId="31" xfId="0" applyNumberFormat="1" applyFont="1" applyBorder="1" applyAlignment="1">
      <alignment horizontal="center" vertical="top"/>
    </xf>
    <xf numFmtId="168" fontId="8" fillId="0" borderId="0" xfId="3" applyNumberFormat="1" applyFont="1" applyFill="1" applyAlignment="1" applyProtection="1">
      <alignment horizontal="left" indent="2"/>
    </xf>
    <xf numFmtId="168" fontId="6" fillId="0" borderId="0" xfId="0" applyNumberFormat="1" applyFont="1" applyAlignment="1">
      <alignment horizontal="left"/>
    </xf>
    <xf numFmtId="168" fontId="8" fillId="0" borderId="0" xfId="3" applyNumberFormat="1" applyFont="1" applyFill="1" applyAlignment="1" applyProtection="1">
      <alignment horizontal="left" indent="3"/>
    </xf>
    <xf numFmtId="0" fontId="6" fillId="0" borderId="0" xfId="0" applyFont="1"/>
    <xf numFmtId="168" fontId="9" fillId="0" borderId="0" xfId="2" applyNumberFormat="1" applyFont="1" applyFill="1" applyAlignment="1" applyProtection="1"/>
    <xf numFmtId="168" fontId="12" fillId="4" borderId="49" xfId="0" applyNumberFormat="1" applyFont="1" applyFill="1" applyBorder="1" applyProtection="1">
      <protection locked="0"/>
    </xf>
    <xf numFmtId="168" fontId="12" fillId="4" borderId="8" xfId="0" applyNumberFormat="1" applyFont="1" applyFill="1" applyBorder="1" applyProtection="1">
      <protection locked="0"/>
    </xf>
    <xf numFmtId="168" fontId="19" fillId="4" borderId="18" xfId="0" applyNumberFormat="1" applyFont="1" applyFill="1" applyBorder="1"/>
    <xf numFmtId="168" fontId="12" fillId="4" borderId="4" xfId="0" applyNumberFormat="1" applyFont="1" applyFill="1" applyBorder="1" applyProtection="1">
      <protection locked="0"/>
    </xf>
    <xf numFmtId="168" fontId="12" fillId="4" borderId="0" xfId="0" applyNumberFormat="1" applyFont="1" applyFill="1" applyProtection="1">
      <protection locked="0"/>
    </xf>
    <xf numFmtId="168" fontId="12" fillId="4" borderId="41" xfId="0" applyNumberFormat="1" applyFont="1" applyFill="1" applyBorder="1" applyProtection="1">
      <protection locked="0"/>
    </xf>
    <xf numFmtId="168" fontId="12" fillId="4" borderId="42" xfId="0" applyNumberFormat="1" applyFont="1" applyFill="1" applyBorder="1" applyProtection="1">
      <protection locked="0"/>
    </xf>
    <xf numFmtId="168" fontId="12" fillId="4" borderId="43" xfId="0" applyNumberFormat="1" applyFont="1" applyFill="1" applyBorder="1" applyProtection="1">
      <protection locked="0"/>
    </xf>
    <xf numFmtId="166" fontId="12" fillId="3" borderId="51" xfId="0" applyNumberFormat="1" applyFont="1" applyFill="1" applyBorder="1"/>
    <xf numFmtId="0" fontId="19" fillId="0" borderId="52" xfId="0" applyFont="1" applyBorder="1"/>
    <xf numFmtId="0" fontId="19" fillId="0" borderId="52" xfId="0" applyFont="1" applyBorder="1" applyAlignment="1">
      <alignment horizontal="center"/>
    </xf>
    <xf numFmtId="38" fontId="19" fillId="3" borderId="52" xfId="0" applyNumberFormat="1" applyFont="1" applyFill="1" applyBorder="1"/>
    <xf numFmtId="168" fontId="12" fillId="4" borderId="5" xfId="0" applyNumberFormat="1" applyFont="1" applyFill="1" applyBorder="1" applyProtection="1">
      <protection locked="0"/>
    </xf>
    <xf numFmtId="168" fontId="12" fillId="4" borderId="6" xfId="0" applyNumberFormat="1" applyFont="1" applyFill="1" applyBorder="1" applyProtection="1">
      <protection locked="0"/>
    </xf>
    <xf numFmtId="168" fontId="12" fillId="4" borderId="7" xfId="0" applyNumberFormat="1" applyFont="1" applyFill="1" applyBorder="1" applyProtection="1">
      <protection locked="0"/>
    </xf>
    <xf numFmtId="168" fontId="19" fillId="4" borderId="19" xfId="0" applyNumberFormat="1" applyFont="1" applyFill="1" applyBorder="1"/>
    <xf numFmtId="168" fontId="12" fillId="4" borderId="16" xfId="0" applyNumberFormat="1" applyFont="1" applyFill="1" applyBorder="1" applyProtection="1">
      <protection locked="0"/>
    </xf>
    <xf numFmtId="168" fontId="12" fillId="4" borderId="25" xfId="0" applyNumberFormat="1" applyFont="1" applyFill="1" applyBorder="1" applyProtection="1">
      <protection locked="0"/>
    </xf>
    <xf numFmtId="168" fontId="13" fillId="4" borderId="8" xfId="0" applyNumberFormat="1" applyFont="1" applyFill="1" applyBorder="1" applyAlignment="1" applyProtection="1">
      <alignment horizontal="right"/>
      <protection locked="0"/>
    </xf>
    <xf numFmtId="168" fontId="19" fillId="4" borderId="52" xfId="0" applyNumberFormat="1" applyFont="1" applyFill="1" applyBorder="1"/>
    <xf numFmtId="168" fontId="12" fillId="4" borderId="53" xfId="0" applyNumberFormat="1" applyFont="1" applyFill="1" applyBorder="1" applyProtection="1">
      <protection locked="0"/>
    </xf>
    <xf numFmtId="166" fontId="12" fillId="3" borderId="53" xfId="0" applyNumberFormat="1" applyFont="1" applyFill="1" applyBorder="1"/>
    <xf numFmtId="166" fontId="12" fillId="3" borderId="54" xfId="0" applyNumberFormat="1" applyFont="1" applyFill="1" applyBorder="1"/>
    <xf numFmtId="168" fontId="12" fillId="4" borderId="55" xfId="0" applyNumberFormat="1" applyFont="1" applyFill="1" applyBorder="1" applyProtection="1">
      <protection locked="0"/>
    </xf>
    <xf numFmtId="168" fontId="12" fillId="4" borderId="56" xfId="0" applyNumberFormat="1" applyFont="1" applyFill="1" applyBorder="1" applyProtection="1">
      <protection locked="0"/>
    </xf>
    <xf numFmtId="38" fontId="19" fillId="3" borderId="58" xfId="0" applyNumberFormat="1" applyFont="1" applyFill="1" applyBorder="1"/>
    <xf numFmtId="38" fontId="19" fillId="3" borderId="57" xfId="0" applyNumberFormat="1" applyFont="1" applyFill="1" applyBorder="1"/>
    <xf numFmtId="38" fontId="20" fillId="3" borderId="59" xfId="0" applyNumberFormat="1" applyFont="1" applyFill="1" applyBorder="1"/>
    <xf numFmtId="166" fontId="12" fillId="3" borderId="56" xfId="0" applyNumberFormat="1" applyFont="1" applyFill="1" applyBorder="1"/>
    <xf numFmtId="38" fontId="20" fillId="3" borderId="60" xfId="0" applyNumberFormat="1" applyFont="1" applyFill="1" applyBorder="1"/>
    <xf numFmtId="38" fontId="20" fillId="3" borderId="61" xfId="0" applyNumberFormat="1" applyFont="1" applyFill="1" applyBorder="1"/>
    <xf numFmtId="38" fontId="20" fillId="3" borderId="62" xfId="0" applyNumberFormat="1" applyFont="1" applyFill="1" applyBorder="1"/>
    <xf numFmtId="38" fontId="20" fillId="3" borderId="63" xfId="0" applyNumberFormat="1" applyFont="1" applyFill="1" applyBorder="1"/>
    <xf numFmtId="38" fontId="20" fillId="3" borderId="64" xfId="0" applyNumberFormat="1" applyFont="1" applyFill="1" applyBorder="1"/>
    <xf numFmtId="166" fontId="12" fillId="3" borderId="65" xfId="0" applyNumberFormat="1" applyFont="1" applyFill="1" applyBorder="1"/>
    <xf numFmtId="38" fontId="19" fillId="3" borderId="45" xfId="0" applyNumberFormat="1" applyFont="1" applyFill="1" applyBorder="1"/>
    <xf numFmtId="38" fontId="19" fillId="3" borderId="66" xfId="0" applyNumberFormat="1" applyFont="1" applyFill="1" applyBorder="1" applyAlignment="1">
      <alignment horizontal="right"/>
    </xf>
    <xf numFmtId="38" fontId="19" fillId="3" borderId="67" xfId="0" applyNumberFormat="1" applyFont="1" applyFill="1" applyBorder="1" applyAlignment="1">
      <alignment horizontal="right"/>
    </xf>
    <xf numFmtId="38" fontId="19" fillId="3" borderId="67" xfId="0" applyNumberFormat="1" applyFont="1" applyFill="1" applyBorder="1"/>
    <xf numFmtId="38" fontId="19" fillId="3" borderId="68" xfId="0" applyNumberFormat="1" applyFont="1" applyFill="1" applyBorder="1" applyAlignment="1">
      <alignment horizontal="right"/>
    </xf>
    <xf numFmtId="166" fontId="12" fillId="3" borderId="69" xfId="0" applyNumberFormat="1" applyFont="1" applyFill="1" applyBorder="1"/>
    <xf numFmtId="168" fontId="12" fillId="4" borderId="70" xfId="0" applyNumberFormat="1" applyFont="1" applyFill="1" applyBorder="1" applyProtection="1">
      <protection locked="0"/>
    </xf>
    <xf numFmtId="166" fontId="12" fillId="3" borderId="71" xfId="0" applyNumberFormat="1" applyFont="1" applyFill="1" applyBorder="1"/>
    <xf numFmtId="166" fontId="12" fillId="3" borderId="72" xfId="0" applyNumberFormat="1" applyFont="1" applyFill="1" applyBorder="1"/>
    <xf numFmtId="168" fontId="12" fillId="4" borderId="28" xfId="0" applyNumberFormat="1" applyFont="1" applyFill="1" applyBorder="1" applyProtection="1">
      <protection locked="0"/>
    </xf>
    <xf numFmtId="166" fontId="12" fillId="3" borderId="73" xfId="0" applyNumberFormat="1" applyFont="1" applyFill="1" applyBorder="1"/>
    <xf numFmtId="166" fontId="12" fillId="3" borderId="28" xfId="0" applyNumberFormat="1" applyFont="1" applyFill="1" applyBorder="1"/>
    <xf numFmtId="0" fontId="30" fillId="0" borderId="0" xfId="0" applyFont="1" applyAlignment="1">
      <alignment vertical="center"/>
    </xf>
    <xf numFmtId="0" fontId="32" fillId="0" borderId="0" xfId="0" applyFont="1" applyAlignment="1">
      <alignment horizontal="left" vertical="center" indent="2"/>
    </xf>
    <xf numFmtId="0" fontId="32" fillId="0" borderId="0" xfId="0" applyFont="1" applyAlignment="1">
      <alignment horizontal="left" vertical="center" wrapText="1" indent="2"/>
    </xf>
    <xf numFmtId="0" fontId="30" fillId="0" borderId="0" xfId="0" applyFont="1" applyAlignment="1">
      <alignment vertical="center" wrapText="1"/>
    </xf>
    <xf numFmtId="0" fontId="34" fillId="0" borderId="0" xfId="0" applyFont="1" applyAlignment="1">
      <alignment horizontal="left" vertical="center" indent="5"/>
    </xf>
    <xf numFmtId="0" fontId="34" fillId="0" borderId="0" xfId="0" applyFont="1" applyAlignment="1">
      <alignment horizontal="left" vertical="center" wrapText="1" indent="5"/>
    </xf>
    <xf numFmtId="0" fontId="32" fillId="0" borderId="0" xfId="0" applyFont="1" applyAlignment="1">
      <alignment horizontal="left" vertical="center" indent="7"/>
    </xf>
    <xf numFmtId="0" fontId="32" fillId="0" borderId="0" xfId="0" applyFont="1" applyAlignment="1">
      <alignment horizontal="left" vertical="center" wrapText="1" indent="7"/>
    </xf>
    <xf numFmtId="0" fontId="35" fillId="0" borderId="0" xfId="0" applyFont="1"/>
    <xf numFmtId="0" fontId="31" fillId="0" borderId="0" xfId="0" applyFont="1" applyAlignment="1">
      <alignment vertical="center"/>
    </xf>
    <xf numFmtId="166" fontId="20" fillId="0" borderId="0" xfId="0" applyNumberFormat="1" applyFont="1"/>
    <xf numFmtId="38" fontId="20" fillId="0" borderId="0" xfId="0" applyNumberFormat="1" applyFont="1"/>
    <xf numFmtId="165" fontId="20" fillId="0" borderId="0" xfId="0" applyNumberFormat="1" applyFont="1" applyAlignment="1">
      <alignment horizontal="right" indent="1"/>
    </xf>
    <xf numFmtId="166" fontId="18" fillId="0" borderId="32" xfId="0" applyNumberFormat="1" applyFont="1" applyBorder="1" applyAlignment="1">
      <alignment horizontal="right"/>
    </xf>
    <xf numFmtId="164" fontId="18" fillId="0" borderId="35" xfId="0" applyNumberFormat="1" applyFont="1" applyBorder="1" applyAlignment="1">
      <alignment horizontal="right"/>
    </xf>
    <xf numFmtId="164" fontId="23" fillId="0" borderId="35" xfId="0" applyNumberFormat="1" applyFont="1" applyBorder="1" applyAlignment="1">
      <alignment horizontal="right"/>
    </xf>
    <xf numFmtId="164" fontId="18" fillId="0" borderId="36" xfId="0" applyNumberFormat="1" applyFont="1" applyBorder="1" applyAlignment="1">
      <alignment horizontal="right"/>
    </xf>
    <xf numFmtId="164" fontId="18" fillId="0" borderId="28" xfId="0" applyNumberFormat="1" applyFont="1" applyBorder="1" applyAlignment="1">
      <alignment horizontal="right"/>
    </xf>
    <xf numFmtId="164" fontId="18" fillId="0" borderId="3" xfId="0" applyNumberFormat="1" applyFont="1" applyBorder="1" applyAlignment="1">
      <alignment horizontal="right"/>
    </xf>
    <xf numFmtId="0" fontId="19" fillId="0" borderId="32" xfId="0" applyFont="1" applyBorder="1" applyProtection="1">
      <protection locked="0"/>
    </xf>
    <xf numFmtId="0" fontId="12" fillId="0" borderId="8" xfId="0" applyFont="1" applyBorder="1" applyAlignment="1" applyProtection="1">
      <alignment horizontal="left"/>
      <protection locked="0"/>
    </xf>
    <xf numFmtId="0" fontId="13" fillId="0" borderId="30" xfId="0" applyFont="1" applyBorder="1" applyAlignment="1" applyProtection="1">
      <alignment horizontal="left"/>
      <protection locked="0"/>
    </xf>
    <xf numFmtId="0" fontId="13" fillId="0" borderId="31" xfId="0" applyFont="1" applyBorder="1" applyAlignment="1" applyProtection="1">
      <alignment horizontal="left"/>
      <protection locked="0"/>
    </xf>
    <xf numFmtId="0" fontId="12" fillId="0" borderId="7" xfId="0" applyFont="1" applyBorder="1" applyProtection="1">
      <protection locked="0"/>
    </xf>
    <xf numFmtId="0" fontId="19" fillId="0" borderId="19" xfId="0" applyFont="1" applyBorder="1" applyProtection="1">
      <protection locked="0"/>
    </xf>
    <xf numFmtId="168" fontId="19" fillId="0" borderId="0" xfId="0" applyNumberFormat="1" applyFont="1"/>
    <xf numFmtId="166" fontId="19" fillId="0" borderId="0" xfId="0" applyNumberFormat="1" applyFont="1"/>
    <xf numFmtId="38" fontId="19" fillId="0" borderId="0" xfId="0" applyNumberFormat="1" applyFont="1"/>
    <xf numFmtId="166" fontId="19" fillId="3" borderId="52" xfId="0" applyNumberFormat="1" applyFont="1" applyFill="1" applyBorder="1"/>
    <xf numFmtId="0" fontId="19" fillId="0" borderId="0" xfId="0" applyFont="1" applyProtection="1">
      <protection locked="0"/>
    </xf>
    <xf numFmtId="49" fontId="36" fillId="0" borderId="0" xfId="0" applyNumberFormat="1" applyFont="1" applyAlignment="1">
      <alignment horizontal="left" vertical="center" indent="7"/>
    </xf>
    <xf numFmtId="0" fontId="19" fillId="0" borderId="27" xfId="0" applyFont="1" applyBorder="1" applyAlignment="1">
      <alignment horizontal="center"/>
    </xf>
    <xf numFmtId="168" fontId="9" fillId="0" borderId="0" xfId="2" applyNumberFormat="1" applyFont="1" applyFill="1" applyAlignment="1">
      <alignment horizontal="left" indent="2"/>
    </xf>
    <xf numFmtId="168" fontId="9" fillId="0" borderId="0" xfId="0" applyNumberFormat="1" applyFont="1" applyAlignment="1">
      <alignment horizontal="left"/>
    </xf>
    <xf numFmtId="168" fontId="9" fillId="0" borderId="0" xfId="2" applyNumberFormat="1" applyFont="1" applyFill="1" applyAlignment="1">
      <alignment horizontal="left" indent="1"/>
    </xf>
    <xf numFmtId="0" fontId="6" fillId="0" borderId="25" xfId="1" applyNumberFormat="1" applyFont="1" applyFill="1" applyBorder="1" applyAlignment="1" applyProtection="1">
      <alignment horizontal="left"/>
      <protection locked="0"/>
    </xf>
    <xf numFmtId="0" fontId="6" fillId="0" borderId="0" xfId="0" applyFont="1"/>
    <xf numFmtId="0" fontId="6" fillId="0" borderId="25" xfId="1" applyNumberFormat="1" applyFont="1" applyFill="1" applyBorder="1" applyAlignment="1" applyProtection="1">
      <alignment horizontal="center"/>
      <protection locked="0"/>
    </xf>
    <xf numFmtId="0" fontId="19" fillId="0" borderId="7" xfId="0" applyFont="1" applyBorder="1" applyAlignment="1">
      <alignment horizontal="center"/>
    </xf>
    <xf numFmtId="164" fontId="19" fillId="0" borderId="7" xfId="0" applyNumberFormat="1" applyFont="1" applyBorder="1" applyAlignment="1">
      <alignment horizontal="center"/>
    </xf>
    <xf numFmtId="164" fontId="18" fillId="0" borderId="0" xfId="0" applyNumberFormat="1" applyFont="1" applyAlignment="1">
      <alignment horizontal="center"/>
    </xf>
    <xf numFmtId="164" fontId="25" fillId="0" borderId="47" xfId="0" applyNumberFormat="1" applyFont="1" applyBorder="1" applyAlignment="1">
      <alignment horizontal="center"/>
    </xf>
    <xf numFmtId="164" fontId="25" fillId="0" borderId="32" xfId="0" applyNumberFormat="1" applyFont="1" applyBorder="1" applyAlignment="1">
      <alignment horizontal="center"/>
    </xf>
    <xf numFmtId="164" fontId="25" fillId="0" borderId="48" xfId="0" applyNumberFormat="1" applyFont="1" applyBorder="1" applyAlignment="1">
      <alignment horizontal="center"/>
    </xf>
  </cellXfs>
  <cellStyles count="6">
    <cellStyle name="Accent1" xfId="1" builtinId="29"/>
    <cellStyle name="Heading 1" xfId="2" builtinId="16" customBuiltin="1"/>
    <cellStyle name="Heading 2" xfId="3" builtinId="17" customBuiltin="1"/>
    <cellStyle name="Heading 3" xfId="4" builtinId="18" customBuiltin="1"/>
    <cellStyle name="Heading 4" xfId="5" builtinId="19" customBuiltin="1"/>
    <cellStyle name="Normal" xfId="0" builtinId="0" customBuiltin="1"/>
  </cellStyles>
  <dxfs count="1">
    <dxf>
      <font>
        <color theme="7"/>
      </font>
    </dxf>
  </dxfs>
  <tableStyles count="0" defaultTableStyle="TableStyleMedium2" defaultPivotStyle="PivotStyleLight16"/>
  <colors>
    <mruColors>
      <color rgb="FFF9F9F9"/>
      <color rgb="FFEEEEEE"/>
      <color rgb="FFFFFFFF"/>
      <color rgb="FFF7F7F7"/>
      <color rgb="FFF0F0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347180086041775"/>
          <c:y val="4.3468066491688537E-2"/>
          <c:w val="0.54190547010788059"/>
          <c:h val="0.89865966754155724"/>
        </c:manualLayout>
      </c:layout>
      <c:doughnutChart>
        <c:varyColors val="1"/>
        <c:ser>
          <c:idx val="0"/>
          <c:order val="0"/>
          <c:spPr>
            <a:ln>
              <a:solidFill>
                <a:schemeClr val="bg1"/>
              </a:solidFill>
            </a:ln>
          </c:spPr>
          <c:dPt>
            <c:idx val="0"/>
            <c:bubble3D val="0"/>
            <c:spPr>
              <a:solidFill>
                <a:schemeClr val="accent4"/>
              </a:solidFill>
              <a:ln>
                <a:solidFill>
                  <a:schemeClr val="bg1"/>
                </a:solidFill>
              </a:ln>
            </c:spPr>
            <c:extLst>
              <c:ext xmlns:c16="http://schemas.microsoft.com/office/drawing/2014/chart" uri="{C3380CC4-5D6E-409C-BE32-E72D297353CC}">
                <c16:uniqueId val="{00000001-871A-4E80-B8BD-0B7DD0552A45}"/>
              </c:ext>
            </c:extLst>
          </c:dPt>
          <c:dPt>
            <c:idx val="1"/>
            <c:bubble3D val="0"/>
            <c:spPr>
              <a:solidFill>
                <a:schemeClr val="accent1"/>
              </a:solidFill>
              <a:ln>
                <a:solidFill>
                  <a:schemeClr val="bg1"/>
                </a:solidFill>
              </a:ln>
            </c:spPr>
            <c:extLst>
              <c:ext xmlns:c16="http://schemas.microsoft.com/office/drawing/2014/chart" uri="{C3380CC4-5D6E-409C-BE32-E72D297353CC}">
                <c16:uniqueId val="{00000003-871A-4E80-B8BD-0B7DD0552A45}"/>
              </c:ext>
            </c:extLst>
          </c:dPt>
          <c:dPt>
            <c:idx val="2"/>
            <c:bubble3D val="0"/>
            <c:spPr>
              <a:solidFill>
                <a:schemeClr val="accent3"/>
              </a:solidFill>
              <a:ln>
                <a:solidFill>
                  <a:schemeClr val="bg1"/>
                </a:solidFill>
              </a:ln>
            </c:spPr>
            <c:extLst>
              <c:ext xmlns:c16="http://schemas.microsoft.com/office/drawing/2014/chart" uri="{C3380CC4-5D6E-409C-BE32-E72D297353CC}">
                <c16:uniqueId val="{00000005-871A-4E80-B8BD-0B7DD0552A45}"/>
              </c:ext>
            </c:extLst>
          </c:dPt>
          <c:dPt>
            <c:idx val="3"/>
            <c:bubble3D val="0"/>
            <c:spPr>
              <a:solidFill>
                <a:schemeClr val="accent2"/>
              </a:solidFill>
              <a:ln>
                <a:solidFill>
                  <a:schemeClr val="bg1"/>
                </a:solidFill>
              </a:ln>
            </c:spPr>
            <c:extLst>
              <c:ext xmlns:c16="http://schemas.microsoft.com/office/drawing/2014/chart" uri="{C3380CC4-5D6E-409C-BE32-E72D297353CC}">
                <c16:uniqueId val="{00000007-871A-4E80-B8BD-0B7DD0552A45}"/>
              </c:ext>
            </c:extLst>
          </c:dPt>
          <c:dPt>
            <c:idx val="4"/>
            <c:bubble3D val="0"/>
            <c:spPr>
              <a:solidFill>
                <a:schemeClr val="accent5"/>
              </a:solidFill>
              <a:ln>
                <a:solidFill>
                  <a:schemeClr val="bg1"/>
                </a:solidFill>
              </a:ln>
            </c:spPr>
            <c:extLst>
              <c:ext xmlns:c16="http://schemas.microsoft.com/office/drawing/2014/chart" uri="{C3380CC4-5D6E-409C-BE32-E72D297353CC}">
                <c16:uniqueId val="{00000009-871A-4E80-B8BD-0B7DD0552A45}"/>
              </c:ext>
            </c:extLst>
          </c:dPt>
          <c:dLbls>
            <c:numFmt formatCode="0%;\-0%;&quot; &quot;" sourceLinked="0"/>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[0]!CategoriesExpense</c:f>
              <c:strCache>
                <c:ptCount val="10"/>
                <c:pt idx="0">
                  <c:v>Household</c:v>
                </c:pt>
                <c:pt idx="1">
                  <c:v>Food</c:v>
                </c:pt>
                <c:pt idx="2">
                  <c:v>Apparel</c:v>
                </c:pt>
                <c:pt idx="3">
                  <c:v>Children</c:v>
                </c:pt>
                <c:pt idx="4">
                  <c:v>Medical</c:v>
                </c:pt>
                <c:pt idx="5">
                  <c:v>Insurance</c:v>
                </c:pt>
                <c:pt idx="6">
                  <c:v>Transport</c:v>
                </c:pt>
                <c:pt idx="7">
                  <c:v>Lifestyle</c:v>
                </c:pt>
                <c:pt idx="8">
                  <c:v>Debt Repayments</c:v>
                </c:pt>
                <c:pt idx="9">
                  <c:v>Other/Misc</c:v>
                </c:pt>
              </c:strCache>
            </c:strRef>
          </c:cat>
          <c:val>
            <c:numRef>
              <c:f>('Personal Budget'!$S$57,'Personal Budget'!$S$65,'Personal Budget'!$S$74,'Personal Budget'!$S$84,'Personal Budget'!$S$93,'Personal Budget'!$S$104,'Personal Budget'!$S$113,'Personal Budget'!$S$126,'Personal Budget'!$S$136,'Personal Budget'!$S$146)</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A-871A-4E80-B8BD-0B7DD0552A45}"/>
            </c:ext>
          </c:extLst>
        </c:ser>
        <c:dLbls>
          <c:showLegendKey val="0"/>
          <c:showVal val="0"/>
          <c:showCatName val="0"/>
          <c:showSerName val="0"/>
          <c:showPercent val="0"/>
          <c:showBubbleSize val="0"/>
          <c:showLeaderLines val="1"/>
        </c:dLbls>
        <c:firstSliceAng val="0"/>
        <c:holeSize val="53"/>
      </c:doughnutChart>
      <c:spPr>
        <a:noFill/>
      </c:spPr>
    </c:plotArea>
    <c:legend>
      <c:legendPos val="r"/>
      <c:layout>
        <c:manualLayout>
          <c:xMode val="edge"/>
          <c:yMode val="edge"/>
          <c:x val="0"/>
          <c:y val="0.27377377485348581"/>
          <c:w val="0.36792464090985166"/>
          <c:h val="0.71523819796498034"/>
        </c:manualLayout>
      </c:layout>
      <c:overlay val="0"/>
      <c:spPr>
        <a:noFill/>
        <a:ln>
          <a:noFill/>
        </a:ln>
      </c:spPr>
      <c:txPr>
        <a:bodyPr/>
        <a:lstStyle/>
        <a:p>
          <a:pPr rtl="0">
            <a:defRPr sz="1000" b="0" i="0" spc="20" baseline="0">
              <a:solidFill>
                <a:schemeClr val="tx1">
                  <a:lumMod val="50000"/>
                  <a:lumOff val="50000"/>
                </a:schemeClr>
              </a:solidFill>
              <a:latin typeface="Calibri" panose="020F0502020204030204" pitchFamily="34" charset="0"/>
              <a:cs typeface="Calibri" panose="020F0502020204030204" pitchFamily="34" charset="0"/>
            </a:defRPr>
          </a:pPr>
          <a:endParaRPr lang="en-US"/>
        </a:p>
      </c:txPr>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32586220472440947"/>
          <c:w val="1"/>
          <c:h val="0.6563219597550306"/>
        </c:manualLayout>
      </c:layout>
      <c:barChart>
        <c:barDir val="bar"/>
        <c:grouping val="stacked"/>
        <c:varyColors val="0"/>
        <c:ser>
          <c:idx val="0"/>
          <c:order val="0"/>
          <c:tx>
            <c:v>Positive</c:v>
          </c:tx>
          <c:spPr>
            <a:noFill/>
          </c:spPr>
          <c:invertIfNegative val="0"/>
          <c:dPt>
            <c:idx val="0"/>
            <c:invertIfNegative val="0"/>
            <c:bubble3D val="0"/>
            <c:extLst>
              <c:ext xmlns:c16="http://schemas.microsoft.com/office/drawing/2014/chart" uri="{C3380CC4-5D6E-409C-BE32-E72D297353CC}">
                <c16:uniqueId val="{00000000-4FF1-4668-B6B1-6A568AB2C36F}"/>
              </c:ext>
            </c:extLst>
          </c:dPt>
          <c:dPt>
            <c:idx val="1"/>
            <c:invertIfNegative val="0"/>
            <c:bubble3D val="0"/>
            <c:spPr>
              <a:solidFill>
                <a:schemeClr val="accent3"/>
              </a:solidFill>
            </c:spPr>
            <c:extLst>
              <c:ext xmlns:c16="http://schemas.microsoft.com/office/drawing/2014/chart" uri="{C3380CC4-5D6E-409C-BE32-E72D297353CC}">
                <c16:uniqueId val="{00000002-4FF1-4668-B6B1-6A568AB2C36F}"/>
              </c:ext>
            </c:extLst>
          </c:dPt>
          <c:dPt>
            <c:idx val="2"/>
            <c:invertIfNegative val="0"/>
            <c:bubble3D val="0"/>
            <c:extLst>
              <c:ext xmlns:c16="http://schemas.microsoft.com/office/drawing/2014/chart" uri="{C3380CC4-5D6E-409C-BE32-E72D297353CC}">
                <c16:uniqueId val="{00000003-4FF1-4668-B6B1-6A568AB2C36F}"/>
              </c:ext>
            </c:extLst>
          </c:dPt>
          <c:val>
            <c:numRef>
              <c:f>[0]!SelectedPeriodCashFlowPositive_Mirror</c:f>
              <c:numCache>
                <c:formatCode>General</c:formatCode>
                <c:ptCount val="3"/>
                <c:pt idx="0">
                  <c:v>0</c:v>
                </c:pt>
                <c:pt idx="1">
                  <c:v>0</c:v>
                </c:pt>
                <c:pt idx="2">
                  <c:v>0</c:v>
                </c:pt>
              </c:numCache>
            </c:numRef>
          </c:val>
          <c:extLst>
            <c:ext xmlns:c16="http://schemas.microsoft.com/office/drawing/2014/chart" uri="{C3380CC4-5D6E-409C-BE32-E72D297353CC}">
              <c16:uniqueId val="{00000004-4FF1-4668-B6B1-6A568AB2C36F}"/>
            </c:ext>
          </c:extLst>
        </c:ser>
        <c:ser>
          <c:idx val="1"/>
          <c:order val="1"/>
          <c:tx>
            <c:v>Negative</c:v>
          </c:tx>
          <c:invertIfNegative val="0"/>
          <c:dPt>
            <c:idx val="0"/>
            <c:invertIfNegative val="0"/>
            <c:bubble3D val="0"/>
            <c:extLst>
              <c:ext xmlns:c16="http://schemas.microsoft.com/office/drawing/2014/chart" uri="{C3380CC4-5D6E-409C-BE32-E72D297353CC}">
                <c16:uniqueId val="{00000005-4FF1-4668-B6B1-6A568AB2C36F}"/>
              </c:ext>
            </c:extLst>
          </c:dPt>
          <c:dPt>
            <c:idx val="1"/>
            <c:invertIfNegative val="0"/>
            <c:bubble3D val="0"/>
            <c:spPr>
              <a:solidFill>
                <a:schemeClr val="accent4"/>
              </a:solidFill>
            </c:spPr>
            <c:extLst>
              <c:ext xmlns:c16="http://schemas.microsoft.com/office/drawing/2014/chart" uri="{C3380CC4-5D6E-409C-BE32-E72D297353CC}">
                <c16:uniqueId val="{00000007-4FF1-4668-B6B1-6A568AB2C36F}"/>
              </c:ext>
            </c:extLst>
          </c:dPt>
          <c:dPt>
            <c:idx val="2"/>
            <c:invertIfNegative val="0"/>
            <c:bubble3D val="0"/>
            <c:spPr>
              <a:noFill/>
            </c:spPr>
            <c:extLst>
              <c:ext xmlns:c16="http://schemas.microsoft.com/office/drawing/2014/chart" uri="{C3380CC4-5D6E-409C-BE32-E72D297353CC}">
                <c16:uniqueId val="{00000009-4FF1-4668-B6B1-6A568AB2C36F}"/>
              </c:ext>
            </c:extLst>
          </c:dPt>
          <c:val>
            <c:numRef>
              <c:f>[0]!SelectedPeriodCashFlowNegative_Mirror</c:f>
              <c:numCache>
                <c:formatCode>General</c:formatCode>
                <c:ptCount val="3"/>
                <c:pt idx="0">
                  <c:v>0</c:v>
                </c:pt>
                <c:pt idx="1">
                  <c:v>0</c:v>
                </c:pt>
                <c:pt idx="2">
                  <c:v>0</c:v>
                </c:pt>
              </c:numCache>
            </c:numRef>
          </c:val>
          <c:extLst>
            <c:ext xmlns:c16="http://schemas.microsoft.com/office/drawing/2014/chart" uri="{C3380CC4-5D6E-409C-BE32-E72D297353CC}">
              <c16:uniqueId val="{0000000A-4FF1-4668-B6B1-6A568AB2C36F}"/>
            </c:ext>
          </c:extLst>
        </c:ser>
        <c:dLbls>
          <c:showLegendKey val="0"/>
          <c:showVal val="0"/>
          <c:showCatName val="0"/>
          <c:showSerName val="0"/>
          <c:showPercent val="0"/>
          <c:showBubbleSize val="0"/>
        </c:dLbls>
        <c:gapWidth val="0"/>
        <c:overlap val="100"/>
        <c:axId val="483691008"/>
        <c:axId val="96119800"/>
      </c:barChart>
      <c:catAx>
        <c:axId val="483691008"/>
        <c:scaling>
          <c:orientation val="minMax"/>
        </c:scaling>
        <c:delete val="1"/>
        <c:axPos val="l"/>
        <c:numFmt formatCode=";;" sourceLinked="0"/>
        <c:majorTickMark val="none"/>
        <c:minorTickMark val="none"/>
        <c:tickLblPos val="nextTo"/>
        <c:crossAx val="96119800"/>
        <c:crosses val="autoZero"/>
        <c:auto val="1"/>
        <c:lblAlgn val="ctr"/>
        <c:lblOffset val="100"/>
        <c:noMultiLvlLbl val="0"/>
      </c:catAx>
      <c:valAx>
        <c:axId val="96119800"/>
        <c:scaling>
          <c:orientation val="minMax"/>
        </c:scaling>
        <c:delete val="1"/>
        <c:axPos val="b"/>
        <c:numFmt formatCode="General" sourceLinked="1"/>
        <c:majorTickMark val="out"/>
        <c:minorTickMark val="none"/>
        <c:tickLblPos val="nextTo"/>
        <c:crossAx val="483691008"/>
        <c:crosses val="autoZero"/>
        <c:crossBetween val="between"/>
      </c:valAx>
    </c:plotArea>
    <c:plotVisOnly val="1"/>
    <c:dispBlanksAs val="gap"/>
    <c:showDLblsOverMax val="0"/>
  </c:chart>
  <c:spPr>
    <a:noFill/>
    <a:ln>
      <a:noFill/>
    </a:ln>
  </c:sp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856253995132894"/>
          <c:y val="0.24676610545633015"/>
          <c:w val="0.87143746004867106"/>
          <c:h val="0.43811877173889852"/>
        </c:manualLayout>
      </c:layout>
      <c:lineChart>
        <c:grouping val="standard"/>
        <c:varyColors val="0"/>
        <c:ser>
          <c:idx val="0"/>
          <c:order val="0"/>
          <c:tx>
            <c:v>Cash Flow</c:v>
          </c:tx>
          <c:spPr>
            <a:ln>
              <a:solidFill>
                <a:schemeClr val="accent3">
                  <a:lumMod val="75000"/>
                </a:schemeClr>
              </a:solidFill>
            </a:ln>
          </c:spPr>
          <c:marker>
            <c:symbol val="none"/>
          </c:marker>
          <c:cat>
            <c:strRef>
              <c:f>chart_calcs!$D$12:$P$12</c:f>
              <c:strCache>
                <c:ptCount val="13"/>
                <c:pt idx="0">
                  <c:v>Apr </c:v>
                </c:pt>
                <c:pt idx="1">
                  <c:v>May </c:v>
                </c:pt>
                <c:pt idx="2">
                  <c:v>Jun </c:v>
                </c:pt>
                <c:pt idx="3">
                  <c:v>Jul </c:v>
                </c:pt>
                <c:pt idx="4">
                  <c:v>Aug </c:v>
                </c:pt>
                <c:pt idx="5">
                  <c:v>Sept </c:v>
                </c:pt>
                <c:pt idx="6">
                  <c:v>Oct </c:v>
                </c:pt>
                <c:pt idx="7">
                  <c:v>Nov </c:v>
                </c:pt>
                <c:pt idx="8">
                  <c:v>Dec </c:v>
                </c:pt>
                <c:pt idx="9">
                  <c:v>Jan </c:v>
                </c:pt>
                <c:pt idx="10">
                  <c:v>Feb </c:v>
                </c:pt>
                <c:pt idx="11">
                  <c:v>Mar </c:v>
                </c:pt>
                <c:pt idx="12">
                  <c:v>Annual</c:v>
                </c:pt>
              </c:strCache>
            </c:strRef>
          </c:cat>
          <c:val>
            <c:numRef>
              <c:f>('Personal Budget'!$F$30:$Q$30,'Personal Budget'!$R$29)</c:f>
              <c:numCache>
                <c:formatCode>#,##0_);[Red]\(#,##0\)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smooth val="0"/>
          <c:extLst>
            <c:ext xmlns:c16="http://schemas.microsoft.com/office/drawing/2014/chart" uri="{C3380CC4-5D6E-409C-BE32-E72D297353CC}">
              <c16:uniqueId val="{00000000-DEC5-433A-B1DA-C618E4EF2EF4}"/>
            </c:ext>
          </c:extLst>
        </c:ser>
        <c:dLbls>
          <c:showLegendKey val="0"/>
          <c:showVal val="0"/>
          <c:showCatName val="0"/>
          <c:showSerName val="0"/>
          <c:showPercent val="0"/>
          <c:showBubbleSize val="0"/>
        </c:dLbls>
        <c:marker val="1"/>
        <c:smooth val="0"/>
        <c:axId val="96119408"/>
        <c:axId val="477185864"/>
      </c:lineChart>
      <c:scatterChart>
        <c:scatterStyle val="lineMarker"/>
        <c:varyColors val="0"/>
        <c:ser>
          <c:idx val="1"/>
          <c:order val="1"/>
          <c:tx>
            <c:v>Positive Selected Period</c:v>
          </c:tx>
          <c:spPr>
            <a:ln w="28575">
              <a:noFill/>
            </a:ln>
          </c:spPr>
          <c:marker>
            <c:symbol val="circle"/>
            <c:size val="14"/>
            <c:spPr>
              <a:solidFill>
                <a:schemeClr val="accent3">
                  <a:lumMod val="75000"/>
                </a:schemeClr>
              </a:solidFill>
              <a:ln>
                <a:noFill/>
              </a:ln>
            </c:spPr>
          </c:marker>
          <c:yVal>
            <c:numRef>
              <c:f>chart_calcs!$D$14:$P$14</c:f>
              <c:numCache>
                <c:formatCode>General</c:formatCode>
                <c:ptCount val="13"/>
                <c:pt idx="0">
                  <c:v>#N/A</c:v>
                </c:pt>
                <c:pt idx="1">
                  <c:v>#N/A</c:v>
                </c:pt>
                <c:pt idx="2">
                  <c:v>#N/A</c:v>
                </c:pt>
                <c:pt idx="3">
                  <c:v>#N/A</c:v>
                </c:pt>
                <c:pt idx="4">
                  <c:v>#N/A</c:v>
                </c:pt>
                <c:pt idx="5">
                  <c:v>#N/A</c:v>
                </c:pt>
                <c:pt idx="6">
                  <c:v>#N/A</c:v>
                </c:pt>
                <c:pt idx="7">
                  <c:v>#N/A</c:v>
                </c:pt>
                <c:pt idx="8">
                  <c:v>#N/A</c:v>
                </c:pt>
                <c:pt idx="9">
                  <c:v>#N/A</c:v>
                </c:pt>
                <c:pt idx="10">
                  <c:v>#N/A</c:v>
                </c:pt>
                <c:pt idx="11">
                  <c:v>#N/A</c:v>
                </c:pt>
                <c:pt idx="12">
                  <c:v>0</c:v>
                </c:pt>
              </c:numCache>
            </c:numRef>
          </c:yVal>
          <c:smooth val="0"/>
          <c:extLst>
            <c:ext xmlns:c16="http://schemas.microsoft.com/office/drawing/2014/chart" uri="{C3380CC4-5D6E-409C-BE32-E72D297353CC}">
              <c16:uniqueId val="{00000001-DEC5-433A-B1DA-C618E4EF2EF4}"/>
            </c:ext>
          </c:extLst>
        </c:ser>
        <c:ser>
          <c:idx val="2"/>
          <c:order val="2"/>
          <c:tx>
            <c:v>Negative Selected Period</c:v>
          </c:tx>
          <c:spPr>
            <a:ln w="28575">
              <a:noFill/>
            </a:ln>
          </c:spPr>
          <c:marker>
            <c:symbol val="circle"/>
            <c:size val="14"/>
            <c:spPr>
              <a:solidFill>
                <a:schemeClr val="accent3">
                  <a:lumMod val="75000"/>
                </a:schemeClr>
              </a:solidFill>
              <a:ln>
                <a:noFill/>
              </a:ln>
            </c:spPr>
          </c:marker>
          <c:yVal>
            <c:numRef>
              <c:f>chart_calcs!$D$15:$P$15</c:f>
              <c:numCache>
                <c:formatCode>General</c:formatCode>
                <c:ptCount val="13"/>
                <c:pt idx="0">
                  <c:v>#N/A</c:v>
                </c:pt>
                <c:pt idx="1">
                  <c:v>#N/A</c:v>
                </c:pt>
                <c:pt idx="2">
                  <c:v>#N/A</c:v>
                </c:pt>
                <c:pt idx="3">
                  <c:v>#N/A</c:v>
                </c:pt>
                <c:pt idx="4">
                  <c:v>#N/A</c:v>
                </c:pt>
                <c:pt idx="5">
                  <c:v>#N/A</c:v>
                </c:pt>
                <c:pt idx="6">
                  <c:v>#N/A</c:v>
                </c:pt>
                <c:pt idx="7">
                  <c:v>#N/A</c:v>
                </c:pt>
                <c:pt idx="8">
                  <c:v>#N/A</c:v>
                </c:pt>
                <c:pt idx="9">
                  <c:v>#N/A</c:v>
                </c:pt>
                <c:pt idx="10">
                  <c:v>#N/A</c:v>
                </c:pt>
                <c:pt idx="11">
                  <c:v>#N/A</c:v>
                </c:pt>
                <c:pt idx="12">
                  <c:v>#N/A</c:v>
                </c:pt>
              </c:numCache>
            </c:numRef>
          </c:yVal>
          <c:smooth val="0"/>
          <c:extLst>
            <c:ext xmlns:c16="http://schemas.microsoft.com/office/drawing/2014/chart" uri="{C3380CC4-5D6E-409C-BE32-E72D297353CC}">
              <c16:uniqueId val="{00000002-DEC5-433A-B1DA-C618E4EF2EF4}"/>
            </c:ext>
          </c:extLst>
        </c:ser>
        <c:dLbls>
          <c:showLegendKey val="0"/>
          <c:showVal val="0"/>
          <c:showCatName val="0"/>
          <c:showSerName val="0"/>
          <c:showPercent val="0"/>
          <c:showBubbleSize val="0"/>
        </c:dLbls>
        <c:axId val="96119408"/>
        <c:axId val="477185864"/>
      </c:scatterChart>
      <c:catAx>
        <c:axId val="96119408"/>
        <c:scaling>
          <c:orientation val="minMax"/>
        </c:scaling>
        <c:delete val="0"/>
        <c:axPos val="b"/>
        <c:numFmt formatCode="General" sourceLinked="1"/>
        <c:majorTickMark val="none"/>
        <c:minorTickMark val="none"/>
        <c:tickLblPos val="low"/>
        <c:spPr>
          <a:ln w="25400">
            <a:solidFill>
              <a:schemeClr val="bg1">
                <a:lumMod val="75000"/>
              </a:schemeClr>
            </a:solidFill>
          </a:ln>
        </c:spPr>
        <c:txPr>
          <a:bodyPr/>
          <a:lstStyle/>
          <a:p>
            <a:pPr>
              <a:defRPr sz="1500">
                <a:solidFill>
                  <a:schemeClr val="bg2">
                    <a:lumMod val="65000"/>
                  </a:schemeClr>
                </a:solidFill>
                <a:latin typeface="Calibri" panose="020F0502020204030204" pitchFamily="34" charset="0"/>
                <a:cs typeface="Calibri" panose="020F0502020204030204" pitchFamily="34" charset="0"/>
              </a:defRPr>
            </a:pPr>
            <a:endParaRPr lang="en-US"/>
          </a:p>
        </c:txPr>
        <c:crossAx val="477185864"/>
        <c:crosses val="autoZero"/>
        <c:auto val="1"/>
        <c:lblAlgn val="ctr"/>
        <c:lblOffset val="100"/>
        <c:noMultiLvlLbl val="0"/>
      </c:catAx>
      <c:valAx>
        <c:axId val="477185864"/>
        <c:scaling>
          <c:orientation val="minMax"/>
        </c:scaling>
        <c:delete val="1"/>
        <c:axPos val="l"/>
        <c:numFmt formatCode="&quot;$&quot;#,##0" sourceLinked="0"/>
        <c:majorTickMark val="out"/>
        <c:minorTickMark val="none"/>
        <c:tickLblPos val="nextTo"/>
        <c:crossAx val="96119408"/>
        <c:crosses val="autoZero"/>
        <c:crossBetween val="between"/>
      </c:valAx>
      <c:spPr>
        <a:noFill/>
      </c:spPr>
    </c:plotArea>
    <c:plotVisOnly val="1"/>
    <c:dispBlanksAs val="gap"/>
    <c:showDLblsOverMax val="0"/>
  </c:chart>
  <c:spPr>
    <a:noFill/>
    <a:ln>
      <a:noFill/>
    </a:ln>
  </c:sp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347180086041775"/>
          <c:y val="4.3468066491688537E-2"/>
          <c:w val="0.54190547010788059"/>
          <c:h val="0.89865966754155724"/>
        </c:manualLayout>
      </c:layout>
      <c:doughnutChart>
        <c:varyColors val="1"/>
        <c:ser>
          <c:idx val="0"/>
          <c:order val="0"/>
          <c:spPr>
            <a:ln>
              <a:solidFill>
                <a:schemeClr val="bg1"/>
              </a:solidFill>
            </a:ln>
          </c:spPr>
          <c:dPt>
            <c:idx val="0"/>
            <c:bubble3D val="0"/>
            <c:spPr>
              <a:solidFill>
                <a:schemeClr val="accent4"/>
              </a:solidFill>
              <a:ln>
                <a:solidFill>
                  <a:schemeClr val="bg1"/>
                </a:solidFill>
              </a:ln>
            </c:spPr>
            <c:extLst>
              <c:ext xmlns:c16="http://schemas.microsoft.com/office/drawing/2014/chart" uri="{C3380CC4-5D6E-409C-BE32-E72D297353CC}">
                <c16:uniqueId val="{00000001-43BC-4C14-A972-97495BE4BF5A}"/>
              </c:ext>
            </c:extLst>
          </c:dPt>
          <c:dPt>
            <c:idx val="1"/>
            <c:bubble3D val="0"/>
            <c:spPr>
              <a:solidFill>
                <a:schemeClr val="accent1"/>
              </a:solidFill>
              <a:ln>
                <a:solidFill>
                  <a:schemeClr val="bg1"/>
                </a:solidFill>
              </a:ln>
            </c:spPr>
            <c:extLst>
              <c:ext xmlns:c16="http://schemas.microsoft.com/office/drawing/2014/chart" uri="{C3380CC4-5D6E-409C-BE32-E72D297353CC}">
                <c16:uniqueId val="{00000003-43BC-4C14-A972-97495BE4BF5A}"/>
              </c:ext>
            </c:extLst>
          </c:dPt>
          <c:dPt>
            <c:idx val="2"/>
            <c:bubble3D val="0"/>
            <c:spPr>
              <a:solidFill>
                <a:schemeClr val="accent3"/>
              </a:solidFill>
              <a:ln>
                <a:solidFill>
                  <a:schemeClr val="bg1"/>
                </a:solidFill>
              </a:ln>
            </c:spPr>
            <c:extLst>
              <c:ext xmlns:c16="http://schemas.microsoft.com/office/drawing/2014/chart" uri="{C3380CC4-5D6E-409C-BE32-E72D297353CC}">
                <c16:uniqueId val="{00000005-43BC-4C14-A972-97495BE4BF5A}"/>
              </c:ext>
            </c:extLst>
          </c:dPt>
          <c:dPt>
            <c:idx val="3"/>
            <c:bubble3D val="0"/>
            <c:spPr>
              <a:solidFill>
                <a:schemeClr val="accent2"/>
              </a:solidFill>
              <a:ln>
                <a:solidFill>
                  <a:schemeClr val="bg1"/>
                </a:solidFill>
              </a:ln>
            </c:spPr>
            <c:extLst>
              <c:ext xmlns:c16="http://schemas.microsoft.com/office/drawing/2014/chart" uri="{C3380CC4-5D6E-409C-BE32-E72D297353CC}">
                <c16:uniqueId val="{00000007-43BC-4C14-A972-97495BE4BF5A}"/>
              </c:ext>
            </c:extLst>
          </c:dPt>
          <c:dPt>
            <c:idx val="4"/>
            <c:bubble3D val="0"/>
            <c:spPr>
              <a:solidFill>
                <a:schemeClr val="accent5"/>
              </a:solidFill>
              <a:ln>
                <a:solidFill>
                  <a:schemeClr val="bg1"/>
                </a:solidFill>
              </a:ln>
            </c:spPr>
            <c:extLst>
              <c:ext xmlns:c16="http://schemas.microsoft.com/office/drawing/2014/chart" uri="{C3380CC4-5D6E-409C-BE32-E72D297353CC}">
                <c16:uniqueId val="{00000009-43BC-4C14-A972-97495BE4BF5A}"/>
              </c:ext>
            </c:extLst>
          </c:dPt>
          <c:dLbls>
            <c:numFmt formatCode="0%;\-0%;&quot; &quot;" sourceLinked="0"/>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'Personal Budget'!$C$33:$C$38</c:f>
              <c:strCache>
                <c:ptCount val="6"/>
                <c:pt idx="0">
                  <c:v>Business drawings</c:v>
                </c:pt>
                <c:pt idx="1">
                  <c:v>Salary / wages</c:v>
                </c:pt>
                <c:pt idx="2">
                  <c:v>Interest</c:v>
                </c:pt>
                <c:pt idx="3">
                  <c:v>Dividends</c:v>
                </c:pt>
                <c:pt idx="4">
                  <c:v>Rental income</c:v>
                </c:pt>
                <c:pt idx="5">
                  <c:v>Other income</c:v>
                </c:pt>
              </c:strCache>
            </c:strRef>
          </c:cat>
          <c:val>
            <c:numRef>
              <c:f>chart_calcs!$D$19:$D$24</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A-43BC-4C14-A972-97495BE4BF5A}"/>
            </c:ext>
          </c:extLst>
        </c:ser>
        <c:dLbls>
          <c:showLegendKey val="0"/>
          <c:showVal val="0"/>
          <c:showCatName val="0"/>
          <c:showSerName val="0"/>
          <c:showPercent val="0"/>
          <c:showBubbleSize val="0"/>
          <c:showLeaderLines val="1"/>
        </c:dLbls>
        <c:firstSliceAng val="0"/>
        <c:holeSize val="53"/>
      </c:doughnutChart>
      <c:spPr>
        <a:noFill/>
      </c:spPr>
    </c:plotArea>
    <c:legend>
      <c:legendPos val="r"/>
      <c:layout>
        <c:manualLayout>
          <c:xMode val="edge"/>
          <c:yMode val="edge"/>
          <c:x val="3.8467227901879974E-3"/>
          <c:y val="0.32872558019009634"/>
          <c:w val="0.28156311747511925"/>
          <c:h val="0.60246037781119455"/>
        </c:manualLayout>
      </c:layout>
      <c:overlay val="0"/>
      <c:spPr>
        <a:noFill/>
        <a:ln>
          <a:noFill/>
        </a:ln>
      </c:spPr>
      <c:txPr>
        <a:bodyPr/>
        <a:lstStyle/>
        <a:p>
          <a:pPr rtl="0">
            <a:defRPr sz="1000" b="0" i="0" spc="20" baseline="0">
              <a:solidFill>
                <a:schemeClr val="tx1">
                  <a:lumMod val="50000"/>
                  <a:lumOff val="50000"/>
                </a:schemeClr>
              </a:solidFill>
              <a:latin typeface="Calibri" panose="020F0502020204030204" pitchFamily="34" charset="0"/>
              <a:cs typeface="Calibri" panose="020F0502020204030204" pitchFamily="34" charset="0"/>
            </a:defRPr>
          </a:pPr>
          <a:endParaRPr lang="en-US"/>
        </a:p>
      </c:txPr>
    </c:legend>
    <c:plotVisOnly val="1"/>
    <c:dispBlanksAs val="gap"/>
    <c:showDLblsOverMax val="0"/>
  </c:chart>
  <c:spPr>
    <a:noFill/>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347180086041775"/>
          <c:y val="4.3468066491688537E-2"/>
          <c:w val="0.54190547010788059"/>
          <c:h val="0.89865966754155724"/>
        </c:manualLayout>
      </c:layout>
      <c:doughnutChart>
        <c:varyColors val="1"/>
        <c:ser>
          <c:idx val="0"/>
          <c:order val="0"/>
          <c:spPr>
            <a:ln>
              <a:solidFill>
                <a:schemeClr val="bg1"/>
              </a:solidFill>
            </a:ln>
          </c:spPr>
          <c:dPt>
            <c:idx val="0"/>
            <c:bubble3D val="0"/>
            <c:spPr>
              <a:solidFill>
                <a:schemeClr val="accent4"/>
              </a:solidFill>
              <a:ln>
                <a:solidFill>
                  <a:schemeClr val="bg1"/>
                </a:solidFill>
              </a:ln>
            </c:spPr>
            <c:extLst>
              <c:ext xmlns:c16="http://schemas.microsoft.com/office/drawing/2014/chart" uri="{C3380CC4-5D6E-409C-BE32-E72D297353CC}">
                <c16:uniqueId val="{00000001-49C7-534F-ABEC-8FD48666B73E}"/>
              </c:ext>
            </c:extLst>
          </c:dPt>
          <c:dPt>
            <c:idx val="1"/>
            <c:bubble3D val="0"/>
            <c:spPr>
              <a:solidFill>
                <a:schemeClr val="accent1"/>
              </a:solidFill>
              <a:ln>
                <a:solidFill>
                  <a:schemeClr val="bg1"/>
                </a:solidFill>
              </a:ln>
            </c:spPr>
            <c:extLst>
              <c:ext xmlns:c16="http://schemas.microsoft.com/office/drawing/2014/chart" uri="{C3380CC4-5D6E-409C-BE32-E72D297353CC}">
                <c16:uniqueId val="{00000003-49C7-534F-ABEC-8FD48666B73E}"/>
              </c:ext>
            </c:extLst>
          </c:dPt>
          <c:dPt>
            <c:idx val="2"/>
            <c:bubble3D val="0"/>
            <c:spPr>
              <a:solidFill>
                <a:schemeClr val="accent3"/>
              </a:solidFill>
              <a:ln>
                <a:solidFill>
                  <a:schemeClr val="bg1"/>
                </a:solidFill>
              </a:ln>
            </c:spPr>
            <c:extLst>
              <c:ext xmlns:c16="http://schemas.microsoft.com/office/drawing/2014/chart" uri="{C3380CC4-5D6E-409C-BE32-E72D297353CC}">
                <c16:uniqueId val="{00000005-49C7-534F-ABEC-8FD48666B73E}"/>
              </c:ext>
            </c:extLst>
          </c:dPt>
          <c:dPt>
            <c:idx val="3"/>
            <c:bubble3D val="0"/>
            <c:spPr>
              <a:solidFill>
                <a:schemeClr val="accent2"/>
              </a:solidFill>
              <a:ln>
                <a:solidFill>
                  <a:schemeClr val="bg1"/>
                </a:solidFill>
              </a:ln>
            </c:spPr>
            <c:extLst>
              <c:ext xmlns:c16="http://schemas.microsoft.com/office/drawing/2014/chart" uri="{C3380CC4-5D6E-409C-BE32-E72D297353CC}">
                <c16:uniqueId val="{00000007-49C7-534F-ABEC-8FD48666B73E}"/>
              </c:ext>
            </c:extLst>
          </c:dPt>
          <c:dPt>
            <c:idx val="4"/>
            <c:bubble3D val="0"/>
            <c:spPr>
              <a:solidFill>
                <a:schemeClr val="accent5"/>
              </a:solidFill>
              <a:ln>
                <a:solidFill>
                  <a:schemeClr val="bg1"/>
                </a:solidFill>
              </a:ln>
            </c:spPr>
            <c:extLst>
              <c:ext xmlns:c16="http://schemas.microsoft.com/office/drawing/2014/chart" uri="{C3380CC4-5D6E-409C-BE32-E72D297353CC}">
                <c16:uniqueId val="{00000009-49C7-534F-ABEC-8FD48666B73E}"/>
              </c:ext>
            </c:extLst>
          </c:dPt>
          <c:dLbls>
            <c:numFmt formatCode="0%;\-0%;&quot; &quot;" sourceLinked="0"/>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[0]!CategoriesExpense</c:f>
              <c:strCache>
                <c:ptCount val="10"/>
                <c:pt idx="0">
                  <c:v>Household</c:v>
                </c:pt>
                <c:pt idx="1">
                  <c:v>Food</c:v>
                </c:pt>
                <c:pt idx="2">
                  <c:v>Apparel</c:v>
                </c:pt>
                <c:pt idx="3">
                  <c:v>Children</c:v>
                </c:pt>
                <c:pt idx="4">
                  <c:v>Medical</c:v>
                </c:pt>
                <c:pt idx="5">
                  <c:v>Insurance</c:v>
                </c:pt>
                <c:pt idx="6">
                  <c:v>Transport</c:v>
                </c:pt>
                <c:pt idx="7">
                  <c:v>Lifestyle</c:v>
                </c:pt>
                <c:pt idx="8">
                  <c:v>Debt Repayments</c:v>
                </c:pt>
                <c:pt idx="9">
                  <c:v>Other/Misc</c:v>
                </c:pt>
              </c:strCache>
            </c:strRef>
          </c:cat>
          <c:val>
            <c:numRef>
              <c:f>('Actual Performance'!$AD$58,'Actual Performance'!$AD$67,'Actual Performance'!$AD$77,'Actual Performance'!$AD$88,'Actual Performance'!$AD$98,'Actual Performance'!$AD$110,'Actual Performance'!$AD$120,'Actual Performance'!$AD$134,'Actual Performance'!$AD$145)</c:f>
              <c:numCache>
                <c:formatCode>#,##0_);[Red]\(#,##0\)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A-49C7-534F-ABEC-8FD48666B73E}"/>
            </c:ext>
          </c:extLst>
        </c:ser>
        <c:dLbls>
          <c:showLegendKey val="0"/>
          <c:showVal val="0"/>
          <c:showCatName val="0"/>
          <c:showSerName val="0"/>
          <c:showPercent val="0"/>
          <c:showBubbleSize val="0"/>
          <c:showLeaderLines val="1"/>
        </c:dLbls>
        <c:firstSliceAng val="0"/>
        <c:holeSize val="53"/>
      </c:doughnutChart>
      <c:spPr>
        <a:noFill/>
      </c:spPr>
    </c:plotArea>
    <c:legend>
      <c:legendPos val="r"/>
      <c:layout>
        <c:manualLayout>
          <c:xMode val="edge"/>
          <c:yMode val="edge"/>
          <c:x val="0"/>
          <c:y val="0.28747243022243141"/>
          <c:w val="0.36792464090985166"/>
          <c:h val="0.7015397208716796"/>
        </c:manualLayout>
      </c:layout>
      <c:overlay val="0"/>
      <c:spPr>
        <a:noFill/>
        <a:ln>
          <a:noFill/>
        </a:ln>
      </c:spPr>
      <c:txPr>
        <a:bodyPr/>
        <a:lstStyle/>
        <a:p>
          <a:pPr rtl="0">
            <a:defRPr sz="1000" b="0" i="0" spc="20" baseline="0">
              <a:solidFill>
                <a:schemeClr val="tx1">
                  <a:lumMod val="50000"/>
                  <a:lumOff val="50000"/>
                </a:schemeClr>
              </a:solidFill>
              <a:latin typeface="Calibri" panose="020F0502020204030204" pitchFamily="34" charset="0"/>
              <a:cs typeface="Calibri" panose="020F0502020204030204" pitchFamily="34" charset="0"/>
            </a:defRPr>
          </a:pPr>
          <a:endParaRPr lang="en-US"/>
        </a:p>
      </c:txPr>
    </c:legend>
    <c:plotVisOnly val="1"/>
    <c:dispBlanksAs val="gap"/>
    <c:showDLblsOverMax val="0"/>
  </c:chart>
  <c:spPr>
    <a:noFill/>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32586220472440947"/>
          <c:w val="1"/>
          <c:h val="0.6563219597550306"/>
        </c:manualLayout>
      </c:layout>
      <c:barChart>
        <c:barDir val="bar"/>
        <c:grouping val="stacked"/>
        <c:varyColors val="0"/>
        <c:ser>
          <c:idx val="0"/>
          <c:order val="0"/>
          <c:tx>
            <c:v>Positive</c:v>
          </c:tx>
          <c:spPr>
            <a:noFill/>
          </c:spPr>
          <c:invertIfNegative val="0"/>
          <c:dPt>
            <c:idx val="0"/>
            <c:invertIfNegative val="0"/>
            <c:bubble3D val="0"/>
            <c:extLst>
              <c:ext xmlns:c16="http://schemas.microsoft.com/office/drawing/2014/chart" uri="{C3380CC4-5D6E-409C-BE32-E72D297353CC}">
                <c16:uniqueId val="{00000000-A89D-8C4F-B456-06CFA5F636C1}"/>
              </c:ext>
            </c:extLst>
          </c:dPt>
          <c:dPt>
            <c:idx val="1"/>
            <c:invertIfNegative val="0"/>
            <c:bubble3D val="0"/>
            <c:spPr>
              <a:solidFill>
                <a:schemeClr val="accent3"/>
              </a:solidFill>
            </c:spPr>
            <c:extLst>
              <c:ext xmlns:c16="http://schemas.microsoft.com/office/drawing/2014/chart" uri="{C3380CC4-5D6E-409C-BE32-E72D297353CC}">
                <c16:uniqueId val="{00000002-A89D-8C4F-B456-06CFA5F636C1}"/>
              </c:ext>
            </c:extLst>
          </c:dPt>
          <c:dPt>
            <c:idx val="2"/>
            <c:invertIfNegative val="0"/>
            <c:bubble3D val="0"/>
            <c:extLst>
              <c:ext xmlns:c16="http://schemas.microsoft.com/office/drawing/2014/chart" uri="{C3380CC4-5D6E-409C-BE32-E72D297353CC}">
                <c16:uniqueId val="{00000003-A89D-8C4F-B456-06CFA5F636C1}"/>
              </c:ext>
            </c:extLst>
          </c:dPt>
          <c:val>
            <c:numRef>
              <c:f>[0]!SelectedPeriodCashFlowPositive_Mirror</c:f>
              <c:numCache>
                <c:formatCode>General</c:formatCode>
                <c:ptCount val="3"/>
                <c:pt idx="0">
                  <c:v>0</c:v>
                </c:pt>
                <c:pt idx="1">
                  <c:v>0</c:v>
                </c:pt>
                <c:pt idx="2">
                  <c:v>0</c:v>
                </c:pt>
              </c:numCache>
            </c:numRef>
          </c:val>
          <c:extLst>
            <c:ext xmlns:c16="http://schemas.microsoft.com/office/drawing/2014/chart" uri="{C3380CC4-5D6E-409C-BE32-E72D297353CC}">
              <c16:uniqueId val="{00000004-A89D-8C4F-B456-06CFA5F636C1}"/>
            </c:ext>
          </c:extLst>
        </c:ser>
        <c:ser>
          <c:idx val="1"/>
          <c:order val="1"/>
          <c:tx>
            <c:v>Negative</c:v>
          </c:tx>
          <c:invertIfNegative val="0"/>
          <c:dPt>
            <c:idx val="0"/>
            <c:invertIfNegative val="0"/>
            <c:bubble3D val="0"/>
            <c:extLst>
              <c:ext xmlns:c16="http://schemas.microsoft.com/office/drawing/2014/chart" uri="{C3380CC4-5D6E-409C-BE32-E72D297353CC}">
                <c16:uniqueId val="{00000005-A89D-8C4F-B456-06CFA5F636C1}"/>
              </c:ext>
            </c:extLst>
          </c:dPt>
          <c:dPt>
            <c:idx val="1"/>
            <c:invertIfNegative val="0"/>
            <c:bubble3D val="0"/>
            <c:spPr>
              <a:solidFill>
                <a:schemeClr val="accent4"/>
              </a:solidFill>
            </c:spPr>
            <c:extLst>
              <c:ext xmlns:c16="http://schemas.microsoft.com/office/drawing/2014/chart" uri="{C3380CC4-5D6E-409C-BE32-E72D297353CC}">
                <c16:uniqueId val="{00000007-A89D-8C4F-B456-06CFA5F636C1}"/>
              </c:ext>
            </c:extLst>
          </c:dPt>
          <c:dPt>
            <c:idx val="2"/>
            <c:invertIfNegative val="0"/>
            <c:bubble3D val="0"/>
            <c:spPr>
              <a:noFill/>
            </c:spPr>
            <c:extLst>
              <c:ext xmlns:c16="http://schemas.microsoft.com/office/drawing/2014/chart" uri="{C3380CC4-5D6E-409C-BE32-E72D297353CC}">
                <c16:uniqueId val="{00000009-A89D-8C4F-B456-06CFA5F636C1}"/>
              </c:ext>
            </c:extLst>
          </c:dPt>
          <c:val>
            <c:numRef>
              <c:f>[0]!SelectedPeriodCashFlowNegative_Mirror</c:f>
              <c:numCache>
                <c:formatCode>General</c:formatCode>
                <c:ptCount val="3"/>
                <c:pt idx="0">
                  <c:v>0</c:v>
                </c:pt>
                <c:pt idx="1">
                  <c:v>0</c:v>
                </c:pt>
                <c:pt idx="2">
                  <c:v>0</c:v>
                </c:pt>
              </c:numCache>
            </c:numRef>
          </c:val>
          <c:extLst>
            <c:ext xmlns:c16="http://schemas.microsoft.com/office/drawing/2014/chart" uri="{C3380CC4-5D6E-409C-BE32-E72D297353CC}">
              <c16:uniqueId val="{0000000A-A89D-8C4F-B456-06CFA5F636C1}"/>
            </c:ext>
          </c:extLst>
        </c:ser>
        <c:dLbls>
          <c:showLegendKey val="0"/>
          <c:showVal val="0"/>
          <c:showCatName val="0"/>
          <c:showSerName val="0"/>
          <c:showPercent val="0"/>
          <c:showBubbleSize val="0"/>
        </c:dLbls>
        <c:gapWidth val="0"/>
        <c:overlap val="100"/>
        <c:axId val="483691008"/>
        <c:axId val="96119800"/>
      </c:barChart>
      <c:catAx>
        <c:axId val="483691008"/>
        <c:scaling>
          <c:orientation val="minMax"/>
        </c:scaling>
        <c:delete val="1"/>
        <c:axPos val="l"/>
        <c:numFmt formatCode=";;" sourceLinked="0"/>
        <c:majorTickMark val="none"/>
        <c:minorTickMark val="none"/>
        <c:tickLblPos val="nextTo"/>
        <c:crossAx val="96119800"/>
        <c:crosses val="autoZero"/>
        <c:auto val="1"/>
        <c:lblAlgn val="ctr"/>
        <c:lblOffset val="100"/>
        <c:noMultiLvlLbl val="0"/>
      </c:catAx>
      <c:valAx>
        <c:axId val="96119800"/>
        <c:scaling>
          <c:orientation val="minMax"/>
        </c:scaling>
        <c:delete val="1"/>
        <c:axPos val="b"/>
        <c:numFmt formatCode="General" sourceLinked="1"/>
        <c:majorTickMark val="out"/>
        <c:minorTickMark val="none"/>
        <c:tickLblPos val="nextTo"/>
        <c:crossAx val="483691008"/>
        <c:crosses val="autoZero"/>
        <c:crossBetween val="between"/>
      </c:valAx>
    </c:plotArea>
    <c:plotVisOnly val="1"/>
    <c:dispBlanksAs val="gap"/>
    <c:showDLblsOverMax val="0"/>
  </c:chart>
  <c:spPr>
    <a:noFill/>
    <a:ln>
      <a:noFill/>
    </a:ln>
  </c:spPr>
  <c:printSettings>
    <c:headerFooter/>
    <c:pageMargins b="0.75" l="0.7" r="0.7" t="0.75" header="0.3" footer="0.3"/>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856253995132894"/>
          <c:y val="0.24676610545633015"/>
          <c:w val="0.87143746004867106"/>
          <c:h val="0.43811877173889852"/>
        </c:manualLayout>
      </c:layout>
      <c:lineChart>
        <c:grouping val="standard"/>
        <c:varyColors val="0"/>
        <c:ser>
          <c:idx val="0"/>
          <c:order val="0"/>
          <c:tx>
            <c:v>Cash Flow</c:v>
          </c:tx>
          <c:spPr>
            <a:ln>
              <a:solidFill>
                <a:schemeClr val="accent3">
                  <a:lumMod val="75000"/>
                </a:schemeClr>
              </a:solidFill>
            </a:ln>
          </c:spPr>
          <c:marker>
            <c:symbol val="none"/>
          </c:marker>
          <c:cat>
            <c:strRef>
              <c:f>chart_calcs!$D$12:$P$12</c:f>
              <c:strCache>
                <c:ptCount val="13"/>
                <c:pt idx="0">
                  <c:v>Apr </c:v>
                </c:pt>
                <c:pt idx="1">
                  <c:v>May </c:v>
                </c:pt>
                <c:pt idx="2">
                  <c:v>Jun </c:v>
                </c:pt>
                <c:pt idx="3">
                  <c:v>Jul </c:v>
                </c:pt>
                <c:pt idx="4">
                  <c:v>Aug </c:v>
                </c:pt>
                <c:pt idx="5">
                  <c:v>Sept </c:v>
                </c:pt>
                <c:pt idx="6">
                  <c:v>Oct </c:v>
                </c:pt>
                <c:pt idx="7">
                  <c:v>Nov </c:v>
                </c:pt>
                <c:pt idx="8">
                  <c:v>Dec </c:v>
                </c:pt>
                <c:pt idx="9">
                  <c:v>Jan </c:v>
                </c:pt>
                <c:pt idx="10">
                  <c:v>Feb </c:v>
                </c:pt>
                <c:pt idx="11">
                  <c:v>Mar </c:v>
                </c:pt>
                <c:pt idx="12">
                  <c:v>Annual</c:v>
                </c:pt>
              </c:strCache>
            </c:strRef>
          </c:cat>
          <c:val>
            <c:numRef>
              <c:f>'Actual Performance'!$F$29:$AD$29</c:f>
              <c:numCache>
                <c:formatCode>#,##0_);[Red]\(#,##0\)</c:formatCode>
                <c:ptCount val="25"/>
                <c:pt idx="0" formatCode="#,##0_);[Red]\(#,##0\);0\ ">
                  <c:v>0</c:v>
                </c:pt>
                <c:pt idx="1">
                  <c:v>0</c:v>
                </c:pt>
                <c:pt idx="2" formatCode="#,##0_);[Red]\(#,##0\);0\ ">
                  <c:v>0</c:v>
                </c:pt>
                <c:pt idx="3">
                  <c:v>0</c:v>
                </c:pt>
                <c:pt idx="4" formatCode="#,##0_);[Red]\(#,##0\);0\ ">
                  <c:v>0</c:v>
                </c:pt>
                <c:pt idx="5">
                  <c:v>0</c:v>
                </c:pt>
                <c:pt idx="6" formatCode="#,##0_);[Red]\(#,##0\);0\ ">
                  <c:v>0</c:v>
                </c:pt>
                <c:pt idx="7">
                  <c:v>0</c:v>
                </c:pt>
                <c:pt idx="8" formatCode="#,##0_);[Red]\(#,##0\);0\ ">
                  <c:v>0</c:v>
                </c:pt>
                <c:pt idx="9">
                  <c:v>0</c:v>
                </c:pt>
                <c:pt idx="10" formatCode="#,##0_);[Red]\(#,##0\);0\ ">
                  <c:v>0</c:v>
                </c:pt>
                <c:pt idx="11">
                  <c:v>0</c:v>
                </c:pt>
                <c:pt idx="12" formatCode="#,##0_);[Red]\(#,##0\);0\ ">
                  <c:v>0</c:v>
                </c:pt>
                <c:pt idx="13">
                  <c:v>0</c:v>
                </c:pt>
                <c:pt idx="14" formatCode="#,##0_);[Red]\(#,##0\);0\ ">
                  <c:v>0</c:v>
                </c:pt>
                <c:pt idx="15">
                  <c:v>0</c:v>
                </c:pt>
                <c:pt idx="16" formatCode="#,##0_);[Red]\(#,##0\);0\ ">
                  <c:v>0</c:v>
                </c:pt>
                <c:pt idx="17">
                  <c:v>0</c:v>
                </c:pt>
                <c:pt idx="18" formatCode="#,##0_);[Red]\(#,##0\);0\ ">
                  <c:v>0</c:v>
                </c:pt>
                <c:pt idx="19">
                  <c:v>0</c:v>
                </c:pt>
                <c:pt idx="20" formatCode="#,##0_);[Red]\(#,##0\);0\ ">
                  <c:v>0</c:v>
                </c:pt>
                <c:pt idx="21">
                  <c:v>0</c:v>
                </c:pt>
                <c:pt idx="22" formatCode="#,##0_);[Red]\(#,##0\);0\ ">
                  <c:v>0</c:v>
                </c:pt>
                <c:pt idx="23">
                  <c:v>0</c:v>
                </c:pt>
                <c:pt idx="24">
                  <c:v>0</c:v>
                </c:pt>
              </c:numCache>
            </c:numRef>
          </c:val>
          <c:smooth val="0"/>
          <c:extLst>
            <c:ext xmlns:c16="http://schemas.microsoft.com/office/drawing/2014/chart" uri="{C3380CC4-5D6E-409C-BE32-E72D297353CC}">
              <c16:uniqueId val="{00000000-3582-F943-92CB-6E1816449F71}"/>
            </c:ext>
          </c:extLst>
        </c:ser>
        <c:dLbls>
          <c:showLegendKey val="0"/>
          <c:showVal val="0"/>
          <c:showCatName val="0"/>
          <c:showSerName val="0"/>
          <c:showPercent val="0"/>
          <c:showBubbleSize val="0"/>
        </c:dLbls>
        <c:marker val="1"/>
        <c:smooth val="0"/>
        <c:axId val="96119408"/>
        <c:axId val="477185864"/>
      </c:lineChart>
      <c:scatterChart>
        <c:scatterStyle val="lineMarker"/>
        <c:varyColors val="0"/>
        <c:ser>
          <c:idx val="1"/>
          <c:order val="1"/>
          <c:tx>
            <c:v>Positive Selected Period</c:v>
          </c:tx>
          <c:spPr>
            <a:ln w="28575">
              <a:noFill/>
            </a:ln>
          </c:spPr>
          <c:marker>
            <c:symbol val="circle"/>
            <c:size val="14"/>
            <c:spPr>
              <a:solidFill>
                <a:schemeClr val="accent3">
                  <a:lumMod val="75000"/>
                </a:schemeClr>
              </a:solidFill>
              <a:ln>
                <a:noFill/>
              </a:ln>
            </c:spPr>
          </c:marker>
          <c:yVal>
            <c:numRef>
              <c:f>chart_calcs!$D$14:$P$14</c:f>
              <c:numCache>
                <c:formatCode>General</c:formatCode>
                <c:ptCount val="13"/>
                <c:pt idx="0">
                  <c:v>#N/A</c:v>
                </c:pt>
                <c:pt idx="1">
                  <c:v>#N/A</c:v>
                </c:pt>
                <c:pt idx="2">
                  <c:v>#N/A</c:v>
                </c:pt>
                <c:pt idx="3">
                  <c:v>#N/A</c:v>
                </c:pt>
                <c:pt idx="4">
                  <c:v>#N/A</c:v>
                </c:pt>
                <c:pt idx="5">
                  <c:v>#N/A</c:v>
                </c:pt>
                <c:pt idx="6">
                  <c:v>#N/A</c:v>
                </c:pt>
                <c:pt idx="7">
                  <c:v>#N/A</c:v>
                </c:pt>
                <c:pt idx="8">
                  <c:v>#N/A</c:v>
                </c:pt>
                <c:pt idx="9">
                  <c:v>#N/A</c:v>
                </c:pt>
                <c:pt idx="10">
                  <c:v>#N/A</c:v>
                </c:pt>
                <c:pt idx="11">
                  <c:v>#N/A</c:v>
                </c:pt>
                <c:pt idx="12">
                  <c:v>0</c:v>
                </c:pt>
              </c:numCache>
            </c:numRef>
          </c:yVal>
          <c:smooth val="0"/>
          <c:extLst>
            <c:ext xmlns:c16="http://schemas.microsoft.com/office/drawing/2014/chart" uri="{C3380CC4-5D6E-409C-BE32-E72D297353CC}">
              <c16:uniqueId val="{00000001-3582-F943-92CB-6E1816449F71}"/>
            </c:ext>
          </c:extLst>
        </c:ser>
        <c:ser>
          <c:idx val="2"/>
          <c:order val="2"/>
          <c:tx>
            <c:v>Negative Selected Period</c:v>
          </c:tx>
          <c:spPr>
            <a:ln w="28575">
              <a:noFill/>
            </a:ln>
          </c:spPr>
          <c:marker>
            <c:symbol val="circle"/>
            <c:size val="14"/>
            <c:spPr>
              <a:solidFill>
                <a:schemeClr val="accent3">
                  <a:lumMod val="75000"/>
                </a:schemeClr>
              </a:solidFill>
              <a:ln>
                <a:noFill/>
              </a:ln>
            </c:spPr>
          </c:marker>
          <c:yVal>
            <c:numRef>
              <c:f>chart_calcs!$D$15:$P$15</c:f>
              <c:numCache>
                <c:formatCode>General</c:formatCode>
                <c:ptCount val="13"/>
                <c:pt idx="0">
                  <c:v>#N/A</c:v>
                </c:pt>
                <c:pt idx="1">
                  <c:v>#N/A</c:v>
                </c:pt>
                <c:pt idx="2">
                  <c:v>#N/A</c:v>
                </c:pt>
                <c:pt idx="3">
                  <c:v>#N/A</c:v>
                </c:pt>
                <c:pt idx="4">
                  <c:v>#N/A</c:v>
                </c:pt>
                <c:pt idx="5">
                  <c:v>#N/A</c:v>
                </c:pt>
                <c:pt idx="6">
                  <c:v>#N/A</c:v>
                </c:pt>
                <c:pt idx="7">
                  <c:v>#N/A</c:v>
                </c:pt>
                <c:pt idx="8">
                  <c:v>#N/A</c:v>
                </c:pt>
                <c:pt idx="9">
                  <c:v>#N/A</c:v>
                </c:pt>
                <c:pt idx="10">
                  <c:v>#N/A</c:v>
                </c:pt>
                <c:pt idx="11">
                  <c:v>#N/A</c:v>
                </c:pt>
                <c:pt idx="12">
                  <c:v>#N/A</c:v>
                </c:pt>
              </c:numCache>
            </c:numRef>
          </c:yVal>
          <c:smooth val="0"/>
          <c:extLst>
            <c:ext xmlns:c16="http://schemas.microsoft.com/office/drawing/2014/chart" uri="{C3380CC4-5D6E-409C-BE32-E72D297353CC}">
              <c16:uniqueId val="{00000002-3582-F943-92CB-6E1816449F71}"/>
            </c:ext>
          </c:extLst>
        </c:ser>
        <c:dLbls>
          <c:showLegendKey val="0"/>
          <c:showVal val="0"/>
          <c:showCatName val="0"/>
          <c:showSerName val="0"/>
          <c:showPercent val="0"/>
          <c:showBubbleSize val="0"/>
        </c:dLbls>
        <c:axId val="96119408"/>
        <c:axId val="477185864"/>
      </c:scatterChart>
      <c:catAx>
        <c:axId val="96119408"/>
        <c:scaling>
          <c:orientation val="minMax"/>
        </c:scaling>
        <c:delete val="0"/>
        <c:axPos val="b"/>
        <c:numFmt formatCode="General" sourceLinked="1"/>
        <c:majorTickMark val="none"/>
        <c:minorTickMark val="none"/>
        <c:tickLblPos val="low"/>
        <c:spPr>
          <a:ln w="25400">
            <a:solidFill>
              <a:schemeClr val="bg1">
                <a:lumMod val="75000"/>
              </a:schemeClr>
            </a:solidFill>
          </a:ln>
        </c:spPr>
        <c:txPr>
          <a:bodyPr/>
          <a:lstStyle/>
          <a:p>
            <a:pPr>
              <a:defRPr sz="1500">
                <a:solidFill>
                  <a:schemeClr val="bg2">
                    <a:lumMod val="65000"/>
                  </a:schemeClr>
                </a:solidFill>
                <a:latin typeface="Calibri" panose="020F0502020204030204" pitchFamily="34" charset="0"/>
                <a:cs typeface="Calibri" panose="020F0502020204030204" pitchFamily="34" charset="0"/>
              </a:defRPr>
            </a:pPr>
            <a:endParaRPr lang="en-US"/>
          </a:p>
        </c:txPr>
        <c:crossAx val="477185864"/>
        <c:crosses val="autoZero"/>
        <c:auto val="1"/>
        <c:lblAlgn val="ctr"/>
        <c:lblOffset val="100"/>
        <c:noMultiLvlLbl val="0"/>
      </c:catAx>
      <c:valAx>
        <c:axId val="477185864"/>
        <c:scaling>
          <c:orientation val="minMax"/>
        </c:scaling>
        <c:delete val="1"/>
        <c:axPos val="l"/>
        <c:numFmt formatCode="&quot;$&quot;#,##0" sourceLinked="0"/>
        <c:majorTickMark val="out"/>
        <c:minorTickMark val="none"/>
        <c:tickLblPos val="nextTo"/>
        <c:crossAx val="96119408"/>
        <c:crosses val="autoZero"/>
        <c:crossBetween val="between"/>
      </c:valAx>
      <c:spPr>
        <a:noFill/>
      </c:spPr>
    </c:plotArea>
    <c:plotVisOnly val="1"/>
    <c:dispBlanksAs val="gap"/>
    <c:showDLblsOverMax val="0"/>
  </c:chart>
  <c:spPr>
    <a:noFill/>
    <a:ln>
      <a:noFill/>
    </a:ln>
  </c:spPr>
  <c:printSettings>
    <c:headerFooter/>
    <c:pageMargins b="0.75" l="0.7" r="0.7" t="0.75" header="0.3" footer="0.3"/>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347180086041775"/>
          <c:y val="4.3468066491688537E-2"/>
          <c:w val="0.54190547010788059"/>
          <c:h val="0.89865966754155724"/>
        </c:manualLayout>
      </c:layout>
      <c:doughnutChart>
        <c:varyColors val="1"/>
        <c:ser>
          <c:idx val="0"/>
          <c:order val="0"/>
          <c:spPr>
            <a:ln>
              <a:solidFill>
                <a:schemeClr val="bg1"/>
              </a:solidFill>
            </a:ln>
          </c:spPr>
          <c:dPt>
            <c:idx val="0"/>
            <c:bubble3D val="0"/>
            <c:spPr>
              <a:solidFill>
                <a:schemeClr val="accent4"/>
              </a:solidFill>
              <a:ln>
                <a:solidFill>
                  <a:schemeClr val="bg1"/>
                </a:solidFill>
              </a:ln>
            </c:spPr>
            <c:extLst>
              <c:ext xmlns:c16="http://schemas.microsoft.com/office/drawing/2014/chart" uri="{C3380CC4-5D6E-409C-BE32-E72D297353CC}">
                <c16:uniqueId val="{00000001-77C8-824A-95BD-734EE43F8EC2}"/>
              </c:ext>
            </c:extLst>
          </c:dPt>
          <c:dPt>
            <c:idx val="1"/>
            <c:bubble3D val="0"/>
            <c:spPr>
              <a:solidFill>
                <a:schemeClr val="accent1"/>
              </a:solidFill>
              <a:ln>
                <a:solidFill>
                  <a:schemeClr val="bg1"/>
                </a:solidFill>
              </a:ln>
            </c:spPr>
            <c:extLst>
              <c:ext xmlns:c16="http://schemas.microsoft.com/office/drawing/2014/chart" uri="{C3380CC4-5D6E-409C-BE32-E72D297353CC}">
                <c16:uniqueId val="{00000003-77C8-824A-95BD-734EE43F8EC2}"/>
              </c:ext>
            </c:extLst>
          </c:dPt>
          <c:dPt>
            <c:idx val="2"/>
            <c:bubble3D val="0"/>
            <c:spPr>
              <a:solidFill>
                <a:schemeClr val="accent3"/>
              </a:solidFill>
              <a:ln>
                <a:solidFill>
                  <a:schemeClr val="bg1"/>
                </a:solidFill>
              </a:ln>
            </c:spPr>
            <c:extLst>
              <c:ext xmlns:c16="http://schemas.microsoft.com/office/drawing/2014/chart" uri="{C3380CC4-5D6E-409C-BE32-E72D297353CC}">
                <c16:uniqueId val="{00000005-77C8-824A-95BD-734EE43F8EC2}"/>
              </c:ext>
            </c:extLst>
          </c:dPt>
          <c:dPt>
            <c:idx val="3"/>
            <c:bubble3D val="0"/>
            <c:spPr>
              <a:solidFill>
                <a:schemeClr val="accent2"/>
              </a:solidFill>
              <a:ln>
                <a:solidFill>
                  <a:schemeClr val="bg1"/>
                </a:solidFill>
              </a:ln>
            </c:spPr>
            <c:extLst>
              <c:ext xmlns:c16="http://schemas.microsoft.com/office/drawing/2014/chart" uri="{C3380CC4-5D6E-409C-BE32-E72D297353CC}">
                <c16:uniqueId val="{00000007-77C8-824A-95BD-734EE43F8EC2}"/>
              </c:ext>
            </c:extLst>
          </c:dPt>
          <c:dPt>
            <c:idx val="4"/>
            <c:bubble3D val="0"/>
            <c:spPr>
              <a:solidFill>
                <a:schemeClr val="accent5"/>
              </a:solidFill>
              <a:ln>
                <a:solidFill>
                  <a:schemeClr val="bg1"/>
                </a:solidFill>
              </a:ln>
            </c:spPr>
            <c:extLst>
              <c:ext xmlns:c16="http://schemas.microsoft.com/office/drawing/2014/chart" uri="{C3380CC4-5D6E-409C-BE32-E72D297353CC}">
                <c16:uniqueId val="{00000009-77C8-824A-95BD-734EE43F8EC2}"/>
              </c:ext>
            </c:extLst>
          </c:dPt>
          <c:dLbls>
            <c:numFmt formatCode="0%;\-0%;&quot; &quot;" sourceLinked="0"/>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'Actual Performance'!$C$33:$C$38</c:f>
              <c:strCache>
                <c:ptCount val="6"/>
                <c:pt idx="0">
                  <c:v>Business drawings</c:v>
                </c:pt>
                <c:pt idx="1">
                  <c:v>Salary / wages</c:v>
                </c:pt>
                <c:pt idx="2">
                  <c:v>Interest</c:v>
                </c:pt>
                <c:pt idx="3">
                  <c:v>Dividends</c:v>
                </c:pt>
                <c:pt idx="4">
                  <c:v>Rental income</c:v>
                </c:pt>
                <c:pt idx="5">
                  <c:v>Other income</c:v>
                </c:pt>
              </c:strCache>
            </c:strRef>
          </c:cat>
          <c:val>
            <c:numRef>
              <c:f>chart_calcs!$D$19:$D$24</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A-77C8-824A-95BD-734EE43F8EC2}"/>
            </c:ext>
          </c:extLst>
        </c:ser>
        <c:dLbls>
          <c:showLegendKey val="0"/>
          <c:showVal val="0"/>
          <c:showCatName val="0"/>
          <c:showSerName val="0"/>
          <c:showPercent val="0"/>
          <c:showBubbleSize val="0"/>
          <c:showLeaderLines val="1"/>
        </c:dLbls>
        <c:firstSliceAng val="0"/>
        <c:holeSize val="53"/>
      </c:doughnutChart>
      <c:spPr>
        <a:noFill/>
      </c:spPr>
    </c:plotArea>
    <c:legend>
      <c:legendPos val="r"/>
      <c:layout>
        <c:manualLayout>
          <c:xMode val="edge"/>
          <c:yMode val="edge"/>
          <c:x val="3.8467227901879974E-3"/>
          <c:y val="0.32872558019009634"/>
          <c:w val="0.28156311747511925"/>
          <c:h val="0.60246037781119455"/>
        </c:manualLayout>
      </c:layout>
      <c:overlay val="0"/>
      <c:spPr>
        <a:noFill/>
        <a:ln>
          <a:noFill/>
        </a:ln>
      </c:spPr>
      <c:txPr>
        <a:bodyPr/>
        <a:lstStyle/>
        <a:p>
          <a:pPr rtl="0">
            <a:defRPr sz="1000" b="0" i="0" spc="20" baseline="0">
              <a:solidFill>
                <a:schemeClr val="tx1">
                  <a:lumMod val="50000"/>
                  <a:lumOff val="50000"/>
                </a:schemeClr>
              </a:solidFill>
              <a:latin typeface="Calibri" panose="020F0502020204030204" pitchFamily="34" charset="0"/>
              <a:cs typeface="Calibri" panose="020F0502020204030204" pitchFamily="34" charset="0"/>
            </a:defRPr>
          </a:pPr>
          <a:endParaRPr lang="en-US"/>
        </a:p>
      </c:txPr>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Scroll" dx="16" fmlaLink="chart_calcs!$D$13" horiz="1" max="13" min="1" page="3" val="13"/>
</file>

<file path=xl/ctrlProps/ctrlProp2.xml><?xml version="1.0" encoding="utf-8"?>
<formControlPr xmlns="http://schemas.microsoft.com/office/spreadsheetml/2009/9/main" objectType="Scroll" dx="16" fmlaLink="chart_calcs!$D$13" horiz="1" max="13" min="1" page="3" val="13"/>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7</xdr:col>
      <xdr:colOff>7088</xdr:colOff>
      <xdr:row>3</xdr:row>
      <xdr:rowOff>117374</xdr:rowOff>
    </xdr:from>
    <xdr:to>
      <xdr:col>14</xdr:col>
      <xdr:colOff>366244</xdr:colOff>
      <xdr:row>16</xdr:row>
      <xdr:rowOff>12599</xdr:rowOff>
    </xdr:to>
    <xdr:graphicFrame macro="">
      <xdr:nvGraphicFramePr>
        <xdr:cNvPr id="21" name="Monthly Expense Summary" descr="Donut chart showing summary of monthly expenses for selected month." title="Expense Summary">
          <a:extLst>
            <a:ext uri="{FF2B5EF4-FFF2-40B4-BE49-F238E27FC236}">
              <a16:creationId xmlns:a16="http://schemas.microsoft.com/office/drawing/2014/main" id="{00000000-0008-0000-01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xdr:from>
          <xdr:col>2</xdr:col>
          <xdr:colOff>523875</xdr:colOff>
          <xdr:row>22</xdr:row>
          <xdr:rowOff>9525</xdr:rowOff>
        </xdr:from>
        <xdr:to>
          <xdr:col>19</xdr:col>
          <xdr:colOff>142875</xdr:colOff>
          <xdr:row>23</xdr:row>
          <xdr:rowOff>47625</xdr:rowOff>
        </xdr:to>
        <xdr:sp macro="" textlink="">
          <xdr:nvSpPr>
            <xdr:cNvPr id="1032" name="Monthly Scroll" descr="Click to cycle the budget summary by month."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w="9525">
              <a:miter lim="800000"/>
              <a:headEnd/>
              <a:tailEnd/>
            </a:ln>
          </xdr:spPr>
        </xdr:sp>
        <xdr:clientData fLocksWithSheet="0" fPrintsWithSheet="0"/>
      </xdr:twoCellAnchor>
    </mc:Choice>
    <mc:Fallback/>
  </mc:AlternateContent>
  <xdr:twoCellAnchor>
    <xdr:from>
      <xdr:col>15</xdr:col>
      <xdr:colOff>291543</xdr:colOff>
      <xdr:row>4</xdr:row>
      <xdr:rowOff>181920</xdr:rowOff>
    </xdr:from>
    <xdr:to>
      <xdr:col>19</xdr:col>
      <xdr:colOff>65234</xdr:colOff>
      <xdr:row>16</xdr:row>
      <xdr:rowOff>137755</xdr:rowOff>
    </xdr:to>
    <xdr:graphicFrame macro="">
      <xdr:nvGraphicFramePr>
        <xdr:cNvPr id="16" name="Monthly Cash Flow" descr="Bar chart showing positive and negative cash flow for selected month." title="Monthly Cash Flow">
          <a:extLst>
            <a:ext uri="{FF2B5EF4-FFF2-40B4-BE49-F238E27FC236}">
              <a16:creationId xmlns:a16="http://schemas.microsoft.com/office/drawing/2014/main" id="{00000000-0008-0000-0100-00001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84573</xdr:colOff>
      <xdr:row>15</xdr:row>
      <xdr:rowOff>48398</xdr:rowOff>
    </xdr:from>
    <xdr:to>
      <xdr:col>19</xdr:col>
      <xdr:colOff>23963</xdr:colOff>
      <xdr:row>21</xdr:row>
      <xdr:rowOff>71887</xdr:rowOff>
    </xdr:to>
    <xdr:graphicFrame macro="">
      <xdr:nvGraphicFramePr>
        <xdr:cNvPr id="3" name="Cash Flow By Month" descr="Line chart showing positive and negative cash flow for each month." title="Cash Flow By Month">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648519</xdr:colOff>
      <xdr:row>3</xdr:row>
      <xdr:rowOff>141337</xdr:rowOff>
    </xdr:from>
    <xdr:to>
      <xdr:col>6</xdr:col>
      <xdr:colOff>141191</xdr:colOff>
      <xdr:row>15</xdr:row>
      <xdr:rowOff>97173</xdr:rowOff>
    </xdr:to>
    <xdr:graphicFrame macro="">
      <xdr:nvGraphicFramePr>
        <xdr:cNvPr id="15" name="Monthly Income Summary" descr="Donut chart showing summary of monthly income for selected month." title="Monthly Income">
          <a:extLst>
            <a:ext uri="{FF2B5EF4-FFF2-40B4-BE49-F238E27FC236}">
              <a16:creationId xmlns:a16="http://schemas.microsoft.com/office/drawing/2014/main" id="{00000000-0008-0000-0100-00000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482419</xdr:colOff>
      <xdr:row>4</xdr:row>
      <xdr:rowOff>28322</xdr:rowOff>
    </xdr:from>
    <xdr:to>
      <xdr:col>6</xdr:col>
      <xdr:colOff>482419</xdr:colOff>
      <xdr:row>15</xdr:row>
      <xdr:rowOff>47387</xdr:rowOff>
    </xdr:to>
    <xdr:cxnSp macro="">
      <xdr:nvCxnSpPr>
        <xdr:cNvPr id="19" name="Chart border 1" descr="&quot;&quot;" title="Chart border">
          <a:extLst>
            <a:ext uri="{FF2B5EF4-FFF2-40B4-BE49-F238E27FC236}">
              <a16:creationId xmlns:a16="http://schemas.microsoft.com/office/drawing/2014/main" id="{00000000-0008-0000-0100-000013000000}"/>
            </a:ext>
          </a:extLst>
        </xdr:cNvPr>
        <xdr:cNvCxnSpPr/>
      </xdr:nvCxnSpPr>
      <xdr:spPr>
        <a:xfrm>
          <a:off x="4778194" y="1780922"/>
          <a:ext cx="0" cy="2524140"/>
        </a:xfrm>
        <a:prstGeom prst="line">
          <a:avLst/>
        </a:prstGeom>
        <a:ln w="12700">
          <a:solidFill>
            <a:schemeClr val="bg1">
              <a:lumMod val="8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82971</xdr:colOff>
      <xdr:row>4</xdr:row>
      <xdr:rowOff>28322</xdr:rowOff>
    </xdr:from>
    <xdr:to>
      <xdr:col>15</xdr:col>
      <xdr:colOff>82971</xdr:colOff>
      <xdr:row>15</xdr:row>
      <xdr:rowOff>47387</xdr:rowOff>
    </xdr:to>
    <xdr:cxnSp macro="">
      <xdr:nvCxnSpPr>
        <xdr:cNvPr id="22" name="Chart border 2" descr="&quot;&quot;" title="Chart border">
          <a:extLst>
            <a:ext uri="{FF2B5EF4-FFF2-40B4-BE49-F238E27FC236}">
              <a16:creationId xmlns:a16="http://schemas.microsoft.com/office/drawing/2014/main" id="{00000000-0008-0000-0100-000016000000}"/>
            </a:ext>
          </a:extLst>
        </xdr:cNvPr>
        <xdr:cNvCxnSpPr/>
      </xdr:nvCxnSpPr>
      <xdr:spPr>
        <a:xfrm>
          <a:off x="9179346" y="1780922"/>
          <a:ext cx="0" cy="2524140"/>
        </a:xfrm>
        <a:prstGeom prst="line">
          <a:avLst/>
        </a:prstGeom>
        <a:ln w="12700">
          <a:solidFill>
            <a:schemeClr val="bg1">
              <a:lumMod val="8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49609</xdr:colOff>
      <xdr:row>2</xdr:row>
      <xdr:rowOff>208359</xdr:rowOff>
    </xdr:from>
    <xdr:to>
      <xdr:col>2</xdr:col>
      <xdr:colOff>545703</xdr:colOff>
      <xdr:row>2</xdr:row>
      <xdr:rowOff>674687</xdr:rowOff>
    </xdr:to>
    <xdr:sp macro="[0]!BeginBudgetButton_Click" textlink="">
      <xdr:nvSpPr>
        <xdr:cNvPr id="9" name="Rounded Rectangle 8">
          <a:extLst>
            <a:ext uri="{FF2B5EF4-FFF2-40B4-BE49-F238E27FC236}">
              <a16:creationId xmlns:a16="http://schemas.microsoft.com/office/drawing/2014/main" id="{00000000-0008-0000-0100-000009000000}"/>
            </a:ext>
          </a:extLst>
        </xdr:cNvPr>
        <xdr:cNvSpPr/>
      </xdr:nvSpPr>
      <xdr:spPr>
        <a:xfrm>
          <a:off x="922734" y="1488281"/>
          <a:ext cx="1369219" cy="466328"/>
        </a:xfrm>
        <a:prstGeom prst="roundRect">
          <a:avLst/>
        </a:prstGeom>
        <a:solidFill>
          <a:schemeClr val="accent3">
            <a:lumMod val="75000"/>
          </a:schemeClr>
        </a:solidFill>
        <a:ln w="28575">
          <a:no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lang="en-US" sz="1400">
              <a:ln>
                <a:noFill/>
              </a:ln>
              <a:solidFill>
                <a:schemeClr val="bg1"/>
              </a:solidFill>
              <a:latin typeface="Calibri" panose="020F0502020204030204" pitchFamily="34" charset="0"/>
              <a:cs typeface="Calibri" panose="020F0502020204030204" pitchFamily="34" charset="0"/>
            </a:rPr>
            <a:t>Begin Budget</a:t>
          </a:r>
        </a:p>
      </xdr:txBody>
    </xdr:sp>
    <xdr:clientData fPrintsWithSheet="0"/>
  </xdr:twoCellAnchor>
</xdr:wsDr>
</file>

<file path=xl/drawings/drawing2.xml><?xml version="1.0" encoding="utf-8"?>
<c:userShapes xmlns:c="http://schemas.openxmlformats.org/drawingml/2006/chart">
  <cdr:relSizeAnchor xmlns:cdr="http://schemas.openxmlformats.org/drawingml/2006/chartDrawing">
    <cdr:from>
      <cdr:x>0.05841</cdr:x>
      <cdr:y>0.80655</cdr:y>
    </cdr:from>
    <cdr:to>
      <cdr:x>0.89327</cdr:x>
      <cdr:y>0.99947</cdr:y>
    </cdr:to>
    <cdr:sp macro="" textlink="chart_calcs!$D$8">
      <cdr:nvSpPr>
        <cdr:cNvPr id="2" name="TextBox 11"/>
        <cdr:cNvSpPr txBox="1"/>
      </cdr:nvSpPr>
      <cdr:spPr>
        <a:xfrm xmlns:a="http://schemas.openxmlformats.org/drawingml/2006/main">
          <a:off x="121613" y="2128976"/>
          <a:ext cx="1738224" cy="509242"/>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algn="ctr"/>
          <a:fld id="{86209F00-A850-4A99-AD2A-AA8609566827}" type="TxLink">
            <a:rPr lang="en-US" sz="1400">
              <a:solidFill>
                <a:srgbClr val="FFFFFF"/>
              </a:solidFill>
            </a:rPr>
            <a:pPr algn="ctr"/>
            <a:t>Annual Cash Surplus (Deficit):</a:t>
          </a:fld>
          <a:endParaRPr lang="en-US" sz="1400">
            <a:solidFill>
              <a:srgbClr val="FFFFFF"/>
            </a:solidFill>
          </a:endParaRPr>
        </a:p>
      </cdr:txBody>
    </cdr:sp>
  </cdr:relSizeAnchor>
  <cdr:relSizeAnchor xmlns:cdr="http://schemas.openxmlformats.org/drawingml/2006/chartDrawing">
    <cdr:from>
      <cdr:x>0.49966</cdr:x>
      <cdr:y>0.45833</cdr:y>
    </cdr:from>
    <cdr:to>
      <cdr:x>0.49966</cdr:x>
      <cdr:y>0.85833</cdr:y>
    </cdr:to>
    <cdr:cxnSp macro="">
      <cdr:nvCxnSpPr>
        <cdr:cNvPr id="5" name="Straight Connector 4">
          <a:extLst xmlns:a="http://schemas.openxmlformats.org/drawingml/2006/main">
            <a:ext uri="{FF2B5EF4-FFF2-40B4-BE49-F238E27FC236}">
              <a16:creationId xmlns:a16="http://schemas.microsoft.com/office/drawing/2014/main" id="{3F08CE04-0C3D-4B96-98D8-42F1C3766BDC}"/>
            </a:ext>
          </a:extLst>
        </cdr:cNvPr>
        <cdr:cNvCxnSpPr/>
      </cdr:nvCxnSpPr>
      <cdr:spPr>
        <a:xfrm xmlns:a="http://schemas.openxmlformats.org/drawingml/2006/main">
          <a:off x="1131929" y="1047750"/>
          <a:ext cx="0" cy="914400"/>
        </a:xfrm>
        <a:prstGeom xmlns:a="http://schemas.openxmlformats.org/drawingml/2006/main" prst="line">
          <a:avLst/>
        </a:prstGeom>
        <a:ln xmlns:a="http://schemas.openxmlformats.org/drawingml/2006/main" w="25400">
          <a:solidFill>
            <a:schemeClr val="bg1">
              <a:lumMod val="75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3.xml><?xml version="1.0" encoding="utf-8"?>
<c:userShapes xmlns:c="http://schemas.openxmlformats.org/drawingml/2006/chart">
  <cdr:relSizeAnchor xmlns:cdr="http://schemas.openxmlformats.org/drawingml/2006/chartDrawing">
    <cdr:from>
      <cdr:x>0</cdr:x>
      <cdr:y>0.17913</cdr:y>
    </cdr:from>
    <cdr:to>
      <cdr:x>0.12264</cdr:x>
      <cdr:y>0.45786</cdr:y>
    </cdr:to>
    <cdr:sp macro="" textlink="">
      <cdr:nvSpPr>
        <cdr:cNvPr id="2" name="TextBox 3"/>
        <cdr:cNvSpPr txBox="1"/>
      </cdr:nvSpPr>
      <cdr:spPr>
        <a:xfrm xmlns:a="http://schemas.openxmlformats.org/drawingml/2006/main">
          <a:off x="0" y="210241"/>
          <a:ext cx="1536383" cy="327141"/>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algn="l"/>
          <a:r>
            <a:rPr lang="en-US" sz="1500" b="1">
              <a:solidFill>
                <a:schemeClr val="bg2">
                  <a:lumMod val="65000"/>
                </a:schemeClr>
              </a:solidFill>
              <a:latin typeface="Calibri" panose="020F0502020204030204" pitchFamily="34" charset="0"/>
              <a:cs typeface="Calibri" panose="020F0502020204030204" pitchFamily="34" charset="0"/>
            </a:rPr>
            <a:t>CASH SUMMARY</a:t>
          </a:r>
        </a:p>
      </cdr:txBody>
    </cdr:sp>
  </cdr:relSizeAnchor>
</c:userShapes>
</file>

<file path=xl/drawings/drawing4.xml><?xml version="1.0" encoding="utf-8"?>
<xdr:wsDr xmlns:xdr="http://schemas.openxmlformats.org/drawingml/2006/spreadsheetDrawing" xmlns:a="http://schemas.openxmlformats.org/drawingml/2006/main">
  <xdr:twoCellAnchor>
    <xdr:from>
      <xdr:col>9</xdr:col>
      <xdr:colOff>0</xdr:colOff>
      <xdr:row>3</xdr:row>
      <xdr:rowOff>117374</xdr:rowOff>
    </xdr:from>
    <xdr:to>
      <xdr:col>23</xdr:col>
      <xdr:colOff>0</xdr:colOff>
      <xdr:row>16</xdr:row>
      <xdr:rowOff>12599</xdr:rowOff>
    </xdr:to>
    <xdr:graphicFrame macro="">
      <xdr:nvGraphicFramePr>
        <xdr:cNvPr id="2" name="Monthly Expense Summary" descr="Donut chart showing summary of monthly expenses for selected month." title="Expense Summary">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xdr:from>
          <xdr:col>2</xdr:col>
          <xdr:colOff>523875</xdr:colOff>
          <xdr:row>22</xdr:row>
          <xdr:rowOff>9525</xdr:rowOff>
        </xdr:from>
        <xdr:to>
          <xdr:col>31</xdr:col>
          <xdr:colOff>142875</xdr:colOff>
          <xdr:row>23</xdr:row>
          <xdr:rowOff>47625</xdr:rowOff>
        </xdr:to>
        <xdr:sp macro="" textlink="">
          <xdr:nvSpPr>
            <xdr:cNvPr id="3073" name="Monthly Scroll" descr="Click to cycle the budget summary by month."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sp>
        <xdr:clientData fLocksWithSheet="0" fPrintsWithSheet="0"/>
      </xdr:twoCellAnchor>
    </mc:Choice>
    <mc:Fallback/>
  </mc:AlternateContent>
  <xdr:twoCellAnchor>
    <xdr:from>
      <xdr:col>25</xdr:col>
      <xdr:colOff>0</xdr:colOff>
      <xdr:row>4</xdr:row>
      <xdr:rowOff>181920</xdr:rowOff>
    </xdr:from>
    <xdr:to>
      <xdr:col>31</xdr:col>
      <xdr:colOff>65234</xdr:colOff>
      <xdr:row>16</xdr:row>
      <xdr:rowOff>137755</xdr:rowOff>
    </xdr:to>
    <xdr:graphicFrame macro="">
      <xdr:nvGraphicFramePr>
        <xdr:cNvPr id="4" name="Monthly Cash Flow" descr="Bar chart showing positive and negative cash flow for selected month." title="Monthly Cash Flow">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84573</xdr:colOff>
      <xdr:row>15</xdr:row>
      <xdr:rowOff>48398</xdr:rowOff>
    </xdr:from>
    <xdr:to>
      <xdr:col>31</xdr:col>
      <xdr:colOff>23963</xdr:colOff>
      <xdr:row>21</xdr:row>
      <xdr:rowOff>71887</xdr:rowOff>
    </xdr:to>
    <xdr:graphicFrame macro="">
      <xdr:nvGraphicFramePr>
        <xdr:cNvPr id="5" name="Cash Flow By Month" descr="Line chart showing positive and negative cash flow for each month." title="Cash Flow By Month">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648519</xdr:colOff>
      <xdr:row>3</xdr:row>
      <xdr:rowOff>141337</xdr:rowOff>
    </xdr:from>
    <xdr:to>
      <xdr:col>7</xdr:col>
      <xdr:colOff>0</xdr:colOff>
      <xdr:row>15</xdr:row>
      <xdr:rowOff>97173</xdr:rowOff>
    </xdr:to>
    <xdr:graphicFrame macro="">
      <xdr:nvGraphicFramePr>
        <xdr:cNvPr id="6" name="Monthly Income Summary" descr="Donut chart showing summary of monthly income for selected month." title="Monthly Income">
          <a:extLst>
            <a:ext uri="{FF2B5EF4-FFF2-40B4-BE49-F238E27FC236}">
              <a16:creationId xmlns:a16="http://schemas.microsoft.com/office/drawing/2014/main"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482419</xdr:colOff>
      <xdr:row>4</xdr:row>
      <xdr:rowOff>28322</xdr:rowOff>
    </xdr:from>
    <xdr:to>
      <xdr:col>8</xdr:col>
      <xdr:colOff>482419</xdr:colOff>
      <xdr:row>15</xdr:row>
      <xdr:rowOff>47387</xdr:rowOff>
    </xdr:to>
    <xdr:cxnSp macro="">
      <xdr:nvCxnSpPr>
        <xdr:cNvPr id="7" name="Chart border 1" descr="&quot;&quot;" title="Chart border">
          <a:extLst>
            <a:ext uri="{FF2B5EF4-FFF2-40B4-BE49-F238E27FC236}">
              <a16:creationId xmlns:a16="http://schemas.microsoft.com/office/drawing/2014/main" id="{00000000-0008-0000-0200-000007000000}"/>
            </a:ext>
          </a:extLst>
        </xdr:cNvPr>
        <xdr:cNvCxnSpPr/>
      </xdr:nvCxnSpPr>
      <xdr:spPr>
        <a:xfrm>
          <a:off x="6641919" y="2428622"/>
          <a:ext cx="0" cy="2508265"/>
        </a:xfrm>
        <a:prstGeom prst="line">
          <a:avLst/>
        </a:prstGeom>
        <a:ln w="12700">
          <a:solidFill>
            <a:schemeClr val="bg1">
              <a:lumMod val="8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82971</xdr:colOff>
      <xdr:row>4</xdr:row>
      <xdr:rowOff>28322</xdr:rowOff>
    </xdr:from>
    <xdr:to>
      <xdr:col>26</xdr:col>
      <xdr:colOff>82971</xdr:colOff>
      <xdr:row>15</xdr:row>
      <xdr:rowOff>47387</xdr:rowOff>
    </xdr:to>
    <xdr:cxnSp macro="">
      <xdr:nvCxnSpPr>
        <xdr:cNvPr id="8" name="Chart border 2" descr="&quot;&quot;" title="Chart border">
          <a:extLst>
            <a:ext uri="{FF2B5EF4-FFF2-40B4-BE49-F238E27FC236}">
              <a16:creationId xmlns:a16="http://schemas.microsoft.com/office/drawing/2014/main" id="{00000000-0008-0000-0200-000008000000}"/>
            </a:ext>
          </a:extLst>
        </xdr:cNvPr>
        <xdr:cNvCxnSpPr/>
      </xdr:nvCxnSpPr>
      <xdr:spPr>
        <a:xfrm>
          <a:off x="10814471" y="2428622"/>
          <a:ext cx="0" cy="2508265"/>
        </a:xfrm>
        <a:prstGeom prst="line">
          <a:avLst/>
        </a:prstGeom>
        <a:ln w="12700">
          <a:solidFill>
            <a:schemeClr val="bg1">
              <a:lumMod val="8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49609</xdr:colOff>
      <xdr:row>2</xdr:row>
      <xdr:rowOff>208359</xdr:rowOff>
    </xdr:from>
    <xdr:to>
      <xdr:col>2</xdr:col>
      <xdr:colOff>545703</xdr:colOff>
      <xdr:row>2</xdr:row>
      <xdr:rowOff>674687</xdr:rowOff>
    </xdr:to>
    <xdr:sp macro="[0]!BeginBudgetButton_Click" textlink="">
      <xdr:nvSpPr>
        <xdr:cNvPr id="9" name="Rounded Rectangle 8">
          <a:extLst>
            <a:ext uri="{FF2B5EF4-FFF2-40B4-BE49-F238E27FC236}">
              <a16:creationId xmlns:a16="http://schemas.microsoft.com/office/drawing/2014/main" id="{00000000-0008-0000-0200-000009000000}"/>
            </a:ext>
          </a:extLst>
        </xdr:cNvPr>
        <xdr:cNvSpPr/>
      </xdr:nvSpPr>
      <xdr:spPr>
        <a:xfrm>
          <a:off x="925909" y="1491059"/>
          <a:ext cx="1575594" cy="466328"/>
        </a:xfrm>
        <a:prstGeom prst="roundRect">
          <a:avLst/>
        </a:prstGeom>
        <a:solidFill>
          <a:schemeClr val="accent3">
            <a:lumMod val="75000"/>
          </a:schemeClr>
        </a:solidFill>
        <a:ln w="28575">
          <a:no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lang="en-US" sz="1400">
              <a:ln>
                <a:noFill/>
              </a:ln>
              <a:solidFill>
                <a:schemeClr val="bg1"/>
              </a:solidFill>
              <a:latin typeface="Calibri" panose="020F0502020204030204" pitchFamily="34" charset="0"/>
              <a:cs typeface="Calibri" panose="020F0502020204030204" pitchFamily="34" charset="0"/>
            </a:rPr>
            <a:t>Begin Budget</a:t>
          </a:r>
        </a:p>
      </xdr:txBody>
    </xdr:sp>
    <xdr:clientData fPrintsWithSheet="0"/>
  </xdr:twoCellAnchor>
</xdr:wsDr>
</file>

<file path=xl/drawings/drawing5.xml><?xml version="1.0" encoding="utf-8"?>
<c:userShapes xmlns:c="http://schemas.openxmlformats.org/drawingml/2006/chart">
  <cdr:relSizeAnchor xmlns:cdr="http://schemas.openxmlformats.org/drawingml/2006/chartDrawing">
    <cdr:from>
      <cdr:x>0.05841</cdr:x>
      <cdr:y>0</cdr:y>
    </cdr:from>
    <cdr:to>
      <cdr:x>0.89327</cdr:x>
      <cdr:y>1</cdr:y>
    </cdr:to>
    <cdr:sp macro="" textlink="chart_calcs!$D$8">
      <cdr:nvSpPr>
        <cdr:cNvPr id="2" name="TextBox 11"/>
        <cdr:cNvSpPr txBox="1"/>
      </cdr:nvSpPr>
      <cdr:spPr>
        <a:xfrm xmlns:a="http://schemas.openxmlformats.org/drawingml/2006/main">
          <a:off x="220974" y="0"/>
          <a:ext cx="3158408" cy="300788"/>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algn="ctr"/>
          <a:fld id="{86209F00-A850-4A99-AD2A-AA8609566827}" type="TxLink">
            <a:rPr lang="en-US" sz="1400" b="0" i="0" u="none" strike="noStrike">
              <a:solidFill>
                <a:srgbClr val="FFFFFF"/>
              </a:solidFill>
              <a:latin typeface="Trebuchet MS"/>
            </a:rPr>
            <a:pPr algn="ctr"/>
            <a:t>Annual Cash Surplus (Deficit):</a:t>
          </a:fld>
          <a:endParaRPr lang="en-US" sz="1400">
            <a:solidFill>
              <a:srgbClr val="FFFFFF"/>
            </a:solidFill>
          </a:endParaRPr>
        </a:p>
      </cdr:txBody>
    </cdr:sp>
  </cdr:relSizeAnchor>
  <cdr:relSizeAnchor xmlns:cdr="http://schemas.openxmlformats.org/drawingml/2006/chartDrawing">
    <cdr:from>
      <cdr:x>0.49966</cdr:x>
      <cdr:y>0.45833</cdr:y>
    </cdr:from>
    <cdr:to>
      <cdr:x>0.49966</cdr:x>
      <cdr:y>0.85833</cdr:y>
    </cdr:to>
    <cdr:cxnSp macro="">
      <cdr:nvCxnSpPr>
        <cdr:cNvPr id="5" name="Straight Connector 4">
          <a:extLst xmlns:a="http://schemas.openxmlformats.org/drawingml/2006/main">
            <a:ext uri="{FF2B5EF4-FFF2-40B4-BE49-F238E27FC236}">
              <a16:creationId xmlns:a16="http://schemas.microsoft.com/office/drawing/2014/main" id="{3F08CE04-0C3D-4B96-98D8-42F1C3766BDC}"/>
            </a:ext>
          </a:extLst>
        </cdr:cNvPr>
        <cdr:cNvCxnSpPr/>
      </cdr:nvCxnSpPr>
      <cdr:spPr>
        <a:xfrm xmlns:a="http://schemas.openxmlformats.org/drawingml/2006/main">
          <a:off x="1131929" y="1047750"/>
          <a:ext cx="0" cy="914400"/>
        </a:xfrm>
        <a:prstGeom xmlns:a="http://schemas.openxmlformats.org/drawingml/2006/main" prst="line">
          <a:avLst/>
        </a:prstGeom>
        <a:ln xmlns:a="http://schemas.openxmlformats.org/drawingml/2006/main" w="25400">
          <a:solidFill>
            <a:schemeClr val="bg1">
              <a:lumMod val="75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6.xml><?xml version="1.0" encoding="utf-8"?>
<c:userShapes xmlns:c="http://schemas.openxmlformats.org/drawingml/2006/chart">
  <cdr:relSizeAnchor xmlns:cdr="http://schemas.openxmlformats.org/drawingml/2006/chartDrawing">
    <cdr:from>
      <cdr:x>0</cdr:x>
      <cdr:y>0.17913</cdr:y>
    </cdr:from>
    <cdr:to>
      <cdr:x>0.12264</cdr:x>
      <cdr:y>0.45786</cdr:y>
    </cdr:to>
    <cdr:sp macro="" textlink="">
      <cdr:nvSpPr>
        <cdr:cNvPr id="2" name="TextBox 3"/>
        <cdr:cNvSpPr txBox="1"/>
      </cdr:nvSpPr>
      <cdr:spPr>
        <a:xfrm xmlns:a="http://schemas.openxmlformats.org/drawingml/2006/main">
          <a:off x="0" y="210241"/>
          <a:ext cx="1536383" cy="327141"/>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algn="l"/>
          <a:r>
            <a:rPr lang="en-US" sz="1500" b="1">
              <a:solidFill>
                <a:schemeClr val="bg2">
                  <a:lumMod val="65000"/>
                </a:schemeClr>
              </a:solidFill>
              <a:latin typeface="Calibri" panose="020F0502020204030204" pitchFamily="34" charset="0"/>
              <a:cs typeface="Calibri" panose="020F0502020204030204" pitchFamily="34" charset="0"/>
            </a:rPr>
            <a:t>CASH SUMMARY</a:t>
          </a:r>
        </a:p>
      </cdr:txBody>
    </cdr:sp>
  </cdr:relSizeAnchor>
</c:userShapes>
</file>

<file path=xl/theme/theme1.xml><?xml version="1.0" encoding="utf-8"?>
<a:theme xmlns:a="http://schemas.openxmlformats.org/drawingml/2006/main" name="Office Theme">
  <a:themeElements>
    <a:clrScheme name="Monthly College Budget">
      <a:dk1>
        <a:sysClr val="windowText" lastClr="000000"/>
      </a:dk1>
      <a:lt1>
        <a:sysClr val="window" lastClr="FFFFFF"/>
      </a:lt1>
      <a:dk2>
        <a:srgbClr val="000000"/>
      </a:dk2>
      <a:lt2>
        <a:srgbClr val="FFFFFF"/>
      </a:lt2>
      <a:accent1>
        <a:srgbClr val="67BCD1"/>
      </a:accent1>
      <a:accent2>
        <a:srgbClr val="F09912"/>
      </a:accent2>
      <a:accent3>
        <a:srgbClr val="6ECC9E"/>
      </a:accent3>
      <a:accent4>
        <a:srgbClr val="EB4A17"/>
      </a:accent4>
      <a:accent5>
        <a:srgbClr val="9942AC"/>
      </a:accent5>
      <a:accent6>
        <a:srgbClr val="F749A2"/>
      </a:accent6>
      <a:hlink>
        <a:srgbClr val="67BCD1"/>
      </a:hlink>
      <a:folHlink>
        <a:srgbClr val="9942AC"/>
      </a:folHlink>
    </a:clrScheme>
    <a:fontScheme name="Monthly College Budget">
      <a:majorFont>
        <a:latin typeface="Cambria"/>
        <a:ea typeface=""/>
        <a:cs typeface=""/>
      </a:majorFont>
      <a:minorFont>
        <a:latin typeface="Trebuchet M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trlProp" Target="../ctrlProps/ctrlProp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68BFD-87DE-4CA1-843E-3BB9D7D4653E}">
  <sheetPr codeName="Sheet4">
    <tabColor theme="4"/>
  </sheetPr>
  <dimension ref="A1:P50"/>
  <sheetViews>
    <sheetView showGridLines="0" tabSelected="1" topLeftCell="A29" workbookViewId="0">
      <selection activeCell="B38" sqref="B38"/>
    </sheetView>
  </sheetViews>
  <sheetFormatPr defaultRowHeight="15" x14ac:dyDescent="0.3"/>
  <cols>
    <col min="1" max="1" width="6.42578125" customWidth="1"/>
    <col min="2" max="2" width="155.7109375" customWidth="1"/>
  </cols>
  <sheetData>
    <row r="1" spans="1:16" ht="12" customHeight="1" x14ac:dyDescent="0.3">
      <c r="A1" t="s">
        <v>153</v>
      </c>
    </row>
    <row r="2" spans="1:16" ht="26.25" x14ac:dyDescent="0.4">
      <c r="B2" s="260" t="s">
        <v>98</v>
      </c>
      <c r="C2" s="16"/>
      <c r="D2" s="16"/>
      <c r="E2" s="16"/>
      <c r="F2" s="16"/>
      <c r="G2" s="16"/>
      <c r="H2" s="16"/>
      <c r="I2" s="16"/>
      <c r="J2" s="16"/>
      <c r="K2" s="16"/>
      <c r="L2" s="16"/>
      <c r="M2" s="16"/>
      <c r="N2" s="16"/>
      <c r="O2" s="16"/>
      <c r="P2" s="16"/>
    </row>
    <row r="3" spans="1:16" ht="12" customHeight="1" x14ac:dyDescent="0.3">
      <c r="B3" s="16"/>
      <c r="C3" s="16"/>
      <c r="D3" s="16"/>
      <c r="E3" s="16"/>
      <c r="F3" s="16"/>
      <c r="G3" s="16"/>
      <c r="H3" s="16"/>
      <c r="I3" s="16"/>
      <c r="J3" s="16"/>
      <c r="K3" s="16"/>
      <c r="L3" s="16"/>
      <c r="M3" s="16"/>
      <c r="N3" s="16"/>
      <c r="O3" s="16"/>
      <c r="P3" s="16"/>
    </row>
    <row r="4" spans="1:16" ht="45" x14ac:dyDescent="0.3">
      <c r="B4" s="255" t="s">
        <v>149</v>
      </c>
      <c r="C4" s="16"/>
      <c r="D4" s="16"/>
      <c r="E4" s="16"/>
      <c r="F4" s="16"/>
      <c r="G4" s="16"/>
      <c r="H4" s="16"/>
      <c r="I4" s="16"/>
      <c r="J4" s="16"/>
      <c r="K4" s="16"/>
      <c r="L4" s="16"/>
      <c r="M4" s="16"/>
      <c r="N4" s="16"/>
      <c r="O4" s="16"/>
      <c r="P4" s="16"/>
    </row>
    <row r="5" spans="1:16" ht="11.25" customHeight="1" x14ac:dyDescent="0.3">
      <c r="B5" s="16"/>
      <c r="C5" s="16"/>
      <c r="D5" s="16"/>
      <c r="E5" s="16"/>
      <c r="F5" s="16"/>
      <c r="G5" s="16"/>
      <c r="H5" s="16"/>
      <c r="I5" s="16"/>
      <c r="J5" s="16"/>
      <c r="K5" s="16"/>
      <c r="L5" s="16"/>
      <c r="M5" s="16"/>
      <c r="N5" s="16"/>
      <c r="O5" s="16"/>
      <c r="P5" s="16"/>
    </row>
    <row r="6" spans="1:16" ht="18.75" x14ac:dyDescent="0.3">
      <c r="B6" s="261" t="s">
        <v>128</v>
      </c>
      <c r="C6" s="16"/>
      <c r="D6" s="16"/>
      <c r="E6" s="16"/>
      <c r="F6" s="16"/>
      <c r="G6" s="16"/>
      <c r="H6" s="16"/>
      <c r="I6" s="16"/>
      <c r="J6" s="16"/>
      <c r="K6" s="16"/>
      <c r="L6" s="16"/>
      <c r="M6" s="16"/>
      <c r="N6" s="16"/>
      <c r="O6" s="16"/>
      <c r="P6" s="16"/>
    </row>
    <row r="7" spans="1:16" ht="30" x14ac:dyDescent="0.3">
      <c r="B7" s="254" t="s">
        <v>130</v>
      </c>
      <c r="C7" s="16"/>
      <c r="D7" s="16"/>
      <c r="E7" s="16"/>
      <c r="F7" s="16"/>
      <c r="G7" s="16"/>
      <c r="H7" s="16"/>
      <c r="I7" s="16"/>
      <c r="J7" s="16"/>
      <c r="K7" s="16"/>
      <c r="L7" s="16"/>
      <c r="M7" s="16"/>
      <c r="N7" s="16"/>
      <c r="O7" s="16"/>
      <c r="P7" s="16"/>
    </row>
    <row r="8" spans="1:16" x14ac:dyDescent="0.3">
      <c r="B8" s="253" t="s">
        <v>99</v>
      </c>
      <c r="C8" s="16"/>
      <c r="D8" s="16"/>
      <c r="E8" s="16"/>
      <c r="F8" s="16"/>
      <c r="G8" s="16"/>
      <c r="H8" s="16"/>
      <c r="I8" s="16"/>
      <c r="J8" s="16"/>
      <c r="K8" s="16"/>
      <c r="L8" s="16"/>
      <c r="M8" s="16"/>
      <c r="N8" s="16"/>
      <c r="O8" s="16"/>
      <c r="P8" s="16"/>
    </row>
    <row r="9" spans="1:16" ht="30" x14ac:dyDescent="0.3">
      <c r="B9" s="254" t="s">
        <v>100</v>
      </c>
      <c r="C9" s="16"/>
      <c r="D9" s="16"/>
      <c r="E9" s="16"/>
      <c r="F9" s="16"/>
      <c r="G9" s="16"/>
      <c r="H9" s="16"/>
      <c r="I9" s="16"/>
      <c r="J9" s="16"/>
      <c r="K9" s="16"/>
      <c r="L9" s="16"/>
      <c r="M9" s="16"/>
      <c r="N9" s="16"/>
      <c r="O9" s="16"/>
      <c r="P9" s="16"/>
    </row>
    <row r="10" spans="1:16" x14ac:dyDescent="0.3">
      <c r="B10" s="253" t="s">
        <v>101</v>
      </c>
      <c r="C10" s="16"/>
      <c r="D10" s="16"/>
      <c r="E10" s="16"/>
      <c r="F10" s="16"/>
      <c r="G10" s="16"/>
      <c r="H10" s="16"/>
      <c r="I10" s="16"/>
      <c r="J10" s="16"/>
      <c r="K10" s="16"/>
      <c r="L10" s="16"/>
      <c r="M10" s="16"/>
      <c r="N10" s="16"/>
      <c r="O10" s="16"/>
      <c r="P10" s="16"/>
    </row>
    <row r="11" spans="1:16" x14ac:dyDescent="0.3">
      <c r="B11" s="257" t="s">
        <v>102</v>
      </c>
      <c r="C11" s="16"/>
      <c r="D11" s="16"/>
      <c r="E11" s="16"/>
      <c r="F11" s="16"/>
      <c r="G11" s="16"/>
      <c r="H11" s="16"/>
      <c r="I11" s="16"/>
      <c r="J11" s="16"/>
      <c r="K11" s="16"/>
      <c r="L11" s="16"/>
      <c r="M11" s="16"/>
      <c r="N11" s="16"/>
      <c r="O11" s="16"/>
      <c r="P11" s="16"/>
    </row>
    <row r="12" spans="1:16" ht="30" x14ac:dyDescent="0.3">
      <c r="B12" s="257" t="s">
        <v>103</v>
      </c>
      <c r="C12" s="16"/>
      <c r="D12" s="16"/>
      <c r="E12" s="16"/>
      <c r="F12" s="16"/>
      <c r="G12" s="16"/>
      <c r="H12" s="16"/>
      <c r="I12" s="16"/>
      <c r="J12" s="16"/>
      <c r="K12" s="16"/>
      <c r="L12" s="16"/>
      <c r="M12" s="16"/>
      <c r="N12" s="16"/>
      <c r="O12" s="16"/>
      <c r="P12" s="16"/>
    </row>
    <row r="13" spans="1:16" ht="30" x14ac:dyDescent="0.3">
      <c r="B13" s="257" t="s">
        <v>104</v>
      </c>
      <c r="C13" s="16"/>
      <c r="D13" s="16"/>
      <c r="E13" s="16"/>
      <c r="F13" s="16"/>
      <c r="G13" s="16"/>
      <c r="H13" s="16"/>
      <c r="I13" s="16"/>
      <c r="J13" s="16"/>
      <c r="K13" s="16"/>
      <c r="L13" s="16"/>
      <c r="M13" s="16"/>
      <c r="N13" s="16"/>
      <c r="O13" s="16"/>
      <c r="P13" s="16"/>
    </row>
    <row r="14" spans="1:16" ht="30" x14ac:dyDescent="0.3">
      <c r="B14" s="257" t="s">
        <v>105</v>
      </c>
      <c r="C14" s="16"/>
      <c r="D14" s="16"/>
      <c r="E14" s="16"/>
      <c r="F14" s="16"/>
      <c r="G14" s="16"/>
      <c r="H14" s="16"/>
      <c r="I14" s="16"/>
      <c r="J14" s="16"/>
      <c r="K14" s="16"/>
      <c r="L14" s="16"/>
      <c r="M14" s="16"/>
      <c r="N14" s="16"/>
      <c r="O14" s="16"/>
      <c r="P14" s="16"/>
    </row>
    <row r="15" spans="1:16" ht="45" x14ac:dyDescent="0.3">
      <c r="B15" s="257" t="s">
        <v>106</v>
      </c>
      <c r="C15" s="16"/>
      <c r="D15" s="16"/>
      <c r="E15" s="16"/>
      <c r="F15" s="16"/>
      <c r="G15" s="16"/>
      <c r="H15" s="16"/>
      <c r="I15" s="16"/>
      <c r="J15" s="16"/>
      <c r="K15" s="16"/>
      <c r="L15" s="16"/>
      <c r="M15" s="16"/>
      <c r="N15" s="16"/>
      <c r="O15" s="16"/>
      <c r="P15" s="16"/>
    </row>
    <row r="16" spans="1:16" x14ac:dyDescent="0.3">
      <c r="B16" s="253" t="s">
        <v>107</v>
      </c>
      <c r="C16" s="16"/>
      <c r="D16" s="16"/>
      <c r="E16" s="16"/>
      <c r="F16" s="16"/>
      <c r="G16" s="16"/>
      <c r="H16" s="16"/>
      <c r="I16" s="16"/>
      <c r="J16" s="16"/>
      <c r="K16" s="16"/>
      <c r="L16" s="16"/>
      <c r="M16" s="16"/>
      <c r="N16" s="16"/>
      <c r="O16" s="16"/>
      <c r="P16" s="16"/>
    </row>
    <row r="17" spans="2:16" x14ac:dyDescent="0.3">
      <c r="B17" s="253" t="s">
        <v>150</v>
      </c>
      <c r="C17" s="16"/>
      <c r="D17" s="16"/>
      <c r="E17" s="16"/>
      <c r="F17" s="16"/>
      <c r="G17" s="16"/>
      <c r="H17" s="16"/>
      <c r="I17" s="16"/>
      <c r="J17" s="16"/>
      <c r="K17" s="16"/>
      <c r="L17" s="16"/>
      <c r="M17" s="16"/>
      <c r="N17" s="16"/>
      <c r="O17" s="16"/>
      <c r="P17" s="16"/>
    </row>
    <row r="18" spans="2:16" x14ac:dyDescent="0.3">
      <c r="B18" s="256" t="s">
        <v>108</v>
      </c>
      <c r="C18" s="16"/>
      <c r="D18" s="16"/>
      <c r="E18" s="16"/>
      <c r="F18" s="16"/>
      <c r="G18" s="16"/>
      <c r="H18" s="16"/>
      <c r="I18" s="16"/>
      <c r="J18" s="16"/>
      <c r="K18" s="16"/>
      <c r="L18" s="16"/>
      <c r="M18" s="16"/>
      <c r="N18" s="16"/>
      <c r="O18" s="16"/>
      <c r="P18" s="16"/>
    </row>
    <row r="19" spans="2:16" ht="30" x14ac:dyDescent="0.3">
      <c r="B19" s="259" t="s">
        <v>109</v>
      </c>
      <c r="C19" s="16"/>
      <c r="D19" s="16"/>
      <c r="E19" s="16"/>
      <c r="F19" s="16"/>
      <c r="G19" s="16"/>
      <c r="H19" s="16"/>
      <c r="I19" s="16"/>
      <c r="J19" s="16"/>
      <c r="K19" s="16"/>
      <c r="L19" s="16"/>
      <c r="M19" s="16"/>
      <c r="N19" s="16"/>
      <c r="O19" s="16"/>
      <c r="P19" s="16"/>
    </row>
    <row r="20" spans="2:16" x14ac:dyDescent="0.3">
      <c r="B20" s="256" t="s">
        <v>110</v>
      </c>
      <c r="C20" s="16"/>
      <c r="D20" s="16"/>
      <c r="E20" s="16"/>
      <c r="F20" s="16"/>
      <c r="G20" s="16"/>
      <c r="H20" s="16"/>
      <c r="I20" s="16"/>
      <c r="J20" s="16"/>
      <c r="K20" s="16"/>
      <c r="L20" s="16"/>
      <c r="M20" s="16"/>
      <c r="N20" s="16"/>
      <c r="O20" s="16"/>
      <c r="P20" s="16"/>
    </row>
    <row r="21" spans="2:16" x14ac:dyDescent="0.3">
      <c r="B21" s="256" t="s">
        <v>111</v>
      </c>
      <c r="C21" s="16"/>
      <c r="D21" s="16"/>
      <c r="E21" s="16"/>
      <c r="F21" s="16"/>
      <c r="G21" s="16"/>
      <c r="H21" s="16"/>
      <c r="I21" s="16"/>
      <c r="J21" s="16"/>
      <c r="K21" s="16"/>
      <c r="L21" s="16"/>
      <c r="M21" s="16"/>
      <c r="N21" s="16"/>
      <c r="O21" s="16"/>
      <c r="P21" s="16"/>
    </row>
    <row r="22" spans="2:16" x14ac:dyDescent="0.3">
      <c r="B22" s="256" t="s">
        <v>112</v>
      </c>
      <c r="C22" s="16"/>
      <c r="D22" s="16"/>
      <c r="E22" s="16"/>
      <c r="F22" s="16"/>
      <c r="G22" s="16"/>
      <c r="H22" s="16"/>
      <c r="I22" s="16"/>
      <c r="J22" s="16"/>
      <c r="K22" s="16"/>
      <c r="L22" s="16"/>
      <c r="M22" s="16"/>
      <c r="N22" s="16"/>
      <c r="O22" s="16"/>
      <c r="P22" s="16"/>
    </row>
    <row r="23" spans="2:16" x14ac:dyDescent="0.3">
      <c r="B23" s="256" t="s">
        <v>113</v>
      </c>
      <c r="C23" s="16"/>
      <c r="D23" s="16"/>
      <c r="E23" s="16"/>
      <c r="F23" s="16"/>
      <c r="G23" s="16"/>
      <c r="H23" s="16"/>
      <c r="I23" s="16"/>
      <c r="J23" s="16"/>
      <c r="K23" s="16"/>
      <c r="L23" s="16"/>
      <c r="M23" s="16"/>
      <c r="N23" s="16"/>
      <c r="O23" s="16"/>
      <c r="P23" s="16"/>
    </row>
    <row r="24" spans="2:16" x14ac:dyDescent="0.3">
      <c r="B24" s="256" t="s">
        <v>114</v>
      </c>
      <c r="C24" s="16"/>
      <c r="D24" s="16"/>
      <c r="E24" s="16"/>
      <c r="F24" s="16"/>
      <c r="G24" s="16"/>
      <c r="H24" s="16"/>
      <c r="I24" s="16"/>
      <c r="J24" s="16"/>
      <c r="K24" s="16"/>
      <c r="L24" s="16"/>
      <c r="M24" s="16"/>
      <c r="N24" s="16"/>
      <c r="O24" s="16"/>
      <c r="P24" s="16"/>
    </row>
    <row r="25" spans="2:16" x14ac:dyDescent="0.3">
      <c r="B25" s="256" t="s">
        <v>115</v>
      </c>
      <c r="C25" s="16"/>
      <c r="D25" s="16"/>
      <c r="E25" s="16"/>
      <c r="F25" s="16"/>
      <c r="G25" s="16"/>
      <c r="H25" s="16"/>
      <c r="I25" s="16"/>
      <c r="J25" s="16"/>
      <c r="K25" s="16"/>
      <c r="L25" s="16"/>
      <c r="M25" s="16"/>
      <c r="N25" s="16"/>
      <c r="O25" s="16"/>
      <c r="P25" s="16"/>
    </row>
    <row r="26" spans="2:16" x14ac:dyDescent="0.3">
      <c r="B26" s="256" t="s">
        <v>116</v>
      </c>
      <c r="C26" s="16"/>
      <c r="D26" s="16"/>
      <c r="E26" s="16"/>
      <c r="F26" s="16"/>
      <c r="G26" s="16"/>
      <c r="H26" s="16"/>
      <c r="I26" s="16"/>
      <c r="J26" s="16"/>
      <c r="K26" s="16"/>
      <c r="L26" s="16"/>
      <c r="M26" s="16"/>
      <c r="N26" s="16"/>
      <c r="O26" s="16"/>
      <c r="P26" s="16"/>
    </row>
    <row r="27" spans="2:16" x14ac:dyDescent="0.3">
      <c r="B27" s="256" t="s">
        <v>117</v>
      </c>
      <c r="C27" s="16"/>
      <c r="D27" s="16"/>
      <c r="E27" s="16"/>
      <c r="F27" s="16"/>
      <c r="G27" s="16"/>
      <c r="H27" s="16"/>
      <c r="I27" s="16"/>
      <c r="J27" s="16"/>
      <c r="K27" s="16"/>
      <c r="L27" s="16"/>
      <c r="M27" s="16"/>
      <c r="N27" s="16"/>
      <c r="O27" s="16"/>
      <c r="P27" s="16"/>
    </row>
    <row r="28" spans="2:16" x14ac:dyDescent="0.3">
      <c r="B28" s="258" t="s">
        <v>118</v>
      </c>
      <c r="C28" s="16"/>
      <c r="D28" s="16"/>
      <c r="E28" s="16"/>
      <c r="F28" s="16"/>
      <c r="G28" s="16"/>
      <c r="H28" s="16"/>
      <c r="I28" s="16"/>
      <c r="J28" s="16"/>
      <c r="K28" s="16"/>
      <c r="L28" s="16"/>
      <c r="M28" s="16"/>
      <c r="N28" s="16"/>
      <c r="O28" s="16"/>
      <c r="P28" s="16"/>
    </row>
    <row r="29" spans="2:16" x14ac:dyDescent="0.3">
      <c r="B29" s="256" t="s">
        <v>151</v>
      </c>
      <c r="C29" s="16"/>
      <c r="D29" s="16"/>
      <c r="E29" s="16"/>
      <c r="F29" s="16"/>
      <c r="G29" s="16"/>
      <c r="H29" s="16"/>
      <c r="I29" s="16"/>
      <c r="J29" s="16"/>
      <c r="K29" s="16"/>
      <c r="L29" s="16"/>
      <c r="M29" s="16"/>
      <c r="N29" s="16"/>
      <c r="O29" s="16"/>
      <c r="P29" s="16"/>
    </row>
    <row r="30" spans="2:16" x14ac:dyDescent="0.3">
      <c r="B30" s="282" t="s">
        <v>152</v>
      </c>
      <c r="C30" s="16"/>
      <c r="D30" s="16"/>
      <c r="E30" s="16"/>
      <c r="F30" s="16"/>
      <c r="G30" s="16"/>
      <c r="H30" s="16"/>
      <c r="I30" s="16"/>
      <c r="J30" s="16"/>
      <c r="K30" s="16"/>
      <c r="L30" s="16"/>
      <c r="M30" s="16"/>
      <c r="N30" s="16"/>
      <c r="O30" s="16"/>
      <c r="P30" s="16"/>
    </row>
    <row r="31" spans="2:16" x14ac:dyDescent="0.3">
      <c r="B31" s="253" t="s">
        <v>119</v>
      </c>
      <c r="C31" s="16"/>
      <c r="D31" s="16"/>
      <c r="E31" s="16"/>
      <c r="F31" s="16"/>
      <c r="G31" s="16"/>
      <c r="H31" s="16"/>
      <c r="I31" s="16"/>
      <c r="J31" s="16"/>
      <c r="K31" s="16"/>
      <c r="L31" s="16"/>
      <c r="M31" s="16"/>
      <c r="N31" s="16"/>
      <c r="O31" s="16"/>
      <c r="P31" s="16"/>
    </row>
    <row r="32" spans="2:16" ht="45" x14ac:dyDescent="0.3">
      <c r="B32" s="254" t="s">
        <v>131</v>
      </c>
      <c r="C32" s="16"/>
      <c r="D32" s="16"/>
      <c r="E32" s="16"/>
      <c r="F32" s="16"/>
      <c r="G32" s="16"/>
      <c r="H32" s="16"/>
      <c r="I32" s="16"/>
      <c r="J32" s="16"/>
      <c r="K32" s="16"/>
      <c r="L32" s="16"/>
      <c r="M32" s="16"/>
      <c r="N32" s="16"/>
      <c r="O32" s="16"/>
      <c r="P32" s="16"/>
    </row>
    <row r="33" spans="2:2" ht="9.75" customHeight="1" x14ac:dyDescent="0.3"/>
    <row r="34" spans="2:2" x14ac:dyDescent="0.3">
      <c r="B34" s="252" t="s">
        <v>120</v>
      </c>
    </row>
    <row r="35" spans="2:2" x14ac:dyDescent="0.3">
      <c r="B35" s="253" t="s">
        <v>121</v>
      </c>
    </row>
    <row r="36" spans="2:2" ht="30" x14ac:dyDescent="0.3">
      <c r="B36" s="254" t="s">
        <v>122</v>
      </c>
    </row>
    <row r="38" spans="2:2" ht="18.75" x14ac:dyDescent="0.3">
      <c r="B38" s="261" t="s">
        <v>129</v>
      </c>
    </row>
    <row r="39" spans="2:2" x14ac:dyDescent="0.3">
      <c r="B39" s="253" t="s">
        <v>123</v>
      </c>
    </row>
    <row r="40" spans="2:2" ht="30" x14ac:dyDescent="0.3">
      <c r="B40" s="254" t="s">
        <v>124</v>
      </c>
    </row>
    <row r="41" spans="2:2" x14ac:dyDescent="0.3">
      <c r="B41" s="253" t="s">
        <v>125</v>
      </c>
    </row>
    <row r="42" spans="2:2" x14ac:dyDescent="0.3">
      <c r="B42" s="253" t="s">
        <v>126</v>
      </c>
    </row>
    <row r="43" spans="2:2" x14ac:dyDescent="0.3">
      <c r="B43" s="253" t="s">
        <v>127</v>
      </c>
    </row>
    <row r="45" spans="2:2" ht="18.75" x14ac:dyDescent="0.3">
      <c r="B45" s="261" t="s">
        <v>132</v>
      </c>
    </row>
    <row r="46" spans="2:2" ht="30" x14ac:dyDescent="0.3">
      <c r="B46" s="254" t="s">
        <v>137</v>
      </c>
    </row>
    <row r="47" spans="2:2" x14ac:dyDescent="0.3">
      <c r="B47" s="253" t="s">
        <v>133</v>
      </c>
    </row>
    <row r="48" spans="2:2" x14ac:dyDescent="0.3">
      <c r="B48" s="253" t="s">
        <v>134</v>
      </c>
    </row>
    <row r="49" spans="2:2" x14ac:dyDescent="0.3">
      <c r="B49" s="253" t="s">
        <v>135</v>
      </c>
    </row>
    <row r="50" spans="2:2" x14ac:dyDescent="0.3">
      <c r="B50" s="253" t="s">
        <v>136</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sheetPr>
  <dimension ref="B1:T150"/>
  <sheetViews>
    <sheetView showGridLines="0" topLeftCell="A4" zoomScaleNormal="100" workbookViewId="0">
      <selection activeCell="M1" sqref="M1:N1"/>
    </sheetView>
  </sheetViews>
  <sheetFormatPr defaultColWidth="9.140625" defaultRowHeight="19.5" customHeight="1" x14ac:dyDescent="0.2"/>
  <cols>
    <col min="1" max="1" width="7.140625" style="11" customWidth="1"/>
    <col min="2" max="2" width="17" style="11" customWidth="1"/>
    <col min="3" max="3" width="32.85546875" style="11" customWidth="1"/>
    <col min="4" max="4" width="12.85546875" style="57" customWidth="1"/>
    <col min="5" max="5" width="11.5703125" style="57" customWidth="1"/>
    <col min="6" max="6" width="9" style="11" customWidth="1"/>
    <col min="7" max="17" width="8" style="11" customWidth="1"/>
    <col min="18" max="18" width="9.140625" style="11" customWidth="1"/>
    <col min="19" max="19" width="11.140625" style="11" customWidth="1"/>
    <col min="20" max="16384" width="9.140625" style="11"/>
  </cols>
  <sheetData>
    <row r="1" spans="2:20" s="10" customFormat="1" ht="61.5" customHeight="1" x14ac:dyDescent="0.8">
      <c r="B1" s="288" t="s">
        <v>92</v>
      </c>
      <c r="C1" s="288"/>
      <c r="D1" s="288"/>
      <c r="E1" s="288"/>
      <c r="F1" s="288"/>
      <c r="G1" s="288"/>
      <c r="H1" s="288"/>
      <c r="I1" s="288"/>
      <c r="J1" s="288"/>
      <c r="K1" s="288"/>
      <c r="L1" s="288"/>
      <c r="M1" s="289">
        <v>31</v>
      </c>
      <c r="N1" s="289"/>
      <c r="O1" s="287" t="s">
        <v>97</v>
      </c>
      <c r="P1" s="287"/>
      <c r="Q1" s="289">
        <v>2022</v>
      </c>
      <c r="R1" s="289"/>
      <c r="S1" s="289"/>
    </row>
    <row r="2" spans="2:20" ht="39.950000000000003" customHeight="1" x14ac:dyDescent="0.55000000000000004">
      <c r="B2" s="114" t="s">
        <v>90</v>
      </c>
      <c r="C2" s="131"/>
      <c r="D2" s="114"/>
      <c r="E2" s="114"/>
    </row>
    <row r="3" spans="2:20" ht="72.95" customHeight="1" thickBot="1" x14ac:dyDescent="0.25">
      <c r="B3" s="12"/>
      <c r="C3" s="12"/>
      <c r="D3" s="58"/>
      <c r="E3" s="58"/>
      <c r="F3" s="12"/>
      <c r="G3" s="12"/>
      <c r="H3" s="12"/>
      <c r="I3" s="12"/>
      <c r="J3" s="12"/>
      <c r="K3" s="12"/>
      <c r="L3" s="12"/>
      <c r="M3" s="12"/>
      <c r="N3" s="12"/>
      <c r="O3" s="12"/>
      <c r="P3" s="12"/>
      <c r="Q3" s="12"/>
      <c r="R3" s="12"/>
      <c r="S3" s="130"/>
    </row>
    <row r="4" spans="2:20" ht="15" customHeight="1" thickTop="1" x14ac:dyDescent="0.2"/>
    <row r="5" spans="2:20" ht="19.5" customHeight="1" x14ac:dyDescent="0.3">
      <c r="B5" s="13" t="str">
        <f>chart_calcs!$D$6</f>
        <v>Annual Income:</v>
      </c>
      <c r="H5" s="14" t="str">
        <f>chart_calcs!$D$7</f>
        <v>Annual Expenses:</v>
      </c>
      <c r="P5" s="15" t="str">
        <f>chart_calcs!$D$8</f>
        <v>Annual Cash Surplus (Deficit):</v>
      </c>
    </row>
    <row r="6" spans="2:20" ht="38.25" customHeight="1" x14ac:dyDescent="0.6">
      <c r="B6" s="285">
        <f ca="1">chart_calcs!$F$6</f>
        <v>0</v>
      </c>
      <c r="C6" s="285"/>
      <c r="H6" s="286">
        <f ca="1">chart_calcs!$F$7</f>
        <v>0</v>
      </c>
      <c r="I6" s="286"/>
      <c r="J6" s="286"/>
      <c r="K6" s="286"/>
      <c r="L6" s="286"/>
      <c r="P6" s="284">
        <f>chart_calcs!$F$8</f>
        <v>0</v>
      </c>
      <c r="Q6" s="284"/>
      <c r="R6" s="284"/>
      <c r="S6" s="284"/>
      <c r="T6" s="284"/>
    </row>
    <row r="7" spans="2:20" ht="19.5" customHeight="1" x14ac:dyDescent="0.2">
      <c r="B7" s="16"/>
      <c r="C7" s="16"/>
      <c r="D7" s="59"/>
      <c r="E7" s="59"/>
      <c r="F7" s="16"/>
      <c r="G7" s="16"/>
      <c r="H7" s="16"/>
      <c r="I7" s="16"/>
      <c r="J7" s="16"/>
      <c r="K7" s="16"/>
      <c r="L7" s="16"/>
      <c r="M7" s="16"/>
      <c r="N7" s="16"/>
      <c r="O7" s="16"/>
      <c r="P7" s="16"/>
      <c r="Q7" s="16"/>
      <c r="R7" s="16"/>
      <c r="S7" s="16"/>
    </row>
    <row r="8" spans="2:20" ht="15" customHeight="1" x14ac:dyDescent="0.2"/>
    <row r="9" spans="2:20" ht="15" customHeight="1" x14ac:dyDescent="0.2"/>
    <row r="10" spans="2:20" ht="15" customHeight="1" x14ac:dyDescent="0.2"/>
    <row r="11" spans="2:20" ht="15" customHeight="1" x14ac:dyDescent="0.2"/>
    <row r="12" spans="2:20" ht="15" customHeight="1" x14ac:dyDescent="0.2"/>
    <row r="13" spans="2:20" ht="15" customHeight="1" x14ac:dyDescent="0.2"/>
    <row r="14" spans="2:20" ht="15" customHeight="1" x14ac:dyDescent="0.2"/>
    <row r="15" spans="2:20" ht="15" customHeight="1" x14ac:dyDescent="0.2"/>
    <row r="16" spans="2:20" ht="15" customHeight="1" x14ac:dyDescent="0.2"/>
    <row r="17" spans="2:19" ht="15" customHeight="1" x14ac:dyDescent="0.2"/>
    <row r="18" spans="2:19" ht="15" customHeight="1" x14ac:dyDescent="0.2"/>
    <row r="19" spans="2:19" ht="15" customHeight="1" x14ac:dyDescent="0.2"/>
    <row r="20" spans="2:19" ht="15" customHeight="1" x14ac:dyDescent="0.2"/>
    <row r="21" spans="2:19" ht="15" customHeight="1" x14ac:dyDescent="0.2"/>
    <row r="22" spans="2:19" ht="15" customHeight="1" x14ac:dyDescent="0.2"/>
    <row r="23" spans="2:19" ht="15" customHeight="1" x14ac:dyDescent="0.2"/>
    <row r="24" spans="2:19" ht="15" customHeight="1" thickBot="1" x14ac:dyDescent="0.25">
      <c r="B24" s="12"/>
      <c r="C24" s="12"/>
      <c r="D24" s="58"/>
      <c r="E24" s="58"/>
      <c r="F24" s="12"/>
      <c r="G24" s="12"/>
      <c r="H24" s="12"/>
      <c r="I24" s="12"/>
      <c r="J24" s="12"/>
      <c r="K24" s="12"/>
      <c r="L24" s="12"/>
      <c r="M24" s="12"/>
      <c r="N24" s="12"/>
      <c r="O24" s="12"/>
      <c r="P24" s="12"/>
      <c r="Q24" s="12"/>
      <c r="R24" s="12"/>
      <c r="S24" s="12"/>
    </row>
    <row r="25" spans="2:19" ht="15" customHeight="1" thickTop="1" x14ac:dyDescent="0.2"/>
    <row r="26" spans="2:19" ht="3" customHeight="1" x14ac:dyDescent="0.2">
      <c r="C26" s="53"/>
    </row>
    <row r="27" spans="2:19" ht="2.1" customHeight="1" x14ac:dyDescent="0.25">
      <c r="F27" s="34"/>
      <c r="G27" s="34"/>
      <c r="H27" s="34"/>
      <c r="I27" s="34"/>
      <c r="J27" s="34"/>
      <c r="K27" s="34"/>
      <c r="L27" s="34"/>
      <c r="M27" s="34"/>
      <c r="N27" s="34"/>
      <c r="O27" s="34"/>
      <c r="P27" s="34"/>
      <c r="Q27" s="34"/>
      <c r="R27" s="34"/>
      <c r="S27" s="69" t="str">
        <f>SelectedPeriod</f>
        <v>ANNUAL</v>
      </c>
    </row>
    <row r="28" spans="2:19" ht="19.5" customHeight="1" x14ac:dyDescent="0.3">
      <c r="B28" s="33" t="s">
        <v>86</v>
      </c>
      <c r="C28" s="17"/>
      <c r="D28" s="60"/>
      <c r="E28" s="129" t="str">
        <f ca="1">FirstMonth</f>
        <v xml:space="preserve">Mar </v>
      </c>
      <c r="F28" s="35" t="str">
        <f ca="1">NextMonth</f>
        <v xml:space="preserve">APR </v>
      </c>
      <c r="G28" s="35" t="str">
        <f t="shared" ref="G28:Q28" ca="1" si="0">NextMonth</f>
        <v xml:space="preserve">MAY </v>
      </c>
      <c r="H28" s="35" t="str">
        <f t="shared" ca="1" si="0"/>
        <v xml:space="preserve">JUN </v>
      </c>
      <c r="I28" s="35" t="str">
        <f t="shared" ca="1" si="0"/>
        <v xml:space="preserve">JUL </v>
      </c>
      <c r="J28" s="35" t="str">
        <f t="shared" ca="1" si="0"/>
        <v xml:space="preserve">AUG </v>
      </c>
      <c r="K28" s="35" t="str">
        <f t="shared" ca="1" si="0"/>
        <v xml:space="preserve">SEPT </v>
      </c>
      <c r="L28" s="35" t="str">
        <f t="shared" ca="1" si="0"/>
        <v xml:space="preserve">OCT </v>
      </c>
      <c r="M28" s="35" t="str">
        <f t="shared" ca="1" si="0"/>
        <v xml:space="preserve">NOV </v>
      </c>
      <c r="N28" s="35" t="str">
        <f t="shared" ca="1" si="0"/>
        <v xml:space="preserve">DEC </v>
      </c>
      <c r="O28" s="35" t="str">
        <f t="shared" ca="1" si="0"/>
        <v xml:space="preserve">JAN </v>
      </c>
      <c r="P28" s="35" t="str">
        <f t="shared" ca="1" si="0"/>
        <v xml:space="preserve">FEB </v>
      </c>
      <c r="Q28" s="35" t="str">
        <f t="shared" ca="1" si="0"/>
        <v xml:space="preserve">MAR </v>
      </c>
      <c r="R28" s="36" t="s">
        <v>85</v>
      </c>
      <c r="S28" s="37"/>
    </row>
    <row r="29" spans="2:19" ht="19.5" customHeight="1" thickBot="1" x14ac:dyDescent="0.25">
      <c r="B29" s="18" t="s">
        <v>87</v>
      </c>
      <c r="C29" s="18"/>
      <c r="D29" s="61"/>
      <c r="E29" s="61"/>
      <c r="F29" s="19">
        <f t="shared" ref="F29:Q29" si="1">F39-F150</f>
        <v>0</v>
      </c>
      <c r="G29" s="19">
        <f t="shared" si="1"/>
        <v>0</v>
      </c>
      <c r="H29" s="19">
        <f t="shared" si="1"/>
        <v>0</v>
      </c>
      <c r="I29" s="19">
        <f t="shared" si="1"/>
        <v>0</v>
      </c>
      <c r="J29" s="19">
        <f t="shared" si="1"/>
        <v>0</v>
      </c>
      <c r="K29" s="19">
        <f t="shared" si="1"/>
        <v>0</v>
      </c>
      <c r="L29" s="19">
        <f t="shared" si="1"/>
        <v>0</v>
      </c>
      <c r="M29" s="19">
        <f t="shared" si="1"/>
        <v>0</v>
      </c>
      <c r="N29" s="19">
        <f t="shared" si="1"/>
        <v>0</v>
      </c>
      <c r="O29" s="19">
        <f t="shared" si="1"/>
        <v>0</v>
      </c>
      <c r="P29" s="19">
        <f t="shared" si="1"/>
        <v>0</v>
      </c>
      <c r="Q29" s="19">
        <f t="shared" si="1"/>
        <v>0</v>
      </c>
      <c r="R29" s="42">
        <f>SUM(F29:Q29)</f>
        <v>0</v>
      </c>
      <c r="S29" s="43"/>
    </row>
    <row r="30" spans="2:19" ht="19.5" customHeight="1" x14ac:dyDescent="0.2">
      <c r="B30" s="21" t="s">
        <v>88</v>
      </c>
      <c r="C30" s="21"/>
      <c r="D30" s="62"/>
      <c r="E30" s="62"/>
      <c r="F30" s="22">
        <f>SUM($F$29:F$29)</f>
        <v>0</v>
      </c>
      <c r="G30" s="22">
        <f>SUM($F$29:G$29)</f>
        <v>0</v>
      </c>
      <c r="H30" s="22">
        <f>SUM($F$29:H$29)</f>
        <v>0</v>
      </c>
      <c r="I30" s="22">
        <f>SUM($F$29:I$29)</f>
        <v>0</v>
      </c>
      <c r="J30" s="22">
        <f>SUM($F$29:J$29)</f>
        <v>0</v>
      </c>
      <c r="K30" s="22">
        <f>SUM($F$29:K$29)</f>
        <v>0</v>
      </c>
      <c r="L30" s="22">
        <f>SUM($F$29:L$29)</f>
        <v>0</v>
      </c>
      <c r="M30" s="22">
        <f>SUM($F$29:M$29)</f>
        <v>0</v>
      </c>
      <c r="N30" s="22">
        <f>SUM($F$29:N$29)</f>
        <v>0</v>
      </c>
      <c r="O30" s="22">
        <f>SUM($F$29:O$29)</f>
        <v>0</v>
      </c>
      <c r="P30" s="22">
        <f>SUM($F$29:P$29)</f>
        <v>0</v>
      </c>
      <c r="Q30" s="22">
        <f>SUM($F$29:Q$29)</f>
        <v>0</v>
      </c>
      <c r="R30" s="19"/>
      <c r="S30" s="20"/>
    </row>
    <row r="31" spans="2:19" ht="19.5" customHeight="1" thickBot="1" x14ac:dyDescent="0.25">
      <c r="B31" s="23"/>
      <c r="C31" s="23"/>
      <c r="D31" s="63"/>
      <c r="E31" s="63"/>
      <c r="F31" s="23"/>
      <c r="G31" s="23"/>
      <c r="H31" s="23"/>
      <c r="I31" s="23"/>
      <c r="J31" s="23"/>
      <c r="K31" s="23"/>
      <c r="L31" s="23"/>
      <c r="M31" s="23"/>
      <c r="N31" s="23"/>
      <c r="O31" s="23"/>
      <c r="P31" s="23"/>
      <c r="Q31" s="23"/>
      <c r="R31" s="23"/>
      <c r="S31" s="23"/>
    </row>
    <row r="32" spans="2:19" ht="19.5" customHeight="1" thickTop="1" thickBot="1" x14ac:dyDescent="0.3">
      <c r="B32" s="38" t="s">
        <v>6</v>
      </c>
      <c r="C32" s="46"/>
      <c r="D32" s="50" t="s">
        <v>82</v>
      </c>
      <c r="E32" s="50" t="s">
        <v>83</v>
      </c>
      <c r="F32" s="270" t="str">
        <f ca="1">F28</f>
        <v xml:space="preserve">APR </v>
      </c>
      <c r="G32" s="270" t="str">
        <f t="shared" ref="G32:Q32" ca="1" si="2">NextMonth</f>
        <v xml:space="preserve">MAY </v>
      </c>
      <c r="H32" s="270" t="str">
        <f t="shared" ca="1" si="2"/>
        <v xml:space="preserve">JUN </v>
      </c>
      <c r="I32" s="270" t="str">
        <f t="shared" ca="1" si="2"/>
        <v xml:space="preserve">JUL </v>
      </c>
      <c r="J32" s="270" t="str">
        <f t="shared" ca="1" si="2"/>
        <v xml:space="preserve">AUG </v>
      </c>
      <c r="K32" s="270" t="str">
        <f t="shared" ca="1" si="2"/>
        <v xml:space="preserve">SEPT </v>
      </c>
      <c r="L32" s="270" t="str">
        <f t="shared" ca="1" si="2"/>
        <v xml:space="preserve">OCT </v>
      </c>
      <c r="M32" s="270" t="str">
        <f t="shared" ca="1" si="2"/>
        <v xml:space="preserve">NOV </v>
      </c>
      <c r="N32" s="270" t="str">
        <f t="shared" ca="1" si="2"/>
        <v xml:space="preserve">DEC </v>
      </c>
      <c r="O32" s="270" t="str">
        <f t="shared" ca="1" si="2"/>
        <v xml:space="preserve">JAN </v>
      </c>
      <c r="P32" s="270" t="str">
        <f t="shared" ca="1" si="2"/>
        <v xml:space="preserve">FEB </v>
      </c>
      <c r="Q32" s="270" t="str">
        <f t="shared" ca="1" si="2"/>
        <v xml:space="preserve">MAR </v>
      </c>
      <c r="R32" s="68" t="s">
        <v>85</v>
      </c>
    </row>
    <row r="33" spans="2:19" ht="19.5" customHeight="1" thickTop="1" x14ac:dyDescent="0.2">
      <c r="C33" s="125" t="s">
        <v>73</v>
      </c>
      <c r="D33" s="103" t="s">
        <v>41</v>
      </c>
      <c r="E33" s="104">
        <v>0</v>
      </c>
      <c r="F33" s="25">
        <v>0</v>
      </c>
      <c r="G33" s="25">
        <v>0</v>
      </c>
      <c r="H33" s="25">
        <v>0</v>
      </c>
      <c r="I33" s="25">
        <v>0</v>
      </c>
      <c r="J33" s="25">
        <v>0</v>
      </c>
      <c r="K33" s="25">
        <v>0</v>
      </c>
      <c r="L33" s="25">
        <v>0</v>
      </c>
      <c r="M33" s="25">
        <v>0</v>
      </c>
      <c r="N33" s="25">
        <v>0</v>
      </c>
      <c r="O33" s="25">
        <v>0</v>
      </c>
      <c r="P33" s="25">
        <v>0</v>
      </c>
      <c r="Q33" s="25">
        <v>0</v>
      </c>
      <c r="R33" s="73">
        <f t="shared" ref="R33:R39" si="3">SUM(F33:Q33)</f>
        <v>0</v>
      </c>
      <c r="S33" s="115">
        <f ca="1">IFERROR(INDEX($F33:$R33,,SelectedPeriodColumn)/INDEX($F$39:$R$39,,SelectedPeriodColumn),0)</f>
        <v>0</v>
      </c>
    </row>
    <row r="34" spans="2:19" ht="19.5" customHeight="1" x14ac:dyDescent="0.2">
      <c r="C34" s="125" t="s">
        <v>74</v>
      </c>
      <c r="D34" s="103" t="s">
        <v>41</v>
      </c>
      <c r="E34" s="104">
        <v>0</v>
      </c>
      <c r="F34" s="26">
        <v>0</v>
      </c>
      <c r="G34" s="26">
        <v>0</v>
      </c>
      <c r="H34" s="26">
        <v>0</v>
      </c>
      <c r="I34" s="26">
        <v>0</v>
      </c>
      <c r="J34" s="26">
        <v>0</v>
      </c>
      <c r="K34" s="26">
        <v>0</v>
      </c>
      <c r="L34" s="26">
        <v>0</v>
      </c>
      <c r="M34" s="26">
        <v>0</v>
      </c>
      <c r="N34" s="26">
        <v>0</v>
      </c>
      <c r="O34" s="26">
        <v>0</v>
      </c>
      <c r="P34" s="26">
        <v>0</v>
      </c>
      <c r="Q34" s="26">
        <v>0</v>
      </c>
      <c r="R34" s="74">
        <f t="shared" si="3"/>
        <v>0</v>
      </c>
      <c r="S34" s="116">
        <f ca="1">IFERROR(INDEX($F34:$R34,,SelectedPeriodColumn)/INDEX($F$39:$R$39,,SelectedPeriodColumn),0)</f>
        <v>0</v>
      </c>
    </row>
    <row r="35" spans="2:19" ht="19.5" customHeight="1" x14ac:dyDescent="0.2">
      <c r="C35" s="125" t="s">
        <v>13</v>
      </c>
      <c r="D35" s="103" t="s">
        <v>41</v>
      </c>
      <c r="E35" s="104">
        <v>0</v>
      </c>
      <c r="F35" s="26">
        <v>0</v>
      </c>
      <c r="G35" s="26">
        <v>0</v>
      </c>
      <c r="H35" s="26">
        <v>0</v>
      </c>
      <c r="I35" s="26">
        <v>0</v>
      </c>
      <c r="J35" s="26">
        <v>0</v>
      </c>
      <c r="K35" s="26">
        <v>0</v>
      </c>
      <c r="L35" s="26">
        <v>0</v>
      </c>
      <c r="M35" s="26">
        <v>0</v>
      </c>
      <c r="N35" s="26">
        <v>0</v>
      </c>
      <c r="O35" s="26">
        <v>0</v>
      </c>
      <c r="P35" s="26">
        <v>0</v>
      </c>
      <c r="Q35" s="26">
        <v>0</v>
      </c>
      <c r="R35" s="74">
        <f t="shared" si="3"/>
        <v>0</v>
      </c>
      <c r="S35" s="117">
        <f ca="1">IFERROR(INDEX($F35:$R35,,SelectedPeriodColumn)/INDEX($F$39:$R$39,,SelectedPeriodColumn),0)</f>
        <v>0</v>
      </c>
    </row>
    <row r="36" spans="2:19" ht="19.5" customHeight="1" x14ac:dyDescent="0.2">
      <c r="C36" s="125" t="s">
        <v>14</v>
      </c>
      <c r="D36" s="103" t="s">
        <v>41</v>
      </c>
      <c r="E36" s="104">
        <v>0</v>
      </c>
      <c r="F36" s="26">
        <v>0</v>
      </c>
      <c r="G36" s="26">
        <v>0</v>
      </c>
      <c r="H36" s="26">
        <v>0</v>
      </c>
      <c r="I36" s="26">
        <v>0</v>
      </c>
      <c r="J36" s="26">
        <v>0</v>
      </c>
      <c r="K36" s="26">
        <v>0</v>
      </c>
      <c r="L36" s="26">
        <v>0</v>
      </c>
      <c r="M36" s="26">
        <v>0</v>
      </c>
      <c r="N36" s="26">
        <v>0</v>
      </c>
      <c r="O36" s="26">
        <v>0</v>
      </c>
      <c r="P36" s="26">
        <v>0</v>
      </c>
      <c r="Q36" s="26">
        <v>0</v>
      </c>
      <c r="R36" s="74">
        <f t="shared" si="3"/>
        <v>0</v>
      </c>
      <c r="S36" s="118">
        <f ca="1">IFERROR(INDEX($F36:$R36,,SelectedPeriodColumn)/INDEX($F$39:$R$39,,SelectedPeriodColumn),0)</f>
        <v>0</v>
      </c>
    </row>
    <row r="37" spans="2:19" ht="19.5" customHeight="1" x14ac:dyDescent="0.2">
      <c r="C37" s="125" t="s">
        <v>15</v>
      </c>
      <c r="D37" s="103" t="s">
        <v>41</v>
      </c>
      <c r="E37" s="104">
        <v>0</v>
      </c>
      <c r="F37" s="27">
        <v>0</v>
      </c>
      <c r="G37" s="27">
        <v>0</v>
      </c>
      <c r="H37" s="27">
        <v>0</v>
      </c>
      <c r="I37" s="27">
        <v>0</v>
      </c>
      <c r="J37" s="27">
        <v>0</v>
      </c>
      <c r="K37" s="27">
        <v>0</v>
      </c>
      <c r="L37" s="27">
        <v>0</v>
      </c>
      <c r="M37" s="27">
        <v>0</v>
      </c>
      <c r="N37" s="27">
        <v>0</v>
      </c>
      <c r="O37" s="27">
        <v>0</v>
      </c>
      <c r="P37" s="27">
        <v>0</v>
      </c>
      <c r="Q37" s="27">
        <v>0</v>
      </c>
      <c r="R37" s="74">
        <f t="shared" si="3"/>
        <v>0</v>
      </c>
      <c r="S37" s="118">
        <f ca="1">IFERROR(INDEX($F37:$R37,,SelectedPeriodColumn)/INDEX($F$39:$R$39,,SelectedPeriodColumn),0)</f>
        <v>0</v>
      </c>
    </row>
    <row r="38" spans="2:19" ht="19.5" customHeight="1" x14ac:dyDescent="0.2">
      <c r="C38" s="125" t="s">
        <v>12</v>
      </c>
      <c r="D38" s="103" t="s">
        <v>41</v>
      </c>
      <c r="E38" s="104">
        <v>0</v>
      </c>
      <c r="F38" s="27">
        <v>0</v>
      </c>
      <c r="G38" s="27">
        <v>0</v>
      </c>
      <c r="H38" s="27">
        <v>0</v>
      </c>
      <c r="I38" s="27">
        <v>0</v>
      </c>
      <c r="J38" s="27">
        <v>0</v>
      </c>
      <c r="K38" s="27">
        <v>0</v>
      </c>
      <c r="L38" s="27">
        <v>0</v>
      </c>
      <c r="M38" s="27">
        <v>0</v>
      </c>
      <c r="N38" s="27">
        <v>0</v>
      </c>
      <c r="O38" s="27">
        <v>0</v>
      </c>
      <c r="P38" s="27">
        <v>0</v>
      </c>
      <c r="Q38" s="27">
        <v>0</v>
      </c>
      <c r="R38" s="110">
        <f t="shared" si="3"/>
        <v>0</v>
      </c>
      <c r="S38" s="119">
        <f ca="1">IFERROR(INDEX($F38:$R38,,SelectedPeriodColumn)/INDEX($F$39:$R$39,,SelectedPeriodColumn),0)</f>
        <v>0</v>
      </c>
    </row>
    <row r="39" spans="2:19" ht="19.5" customHeight="1" x14ac:dyDescent="0.2">
      <c r="C39" s="276" t="s">
        <v>7</v>
      </c>
      <c r="D39" s="64"/>
      <c r="E39" s="41"/>
      <c r="F39" s="109">
        <f>SUM(F33:F38)</f>
        <v>0</v>
      </c>
      <c r="G39" s="109">
        <f>SUM(G33:G38)</f>
        <v>0</v>
      </c>
      <c r="H39" s="109">
        <f t="shared" ref="H39:Q39" si="4">SUM(H33:H38)</f>
        <v>0</v>
      </c>
      <c r="I39" s="109">
        <f t="shared" si="4"/>
        <v>0</v>
      </c>
      <c r="J39" s="109">
        <f t="shared" si="4"/>
        <v>0</v>
      </c>
      <c r="K39" s="109">
        <f t="shared" si="4"/>
        <v>0</v>
      </c>
      <c r="L39" s="109">
        <f t="shared" si="4"/>
        <v>0</v>
      </c>
      <c r="M39" s="109">
        <f t="shared" si="4"/>
        <v>0</v>
      </c>
      <c r="N39" s="109">
        <f t="shared" si="4"/>
        <v>0</v>
      </c>
      <c r="O39" s="109">
        <f t="shared" si="4"/>
        <v>0</v>
      </c>
      <c r="P39" s="109">
        <f t="shared" si="4"/>
        <v>0</v>
      </c>
      <c r="Q39" s="109">
        <f t="shared" si="4"/>
        <v>0</v>
      </c>
      <c r="R39" s="111">
        <f t="shared" si="3"/>
        <v>0</v>
      </c>
      <c r="S39" s="120">
        <f ca="1">IFERROR(INDEX($F39:$R39,,SelectedPeriodColumn)/INDEX($F$39:$R$39,,SelectedPeriodColumn),0)</f>
        <v>0</v>
      </c>
    </row>
    <row r="40" spans="2:19" ht="19.5" customHeight="1" thickBot="1" x14ac:dyDescent="0.25">
      <c r="B40" s="23"/>
      <c r="C40" s="23"/>
      <c r="D40" s="63"/>
      <c r="E40" s="63"/>
      <c r="F40" s="23"/>
      <c r="G40" s="23"/>
      <c r="H40" s="23"/>
      <c r="I40" s="23"/>
      <c r="J40" s="23"/>
      <c r="K40" s="23"/>
      <c r="L40" s="23"/>
      <c r="M40" s="23"/>
      <c r="N40" s="23"/>
      <c r="O40" s="23"/>
      <c r="P40" s="23"/>
      <c r="Q40" s="23"/>
      <c r="R40" s="23"/>
      <c r="S40" s="23"/>
    </row>
    <row r="41" spans="2:19" ht="19.5" customHeight="1" thickTop="1" thickBot="1" x14ac:dyDescent="0.25">
      <c r="B41" s="47" t="s">
        <v>19</v>
      </c>
      <c r="C41" s="47"/>
      <c r="D41" s="283"/>
      <c r="E41" s="283"/>
      <c r="F41" s="48"/>
      <c r="G41" s="48"/>
      <c r="H41" s="48"/>
      <c r="I41" s="48"/>
      <c r="J41" s="48"/>
      <c r="K41" s="48"/>
      <c r="L41" s="48"/>
      <c r="M41" s="48"/>
      <c r="N41" s="48"/>
      <c r="O41" s="48"/>
      <c r="P41" s="48"/>
      <c r="Q41" s="48"/>
      <c r="R41" s="49"/>
      <c r="S41" s="50"/>
    </row>
    <row r="42" spans="2:19" ht="19.5" customHeight="1" thickTop="1" thickBot="1" x14ac:dyDescent="0.3">
      <c r="B42" s="281" t="s">
        <v>138</v>
      </c>
      <c r="C42" s="71"/>
      <c r="D42" s="72" t="s">
        <v>82</v>
      </c>
      <c r="E42" s="72" t="s">
        <v>83</v>
      </c>
      <c r="F42" s="35" t="str">
        <f ca="1">F28</f>
        <v xml:space="preserve">APR </v>
      </c>
      <c r="G42" s="269" t="str">
        <f t="shared" ref="G42:Q42" ca="1" si="5">NextMonth</f>
        <v xml:space="preserve">MAY </v>
      </c>
      <c r="H42" s="269" t="str">
        <f t="shared" ca="1" si="5"/>
        <v xml:space="preserve">JUN </v>
      </c>
      <c r="I42" s="269" t="str">
        <f t="shared" ca="1" si="5"/>
        <v xml:space="preserve">JUL </v>
      </c>
      <c r="J42" s="269" t="str">
        <f t="shared" ca="1" si="5"/>
        <v xml:space="preserve">AUG </v>
      </c>
      <c r="K42" s="269" t="str">
        <f t="shared" ca="1" si="5"/>
        <v xml:space="preserve">SEPT </v>
      </c>
      <c r="L42" s="269" t="str">
        <f t="shared" ca="1" si="5"/>
        <v xml:space="preserve">OCT </v>
      </c>
      <c r="M42" s="269" t="str">
        <f t="shared" ca="1" si="5"/>
        <v xml:space="preserve">NOV </v>
      </c>
      <c r="N42" s="269" t="str">
        <f t="shared" ca="1" si="5"/>
        <v xml:space="preserve">DEC </v>
      </c>
      <c r="O42" s="269" t="str">
        <f t="shared" ca="1" si="5"/>
        <v xml:space="preserve">JAN </v>
      </c>
      <c r="P42" s="269" t="str">
        <f t="shared" ca="1" si="5"/>
        <v xml:space="preserve">FEB </v>
      </c>
      <c r="Q42" s="269" t="str">
        <f t="shared" ca="1" si="5"/>
        <v xml:space="preserve">MAR </v>
      </c>
      <c r="R42" s="36" t="s">
        <v>85</v>
      </c>
      <c r="S42" s="39" t="s">
        <v>8</v>
      </c>
    </row>
    <row r="43" spans="2:19" ht="19.5" customHeight="1" thickTop="1" x14ac:dyDescent="0.2">
      <c r="B43" s="44"/>
      <c r="C43" s="272" t="s">
        <v>50</v>
      </c>
      <c r="D43" s="103" t="s">
        <v>41</v>
      </c>
      <c r="E43" s="105">
        <v>0</v>
      </c>
      <c r="F43" s="29">
        <v>0</v>
      </c>
      <c r="G43" s="70">
        <v>0</v>
      </c>
      <c r="H43" s="29">
        <v>0</v>
      </c>
      <c r="I43" s="29">
        <v>0</v>
      </c>
      <c r="J43" s="29">
        <v>0</v>
      </c>
      <c r="K43" s="29">
        <v>0</v>
      </c>
      <c r="L43" s="29">
        <v>0</v>
      </c>
      <c r="M43" s="29">
        <v>0</v>
      </c>
      <c r="N43" s="29">
        <v>0</v>
      </c>
      <c r="O43" s="29">
        <v>0</v>
      </c>
      <c r="P43" s="29">
        <v>0</v>
      </c>
      <c r="Q43" s="29">
        <v>0</v>
      </c>
      <c r="R43" s="79">
        <f>SUM(F43:Q43)</f>
        <v>0</v>
      </c>
      <c r="S43" s="116">
        <f ca="1">IFERROR(INDEX($F43:$R43,,SelectedPeriodColumn)/INDEX($F$150:$R$150,,SelectedPeriodColumn),0)</f>
        <v>0</v>
      </c>
    </row>
    <row r="44" spans="2:19" ht="19.5" customHeight="1" x14ac:dyDescent="0.2">
      <c r="B44" s="44"/>
      <c r="C44" s="272" t="s">
        <v>16</v>
      </c>
      <c r="D44" s="103" t="s">
        <v>41</v>
      </c>
      <c r="E44" s="105">
        <v>0</v>
      </c>
      <c r="F44" s="29">
        <v>0</v>
      </c>
      <c r="G44" s="29">
        <v>0</v>
      </c>
      <c r="H44" s="29">
        <v>0</v>
      </c>
      <c r="I44" s="29">
        <v>0</v>
      </c>
      <c r="J44" s="29">
        <v>0</v>
      </c>
      <c r="K44" s="29">
        <v>0</v>
      </c>
      <c r="L44" s="29">
        <v>0</v>
      </c>
      <c r="M44" s="29">
        <v>0</v>
      </c>
      <c r="N44" s="29">
        <v>0</v>
      </c>
      <c r="O44" s="29">
        <v>0</v>
      </c>
      <c r="P44" s="29">
        <v>0</v>
      </c>
      <c r="Q44" s="29">
        <v>0</v>
      </c>
      <c r="R44" s="75">
        <f t="shared" ref="R44:R48" si="6">SUM(F44:Q44)</f>
        <v>0</v>
      </c>
      <c r="S44" s="116">
        <f ca="1">IFERROR(INDEX($F44:$R44,,SelectedPeriodColumn)/INDEX($F$150:$R$150,,SelectedPeriodColumn),0)</f>
        <v>0</v>
      </c>
    </row>
    <row r="45" spans="2:19" ht="19.5" customHeight="1" x14ac:dyDescent="0.2">
      <c r="B45" s="44"/>
      <c r="C45" s="272" t="s">
        <v>17</v>
      </c>
      <c r="D45" s="103" t="s">
        <v>41</v>
      </c>
      <c r="E45" s="105">
        <v>0</v>
      </c>
      <c r="F45" s="29">
        <v>0</v>
      </c>
      <c r="G45" s="29">
        <v>0</v>
      </c>
      <c r="H45" s="29">
        <v>0</v>
      </c>
      <c r="I45" s="29">
        <v>0</v>
      </c>
      <c r="J45" s="29">
        <v>0</v>
      </c>
      <c r="K45" s="29">
        <v>0</v>
      </c>
      <c r="L45" s="29">
        <v>0</v>
      </c>
      <c r="M45" s="29">
        <v>0</v>
      </c>
      <c r="N45" s="29">
        <v>0</v>
      </c>
      <c r="O45" s="29">
        <v>0</v>
      </c>
      <c r="P45" s="29">
        <v>0</v>
      </c>
      <c r="Q45" s="29">
        <v>0</v>
      </c>
      <c r="R45" s="76">
        <f t="shared" si="6"/>
        <v>0</v>
      </c>
      <c r="S45" s="117">
        <f ca="1">IFERROR(INDEX($F45:$R45,,SelectedPeriodColumn)/INDEX($F$150:$R$150,,SelectedPeriodColumn),0)</f>
        <v>0</v>
      </c>
    </row>
    <row r="46" spans="2:19" ht="19.5" customHeight="1" x14ac:dyDescent="0.2">
      <c r="B46" s="44"/>
      <c r="C46" s="272" t="s">
        <v>18</v>
      </c>
      <c r="D46" s="103" t="s">
        <v>41</v>
      </c>
      <c r="E46" s="105">
        <v>0</v>
      </c>
      <c r="F46" s="29">
        <v>0</v>
      </c>
      <c r="G46" s="29">
        <v>0</v>
      </c>
      <c r="H46" s="29">
        <v>0</v>
      </c>
      <c r="I46" s="29">
        <v>0</v>
      </c>
      <c r="J46" s="29">
        <v>0</v>
      </c>
      <c r="K46" s="29">
        <v>0</v>
      </c>
      <c r="L46" s="29">
        <v>0</v>
      </c>
      <c r="M46" s="29">
        <v>0</v>
      </c>
      <c r="N46" s="29">
        <v>0</v>
      </c>
      <c r="O46" s="29">
        <v>0</v>
      </c>
      <c r="P46" s="29">
        <v>0</v>
      </c>
      <c r="Q46" s="29">
        <v>0</v>
      </c>
      <c r="R46" s="77">
        <f t="shared" si="6"/>
        <v>0</v>
      </c>
      <c r="S46" s="116">
        <f ca="1">IFERROR(INDEX($F46:$R46,,SelectedPeriodColumn)/INDEX($F$150:$R$150,,SelectedPeriodColumn),0)</f>
        <v>0</v>
      </c>
    </row>
    <row r="47" spans="2:19" ht="19.5" customHeight="1" x14ac:dyDescent="0.2">
      <c r="B47" s="44"/>
      <c r="C47" s="272" t="s">
        <v>20</v>
      </c>
      <c r="D47" s="103" t="s">
        <v>41</v>
      </c>
      <c r="E47" s="105">
        <v>0</v>
      </c>
      <c r="F47" s="29">
        <v>0</v>
      </c>
      <c r="G47" s="29">
        <v>0</v>
      </c>
      <c r="H47" s="29">
        <v>0</v>
      </c>
      <c r="I47" s="29">
        <v>0</v>
      </c>
      <c r="J47" s="29">
        <v>0</v>
      </c>
      <c r="K47" s="29">
        <v>0</v>
      </c>
      <c r="L47" s="29">
        <v>0</v>
      </c>
      <c r="M47" s="29">
        <v>0</v>
      </c>
      <c r="N47" s="29">
        <v>0</v>
      </c>
      <c r="O47" s="29">
        <v>0</v>
      </c>
      <c r="P47" s="29">
        <v>0</v>
      </c>
      <c r="Q47" s="29">
        <v>0</v>
      </c>
      <c r="R47" s="75">
        <f t="shared" si="6"/>
        <v>0</v>
      </c>
      <c r="S47" s="116">
        <f ca="1">IFERROR(INDEX($F47:$R47,,SelectedPeriodColumn)/INDEX($F$150:$R$150,,SelectedPeriodColumn),0)</f>
        <v>0</v>
      </c>
    </row>
    <row r="48" spans="2:19" ht="19.5" customHeight="1" x14ac:dyDescent="0.2">
      <c r="B48" s="44"/>
      <c r="C48" s="272" t="s">
        <v>69</v>
      </c>
      <c r="D48" s="103" t="s">
        <v>41</v>
      </c>
      <c r="E48" s="105">
        <v>0</v>
      </c>
      <c r="F48" s="29">
        <v>0</v>
      </c>
      <c r="G48" s="29">
        <v>0</v>
      </c>
      <c r="H48" s="29">
        <v>0</v>
      </c>
      <c r="I48" s="29">
        <v>0</v>
      </c>
      <c r="J48" s="29">
        <v>0</v>
      </c>
      <c r="K48" s="29">
        <v>0</v>
      </c>
      <c r="L48" s="29">
        <v>0</v>
      </c>
      <c r="M48" s="29">
        <v>0</v>
      </c>
      <c r="N48" s="29">
        <v>0</v>
      </c>
      <c r="O48" s="29">
        <v>0</v>
      </c>
      <c r="P48" s="29">
        <v>0</v>
      </c>
      <c r="Q48" s="29">
        <v>0</v>
      </c>
      <c r="R48" s="75">
        <f t="shared" si="6"/>
        <v>0</v>
      </c>
      <c r="S48" s="116">
        <f ca="1">IFERROR(INDEX($F48:$R48,,SelectedPeriodColumn)/INDEX($F$150:$R$150,,SelectedPeriodColumn),0)</f>
        <v>0</v>
      </c>
    </row>
    <row r="49" spans="2:19" ht="19.5" customHeight="1" x14ac:dyDescent="0.2">
      <c r="B49" s="28"/>
      <c r="C49" s="272" t="s">
        <v>75</v>
      </c>
      <c r="D49" s="103" t="s">
        <v>41</v>
      </c>
      <c r="E49" s="105">
        <v>0</v>
      </c>
      <c r="F49" s="29">
        <v>0</v>
      </c>
      <c r="G49" s="29">
        <v>0</v>
      </c>
      <c r="H49" s="29">
        <v>0</v>
      </c>
      <c r="I49" s="29">
        <v>0</v>
      </c>
      <c r="J49" s="29">
        <v>0</v>
      </c>
      <c r="K49" s="29">
        <v>0</v>
      </c>
      <c r="L49" s="29">
        <v>0</v>
      </c>
      <c r="M49" s="29">
        <v>0</v>
      </c>
      <c r="N49" s="29">
        <v>0</v>
      </c>
      <c r="O49" s="29">
        <v>0</v>
      </c>
      <c r="P49" s="29">
        <v>0</v>
      </c>
      <c r="Q49" s="29">
        <v>0</v>
      </c>
      <c r="R49" s="76">
        <f>SUM(F49:Q49)</f>
        <v>0</v>
      </c>
      <c r="S49" s="117">
        <f ca="1">IFERROR(INDEX($F49:$R49,,SelectedPeriodColumn)/INDEX($F$150:$R$150,,SelectedPeriodColumn),0)</f>
        <v>0</v>
      </c>
    </row>
    <row r="50" spans="2:19" ht="19.5" customHeight="1" x14ac:dyDescent="0.2">
      <c r="B50" s="28"/>
      <c r="C50" s="272" t="s">
        <v>49</v>
      </c>
      <c r="D50" s="103" t="s">
        <v>41</v>
      </c>
      <c r="E50" s="105">
        <v>0</v>
      </c>
      <c r="F50" s="30">
        <v>0</v>
      </c>
      <c r="G50" s="30">
        <v>0</v>
      </c>
      <c r="H50" s="30">
        <v>0</v>
      </c>
      <c r="I50" s="30">
        <v>0</v>
      </c>
      <c r="J50" s="30">
        <v>0</v>
      </c>
      <c r="K50" s="30">
        <v>0</v>
      </c>
      <c r="L50" s="30">
        <v>0</v>
      </c>
      <c r="M50" s="30">
        <v>0</v>
      </c>
      <c r="N50" s="30">
        <v>0</v>
      </c>
      <c r="O50" s="30">
        <v>0</v>
      </c>
      <c r="P50" s="30">
        <v>0</v>
      </c>
      <c r="Q50" s="30">
        <v>0</v>
      </c>
      <c r="R50" s="77">
        <f>SUM(F50:Q50)</f>
        <v>0</v>
      </c>
      <c r="S50" s="116">
        <f ca="1">IFERROR(INDEX($F50:$R50,,SelectedPeriodColumn)/INDEX($F$150:$R$150,,SelectedPeriodColumn),0)</f>
        <v>0</v>
      </c>
    </row>
    <row r="51" spans="2:19" ht="19.5" customHeight="1" x14ac:dyDescent="0.2">
      <c r="B51" s="28"/>
      <c r="C51" s="272" t="s">
        <v>58</v>
      </c>
      <c r="D51" s="103" t="s">
        <v>41</v>
      </c>
      <c r="E51" s="105">
        <v>0</v>
      </c>
      <c r="F51" s="31">
        <v>0</v>
      </c>
      <c r="G51" s="31">
        <v>0</v>
      </c>
      <c r="H51" s="31">
        <v>0</v>
      </c>
      <c r="I51" s="31">
        <v>0</v>
      </c>
      <c r="J51" s="31">
        <v>0</v>
      </c>
      <c r="K51" s="31">
        <v>0</v>
      </c>
      <c r="L51" s="31">
        <v>0</v>
      </c>
      <c r="M51" s="31">
        <v>0</v>
      </c>
      <c r="N51" s="31">
        <v>0</v>
      </c>
      <c r="O51" s="31">
        <v>0</v>
      </c>
      <c r="P51" s="31">
        <v>0</v>
      </c>
      <c r="Q51" s="31">
        <v>0</v>
      </c>
      <c r="R51" s="75">
        <f>SUM(F51:Q51)</f>
        <v>0</v>
      </c>
      <c r="S51" s="116">
        <f ca="1">IFERROR(INDEX($F51:$R51,,SelectedPeriodColumn)/INDEX($F$150:$R$150,,SelectedPeriodColumn),0)</f>
        <v>0</v>
      </c>
    </row>
    <row r="52" spans="2:19" ht="19.5" customHeight="1" x14ac:dyDescent="0.2">
      <c r="B52" s="28"/>
      <c r="C52" s="272" t="s">
        <v>59</v>
      </c>
      <c r="D52" s="103" t="s">
        <v>41</v>
      </c>
      <c r="E52" s="105">
        <v>0</v>
      </c>
      <c r="F52" s="29">
        <v>0</v>
      </c>
      <c r="G52" s="29">
        <v>0</v>
      </c>
      <c r="H52" s="29">
        <v>0</v>
      </c>
      <c r="I52" s="29">
        <v>0</v>
      </c>
      <c r="J52" s="29">
        <v>0</v>
      </c>
      <c r="K52" s="29">
        <v>0</v>
      </c>
      <c r="L52" s="29">
        <v>0</v>
      </c>
      <c r="M52" s="29">
        <v>0</v>
      </c>
      <c r="N52" s="29">
        <v>0</v>
      </c>
      <c r="O52" s="29">
        <v>0</v>
      </c>
      <c r="P52" s="29">
        <v>0</v>
      </c>
      <c r="Q52" s="29">
        <v>0</v>
      </c>
      <c r="R52" s="75">
        <f t="shared" ref="R52:R55" si="7">SUM(F52:Q52)</f>
        <v>0</v>
      </c>
      <c r="S52" s="116">
        <f ca="1">IFERROR(INDEX($F52:$R52,,SelectedPeriodColumn)/INDEX($F$150:$R$150,,SelectedPeriodColumn),0)</f>
        <v>0</v>
      </c>
    </row>
    <row r="53" spans="2:19" ht="19.5" customHeight="1" x14ac:dyDescent="0.2">
      <c r="B53" s="28"/>
      <c r="C53" s="272" t="s">
        <v>78</v>
      </c>
      <c r="D53" s="103" t="s">
        <v>41</v>
      </c>
      <c r="E53" s="105">
        <v>0</v>
      </c>
      <c r="F53" s="29">
        <v>0</v>
      </c>
      <c r="G53" s="29">
        <v>0</v>
      </c>
      <c r="H53" s="29">
        <v>0</v>
      </c>
      <c r="I53" s="29">
        <v>0</v>
      </c>
      <c r="J53" s="29">
        <v>0</v>
      </c>
      <c r="K53" s="29">
        <v>0</v>
      </c>
      <c r="L53" s="29">
        <v>0</v>
      </c>
      <c r="M53" s="29">
        <v>0</v>
      </c>
      <c r="N53" s="29">
        <v>0</v>
      </c>
      <c r="O53" s="29">
        <v>0</v>
      </c>
      <c r="P53" s="29">
        <v>0</v>
      </c>
      <c r="Q53" s="29">
        <v>0</v>
      </c>
      <c r="R53" s="75">
        <f t="shared" si="7"/>
        <v>0</v>
      </c>
      <c r="S53" s="116">
        <f ca="1">IFERROR(INDEX($F53:$R53,,SelectedPeriodColumn)/INDEX($F$150:$R$150,,SelectedPeriodColumn),0)</f>
        <v>0</v>
      </c>
    </row>
    <row r="54" spans="2:19" ht="19.5" customHeight="1" x14ac:dyDescent="0.2">
      <c r="B54" s="28"/>
      <c r="C54" s="272" t="s">
        <v>68</v>
      </c>
      <c r="D54" s="103" t="s">
        <v>41</v>
      </c>
      <c r="E54" s="105">
        <v>0</v>
      </c>
      <c r="F54" s="29">
        <v>0</v>
      </c>
      <c r="G54" s="29">
        <v>0</v>
      </c>
      <c r="H54" s="29">
        <v>0</v>
      </c>
      <c r="I54" s="29">
        <v>0</v>
      </c>
      <c r="J54" s="29">
        <v>0</v>
      </c>
      <c r="K54" s="29">
        <v>0</v>
      </c>
      <c r="L54" s="29">
        <v>0</v>
      </c>
      <c r="M54" s="29">
        <v>0</v>
      </c>
      <c r="N54" s="29">
        <v>0</v>
      </c>
      <c r="O54" s="29">
        <v>0</v>
      </c>
      <c r="P54" s="29">
        <v>0</v>
      </c>
      <c r="Q54" s="29">
        <v>0</v>
      </c>
      <c r="R54" s="75">
        <f t="shared" si="7"/>
        <v>0</v>
      </c>
      <c r="S54" s="116">
        <f ca="1">IFERROR(INDEX($F54:$R54,,SelectedPeriodColumn)/INDEX($F$150:$R$150,,SelectedPeriodColumn),0)</f>
        <v>0</v>
      </c>
    </row>
    <row r="55" spans="2:19" ht="19.5" customHeight="1" x14ac:dyDescent="0.2">
      <c r="B55" s="28"/>
      <c r="C55" s="272" t="s">
        <v>70</v>
      </c>
      <c r="D55" s="103" t="s">
        <v>41</v>
      </c>
      <c r="E55" s="105">
        <v>0</v>
      </c>
      <c r="F55" s="29">
        <v>0</v>
      </c>
      <c r="G55" s="29">
        <v>0</v>
      </c>
      <c r="H55" s="29">
        <v>0</v>
      </c>
      <c r="I55" s="29">
        <v>0</v>
      </c>
      <c r="J55" s="29">
        <v>0</v>
      </c>
      <c r="K55" s="29">
        <v>0</v>
      </c>
      <c r="L55" s="29">
        <v>0</v>
      </c>
      <c r="M55" s="29">
        <v>0</v>
      </c>
      <c r="N55" s="29">
        <v>0</v>
      </c>
      <c r="O55" s="29">
        <v>0</v>
      </c>
      <c r="P55" s="29">
        <v>0</v>
      </c>
      <c r="Q55" s="29">
        <v>0</v>
      </c>
      <c r="R55" s="75">
        <f t="shared" si="7"/>
        <v>0</v>
      </c>
      <c r="S55" s="121">
        <f ca="1">IFERROR(INDEX($F55:$R55,,SelectedPeriodColumn)/INDEX($F$150:$R$150,,SelectedPeriodColumn),0)</f>
        <v>0</v>
      </c>
    </row>
    <row r="56" spans="2:19" ht="19.5" customHeight="1" x14ac:dyDescent="0.2">
      <c r="B56" s="28"/>
      <c r="C56" s="126" t="s">
        <v>0</v>
      </c>
      <c r="D56" s="106" t="s">
        <v>41</v>
      </c>
      <c r="E56" s="105">
        <v>0</v>
      </c>
      <c r="F56" s="27">
        <v>0</v>
      </c>
      <c r="G56" s="27">
        <v>0</v>
      </c>
      <c r="H56" s="27">
        <v>0</v>
      </c>
      <c r="I56" s="27">
        <v>0</v>
      </c>
      <c r="J56" s="27">
        <v>0</v>
      </c>
      <c r="K56" s="27">
        <v>0</v>
      </c>
      <c r="L56" s="27">
        <v>0</v>
      </c>
      <c r="M56" s="27">
        <v>0</v>
      </c>
      <c r="N56" s="27">
        <v>0</v>
      </c>
      <c r="O56" s="27">
        <v>0</v>
      </c>
      <c r="P56" s="27">
        <v>0</v>
      </c>
      <c r="Q56" s="27">
        <v>0</v>
      </c>
      <c r="R56" s="75">
        <f>SUM(F56:Q56)</f>
        <v>0</v>
      </c>
      <c r="S56" s="121">
        <f ca="1">IFERROR(INDEX($F56:$R56,,SelectedPeriodColumn)/INDEX($F$150:$R$150,,SelectedPeriodColumn),0)</f>
        <v>0</v>
      </c>
    </row>
    <row r="57" spans="2:19" ht="19.5" customHeight="1" x14ac:dyDescent="0.2">
      <c r="B57" s="28"/>
      <c r="C57" s="271" t="s">
        <v>148</v>
      </c>
      <c r="D57" s="78"/>
      <c r="E57" s="65"/>
      <c r="F57" s="97">
        <f>SUM(F43:F56)</f>
        <v>0</v>
      </c>
      <c r="G57" s="97">
        <f t="shared" ref="G57:Q57" si="8">SUM(G43:G56)</f>
        <v>0</v>
      </c>
      <c r="H57" s="97">
        <f t="shared" si="8"/>
        <v>0</v>
      </c>
      <c r="I57" s="97">
        <f t="shared" si="8"/>
        <v>0</v>
      </c>
      <c r="J57" s="97">
        <f t="shared" si="8"/>
        <v>0</v>
      </c>
      <c r="K57" s="97">
        <f t="shared" si="8"/>
        <v>0</v>
      </c>
      <c r="L57" s="97">
        <f t="shared" si="8"/>
        <v>0</v>
      </c>
      <c r="M57" s="97">
        <f t="shared" si="8"/>
        <v>0</v>
      </c>
      <c r="N57" s="97">
        <f t="shared" si="8"/>
        <v>0</v>
      </c>
      <c r="O57" s="97">
        <f t="shared" si="8"/>
        <v>0</v>
      </c>
      <c r="P57" s="97">
        <f t="shared" si="8"/>
        <v>0</v>
      </c>
      <c r="Q57" s="97">
        <f t="shared" si="8"/>
        <v>0</v>
      </c>
      <c r="R57" s="98">
        <f>SUM(F57:Q57)</f>
        <v>0</v>
      </c>
      <c r="S57" s="99">
        <f ca="1">IFERROR(INDEX($F57:$R57,,SelectedPeriodColumn)/INDEX($F$150:$R$150,,SelectedPeriodColumn),0)</f>
        <v>0</v>
      </c>
    </row>
    <row r="58" spans="2:19" ht="19.5" customHeight="1" x14ac:dyDescent="0.2">
      <c r="B58" s="51"/>
      <c r="C58" s="51"/>
      <c r="D58" s="67"/>
      <c r="E58" s="66"/>
      <c r="F58" s="56"/>
      <c r="G58" s="45"/>
      <c r="H58" s="45"/>
      <c r="I58" s="45"/>
      <c r="J58" s="45"/>
      <c r="K58" s="45"/>
      <c r="L58" s="45"/>
      <c r="M58" s="45"/>
      <c r="N58" s="45"/>
      <c r="O58" s="45"/>
      <c r="P58" s="45"/>
      <c r="Q58" s="45"/>
      <c r="R58" s="45"/>
      <c r="S58" s="24"/>
    </row>
    <row r="59" spans="2:19" ht="19.5" customHeight="1" x14ac:dyDescent="0.25">
      <c r="B59" s="271" t="s">
        <v>139</v>
      </c>
      <c r="C59" s="80"/>
      <c r="D59" s="81" t="s">
        <v>82</v>
      </c>
      <c r="E59" s="81" t="s">
        <v>83</v>
      </c>
      <c r="F59" s="82" t="str">
        <f ca="1">F28</f>
        <v xml:space="preserve">APR </v>
      </c>
      <c r="G59" s="268" t="str">
        <f t="shared" ref="G59" ca="1" si="9">NextMonth</f>
        <v xml:space="preserve">MAY </v>
      </c>
      <c r="H59" s="112" t="str">
        <f t="shared" ref="H59:Q59" ca="1" si="10">NextMonth</f>
        <v xml:space="preserve">JUN </v>
      </c>
      <c r="I59" s="112" t="str">
        <f t="shared" ca="1" si="10"/>
        <v xml:space="preserve">JUL </v>
      </c>
      <c r="J59" s="112" t="str">
        <f t="shared" ca="1" si="10"/>
        <v xml:space="preserve">AUG </v>
      </c>
      <c r="K59" s="112" t="str">
        <f t="shared" ca="1" si="10"/>
        <v xml:space="preserve">SEPT </v>
      </c>
      <c r="L59" s="112" t="str">
        <f t="shared" ca="1" si="10"/>
        <v xml:space="preserve">OCT </v>
      </c>
      <c r="M59" s="112" t="str">
        <f t="shared" ca="1" si="10"/>
        <v xml:space="preserve">NOV </v>
      </c>
      <c r="N59" s="112" t="str">
        <f t="shared" ca="1" si="10"/>
        <v xml:space="preserve">DEC </v>
      </c>
      <c r="O59" s="112" t="str">
        <f t="shared" ca="1" si="10"/>
        <v xml:space="preserve">JAN </v>
      </c>
      <c r="P59" s="112" t="str">
        <f t="shared" ca="1" si="10"/>
        <v xml:space="preserve">FEB </v>
      </c>
      <c r="Q59" s="112" t="str">
        <f t="shared" ca="1" si="10"/>
        <v xml:space="preserve">MAR </v>
      </c>
      <c r="R59" s="84" t="s">
        <v>85</v>
      </c>
      <c r="S59" s="83" t="s">
        <v>84</v>
      </c>
    </row>
    <row r="60" spans="2:19" ht="19.5" customHeight="1" x14ac:dyDescent="0.2">
      <c r="B60" s="28"/>
      <c r="C60" s="272" t="s">
        <v>21</v>
      </c>
      <c r="D60" s="103" t="s">
        <v>41</v>
      </c>
      <c r="E60" s="104">
        <v>0</v>
      </c>
      <c r="F60" s="26">
        <v>0</v>
      </c>
      <c r="G60" s="26">
        <v>0</v>
      </c>
      <c r="H60" s="26">
        <v>0</v>
      </c>
      <c r="I60" s="26">
        <v>0</v>
      </c>
      <c r="J60" s="26">
        <v>0</v>
      </c>
      <c r="K60" s="26">
        <v>0</v>
      </c>
      <c r="L60" s="26">
        <v>0</v>
      </c>
      <c r="M60" s="26">
        <v>0</v>
      </c>
      <c r="N60" s="26">
        <v>0</v>
      </c>
      <c r="O60" s="26">
        <v>0</v>
      </c>
      <c r="P60" s="26">
        <v>0</v>
      </c>
      <c r="Q60" s="26">
        <v>0</v>
      </c>
      <c r="R60" s="76">
        <f>SUM(F60:Q60)</f>
        <v>0</v>
      </c>
      <c r="S60" s="116">
        <f ca="1">IFERROR(INDEX($F60:$R60,,SelectedPeriodColumn)/INDEX($F$150:$R$150,,SelectedPeriodColumn),0)</f>
        <v>0</v>
      </c>
    </row>
    <row r="61" spans="2:19" ht="19.5" customHeight="1" x14ac:dyDescent="0.2">
      <c r="B61" s="28"/>
      <c r="C61" s="272" t="s">
        <v>29</v>
      </c>
      <c r="D61" s="103" t="s">
        <v>41</v>
      </c>
      <c r="E61" s="104">
        <v>0</v>
      </c>
      <c r="F61" s="26">
        <v>0</v>
      </c>
      <c r="G61" s="26">
        <v>0</v>
      </c>
      <c r="H61" s="26">
        <v>0</v>
      </c>
      <c r="I61" s="26">
        <v>0</v>
      </c>
      <c r="J61" s="26">
        <v>0</v>
      </c>
      <c r="K61" s="26">
        <v>0</v>
      </c>
      <c r="L61" s="26">
        <v>0</v>
      </c>
      <c r="M61" s="26">
        <v>0</v>
      </c>
      <c r="N61" s="26">
        <v>0</v>
      </c>
      <c r="O61" s="26">
        <v>0</v>
      </c>
      <c r="P61" s="26">
        <v>0</v>
      </c>
      <c r="Q61" s="26">
        <v>0</v>
      </c>
      <c r="R61" s="77">
        <f t="shared" ref="R61:R64" si="11">SUM(F61:Q61)</f>
        <v>0</v>
      </c>
      <c r="S61" s="116">
        <f ca="1">IFERROR(INDEX($F61:$R61,,SelectedPeriodColumn)/INDEX($F$150:$R$150,,SelectedPeriodColumn),0)</f>
        <v>0</v>
      </c>
    </row>
    <row r="62" spans="2:19" ht="19.5" customHeight="1" x14ac:dyDescent="0.2">
      <c r="B62" s="28"/>
      <c r="C62" s="272" t="s">
        <v>28</v>
      </c>
      <c r="D62" s="103" t="s">
        <v>41</v>
      </c>
      <c r="E62" s="104">
        <v>0</v>
      </c>
      <c r="F62" s="26">
        <v>0</v>
      </c>
      <c r="G62" s="26">
        <v>0</v>
      </c>
      <c r="H62" s="26">
        <v>0</v>
      </c>
      <c r="I62" s="26">
        <v>0</v>
      </c>
      <c r="J62" s="26">
        <v>0</v>
      </c>
      <c r="K62" s="26">
        <v>0</v>
      </c>
      <c r="L62" s="26">
        <v>0</v>
      </c>
      <c r="M62" s="26">
        <v>0</v>
      </c>
      <c r="N62" s="26">
        <v>0</v>
      </c>
      <c r="O62" s="26">
        <v>0</v>
      </c>
      <c r="P62" s="26">
        <v>0</v>
      </c>
      <c r="Q62" s="26">
        <v>0</v>
      </c>
      <c r="R62" s="77">
        <f t="shared" si="11"/>
        <v>0</v>
      </c>
      <c r="S62" s="116">
        <f ca="1">IFERROR(INDEX($F62:$R62,,SelectedPeriodColumn)/INDEX($F$150:$R$150,,SelectedPeriodColumn),0)</f>
        <v>0</v>
      </c>
    </row>
    <row r="63" spans="2:19" ht="19.5" customHeight="1" x14ac:dyDescent="0.2">
      <c r="B63" s="28"/>
      <c r="C63" s="272" t="s">
        <v>91</v>
      </c>
      <c r="D63" s="103" t="s">
        <v>41</v>
      </c>
      <c r="E63" s="104">
        <v>0</v>
      </c>
      <c r="F63" s="26">
        <v>0</v>
      </c>
      <c r="G63" s="26">
        <v>0</v>
      </c>
      <c r="H63" s="26">
        <v>0</v>
      </c>
      <c r="I63" s="26">
        <v>0</v>
      </c>
      <c r="J63" s="26">
        <v>0</v>
      </c>
      <c r="K63" s="26">
        <v>0</v>
      </c>
      <c r="L63" s="26">
        <v>0</v>
      </c>
      <c r="M63" s="26">
        <v>0</v>
      </c>
      <c r="N63" s="26">
        <v>0</v>
      </c>
      <c r="O63" s="26">
        <v>0</v>
      </c>
      <c r="P63" s="26">
        <v>0</v>
      </c>
      <c r="Q63" s="26">
        <v>0</v>
      </c>
      <c r="R63" s="77">
        <f t="shared" si="11"/>
        <v>0</v>
      </c>
      <c r="S63" s="116">
        <f ca="1">IFERROR(INDEX($F63:$R63,,SelectedPeriodColumn)/INDEX($F$150:$R$150,,SelectedPeriodColumn),0)</f>
        <v>0</v>
      </c>
    </row>
    <row r="64" spans="2:19" ht="19.5" customHeight="1" x14ac:dyDescent="0.2">
      <c r="B64" s="28"/>
      <c r="C64" s="126" t="s">
        <v>0</v>
      </c>
      <c r="D64" s="107" t="s">
        <v>41</v>
      </c>
      <c r="E64" s="104">
        <v>0</v>
      </c>
      <c r="F64" s="27">
        <v>0</v>
      </c>
      <c r="G64" s="27">
        <v>0</v>
      </c>
      <c r="H64" s="27">
        <v>0</v>
      </c>
      <c r="I64" s="27">
        <v>0</v>
      </c>
      <c r="J64" s="27">
        <v>0</v>
      </c>
      <c r="K64" s="27">
        <v>0</v>
      </c>
      <c r="L64" s="27">
        <v>0</v>
      </c>
      <c r="M64" s="27">
        <v>0</v>
      </c>
      <c r="N64" s="27">
        <v>0</v>
      </c>
      <c r="O64" s="27">
        <v>0</v>
      </c>
      <c r="P64" s="27">
        <v>0</v>
      </c>
      <c r="Q64" s="27">
        <v>0</v>
      </c>
      <c r="R64" s="75">
        <f t="shared" si="11"/>
        <v>0</v>
      </c>
      <c r="S64" s="121">
        <f ca="1">IFERROR(INDEX($F64:$R64,,SelectedPeriodColumn)/INDEX($F$150:$R$150,,SelectedPeriodColumn),0)</f>
        <v>0</v>
      </c>
    </row>
    <row r="65" spans="2:19" ht="19.5" customHeight="1" x14ac:dyDescent="0.2">
      <c r="B65" s="28"/>
      <c r="C65" s="271" t="s">
        <v>148</v>
      </c>
      <c r="D65" s="85"/>
      <c r="E65" s="65"/>
      <c r="F65" s="97">
        <f>SUM(F60:F64)</f>
        <v>0</v>
      </c>
      <c r="G65" s="97">
        <f t="shared" ref="G65:Q65" si="12">SUM(G60:G64)</f>
        <v>0</v>
      </c>
      <c r="H65" s="97">
        <f t="shared" si="12"/>
        <v>0</v>
      </c>
      <c r="I65" s="97">
        <f t="shared" si="12"/>
        <v>0</v>
      </c>
      <c r="J65" s="97">
        <f t="shared" si="12"/>
        <v>0</v>
      </c>
      <c r="K65" s="97">
        <f t="shared" si="12"/>
        <v>0</v>
      </c>
      <c r="L65" s="97">
        <f t="shared" si="12"/>
        <v>0</v>
      </c>
      <c r="M65" s="97">
        <f t="shared" si="12"/>
        <v>0</v>
      </c>
      <c r="N65" s="97">
        <f t="shared" si="12"/>
        <v>0</v>
      </c>
      <c r="O65" s="97">
        <f t="shared" si="12"/>
        <v>0</v>
      </c>
      <c r="P65" s="97">
        <f t="shared" si="12"/>
        <v>0</v>
      </c>
      <c r="Q65" s="97">
        <f t="shared" si="12"/>
        <v>0</v>
      </c>
      <c r="R65" s="98">
        <f t="shared" ref="R65" si="13">SUM(F65:Q65)</f>
        <v>0</v>
      </c>
      <c r="S65" s="99">
        <f ca="1">IFERROR(INDEX($F65:$R65,,SelectedPeriodColumn)/INDEX($F$150:$R$150,,SelectedPeriodColumn),0)</f>
        <v>0</v>
      </c>
    </row>
    <row r="66" spans="2:19" ht="19.5" customHeight="1" x14ac:dyDescent="0.2">
      <c r="B66" s="51"/>
      <c r="C66" s="51"/>
      <c r="D66" s="67"/>
      <c r="E66" s="67"/>
      <c r="F66" s="45"/>
      <c r="G66" s="45"/>
      <c r="H66" s="45"/>
      <c r="I66" s="45"/>
      <c r="J66" s="45"/>
      <c r="K66" s="45"/>
      <c r="L66" s="45"/>
      <c r="M66" s="45"/>
      <c r="N66" s="45"/>
      <c r="O66" s="45"/>
      <c r="P66" s="45"/>
      <c r="Q66" s="45"/>
      <c r="R66" s="45"/>
      <c r="S66" s="24"/>
    </row>
    <row r="67" spans="2:19" ht="19.5" customHeight="1" x14ac:dyDescent="0.25">
      <c r="B67" s="271" t="s">
        <v>140</v>
      </c>
      <c r="C67" s="92"/>
      <c r="D67" s="94" t="s">
        <v>82</v>
      </c>
      <c r="E67" s="94" t="s">
        <v>83</v>
      </c>
      <c r="F67" s="112" t="str">
        <f ca="1">F28</f>
        <v xml:space="preserve">APR </v>
      </c>
      <c r="G67" s="267" t="str">
        <f t="shared" ref="G67:Q67" ca="1" si="14">NextMonth</f>
        <v xml:space="preserve">MAY </v>
      </c>
      <c r="H67" s="267" t="str">
        <f t="shared" ca="1" si="14"/>
        <v xml:space="preserve">JUN </v>
      </c>
      <c r="I67" s="267" t="str">
        <f t="shared" ca="1" si="14"/>
        <v xml:space="preserve">JUL </v>
      </c>
      <c r="J67" s="267" t="str">
        <f t="shared" ca="1" si="14"/>
        <v xml:space="preserve">AUG </v>
      </c>
      <c r="K67" s="267" t="str">
        <f t="shared" ca="1" si="14"/>
        <v xml:space="preserve">SEPT </v>
      </c>
      <c r="L67" s="267" t="str">
        <f t="shared" ca="1" si="14"/>
        <v xml:space="preserve">OCT </v>
      </c>
      <c r="M67" s="267" t="str">
        <f t="shared" ca="1" si="14"/>
        <v xml:space="preserve">NOV </v>
      </c>
      <c r="N67" s="267" t="str">
        <f t="shared" ca="1" si="14"/>
        <v xml:space="preserve">DEC </v>
      </c>
      <c r="O67" s="267" t="str">
        <f t="shared" ca="1" si="14"/>
        <v xml:space="preserve">JAN </v>
      </c>
      <c r="P67" s="267" t="str">
        <f t="shared" ca="1" si="14"/>
        <v xml:space="preserve">FEB </v>
      </c>
      <c r="Q67" s="267" t="str">
        <f t="shared" ca="1" si="14"/>
        <v xml:space="preserve">MAR </v>
      </c>
      <c r="R67" s="84" t="s">
        <v>85</v>
      </c>
      <c r="S67" s="95" t="s">
        <v>84</v>
      </c>
    </row>
    <row r="68" spans="2:19" ht="19.5" customHeight="1" x14ac:dyDescent="0.2">
      <c r="B68" s="24"/>
      <c r="C68" s="275" t="s">
        <v>32</v>
      </c>
      <c r="D68" s="103" t="s">
        <v>41</v>
      </c>
      <c r="E68" s="108">
        <v>0</v>
      </c>
      <c r="F68" s="52">
        <v>0</v>
      </c>
      <c r="G68" s="52">
        <v>0</v>
      </c>
      <c r="H68" s="52">
        <v>0</v>
      </c>
      <c r="I68" s="52">
        <v>0</v>
      </c>
      <c r="J68" s="52">
        <v>0</v>
      </c>
      <c r="K68" s="52">
        <v>0</v>
      </c>
      <c r="L68" s="52">
        <v>0</v>
      </c>
      <c r="M68" s="52">
        <v>0</v>
      </c>
      <c r="N68" s="52">
        <v>0</v>
      </c>
      <c r="O68" s="52">
        <v>0</v>
      </c>
      <c r="P68" s="52">
        <v>0</v>
      </c>
      <c r="Q68" s="52">
        <v>0</v>
      </c>
      <c r="R68" s="76">
        <f>SUM(F68:Q68)</f>
        <v>0</v>
      </c>
      <c r="S68" s="117">
        <f ca="1">IFERROR(INDEX($F68:$R68,,SelectedPeriodColumn)/INDEX($F$150:$R$150,,SelectedPeriodColumn),0)</f>
        <v>0</v>
      </c>
    </row>
    <row r="69" spans="2:19" ht="19.5" customHeight="1" x14ac:dyDescent="0.2">
      <c r="B69" s="24"/>
      <c r="C69" s="275" t="s">
        <v>61</v>
      </c>
      <c r="D69" s="103" t="s">
        <v>41</v>
      </c>
      <c r="E69" s="108">
        <v>0</v>
      </c>
      <c r="F69" s="26">
        <v>0</v>
      </c>
      <c r="G69" s="26">
        <v>0</v>
      </c>
      <c r="H69" s="26">
        <v>0</v>
      </c>
      <c r="I69" s="26">
        <v>0</v>
      </c>
      <c r="J69" s="26">
        <v>0</v>
      </c>
      <c r="K69" s="26">
        <v>0</v>
      </c>
      <c r="L69" s="26">
        <v>0</v>
      </c>
      <c r="M69" s="26">
        <v>0</v>
      </c>
      <c r="N69" s="26">
        <v>0</v>
      </c>
      <c r="O69" s="26">
        <v>0</v>
      </c>
      <c r="P69" s="26">
        <v>0</v>
      </c>
      <c r="Q69" s="26">
        <v>0</v>
      </c>
      <c r="R69" s="75">
        <f>SUM(F69:Q69)</f>
        <v>0</v>
      </c>
      <c r="S69" s="116">
        <f ca="1">IFERROR(INDEX($F69:$R69,,SelectedPeriodColumn)/INDEX($F$150:$R$150,,SelectedPeriodColumn),0)</f>
        <v>0</v>
      </c>
    </row>
    <row r="70" spans="2:19" ht="19.5" customHeight="1" x14ac:dyDescent="0.2">
      <c r="B70" s="24"/>
      <c r="C70" s="275" t="s">
        <v>60</v>
      </c>
      <c r="D70" s="103" t="s">
        <v>41</v>
      </c>
      <c r="E70" s="108">
        <v>0</v>
      </c>
      <c r="F70" s="26">
        <v>0</v>
      </c>
      <c r="G70" s="26">
        <v>0</v>
      </c>
      <c r="H70" s="26">
        <v>0</v>
      </c>
      <c r="I70" s="26">
        <v>0</v>
      </c>
      <c r="J70" s="26">
        <v>0</v>
      </c>
      <c r="K70" s="26">
        <v>0</v>
      </c>
      <c r="L70" s="26">
        <v>0</v>
      </c>
      <c r="M70" s="26">
        <v>0</v>
      </c>
      <c r="N70" s="26">
        <v>0</v>
      </c>
      <c r="O70" s="26">
        <v>0</v>
      </c>
      <c r="P70" s="26">
        <v>0</v>
      </c>
      <c r="Q70" s="26">
        <v>0</v>
      </c>
      <c r="R70" s="75">
        <f t="shared" ref="R70:R74" si="15">SUM(F70:Q70)</f>
        <v>0</v>
      </c>
      <c r="S70" s="116">
        <f ca="1">IFERROR(INDEX($F70:$R70,,SelectedPeriodColumn)/INDEX($F$150:$R$150,,SelectedPeriodColumn),0)</f>
        <v>0</v>
      </c>
    </row>
    <row r="71" spans="2:19" ht="19.5" customHeight="1" x14ac:dyDescent="0.2">
      <c r="B71" s="24"/>
      <c r="C71" s="275" t="s">
        <v>62</v>
      </c>
      <c r="D71" s="103" t="s">
        <v>41</v>
      </c>
      <c r="E71" s="108">
        <v>0</v>
      </c>
      <c r="F71" s="26">
        <v>0</v>
      </c>
      <c r="G71" s="26">
        <v>0</v>
      </c>
      <c r="H71" s="26">
        <v>0</v>
      </c>
      <c r="I71" s="26">
        <v>0</v>
      </c>
      <c r="J71" s="26">
        <v>0</v>
      </c>
      <c r="K71" s="26">
        <v>0</v>
      </c>
      <c r="L71" s="26">
        <v>0</v>
      </c>
      <c r="M71" s="26">
        <v>0</v>
      </c>
      <c r="N71" s="26">
        <v>0</v>
      </c>
      <c r="O71" s="26">
        <v>0</v>
      </c>
      <c r="P71" s="26">
        <v>0</v>
      </c>
      <c r="Q71" s="26">
        <v>0</v>
      </c>
      <c r="R71" s="75">
        <f t="shared" si="15"/>
        <v>0</v>
      </c>
      <c r="S71" s="116">
        <f ca="1">IFERROR(INDEX($F71:$R71,,SelectedPeriodColumn)/INDEX($F$150:$R$150,,SelectedPeriodColumn),0)</f>
        <v>0</v>
      </c>
    </row>
    <row r="72" spans="2:19" ht="19.5" customHeight="1" x14ac:dyDescent="0.2">
      <c r="B72" s="24"/>
      <c r="C72" s="275" t="s">
        <v>76</v>
      </c>
      <c r="D72" s="103" t="s">
        <v>41</v>
      </c>
      <c r="E72" s="108">
        <v>0</v>
      </c>
      <c r="F72" s="26">
        <v>0</v>
      </c>
      <c r="G72" s="26">
        <v>0</v>
      </c>
      <c r="H72" s="26">
        <v>0</v>
      </c>
      <c r="I72" s="26">
        <v>0</v>
      </c>
      <c r="J72" s="26">
        <v>0</v>
      </c>
      <c r="K72" s="26">
        <v>0</v>
      </c>
      <c r="L72" s="26">
        <v>0</v>
      </c>
      <c r="M72" s="26">
        <v>0</v>
      </c>
      <c r="N72" s="26">
        <v>0</v>
      </c>
      <c r="O72" s="26">
        <v>0</v>
      </c>
      <c r="P72" s="26">
        <v>0</v>
      </c>
      <c r="Q72" s="26">
        <v>0</v>
      </c>
      <c r="R72" s="75">
        <f t="shared" si="15"/>
        <v>0</v>
      </c>
      <c r="S72" s="116">
        <f ca="1">IFERROR(INDEX($F72:$R72,,SelectedPeriodColumn)/INDEX($F$150:$R$150,,SelectedPeriodColumn),0)</f>
        <v>0</v>
      </c>
    </row>
    <row r="73" spans="2:19" ht="19.5" customHeight="1" x14ac:dyDescent="0.2">
      <c r="B73" s="24"/>
      <c r="C73" s="126" t="s">
        <v>0</v>
      </c>
      <c r="D73" s="107" t="s">
        <v>41</v>
      </c>
      <c r="E73" s="108">
        <v>0</v>
      </c>
      <c r="F73" s="27">
        <v>0</v>
      </c>
      <c r="G73" s="27">
        <v>0</v>
      </c>
      <c r="H73" s="27">
        <v>0</v>
      </c>
      <c r="I73" s="27">
        <v>0</v>
      </c>
      <c r="J73" s="27">
        <v>0</v>
      </c>
      <c r="K73" s="27">
        <v>0</v>
      </c>
      <c r="L73" s="27">
        <v>0</v>
      </c>
      <c r="M73" s="27">
        <v>0</v>
      </c>
      <c r="N73" s="27">
        <v>0</v>
      </c>
      <c r="O73" s="27">
        <v>0</v>
      </c>
      <c r="P73" s="27">
        <v>0</v>
      </c>
      <c r="Q73" s="27">
        <v>0</v>
      </c>
      <c r="R73" s="75">
        <f t="shared" si="15"/>
        <v>0</v>
      </c>
      <c r="S73" s="121">
        <f ca="1">IFERROR(INDEX($F73:$R73,,SelectedPeriodColumn)/INDEX($F$150:$R$150,,SelectedPeriodColumn),0)</f>
        <v>0</v>
      </c>
    </row>
    <row r="74" spans="2:19" ht="19.5" customHeight="1" x14ac:dyDescent="0.2">
      <c r="B74" s="24"/>
      <c r="C74" s="271" t="s">
        <v>148</v>
      </c>
      <c r="D74" s="85"/>
      <c r="E74" s="65"/>
      <c r="F74" s="97">
        <f>SUM(F68:F73)</f>
        <v>0</v>
      </c>
      <c r="G74" s="97">
        <f t="shared" ref="G74:Q74" si="16">SUM(G68:G73)</f>
        <v>0</v>
      </c>
      <c r="H74" s="97">
        <f t="shared" si="16"/>
        <v>0</v>
      </c>
      <c r="I74" s="97">
        <f t="shared" si="16"/>
        <v>0</v>
      </c>
      <c r="J74" s="97">
        <f t="shared" si="16"/>
        <v>0</v>
      </c>
      <c r="K74" s="97">
        <f t="shared" si="16"/>
        <v>0</v>
      </c>
      <c r="L74" s="97">
        <f t="shared" si="16"/>
        <v>0</v>
      </c>
      <c r="M74" s="97">
        <f t="shared" si="16"/>
        <v>0</v>
      </c>
      <c r="N74" s="97">
        <f t="shared" si="16"/>
        <v>0</v>
      </c>
      <c r="O74" s="97">
        <f t="shared" si="16"/>
        <v>0</v>
      </c>
      <c r="P74" s="97">
        <f t="shared" si="16"/>
        <v>0</v>
      </c>
      <c r="Q74" s="97">
        <f t="shared" si="16"/>
        <v>0</v>
      </c>
      <c r="R74" s="98">
        <f t="shared" si="15"/>
        <v>0</v>
      </c>
      <c r="S74" s="99">
        <f ca="1">IFERROR(INDEX($F74:$R74,,SelectedPeriodColumn)/INDEX($F$150:$R$150,,SelectedPeriodColumn),0)</f>
        <v>0</v>
      </c>
    </row>
    <row r="75" spans="2:19" ht="19.5" customHeight="1" x14ac:dyDescent="0.2">
      <c r="B75" s="51"/>
      <c r="C75" s="51"/>
      <c r="D75" s="67"/>
      <c r="E75" s="67"/>
      <c r="F75" s="45"/>
      <c r="G75" s="45"/>
      <c r="H75" s="45"/>
      <c r="I75" s="45"/>
      <c r="J75" s="45"/>
      <c r="K75" s="45"/>
      <c r="L75" s="45"/>
      <c r="M75" s="45"/>
      <c r="N75" s="45"/>
      <c r="O75" s="45"/>
      <c r="P75" s="45"/>
      <c r="Q75" s="45"/>
      <c r="R75" s="45"/>
      <c r="S75" s="24"/>
    </row>
    <row r="76" spans="2:19" ht="19.5" customHeight="1" x14ac:dyDescent="0.25">
      <c r="B76" s="271" t="s">
        <v>141</v>
      </c>
      <c r="C76" s="92"/>
      <c r="D76" s="81" t="s">
        <v>82</v>
      </c>
      <c r="E76" s="81" t="s">
        <v>83</v>
      </c>
      <c r="F76" s="93" t="str">
        <f ca="1">F28</f>
        <v xml:space="preserve">APR </v>
      </c>
      <c r="G76" s="267" t="str">
        <f t="shared" ref="G76:Q76" ca="1" si="17">NextMonth</f>
        <v xml:space="preserve">MAY </v>
      </c>
      <c r="H76" s="267" t="str">
        <f t="shared" ca="1" si="17"/>
        <v xml:space="preserve">JUN </v>
      </c>
      <c r="I76" s="267" t="str">
        <f t="shared" ca="1" si="17"/>
        <v xml:space="preserve">JUL </v>
      </c>
      <c r="J76" s="267" t="str">
        <f t="shared" ca="1" si="17"/>
        <v xml:space="preserve">AUG </v>
      </c>
      <c r="K76" s="267" t="str">
        <f t="shared" ca="1" si="17"/>
        <v xml:space="preserve">SEPT </v>
      </c>
      <c r="L76" s="267" t="str">
        <f t="shared" ca="1" si="17"/>
        <v xml:space="preserve">OCT </v>
      </c>
      <c r="M76" s="267" t="str">
        <f t="shared" ca="1" si="17"/>
        <v xml:space="preserve">NOV </v>
      </c>
      <c r="N76" s="267" t="str">
        <f t="shared" ca="1" si="17"/>
        <v xml:space="preserve">DEC </v>
      </c>
      <c r="O76" s="267" t="str">
        <f t="shared" ca="1" si="17"/>
        <v xml:space="preserve">JAN </v>
      </c>
      <c r="P76" s="267" t="str">
        <f t="shared" ca="1" si="17"/>
        <v xml:space="preserve">FEB </v>
      </c>
      <c r="Q76" s="267" t="str">
        <f t="shared" ca="1" si="17"/>
        <v xml:space="preserve">MAR </v>
      </c>
      <c r="R76" s="84" t="s">
        <v>85</v>
      </c>
      <c r="S76" s="83" t="s">
        <v>84</v>
      </c>
    </row>
    <row r="77" spans="2:19" ht="19.5" customHeight="1" x14ac:dyDescent="0.2">
      <c r="B77" s="28"/>
      <c r="C77" s="272" t="s">
        <v>30</v>
      </c>
      <c r="D77" s="103" t="s">
        <v>41</v>
      </c>
      <c r="E77" s="104">
        <v>0</v>
      </c>
      <c r="F77" s="26">
        <v>0</v>
      </c>
      <c r="G77" s="26">
        <v>0</v>
      </c>
      <c r="H77" s="26">
        <v>0</v>
      </c>
      <c r="I77" s="26">
        <v>0</v>
      </c>
      <c r="J77" s="26">
        <v>0</v>
      </c>
      <c r="K77" s="26">
        <v>0</v>
      </c>
      <c r="L77" s="26">
        <v>0</v>
      </c>
      <c r="M77" s="26">
        <v>0</v>
      </c>
      <c r="N77" s="26">
        <v>0</v>
      </c>
      <c r="O77" s="26">
        <v>0</v>
      </c>
      <c r="P77" s="26">
        <v>0</v>
      </c>
      <c r="Q77" s="26">
        <v>0</v>
      </c>
      <c r="R77" s="76">
        <f>SUM(F77:Q77)</f>
        <v>0</v>
      </c>
      <c r="S77" s="116">
        <f ca="1">IFERROR(INDEX($F77:$R77,,SelectedPeriodColumn)/INDEX($F$150:$R$150,,SelectedPeriodColumn),0)</f>
        <v>0</v>
      </c>
    </row>
    <row r="78" spans="2:19" ht="19.5" customHeight="1" x14ac:dyDescent="0.2">
      <c r="B78" s="28"/>
      <c r="C78" s="272" t="s">
        <v>31</v>
      </c>
      <c r="D78" s="103" t="s">
        <v>41</v>
      </c>
      <c r="E78" s="104">
        <v>0</v>
      </c>
      <c r="F78" s="26">
        <v>0</v>
      </c>
      <c r="G78" s="26">
        <v>0</v>
      </c>
      <c r="H78" s="26">
        <v>0</v>
      </c>
      <c r="I78" s="26">
        <v>0</v>
      </c>
      <c r="J78" s="26">
        <v>0</v>
      </c>
      <c r="K78" s="26">
        <v>0</v>
      </c>
      <c r="L78" s="26">
        <v>0</v>
      </c>
      <c r="M78" s="26">
        <v>0</v>
      </c>
      <c r="N78" s="26">
        <v>0</v>
      </c>
      <c r="O78" s="26">
        <v>0</v>
      </c>
      <c r="P78" s="26">
        <v>0</v>
      </c>
      <c r="Q78" s="26">
        <v>0</v>
      </c>
      <c r="R78" s="77">
        <f t="shared" ref="R78:R80" si="18">SUM(F78:Q78)</f>
        <v>0</v>
      </c>
      <c r="S78" s="116">
        <f ca="1">IFERROR(INDEX($F78:$R78,,SelectedPeriodColumn)/INDEX($F$150:$R$150,,SelectedPeriodColumn),0)</f>
        <v>0</v>
      </c>
    </row>
    <row r="79" spans="2:19" ht="19.5" customHeight="1" x14ac:dyDescent="0.2">
      <c r="B79" s="28"/>
      <c r="C79" s="272" t="s">
        <v>60</v>
      </c>
      <c r="D79" s="103" t="s">
        <v>41</v>
      </c>
      <c r="E79" s="104">
        <v>0</v>
      </c>
      <c r="F79" s="26">
        <v>0</v>
      </c>
      <c r="G79" s="26">
        <v>0</v>
      </c>
      <c r="H79" s="26">
        <v>0</v>
      </c>
      <c r="I79" s="26">
        <v>0</v>
      </c>
      <c r="J79" s="26">
        <v>0</v>
      </c>
      <c r="K79" s="26">
        <v>0</v>
      </c>
      <c r="L79" s="26">
        <v>0</v>
      </c>
      <c r="M79" s="26">
        <v>0</v>
      </c>
      <c r="N79" s="26">
        <v>0</v>
      </c>
      <c r="O79" s="26">
        <v>0</v>
      </c>
      <c r="P79" s="26">
        <v>0</v>
      </c>
      <c r="Q79" s="26">
        <v>0</v>
      </c>
      <c r="R79" s="77">
        <f t="shared" si="18"/>
        <v>0</v>
      </c>
      <c r="S79" s="116">
        <f ca="1">IFERROR(INDEX($F79:$R79,,SelectedPeriodColumn)/INDEX($F$150:$R$150,,SelectedPeriodColumn),0)</f>
        <v>0</v>
      </c>
    </row>
    <row r="80" spans="2:19" ht="19.5" customHeight="1" x14ac:dyDescent="0.2">
      <c r="B80" s="28"/>
      <c r="C80" s="272" t="s">
        <v>34</v>
      </c>
      <c r="D80" s="103" t="s">
        <v>41</v>
      </c>
      <c r="E80" s="104">
        <v>0</v>
      </c>
      <c r="F80" s="26">
        <v>0</v>
      </c>
      <c r="G80" s="26">
        <v>0</v>
      </c>
      <c r="H80" s="26">
        <v>0</v>
      </c>
      <c r="I80" s="26">
        <v>0</v>
      </c>
      <c r="J80" s="26">
        <v>0</v>
      </c>
      <c r="K80" s="26">
        <v>0</v>
      </c>
      <c r="L80" s="26">
        <v>0</v>
      </c>
      <c r="M80" s="26">
        <v>0</v>
      </c>
      <c r="N80" s="26">
        <v>0</v>
      </c>
      <c r="O80" s="26">
        <v>0</v>
      </c>
      <c r="P80" s="26">
        <v>0</v>
      </c>
      <c r="Q80" s="26">
        <v>0</v>
      </c>
      <c r="R80" s="77">
        <f t="shared" si="18"/>
        <v>0</v>
      </c>
      <c r="S80" s="116">
        <f ca="1">IFERROR(INDEX($F80:$R80,,SelectedPeriodColumn)/INDEX($F$150:$R$150,,SelectedPeriodColumn),0)</f>
        <v>0</v>
      </c>
    </row>
    <row r="81" spans="2:19" ht="19.5" customHeight="1" x14ac:dyDescent="0.2">
      <c r="B81" s="28"/>
      <c r="C81" s="272" t="s">
        <v>33</v>
      </c>
      <c r="D81" s="103" t="s">
        <v>41</v>
      </c>
      <c r="E81" s="104">
        <v>0</v>
      </c>
      <c r="F81" s="26">
        <v>0</v>
      </c>
      <c r="G81" s="26">
        <v>0</v>
      </c>
      <c r="H81" s="26">
        <v>0</v>
      </c>
      <c r="I81" s="26">
        <v>0</v>
      </c>
      <c r="J81" s="26">
        <v>0</v>
      </c>
      <c r="K81" s="26">
        <v>0</v>
      </c>
      <c r="L81" s="26">
        <v>0</v>
      </c>
      <c r="M81" s="26">
        <v>0</v>
      </c>
      <c r="N81" s="26">
        <v>0</v>
      </c>
      <c r="O81" s="26">
        <v>0</v>
      </c>
      <c r="P81" s="26">
        <v>0</v>
      </c>
      <c r="Q81" s="26">
        <v>0</v>
      </c>
      <c r="R81" s="77">
        <f>SUM(F81:Q81)</f>
        <v>0</v>
      </c>
      <c r="S81" s="116">
        <f ca="1">IFERROR(INDEX($F81:$R81,,SelectedPeriodColumn)/INDEX($F$150:$R$150,,SelectedPeriodColumn),0)</f>
        <v>0</v>
      </c>
    </row>
    <row r="82" spans="2:19" ht="19.5" customHeight="1" x14ac:dyDescent="0.2">
      <c r="B82" s="28"/>
      <c r="C82" s="126" t="s">
        <v>35</v>
      </c>
      <c r="D82" s="103" t="s">
        <v>41</v>
      </c>
      <c r="E82" s="104">
        <v>0</v>
      </c>
      <c r="F82" s="26">
        <v>0</v>
      </c>
      <c r="G82" s="26">
        <v>0</v>
      </c>
      <c r="H82" s="26">
        <v>0</v>
      </c>
      <c r="I82" s="26">
        <v>0</v>
      </c>
      <c r="J82" s="26">
        <v>0</v>
      </c>
      <c r="K82" s="26">
        <v>0</v>
      </c>
      <c r="L82" s="26">
        <v>0</v>
      </c>
      <c r="M82" s="26">
        <v>0</v>
      </c>
      <c r="N82" s="26">
        <v>0</v>
      </c>
      <c r="O82" s="26">
        <v>0</v>
      </c>
      <c r="P82" s="26">
        <v>0</v>
      </c>
      <c r="Q82" s="26">
        <v>0</v>
      </c>
      <c r="R82" s="77">
        <f>SUM(F82:Q82)</f>
        <v>0</v>
      </c>
      <c r="S82" s="116">
        <f ca="1">IFERROR(INDEX($F82:$R82,,SelectedPeriodColumn)/INDEX($F$150:$R$150,,SelectedPeriodColumn),0)</f>
        <v>0</v>
      </c>
    </row>
    <row r="83" spans="2:19" ht="19.5" customHeight="1" x14ac:dyDescent="0.2">
      <c r="B83" s="28"/>
      <c r="C83" s="126" t="s">
        <v>0</v>
      </c>
      <c r="D83" s="107" t="s">
        <v>41</v>
      </c>
      <c r="E83" s="104">
        <v>0</v>
      </c>
      <c r="F83" s="27">
        <v>0</v>
      </c>
      <c r="G83" s="27">
        <v>0</v>
      </c>
      <c r="H83" s="27">
        <v>0</v>
      </c>
      <c r="I83" s="27">
        <v>0</v>
      </c>
      <c r="J83" s="27">
        <v>0</v>
      </c>
      <c r="K83" s="27">
        <v>0</v>
      </c>
      <c r="L83" s="27">
        <v>0</v>
      </c>
      <c r="M83" s="27">
        <v>0</v>
      </c>
      <c r="N83" s="27">
        <v>0</v>
      </c>
      <c r="O83" s="27">
        <v>0</v>
      </c>
      <c r="P83" s="27">
        <v>0</v>
      </c>
      <c r="Q83" s="27">
        <v>0</v>
      </c>
      <c r="R83" s="75">
        <f>SUM(F83:Q83)</f>
        <v>0</v>
      </c>
      <c r="S83" s="121">
        <f ca="1">IFERROR(INDEX($F83:$R83,,SelectedPeriodColumn)/INDEX($F$150:$R$150,,SelectedPeriodColumn),0)</f>
        <v>0</v>
      </c>
    </row>
    <row r="84" spans="2:19" ht="19.5" customHeight="1" x14ac:dyDescent="0.2">
      <c r="B84" s="28"/>
      <c r="C84" s="271" t="s">
        <v>148</v>
      </c>
      <c r="D84" s="85"/>
      <c r="E84" s="65"/>
      <c r="F84" s="97">
        <f>SUM(F77:F83)</f>
        <v>0</v>
      </c>
      <c r="G84" s="97">
        <f t="shared" ref="G84:Q84" si="19">SUM(G77:G83)</f>
        <v>0</v>
      </c>
      <c r="H84" s="97">
        <f t="shared" si="19"/>
        <v>0</v>
      </c>
      <c r="I84" s="97">
        <f t="shared" si="19"/>
        <v>0</v>
      </c>
      <c r="J84" s="97">
        <f t="shared" si="19"/>
        <v>0</v>
      </c>
      <c r="K84" s="97">
        <f t="shared" si="19"/>
        <v>0</v>
      </c>
      <c r="L84" s="97">
        <f t="shared" si="19"/>
        <v>0</v>
      </c>
      <c r="M84" s="97">
        <f t="shared" si="19"/>
        <v>0</v>
      </c>
      <c r="N84" s="97">
        <f t="shared" si="19"/>
        <v>0</v>
      </c>
      <c r="O84" s="97">
        <f t="shared" si="19"/>
        <v>0</v>
      </c>
      <c r="P84" s="97">
        <f t="shared" si="19"/>
        <v>0</v>
      </c>
      <c r="Q84" s="97">
        <f t="shared" si="19"/>
        <v>0</v>
      </c>
      <c r="R84" s="98">
        <f>SUM(F84:Q84)</f>
        <v>0</v>
      </c>
      <c r="S84" s="99">
        <f ca="1">IFERROR(INDEX($F84:$R84,,SelectedPeriodColumn)/INDEX($F$150:$R$150,,SelectedPeriodColumn),0)</f>
        <v>0</v>
      </c>
    </row>
    <row r="85" spans="2:19" ht="19.5" customHeight="1" x14ac:dyDescent="0.2">
      <c r="B85" s="24"/>
      <c r="C85" s="24"/>
      <c r="D85" s="67"/>
      <c r="E85" s="67"/>
      <c r="F85" s="24"/>
      <c r="G85" s="24"/>
      <c r="H85" s="24"/>
      <c r="I85" s="24"/>
      <c r="J85" s="24"/>
      <c r="K85" s="24"/>
      <c r="L85" s="24"/>
      <c r="M85" s="24"/>
      <c r="N85" s="24"/>
      <c r="O85" s="24"/>
      <c r="P85" s="24"/>
      <c r="Q85" s="24"/>
      <c r="R85" s="24"/>
      <c r="S85" s="24"/>
    </row>
    <row r="86" spans="2:19" ht="19.5" customHeight="1" x14ac:dyDescent="0.25">
      <c r="B86" s="271" t="s">
        <v>142</v>
      </c>
      <c r="C86" s="92"/>
      <c r="D86" s="81" t="s">
        <v>82</v>
      </c>
      <c r="E86" s="81" t="s">
        <v>83</v>
      </c>
      <c r="F86" s="93" t="str">
        <f ca="1">F28</f>
        <v xml:space="preserve">APR </v>
      </c>
      <c r="G86" s="267" t="str">
        <f t="shared" ref="G86:Q86" ca="1" si="20">NextMonth</f>
        <v xml:space="preserve">MAY </v>
      </c>
      <c r="H86" s="267" t="str">
        <f t="shared" ca="1" si="20"/>
        <v xml:space="preserve">JUN </v>
      </c>
      <c r="I86" s="267" t="str">
        <f t="shared" ca="1" si="20"/>
        <v xml:space="preserve">JUL </v>
      </c>
      <c r="J86" s="267" t="str">
        <f t="shared" ca="1" si="20"/>
        <v xml:space="preserve">AUG </v>
      </c>
      <c r="K86" s="267" t="str">
        <f t="shared" ca="1" si="20"/>
        <v xml:space="preserve">SEPT </v>
      </c>
      <c r="L86" s="267" t="str">
        <f t="shared" ca="1" si="20"/>
        <v xml:space="preserve">OCT </v>
      </c>
      <c r="M86" s="267" t="str">
        <f t="shared" ca="1" si="20"/>
        <v xml:space="preserve">NOV </v>
      </c>
      <c r="N86" s="267" t="str">
        <f t="shared" ca="1" si="20"/>
        <v xml:space="preserve">DEC </v>
      </c>
      <c r="O86" s="267" t="str">
        <f t="shared" ca="1" si="20"/>
        <v xml:space="preserve">JAN </v>
      </c>
      <c r="P86" s="267" t="str">
        <f t="shared" ca="1" si="20"/>
        <v xml:space="preserve">FEB </v>
      </c>
      <c r="Q86" s="267" t="str">
        <f t="shared" ca="1" si="20"/>
        <v xml:space="preserve">MAR </v>
      </c>
      <c r="R86" s="84" t="s">
        <v>85</v>
      </c>
      <c r="S86" s="83" t="s">
        <v>84</v>
      </c>
    </row>
    <row r="87" spans="2:19" ht="19.5" customHeight="1" x14ac:dyDescent="0.2">
      <c r="B87" s="28"/>
      <c r="C87" s="272" t="s">
        <v>36</v>
      </c>
      <c r="D87" s="103" t="s">
        <v>41</v>
      </c>
      <c r="E87" s="104">
        <v>0</v>
      </c>
      <c r="F87" s="26">
        <v>0</v>
      </c>
      <c r="G87" s="26">
        <v>0</v>
      </c>
      <c r="H87" s="26">
        <v>0</v>
      </c>
      <c r="I87" s="26">
        <v>0</v>
      </c>
      <c r="J87" s="26">
        <v>0</v>
      </c>
      <c r="K87" s="26">
        <v>0</v>
      </c>
      <c r="L87" s="26">
        <v>0</v>
      </c>
      <c r="M87" s="26">
        <v>0</v>
      </c>
      <c r="N87" s="26">
        <v>0</v>
      </c>
      <c r="O87" s="26">
        <v>0</v>
      </c>
      <c r="P87" s="26">
        <v>0</v>
      </c>
      <c r="Q87" s="26">
        <v>0</v>
      </c>
      <c r="R87" s="76">
        <f t="shared" ref="R87:R92" si="21">SUM(F87:Q87)</f>
        <v>0</v>
      </c>
      <c r="S87" s="116">
        <f ca="1">IFERROR(INDEX($F87:$R87,,SelectedPeriodColumn)/INDEX($F$150:$R$150,,SelectedPeriodColumn),0)</f>
        <v>0</v>
      </c>
    </row>
    <row r="88" spans="2:19" ht="19.5" customHeight="1" x14ac:dyDescent="0.2">
      <c r="B88" s="28"/>
      <c r="C88" s="272" t="s">
        <v>37</v>
      </c>
      <c r="D88" s="103" t="s">
        <v>41</v>
      </c>
      <c r="E88" s="104">
        <v>0</v>
      </c>
      <c r="F88" s="26">
        <v>0</v>
      </c>
      <c r="G88" s="26">
        <v>0</v>
      </c>
      <c r="H88" s="26">
        <v>0</v>
      </c>
      <c r="I88" s="26">
        <v>0</v>
      </c>
      <c r="J88" s="26">
        <v>0</v>
      </c>
      <c r="K88" s="26">
        <v>0</v>
      </c>
      <c r="L88" s="26">
        <v>0</v>
      </c>
      <c r="M88" s="26">
        <v>0</v>
      </c>
      <c r="N88" s="26">
        <v>0</v>
      </c>
      <c r="O88" s="26">
        <v>0</v>
      </c>
      <c r="P88" s="26">
        <v>0</v>
      </c>
      <c r="Q88" s="26">
        <v>0</v>
      </c>
      <c r="R88" s="77">
        <f t="shared" si="21"/>
        <v>0</v>
      </c>
      <c r="S88" s="116">
        <f ca="1">IFERROR(INDEX($F88:$R88,,SelectedPeriodColumn)/INDEX($F$150:$R$150,,SelectedPeriodColumn),0)</f>
        <v>0</v>
      </c>
    </row>
    <row r="89" spans="2:19" ht="19.5" customHeight="1" x14ac:dyDescent="0.2">
      <c r="B89" s="28"/>
      <c r="C89" s="272" t="s">
        <v>64</v>
      </c>
      <c r="D89" s="103" t="s">
        <v>41</v>
      </c>
      <c r="E89" s="104">
        <v>0</v>
      </c>
      <c r="F89" s="26">
        <v>0</v>
      </c>
      <c r="G89" s="26">
        <v>0</v>
      </c>
      <c r="H89" s="26">
        <v>0</v>
      </c>
      <c r="I89" s="26">
        <v>0</v>
      </c>
      <c r="J89" s="26">
        <v>0</v>
      </c>
      <c r="K89" s="26">
        <v>0</v>
      </c>
      <c r="L89" s="26">
        <v>0</v>
      </c>
      <c r="M89" s="26">
        <v>0</v>
      </c>
      <c r="N89" s="26">
        <v>0</v>
      </c>
      <c r="O89" s="26">
        <v>0</v>
      </c>
      <c r="P89" s="26">
        <v>0</v>
      </c>
      <c r="Q89" s="26">
        <v>0</v>
      </c>
      <c r="R89" s="77">
        <f t="shared" si="21"/>
        <v>0</v>
      </c>
      <c r="S89" s="116">
        <f ca="1">IFERROR(INDEX($F89:$R89,,SelectedPeriodColumn)/INDEX($F$150:$R$150,,SelectedPeriodColumn),0)</f>
        <v>0</v>
      </c>
    </row>
    <row r="90" spans="2:19" ht="19.5" customHeight="1" x14ac:dyDescent="0.2">
      <c r="B90" s="28"/>
      <c r="C90" s="272" t="s">
        <v>77</v>
      </c>
      <c r="D90" s="103" t="s">
        <v>41</v>
      </c>
      <c r="E90" s="104">
        <v>0</v>
      </c>
      <c r="F90" s="26">
        <v>0</v>
      </c>
      <c r="G90" s="26">
        <v>0</v>
      </c>
      <c r="H90" s="26">
        <v>0</v>
      </c>
      <c r="I90" s="26">
        <v>0</v>
      </c>
      <c r="J90" s="26">
        <v>0</v>
      </c>
      <c r="K90" s="26">
        <v>0</v>
      </c>
      <c r="L90" s="26">
        <v>0</v>
      </c>
      <c r="M90" s="26">
        <v>0</v>
      </c>
      <c r="N90" s="26">
        <v>0</v>
      </c>
      <c r="O90" s="26">
        <v>0</v>
      </c>
      <c r="P90" s="26">
        <v>0</v>
      </c>
      <c r="Q90" s="26">
        <v>0</v>
      </c>
      <c r="R90" s="77">
        <f t="shared" si="21"/>
        <v>0</v>
      </c>
      <c r="S90" s="116">
        <f ca="1">IFERROR(INDEX($F90:$R90,,SelectedPeriodColumn)/INDEX($F$150:$R$150,,SelectedPeriodColumn),0)</f>
        <v>0</v>
      </c>
    </row>
    <row r="91" spans="2:19" ht="19.5" customHeight="1" x14ac:dyDescent="0.2">
      <c r="B91" s="28"/>
      <c r="C91" s="272" t="s">
        <v>63</v>
      </c>
      <c r="D91" s="103" t="s">
        <v>41</v>
      </c>
      <c r="E91" s="104">
        <v>0</v>
      </c>
      <c r="F91" s="26">
        <v>0</v>
      </c>
      <c r="G91" s="26">
        <v>0</v>
      </c>
      <c r="H91" s="26">
        <v>0</v>
      </c>
      <c r="I91" s="26">
        <v>0</v>
      </c>
      <c r="J91" s="26">
        <v>0</v>
      </c>
      <c r="K91" s="26">
        <v>0</v>
      </c>
      <c r="L91" s="26">
        <v>0</v>
      </c>
      <c r="M91" s="26">
        <v>0</v>
      </c>
      <c r="N91" s="26">
        <v>0</v>
      </c>
      <c r="O91" s="26">
        <v>0</v>
      </c>
      <c r="P91" s="26">
        <v>0</v>
      </c>
      <c r="Q91" s="26">
        <v>0</v>
      </c>
      <c r="R91" s="77">
        <f t="shared" si="21"/>
        <v>0</v>
      </c>
      <c r="S91" s="116">
        <f ca="1">IFERROR(INDEX($F91:$R91,,SelectedPeriodColumn)/INDEX($F$150:$R$150,,SelectedPeriodColumn),0)</f>
        <v>0</v>
      </c>
    </row>
    <row r="92" spans="2:19" ht="19.5" customHeight="1" x14ac:dyDescent="0.2">
      <c r="B92" s="28"/>
      <c r="C92" s="126" t="s">
        <v>0</v>
      </c>
      <c r="D92" s="107" t="s">
        <v>41</v>
      </c>
      <c r="E92" s="104">
        <v>0</v>
      </c>
      <c r="F92" s="27">
        <v>0</v>
      </c>
      <c r="G92" s="27">
        <v>0</v>
      </c>
      <c r="H92" s="27">
        <v>0</v>
      </c>
      <c r="I92" s="27">
        <v>0</v>
      </c>
      <c r="J92" s="27">
        <v>0</v>
      </c>
      <c r="K92" s="27">
        <v>0</v>
      </c>
      <c r="L92" s="27">
        <v>0</v>
      </c>
      <c r="M92" s="27">
        <v>0</v>
      </c>
      <c r="N92" s="27">
        <v>0</v>
      </c>
      <c r="O92" s="27">
        <v>0</v>
      </c>
      <c r="P92" s="27">
        <v>0</v>
      </c>
      <c r="Q92" s="27">
        <v>0</v>
      </c>
      <c r="R92" s="75">
        <f t="shared" si="21"/>
        <v>0</v>
      </c>
      <c r="S92" s="121">
        <f ca="1">IFERROR(INDEX($F92:$R92,,SelectedPeriodColumn)/INDEX($F$150:$R$150,,SelectedPeriodColumn),0)</f>
        <v>0</v>
      </c>
    </row>
    <row r="93" spans="2:19" ht="19.5" customHeight="1" x14ac:dyDescent="0.2">
      <c r="B93" s="28"/>
      <c r="C93" s="271" t="s">
        <v>148</v>
      </c>
      <c r="D93" s="85"/>
      <c r="E93" s="65"/>
      <c r="F93" s="97">
        <f>SUM(F87:F92)</f>
        <v>0</v>
      </c>
      <c r="G93" s="97">
        <f t="shared" ref="G93:Q93" si="22">SUM(G87:G92)</f>
        <v>0</v>
      </c>
      <c r="H93" s="97">
        <f t="shared" si="22"/>
        <v>0</v>
      </c>
      <c r="I93" s="97">
        <f t="shared" si="22"/>
        <v>0</v>
      </c>
      <c r="J93" s="97">
        <f t="shared" si="22"/>
        <v>0</v>
      </c>
      <c r="K93" s="97">
        <f t="shared" si="22"/>
        <v>0</v>
      </c>
      <c r="L93" s="97">
        <f t="shared" si="22"/>
        <v>0</v>
      </c>
      <c r="M93" s="97">
        <f>SUM(M87:M92)</f>
        <v>0</v>
      </c>
      <c r="N93" s="97">
        <f t="shared" si="22"/>
        <v>0</v>
      </c>
      <c r="O93" s="97">
        <f t="shared" si="22"/>
        <v>0</v>
      </c>
      <c r="P93" s="97">
        <f t="shared" si="22"/>
        <v>0</v>
      </c>
      <c r="Q93" s="97">
        <f t="shared" si="22"/>
        <v>0</v>
      </c>
      <c r="R93" s="98">
        <f>SUM(F93:Q93)</f>
        <v>0</v>
      </c>
      <c r="S93" s="99">
        <f ca="1">IFERROR(INDEX($F93:$R93,,SelectedPeriodColumn)/INDEX($F$150:$R$150,,SelectedPeriodColumn),0)</f>
        <v>0</v>
      </c>
    </row>
    <row r="94" spans="2:19" ht="19.5" customHeight="1" x14ac:dyDescent="0.2">
      <c r="B94" s="51"/>
      <c r="C94" s="51"/>
      <c r="D94" s="67"/>
      <c r="E94" s="67"/>
      <c r="F94" s="24"/>
      <c r="G94" s="24"/>
      <c r="H94" s="24"/>
      <c r="I94" s="24"/>
      <c r="J94" s="24"/>
      <c r="K94" s="24"/>
      <c r="L94" s="24"/>
      <c r="M94" s="24"/>
      <c r="N94" s="24"/>
      <c r="O94" s="24"/>
      <c r="P94" s="24"/>
      <c r="Q94" s="24"/>
      <c r="R94" s="24"/>
      <c r="S94" s="24"/>
    </row>
    <row r="95" spans="2:19" ht="19.5" customHeight="1" x14ac:dyDescent="0.25">
      <c r="B95" s="271" t="s">
        <v>143</v>
      </c>
      <c r="C95" s="92"/>
      <c r="D95" s="81" t="s">
        <v>82</v>
      </c>
      <c r="E95" s="81" t="s">
        <v>83</v>
      </c>
      <c r="F95" s="93" t="str">
        <f ca="1">F28</f>
        <v xml:space="preserve">APR </v>
      </c>
      <c r="G95" s="267" t="str">
        <f t="shared" ref="G95:Q95" ca="1" si="23">NextMonth</f>
        <v xml:space="preserve">MAY </v>
      </c>
      <c r="H95" s="267" t="str">
        <f t="shared" ca="1" si="23"/>
        <v xml:space="preserve">JUN </v>
      </c>
      <c r="I95" s="267" t="str">
        <f t="shared" ca="1" si="23"/>
        <v xml:space="preserve">JUL </v>
      </c>
      <c r="J95" s="267" t="str">
        <f t="shared" ca="1" si="23"/>
        <v xml:space="preserve">AUG </v>
      </c>
      <c r="K95" s="267" t="str">
        <f t="shared" ca="1" si="23"/>
        <v xml:space="preserve">SEPT </v>
      </c>
      <c r="L95" s="267" t="str">
        <f t="shared" ca="1" si="23"/>
        <v xml:space="preserve">OCT </v>
      </c>
      <c r="M95" s="267" t="str">
        <f t="shared" ca="1" si="23"/>
        <v xml:space="preserve">NOV </v>
      </c>
      <c r="N95" s="267" t="str">
        <f t="shared" ca="1" si="23"/>
        <v xml:space="preserve">DEC </v>
      </c>
      <c r="O95" s="267" t="str">
        <f t="shared" ca="1" si="23"/>
        <v xml:space="preserve">JAN </v>
      </c>
      <c r="P95" s="267" t="str">
        <f t="shared" ca="1" si="23"/>
        <v xml:space="preserve">FEB </v>
      </c>
      <c r="Q95" s="267" t="str">
        <f t="shared" ca="1" si="23"/>
        <v xml:space="preserve">MAR </v>
      </c>
      <c r="R95" s="84" t="s">
        <v>85</v>
      </c>
      <c r="S95" s="83" t="s">
        <v>84</v>
      </c>
    </row>
    <row r="96" spans="2:19" ht="19.5" customHeight="1" x14ac:dyDescent="0.2">
      <c r="B96" s="28"/>
      <c r="C96" s="273" t="s">
        <v>24</v>
      </c>
      <c r="D96" s="103" t="s">
        <v>41</v>
      </c>
      <c r="E96" s="104">
        <v>0</v>
      </c>
      <c r="F96" s="26">
        <v>0</v>
      </c>
      <c r="G96" s="26">
        <v>0</v>
      </c>
      <c r="H96" s="26">
        <v>0</v>
      </c>
      <c r="I96" s="26">
        <v>0</v>
      </c>
      <c r="J96" s="26">
        <v>0</v>
      </c>
      <c r="K96" s="26">
        <v>0</v>
      </c>
      <c r="L96" s="26">
        <v>0</v>
      </c>
      <c r="M96" s="26">
        <v>0</v>
      </c>
      <c r="N96" s="26">
        <v>0</v>
      </c>
      <c r="O96" s="26">
        <v>0</v>
      </c>
      <c r="P96" s="26">
        <v>0</v>
      </c>
      <c r="Q96" s="26">
        <v>0</v>
      </c>
      <c r="R96" s="76">
        <f>SUM(F96:Q96)</f>
        <v>0</v>
      </c>
      <c r="S96" s="116">
        <f ca="1">IFERROR(INDEX($F96:$R96,,SelectedPeriodColumn)/INDEX($F$150:$R$150,,SelectedPeriodColumn),0)</f>
        <v>0</v>
      </c>
    </row>
    <row r="97" spans="2:19" ht="19.5" customHeight="1" x14ac:dyDescent="0.2">
      <c r="B97" s="28"/>
      <c r="C97" s="274" t="s">
        <v>23</v>
      </c>
      <c r="D97" s="103" t="s">
        <v>41</v>
      </c>
      <c r="E97" s="104">
        <v>0</v>
      </c>
      <c r="F97" s="26">
        <v>0</v>
      </c>
      <c r="G97" s="26">
        <v>0</v>
      </c>
      <c r="H97" s="26">
        <v>0</v>
      </c>
      <c r="I97" s="26">
        <v>0</v>
      </c>
      <c r="J97" s="26">
        <v>0</v>
      </c>
      <c r="K97" s="26">
        <v>0</v>
      </c>
      <c r="L97" s="26">
        <v>0</v>
      </c>
      <c r="M97" s="26">
        <v>0</v>
      </c>
      <c r="N97" s="26">
        <v>0</v>
      </c>
      <c r="O97" s="26">
        <v>0</v>
      </c>
      <c r="P97" s="26">
        <v>0</v>
      </c>
      <c r="Q97" s="26">
        <v>0</v>
      </c>
      <c r="R97" s="77">
        <f t="shared" ref="R97:R100" si="24">SUM(F97:Q97)</f>
        <v>0</v>
      </c>
      <c r="S97" s="116">
        <f ca="1">IFERROR(INDEX($F97:$R97,,SelectedPeriodColumn)/INDEX($F$150:$R$150,,SelectedPeriodColumn),0)</f>
        <v>0</v>
      </c>
    </row>
    <row r="98" spans="2:19" ht="19.5" customHeight="1" x14ac:dyDescent="0.2">
      <c r="B98" s="28"/>
      <c r="C98" s="274" t="s">
        <v>51</v>
      </c>
      <c r="D98" s="103" t="s">
        <v>41</v>
      </c>
      <c r="E98" s="104">
        <v>0</v>
      </c>
      <c r="F98" s="26">
        <v>0</v>
      </c>
      <c r="G98" s="26">
        <v>0</v>
      </c>
      <c r="H98" s="26">
        <v>0</v>
      </c>
      <c r="I98" s="26">
        <v>0</v>
      </c>
      <c r="J98" s="26">
        <v>0</v>
      </c>
      <c r="K98" s="26">
        <v>0</v>
      </c>
      <c r="L98" s="26">
        <v>0</v>
      </c>
      <c r="M98" s="26">
        <v>0</v>
      </c>
      <c r="N98" s="26">
        <v>0</v>
      </c>
      <c r="O98" s="26">
        <v>0</v>
      </c>
      <c r="P98" s="26">
        <v>0</v>
      </c>
      <c r="Q98" s="26">
        <v>0</v>
      </c>
      <c r="R98" s="77">
        <f t="shared" si="24"/>
        <v>0</v>
      </c>
      <c r="S98" s="116">
        <f ca="1">IFERROR(INDEX($F98:$R98,,SelectedPeriodColumn)/INDEX($F$150:$R$150,,SelectedPeriodColumn),0)</f>
        <v>0</v>
      </c>
    </row>
    <row r="99" spans="2:19" ht="19.5" customHeight="1" x14ac:dyDescent="0.2">
      <c r="B99" s="28"/>
      <c r="C99" s="274" t="s">
        <v>52</v>
      </c>
      <c r="D99" s="103" t="s">
        <v>41</v>
      </c>
      <c r="E99" s="104">
        <v>0</v>
      </c>
      <c r="F99" s="26">
        <v>0</v>
      </c>
      <c r="G99" s="26">
        <v>0</v>
      </c>
      <c r="H99" s="26">
        <v>0</v>
      </c>
      <c r="I99" s="26">
        <v>0</v>
      </c>
      <c r="J99" s="26">
        <v>0</v>
      </c>
      <c r="K99" s="26">
        <v>0</v>
      </c>
      <c r="L99" s="26">
        <v>0</v>
      </c>
      <c r="M99" s="26">
        <v>0</v>
      </c>
      <c r="N99" s="26">
        <v>0</v>
      </c>
      <c r="O99" s="26">
        <v>0</v>
      </c>
      <c r="P99" s="26">
        <v>0</v>
      </c>
      <c r="Q99" s="26">
        <v>0</v>
      </c>
      <c r="R99" s="77">
        <f t="shared" si="24"/>
        <v>0</v>
      </c>
      <c r="S99" s="116">
        <f ca="1">IFERROR(INDEX($F99:$R99,,SelectedPeriodColumn)/INDEX($F$150:$R$150,,SelectedPeriodColumn),0)</f>
        <v>0</v>
      </c>
    </row>
    <row r="100" spans="2:19" ht="19.5" customHeight="1" x14ac:dyDescent="0.2">
      <c r="B100" s="28"/>
      <c r="C100" s="274" t="s">
        <v>22</v>
      </c>
      <c r="D100" s="103" t="s">
        <v>41</v>
      </c>
      <c r="E100" s="104">
        <v>0</v>
      </c>
      <c r="F100" s="26">
        <v>0</v>
      </c>
      <c r="G100" s="26">
        <v>0</v>
      </c>
      <c r="H100" s="26">
        <v>0</v>
      </c>
      <c r="I100" s="26">
        <v>0</v>
      </c>
      <c r="J100" s="26">
        <v>0</v>
      </c>
      <c r="K100" s="26">
        <v>0</v>
      </c>
      <c r="L100" s="26">
        <v>0</v>
      </c>
      <c r="M100" s="26">
        <v>0</v>
      </c>
      <c r="N100" s="26">
        <v>0</v>
      </c>
      <c r="O100" s="26">
        <v>0</v>
      </c>
      <c r="P100" s="26">
        <v>0</v>
      </c>
      <c r="Q100" s="26">
        <v>0</v>
      </c>
      <c r="R100" s="77">
        <f t="shared" si="24"/>
        <v>0</v>
      </c>
      <c r="S100" s="116">
        <f ca="1">IFERROR(INDEX($F100:$R100,,SelectedPeriodColumn)/INDEX($F$150:$R$150,,SelectedPeriodColumn),0)</f>
        <v>0</v>
      </c>
    </row>
    <row r="101" spans="2:19" ht="19.5" customHeight="1" x14ac:dyDescent="0.2">
      <c r="B101" s="28"/>
      <c r="C101" s="274" t="s">
        <v>53</v>
      </c>
      <c r="D101" s="103" t="s">
        <v>41</v>
      </c>
      <c r="E101" s="104">
        <v>0</v>
      </c>
      <c r="F101" s="26">
        <v>0</v>
      </c>
      <c r="G101" s="26">
        <v>0</v>
      </c>
      <c r="H101" s="26">
        <v>0</v>
      </c>
      <c r="I101" s="26">
        <v>0</v>
      </c>
      <c r="J101" s="26">
        <v>0</v>
      </c>
      <c r="K101" s="26">
        <v>0</v>
      </c>
      <c r="L101" s="26">
        <v>0</v>
      </c>
      <c r="M101" s="26">
        <v>0</v>
      </c>
      <c r="N101" s="26">
        <v>0</v>
      </c>
      <c r="O101" s="26">
        <v>0</v>
      </c>
      <c r="P101" s="26">
        <v>0</v>
      </c>
      <c r="Q101" s="26">
        <v>0</v>
      </c>
      <c r="R101" s="77">
        <f>SUM(F101:Q101)</f>
        <v>0</v>
      </c>
      <c r="S101" s="116">
        <f ca="1">IFERROR(INDEX($F101:$R101,,SelectedPeriodColumn)/INDEX($F$150:$R$150,,SelectedPeriodColumn),0)</f>
        <v>0</v>
      </c>
    </row>
    <row r="102" spans="2:19" ht="19.5" customHeight="1" x14ac:dyDescent="0.2">
      <c r="B102" s="28"/>
      <c r="C102" s="274" t="s">
        <v>54</v>
      </c>
      <c r="D102" s="103" t="s">
        <v>41</v>
      </c>
      <c r="E102" s="104">
        <v>0</v>
      </c>
      <c r="F102" s="26">
        <v>0</v>
      </c>
      <c r="G102" s="26">
        <v>0</v>
      </c>
      <c r="H102" s="26">
        <v>0</v>
      </c>
      <c r="I102" s="26">
        <v>0</v>
      </c>
      <c r="J102" s="26">
        <v>0</v>
      </c>
      <c r="K102" s="26">
        <v>0</v>
      </c>
      <c r="L102" s="26">
        <v>0</v>
      </c>
      <c r="M102" s="26">
        <v>0</v>
      </c>
      <c r="N102" s="26">
        <v>0</v>
      </c>
      <c r="O102" s="26">
        <v>0</v>
      </c>
      <c r="P102" s="26">
        <v>0</v>
      </c>
      <c r="Q102" s="26">
        <v>0</v>
      </c>
      <c r="R102" s="75">
        <f>SUM(F102:Q102)</f>
        <v>0</v>
      </c>
      <c r="S102" s="116">
        <f ca="1">IFERROR(INDEX($F102:$R102,,SelectedPeriodColumn)/INDEX($F$150:$R$150,,SelectedPeriodColumn),0)</f>
        <v>0</v>
      </c>
    </row>
    <row r="103" spans="2:19" ht="19.5" customHeight="1" x14ac:dyDescent="0.2">
      <c r="B103" s="28"/>
      <c r="C103" s="127" t="s">
        <v>0</v>
      </c>
      <c r="D103" s="107" t="s">
        <v>41</v>
      </c>
      <c r="E103" s="104">
        <v>0</v>
      </c>
      <c r="F103" s="27">
        <v>0</v>
      </c>
      <c r="G103" s="27">
        <v>0</v>
      </c>
      <c r="H103" s="27">
        <v>0</v>
      </c>
      <c r="I103" s="27">
        <v>0</v>
      </c>
      <c r="J103" s="27">
        <v>0</v>
      </c>
      <c r="K103" s="27">
        <v>0</v>
      </c>
      <c r="L103" s="27">
        <v>0</v>
      </c>
      <c r="M103" s="27">
        <v>0</v>
      </c>
      <c r="N103" s="27">
        <v>0</v>
      </c>
      <c r="O103" s="27">
        <v>0</v>
      </c>
      <c r="P103" s="27">
        <v>0</v>
      </c>
      <c r="Q103" s="27">
        <v>0</v>
      </c>
      <c r="R103" s="75">
        <f>SUM(F103:Q103)</f>
        <v>0</v>
      </c>
      <c r="S103" s="121">
        <f ca="1">IFERROR(INDEX($F103:$R103,,SelectedPeriodColumn)/INDEX($F$150:$R$150,,SelectedPeriodColumn),0)</f>
        <v>0</v>
      </c>
    </row>
    <row r="104" spans="2:19" ht="19.5" customHeight="1" x14ac:dyDescent="0.2">
      <c r="B104" s="28"/>
      <c r="C104" s="271" t="s">
        <v>148</v>
      </c>
      <c r="D104" s="85"/>
      <c r="E104" s="65"/>
      <c r="F104" s="97">
        <f>SUM(F96:F103)</f>
        <v>0</v>
      </c>
      <c r="G104" s="97">
        <f t="shared" ref="G104:Q104" si="25">SUM(G96:G103)</f>
        <v>0</v>
      </c>
      <c r="H104" s="97">
        <f t="shared" si="25"/>
        <v>0</v>
      </c>
      <c r="I104" s="97">
        <f t="shared" si="25"/>
        <v>0</v>
      </c>
      <c r="J104" s="97">
        <f t="shared" si="25"/>
        <v>0</v>
      </c>
      <c r="K104" s="97">
        <f t="shared" si="25"/>
        <v>0</v>
      </c>
      <c r="L104" s="97">
        <f t="shared" si="25"/>
        <v>0</v>
      </c>
      <c r="M104" s="97">
        <f t="shared" si="25"/>
        <v>0</v>
      </c>
      <c r="N104" s="97">
        <f t="shared" si="25"/>
        <v>0</v>
      </c>
      <c r="O104" s="97">
        <f t="shared" si="25"/>
        <v>0</v>
      </c>
      <c r="P104" s="97">
        <f t="shared" si="25"/>
        <v>0</v>
      </c>
      <c r="Q104" s="97">
        <f t="shared" si="25"/>
        <v>0</v>
      </c>
      <c r="R104" s="98">
        <f>SUM(F104:Q104)</f>
        <v>0</v>
      </c>
      <c r="S104" s="99">
        <f ca="1">IFERROR(INDEX($F104:$R104,,SelectedPeriodColumn)/INDEX($F$150:$R$150,,SelectedPeriodColumn),0)</f>
        <v>0</v>
      </c>
    </row>
    <row r="105" spans="2:19" ht="19.5" customHeight="1" x14ac:dyDescent="0.2">
      <c r="B105" s="28"/>
      <c r="C105" s="32"/>
      <c r="D105" s="65"/>
      <c r="E105" s="65"/>
      <c r="F105" s="56"/>
      <c r="G105" s="56"/>
      <c r="H105" s="56"/>
      <c r="I105" s="56"/>
      <c r="J105" s="56"/>
      <c r="K105" s="56"/>
      <c r="L105" s="56"/>
      <c r="M105" s="56"/>
      <c r="N105" s="56"/>
      <c r="O105" s="56"/>
      <c r="P105" s="56"/>
      <c r="Q105" s="56"/>
      <c r="R105" s="88"/>
      <c r="S105" s="89"/>
    </row>
    <row r="106" spans="2:19" ht="19.5" customHeight="1" x14ac:dyDescent="0.25">
      <c r="B106" s="271" t="s">
        <v>144</v>
      </c>
      <c r="C106" s="80"/>
      <c r="D106" s="81" t="s">
        <v>82</v>
      </c>
      <c r="E106" s="81" t="s">
        <v>83</v>
      </c>
      <c r="F106" s="82" t="str">
        <f ca="1">F28</f>
        <v xml:space="preserve">APR </v>
      </c>
      <c r="G106" s="266" t="str">
        <f t="shared" ref="G106:Q106" ca="1" si="26">NextMonth</f>
        <v xml:space="preserve">MAY </v>
      </c>
      <c r="H106" s="266" t="str">
        <f t="shared" ca="1" si="26"/>
        <v xml:space="preserve">JUN </v>
      </c>
      <c r="I106" s="266" t="str">
        <f t="shared" ca="1" si="26"/>
        <v xml:space="preserve">JUL </v>
      </c>
      <c r="J106" s="266" t="str">
        <f t="shared" ca="1" si="26"/>
        <v xml:space="preserve">AUG </v>
      </c>
      <c r="K106" s="266" t="str">
        <f t="shared" ca="1" si="26"/>
        <v xml:space="preserve">SEPT </v>
      </c>
      <c r="L106" s="266" t="str">
        <f t="shared" ca="1" si="26"/>
        <v xml:space="preserve">OCT </v>
      </c>
      <c r="M106" s="266" t="str">
        <f t="shared" ca="1" si="26"/>
        <v xml:space="preserve">NOV </v>
      </c>
      <c r="N106" s="266" t="str">
        <f t="shared" ca="1" si="26"/>
        <v xml:space="preserve">DEC </v>
      </c>
      <c r="O106" s="266" t="str">
        <f t="shared" ca="1" si="26"/>
        <v xml:space="preserve">JAN </v>
      </c>
      <c r="P106" s="266" t="str">
        <f t="shared" ca="1" si="26"/>
        <v xml:space="preserve">FEB </v>
      </c>
      <c r="Q106" s="266" t="str">
        <f t="shared" ca="1" si="26"/>
        <v xml:space="preserve">MAR </v>
      </c>
      <c r="R106" s="84" t="s">
        <v>85</v>
      </c>
      <c r="S106" s="83" t="s">
        <v>84</v>
      </c>
    </row>
    <row r="107" spans="2:19" ht="19.5" customHeight="1" x14ac:dyDescent="0.2">
      <c r="B107" s="28"/>
      <c r="C107" s="273" t="s">
        <v>25</v>
      </c>
      <c r="D107" s="103" t="s">
        <v>41</v>
      </c>
      <c r="E107" s="104">
        <v>0</v>
      </c>
      <c r="F107" s="26">
        <v>0</v>
      </c>
      <c r="G107" s="26">
        <v>0</v>
      </c>
      <c r="H107" s="26">
        <v>0</v>
      </c>
      <c r="I107" s="26">
        <v>0</v>
      </c>
      <c r="J107" s="26">
        <v>0</v>
      </c>
      <c r="K107" s="26">
        <v>0</v>
      </c>
      <c r="L107" s="26">
        <v>0</v>
      </c>
      <c r="M107" s="26">
        <v>0</v>
      </c>
      <c r="N107" s="26">
        <v>0</v>
      </c>
      <c r="O107" s="26">
        <v>0</v>
      </c>
      <c r="P107" s="26">
        <v>0</v>
      </c>
      <c r="Q107" s="26">
        <v>0</v>
      </c>
      <c r="R107" s="76">
        <f t="shared" ref="R107:R113" si="27">SUM(F107:Q107)</f>
        <v>0</v>
      </c>
      <c r="S107" s="116">
        <f ca="1">IFERROR(INDEX($F107:$R107,,SelectedPeriodColumn)/INDEX($F$150:$R$150,,SelectedPeriodColumn),0)</f>
        <v>0</v>
      </c>
    </row>
    <row r="108" spans="2:19" ht="19.5" customHeight="1" x14ac:dyDescent="0.2">
      <c r="B108" s="28"/>
      <c r="C108" s="274" t="s">
        <v>79</v>
      </c>
      <c r="D108" s="103" t="s">
        <v>41</v>
      </c>
      <c r="E108" s="104">
        <v>0</v>
      </c>
      <c r="F108" s="26">
        <v>0</v>
      </c>
      <c r="G108" s="26">
        <v>0</v>
      </c>
      <c r="H108" s="26">
        <v>0</v>
      </c>
      <c r="I108" s="26">
        <v>0</v>
      </c>
      <c r="J108" s="26">
        <v>0</v>
      </c>
      <c r="K108" s="26">
        <v>0</v>
      </c>
      <c r="L108" s="26">
        <v>0</v>
      </c>
      <c r="M108" s="26">
        <v>0</v>
      </c>
      <c r="N108" s="26">
        <v>0</v>
      </c>
      <c r="O108" s="26">
        <v>0</v>
      </c>
      <c r="P108" s="26">
        <v>0</v>
      </c>
      <c r="Q108" s="26">
        <v>0</v>
      </c>
      <c r="R108" s="77">
        <f t="shared" si="27"/>
        <v>0</v>
      </c>
      <c r="S108" s="116">
        <f ca="1">IFERROR(INDEX($F108:$R108,,SelectedPeriodColumn)/INDEX($F$150:$R$150,,SelectedPeriodColumn),0)</f>
        <v>0</v>
      </c>
    </row>
    <row r="109" spans="2:19" ht="19.5" customHeight="1" x14ac:dyDescent="0.2">
      <c r="B109" s="28"/>
      <c r="C109" s="274" t="s">
        <v>26</v>
      </c>
      <c r="D109" s="103" t="s">
        <v>41</v>
      </c>
      <c r="E109" s="104">
        <v>0</v>
      </c>
      <c r="F109" s="26">
        <v>0</v>
      </c>
      <c r="G109" s="26">
        <v>0</v>
      </c>
      <c r="H109" s="26">
        <v>0</v>
      </c>
      <c r="I109" s="26">
        <v>0</v>
      </c>
      <c r="J109" s="26">
        <v>0</v>
      </c>
      <c r="K109" s="26">
        <v>0</v>
      </c>
      <c r="L109" s="26">
        <v>0</v>
      </c>
      <c r="M109" s="26">
        <v>0</v>
      </c>
      <c r="N109" s="26">
        <v>0</v>
      </c>
      <c r="O109" s="26">
        <v>0</v>
      </c>
      <c r="P109" s="26">
        <v>0</v>
      </c>
      <c r="Q109" s="26">
        <v>0</v>
      </c>
      <c r="R109" s="77">
        <f t="shared" si="27"/>
        <v>0</v>
      </c>
      <c r="S109" s="116">
        <f ca="1">IFERROR(INDEX($F109:$R109,,SelectedPeriodColumn)/INDEX($F$150:$R$150,,SelectedPeriodColumn),0)</f>
        <v>0</v>
      </c>
    </row>
    <row r="110" spans="2:19" ht="19.5" customHeight="1" x14ac:dyDescent="0.2">
      <c r="B110" s="28"/>
      <c r="C110" s="274" t="s">
        <v>27</v>
      </c>
      <c r="D110" s="103" t="s">
        <v>41</v>
      </c>
      <c r="E110" s="104">
        <v>0</v>
      </c>
      <c r="F110" s="26">
        <v>0</v>
      </c>
      <c r="G110" s="26">
        <v>0</v>
      </c>
      <c r="H110" s="26">
        <v>0</v>
      </c>
      <c r="I110" s="26">
        <v>0</v>
      </c>
      <c r="J110" s="26">
        <v>0</v>
      </c>
      <c r="K110" s="26">
        <v>0</v>
      </c>
      <c r="L110" s="26">
        <v>0</v>
      </c>
      <c r="M110" s="26">
        <v>0</v>
      </c>
      <c r="N110" s="26">
        <v>0</v>
      </c>
      <c r="O110" s="26">
        <v>0</v>
      </c>
      <c r="P110" s="26">
        <v>0</v>
      </c>
      <c r="Q110" s="26">
        <v>0</v>
      </c>
      <c r="R110" s="77">
        <f t="shared" si="27"/>
        <v>0</v>
      </c>
      <c r="S110" s="116">
        <f ca="1">IFERROR(INDEX($F110:$R110,,SelectedPeriodColumn)/INDEX($F$150:$R$150,,SelectedPeriodColumn),0)</f>
        <v>0</v>
      </c>
    </row>
    <row r="111" spans="2:19" ht="19.5" customHeight="1" x14ac:dyDescent="0.2">
      <c r="B111" s="28"/>
      <c r="C111" s="127" t="s">
        <v>65</v>
      </c>
      <c r="D111" s="103" t="s">
        <v>41</v>
      </c>
      <c r="E111" s="104">
        <v>0</v>
      </c>
      <c r="F111" s="26">
        <v>0</v>
      </c>
      <c r="G111" s="26">
        <v>0</v>
      </c>
      <c r="H111" s="26">
        <v>0</v>
      </c>
      <c r="I111" s="26">
        <v>0</v>
      </c>
      <c r="J111" s="26">
        <v>0</v>
      </c>
      <c r="K111" s="26">
        <v>0</v>
      </c>
      <c r="L111" s="26">
        <v>0</v>
      </c>
      <c r="M111" s="26">
        <v>0</v>
      </c>
      <c r="N111" s="26">
        <v>0</v>
      </c>
      <c r="O111" s="26">
        <v>0</v>
      </c>
      <c r="P111" s="26">
        <v>0</v>
      </c>
      <c r="Q111" s="26">
        <v>0</v>
      </c>
      <c r="R111" s="77">
        <f t="shared" si="27"/>
        <v>0</v>
      </c>
      <c r="S111" s="116">
        <f ca="1">IFERROR(INDEX($F111:$R111,,SelectedPeriodColumn)/INDEX($F$150:$R$150,,SelectedPeriodColumn),0)</f>
        <v>0</v>
      </c>
    </row>
    <row r="112" spans="2:19" ht="19.5" customHeight="1" x14ac:dyDescent="0.2">
      <c r="B112" s="28"/>
      <c r="C112" s="126" t="s">
        <v>0</v>
      </c>
      <c r="D112" s="107" t="s">
        <v>41</v>
      </c>
      <c r="E112" s="104">
        <v>0</v>
      </c>
      <c r="F112" s="27">
        <v>0</v>
      </c>
      <c r="G112" s="27">
        <v>0</v>
      </c>
      <c r="H112" s="27">
        <v>0</v>
      </c>
      <c r="I112" s="27">
        <v>0</v>
      </c>
      <c r="J112" s="27">
        <v>0</v>
      </c>
      <c r="K112" s="27">
        <v>0</v>
      </c>
      <c r="L112" s="27">
        <v>0</v>
      </c>
      <c r="M112" s="27">
        <v>0</v>
      </c>
      <c r="N112" s="27">
        <v>0</v>
      </c>
      <c r="O112" s="27">
        <v>0</v>
      </c>
      <c r="P112" s="27">
        <v>0</v>
      </c>
      <c r="Q112" s="27">
        <v>0</v>
      </c>
      <c r="R112" s="75">
        <f t="shared" si="27"/>
        <v>0</v>
      </c>
      <c r="S112" s="121">
        <f ca="1">IFERROR(INDEX($F112:$R112,,SelectedPeriodColumn)/INDEX($F$150:$R$150,,SelectedPeriodColumn),0)</f>
        <v>0</v>
      </c>
    </row>
    <row r="113" spans="2:19" ht="19.5" customHeight="1" x14ac:dyDescent="0.2">
      <c r="B113" s="28"/>
      <c r="C113" s="271" t="s">
        <v>148</v>
      </c>
      <c r="D113" s="85"/>
      <c r="E113" s="65"/>
      <c r="F113" s="97">
        <f>SUM(F107:F112)</f>
        <v>0</v>
      </c>
      <c r="G113" s="97">
        <f t="shared" ref="G113:Q113" si="28">SUM(G107:G112)</f>
        <v>0</v>
      </c>
      <c r="H113" s="97">
        <f t="shared" si="28"/>
        <v>0</v>
      </c>
      <c r="I113" s="97">
        <f t="shared" si="28"/>
        <v>0</v>
      </c>
      <c r="J113" s="97">
        <f t="shared" si="28"/>
        <v>0</v>
      </c>
      <c r="K113" s="97">
        <f t="shared" si="28"/>
        <v>0</v>
      </c>
      <c r="L113" s="97">
        <f t="shared" si="28"/>
        <v>0</v>
      </c>
      <c r="M113" s="97">
        <f t="shared" si="28"/>
        <v>0</v>
      </c>
      <c r="N113" s="97">
        <f t="shared" si="28"/>
        <v>0</v>
      </c>
      <c r="O113" s="97">
        <f t="shared" si="28"/>
        <v>0</v>
      </c>
      <c r="P113" s="97">
        <f t="shared" si="28"/>
        <v>0</v>
      </c>
      <c r="Q113" s="97">
        <f t="shared" si="28"/>
        <v>0</v>
      </c>
      <c r="R113" s="98">
        <f t="shared" si="27"/>
        <v>0</v>
      </c>
      <c r="S113" s="99">
        <f ca="1">IFERROR(INDEX($F113:$R113,,SelectedPeriodColumn)/INDEX($F$150:$R$150,,SelectedPeriodColumn),0)</f>
        <v>0</v>
      </c>
    </row>
    <row r="114" spans="2:19" ht="19.5" customHeight="1" x14ac:dyDescent="0.2">
      <c r="B114" s="28"/>
      <c r="C114" s="32"/>
      <c r="D114" s="65"/>
      <c r="E114" s="65"/>
      <c r="F114" s="56"/>
      <c r="G114" s="56"/>
      <c r="H114" s="56"/>
      <c r="I114" s="56"/>
      <c r="J114" s="56"/>
      <c r="K114" s="56"/>
      <c r="L114" s="56"/>
      <c r="M114" s="56"/>
      <c r="N114" s="56"/>
      <c r="O114" s="56"/>
      <c r="P114" s="56"/>
      <c r="Q114" s="56"/>
      <c r="R114" s="88"/>
      <c r="S114" s="89"/>
    </row>
    <row r="115" spans="2:19" ht="19.5" customHeight="1" x14ac:dyDescent="0.25">
      <c r="B115" s="271" t="s">
        <v>145</v>
      </c>
      <c r="C115" s="80"/>
      <c r="D115" s="81" t="s">
        <v>82</v>
      </c>
      <c r="E115" s="81" t="s">
        <v>83</v>
      </c>
      <c r="F115" s="82" t="str">
        <f ca="1">F28</f>
        <v xml:space="preserve">APR </v>
      </c>
      <c r="G115" s="266" t="str">
        <f t="shared" ref="G115:Q115" ca="1" si="29">NextMonth</f>
        <v xml:space="preserve">MAY </v>
      </c>
      <c r="H115" s="266" t="str">
        <f t="shared" ca="1" si="29"/>
        <v xml:space="preserve">JUN </v>
      </c>
      <c r="I115" s="266" t="str">
        <f t="shared" ca="1" si="29"/>
        <v xml:space="preserve">JUL </v>
      </c>
      <c r="J115" s="266" t="str">
        <f t="shared" ca="1" si="29"/>
        <v xml:space="preserve">AUG </v>
      </c>
      <c r="K115" s="266" t="str">
        <f t="shared" ca="1" si="29"/>
        <v xml:space="preserve">SEPT </v>
      </c>
      <c r="L115" s="266" t="str">
        <f t="shared" ca="1" si="29"/>
        <v xml:space="preserve">OCT </v>
      </c>
      <c r="M115" s="266" t="str">
        <f t="shared" ca="1" si="29"/>
        <v xml:space="preserve">NOV </v>
      </c>
      <c r="N115" s="266" t="str">
        <f t="shared" ca="1" si="29"/>
        <v xml:space="preserve">DEC </v>
      </c>
      <c r="O115" s="266" t="str">
        <f t="shared" ca="1" si="29"/>
        <v xml:space="preserve">JAN </v>
      </c>
      <c r="P115" s="266" t="str">
        <f t="shared" ca="1" si="29"/>
        <v xml:space="preserve">FEB </v>
      </c>
      <c r="Q115" s="266" t="str">
        <f t="shared" ca="1" si="29"/>
        <v xml:space="preserve">MAR </v>
      </c>
      <c r="R115" s="84" t="s">
        <v>85</v>
      </c>
      <c r="S115" s="83" t="s">
        <v>84</v>
      </c>
    </row>
    <row r="116" spans="2:19" ht="19.5" customHeight="1" x14ac:dyDescent="0.2">
      <c r="B116" s="28"/>
      <c r="C116" s="272" t="s">
        <v>39</v>
      </c>
      <c r="D116" s="103" t="s">
        <v>41</v>
      </c>
      <c r="E116" s="104">
        <v>0</v>
      </c>
      <c r="F116" s="26">
        <v>0</v>
      </c>
      <c r="G116" s="26">
        <v>0</v>
      </c>
      <c r="H116" s="26">
        <v>0</v>
      </c>
      <c r="I116" s="26">
        <v>0</v>
      </c>
      <c r="J116" s="26">
        <v>0</v>
      </c>
      <c r="K116" s="26">
        <v>0</v>
      </c>
      <c r="L116" s="26">
        <v>0</v>
      </c>
      <c r="M116" s="26">
        <v>0</v>
      </c>
      <c r="N116" s="26">
        <v>0</v>
      </c>
      <c r="O116" s="26">
        <v>0</v>
      </c>
      <c r="P116" s="26">
        <v>0</v>
      </c>
      <c r="Q116" s="26">
        <v>0</v>
      </c>
      <c r="R116" s="76">
        <f t="shared" ref="R116:R126" si="30">SUM(F116:Q116)</f>
        <v>0</v>
      </c>
      <c r="S116" s="116">
        <f ca="1">IFERROR(INDEX($F116:$R116,,SelectedPeriodColumn)/INDEX($F$150:$R$150,,SelectedPeriodColumn),0)</f>
        <v>0</v>
      </c>
    </row>
    <row r="117" spans="2:19" ht="19.5" customHeight="1" x14ac:dyDescent="0.2">
      <c r="B117" s="28"/>
      <c r="C117" s="272" t="s">
        <v>66</v>
      </c>
      <c r="D117" s="103" t="s">
        <v>41</v>
      </c>
      <c r="E117" s="104">
        <v>0</v>
      </c>
      <c r="F117" s="26">
        <v>0</v>
      </c>
      <c r="G117" s="26">
        <v>0</v>
      </c>
      <c r="H117" s="26">
        <v>0</v>
      </c>
      <c r="I117" s="26">
        <v>0</v>
      </c>
      <c r="J117" s="26">
        <v>0</v>
      </c>
      <c r="K117" s="26">
        <v>0</v>
      </c>
      <c r="L117" s="26">
        <v>0</v>
      </c>
      <c r="M117" s="26">
        <v>0</v>
      </c>
      <c r="N117" s="26">
        <v>0</v>
      </c>
      <c r="O117" s="26">
        <v>0</v>
      </c>
      <c r="P117" s="26">
        <v>0</v>
      </c>
      <c r="Q117" s="26">
        <v>0</v>
      </c>
      <c r="R117" s="77">
        <f t="shared" si="30"/>
        <v>0</v>
      </c>
      <c r="S117" s="116">
        <f ca="1">IFERROR(INDEX($F117:$R117,,SelectedPeriodColumn)/INDEX($F$150:$R$150,,SelectedPeriodColumn),0)</f>
        <v>0</v>
      </c>
    </row>
    <row r="118" spans="2:19" ht="19.5" customHeight="1" x14ac:dyDescent="0.2">
      <c r="B118" s="28"/>
      <c r="C118" s="272" t="s">
        <v>80</v>
      </c>
      <c r="D118" s="103" t="s">
        <v>41</v>
      </c>
      <c r="E118" s="104">
        <v>0</v>
      </c>
      <c r="F118" s="26">
        <v>0</v>
      </c>
      <c r="G118" s="26">
        <v>0</v>
      </c>
      <c r="H118" s="26">
        <v>0</v>
      </c>
      <c r="I118" s="26">
        <v>0</v>
      </c>
      <c r="J118" s="26">
        <v>0</v>
      </c>
      <c r="K118" s="26">
        <v>0</v>
      </c>
      <c r="L118" s="26">
        <v>0</v>
      </c>
      <c r="M118" s="26">
        <v>0</v>
      </c>
      <c r="N118" s="26">
        <v>0</v>
      </c>
      <c r="O118" s="26">
        <v>0</v>
      </c>
      <c r="P118" s="26">
        <v>0</v>
      </c>
      <c r="Q118" s="26">
        <v>0</v>
      </c>
      <c r="R118" s="77">
        <f t="shared" si="30"/>
        <v>0</v>
      </c>
      <c r="S118" s="116">
        <f ca="1">IFERROR(INDEX($F118:$R118,,SelectedPeriodColumn)/INDEX($F$150:$R$150,,SelectedPeriodColumn),0)</f>
        <v>0</v>
      </c>
    </row>
    <row r="119" spans="2:19" ht="19.5" customHeight="1" x14ac:dyDescent="0.2">
      <c r="B119" s="28"/>
      <c r="C119" s="272" t="s">
        <v>45</v>
      </c>
      <c r="D119" s="103" t="s">
        <v>41</v>
      </c>
      <c r="E119" s="104">
        <v>0</v>
      </c>
      <c r="F119" s="26">
        <v>0</v>
      </c>
      <c r="G119" s="26">
        <v>0</v>
      </c>
      <c r="H119" s="26">
        <v>0</v>
      </c>
      <c r="I119" s="26">
        <v>0</v>
      </c>
      <c r="J119" s="26">
        <v>0</v>
      </c>
      <c r="K119" s="26">
        <v>0</v>
      </c>
      <c r="L119" s="26">
        <v>0</v>
      </c>
      <c r="M119" s="26">
        <v>0</v>
      </c>
      <c r="N119" s="26">
        <v>0</v>
      </c>
      <c r="O119" s="26">
        <v>0</v>
      </c>
      <c r="P119" s="26">
        <v>0</v>
      </c>
      <c r="Q119" s="26">
        <v>0</v>
      </c>
      <c r="R119" s="77">
        <f t="shared" si="30"/>
        <v>0</v>
      </c>
      <c r="S119" s="116">
        <f ca="1">IFERROR(INDEX($F119:$R119,,SelectedPeriodColumn)/INDEX($F$150:$R$150,,SelectedPeriodColumn),0)</f>
        <v>0</v>
      </c>
    </row>
    <row r="120" spans="2:19" ht="19.5" customHeight="1" x14ac:dyDescent="0.2">
      <c r="B120" s="28"/>
      <c r="C120" s="272" t="s">
        <v>67</v>
      </c>
      <c r="D120" s="103" t="s">
        <v>41</v>
      </c>
      <c r="E120" s="104">
        <v>0</v>
      </c>
      <c r="F120" s="26">
        <v>0</v>
      </c>
      <c r="G120" s="26">
        <v>0</v>
      </c>
      <c r="H120" s="26">
        <v>0</v>
      </c>
      <c r="I120" s="26">
        <v>0</v>
      </c>
      <c r="J120" s="26">
        <v>0</v>
      </c>
      <c r="K120" s="26">
        <v>0</v>
      </c>
      <c r="L120" s="26">
        <v>0</v>
      </c>
      <c r="M120" s="26">
        <v>0</v>
      </c>
      <c r="N120" s="26">
        <v>0</v>
      </c>
      <c r="O120" s="26">
        <v>0</v>
      </c>
      <c r="P120" s="26">
        <v>0</v>
      </c>
      <c r="Q120" s="26">
        <v>0</v>
      </c>
      <c r="R120" s="77">
        <f t="shared" si="30"/>
        <v>0</v>
      </c>
      <c r="S120" s="116">
        <f ca="1">IFERROR(INDEX($F120:$R120,,SelectedPeriodColumn)/INDEX($F$150:$R$150,,SelectedPeriodColumn),0)</f>
        <v>0</v>
      </c>
    </row>
    <row r="121" spans="2:19" ht="19.5" customHeight="1" x14ac:dyDescent="0.2">
      <c r="B121" s="28"/>
      <c r="C121" s="272" t="s">
        <v>46</v>
      </c>
      <c r="D121" s="103" t="s">
        <v>41</v>
      </c>
      <c r="E121" s="104">
        <v>0</v>
      </c>
      <c r="F121" s="26">
        <v>0</v>
      </c>
      <c r="G121" s="26">
        <v>0</v>
      </c>
      <c r="H121" s="26">
        <v>0</v>
      </c>
      <c r="I121" s="26">
        <v>0</v>
      </c>
      <c r="J121" s="26">
        <v>0</v>
      </c>
      <c r="K121" s="26">
        <v>0</v>
      </c>
      <c r="L121" s="26">
        <v>0</v>
      </c>
      <c r="M121" s="26">
        <v>0</v>
      </c>
      <c r="N121" s="26">
        <v>0</v>
      </c>
      <c r="O121" s="26">
        <v>0</v>
      </c>
      <c r="P121" s="26">
        <v>0</v>
      </c>
      <c r="Q121" s="26">
        <v>0</v>
      </c>
      <c r="R121" s="77">
        <f t="shared" si="30"/>
        <v>0</v>
      </c>
      <c r="S121" s="116">
        <f ca="1">IFERROR(INDEX($F121:$R121,,SelectedPeriodColumn)/INDEX($F$150:$R$150,,SelectedPeriodColumn),0)</f>
        <v>0</v>
      </c>
    </row>
    <row r="122" spans="2:19" ht="19.5" customHeight="1" x14ac:dyDescent="0.2">
      <c r="B122" s="28"/>
      <c r="C122" s="272" t="s">
        <v>38</v>
      </c>
      <c r="D122" s="103" t="s">
        <v>41</v>
      </c>
      <c r="E122" s="104">
        <v>0</v>
      </c>
      <c r="F122" s="26">
        <v>0</v>
      </c>
      <c r="G122" s="26">
        <v>0</v>
      </c>
      <c r="H122" s="26">
        <v>0</v>
      </c>
      <c r="I122" s="26">
        <v>0</v>
      </c>
      <c r="J122" s="26">
        <v>0</v>
      </c>
      <c r="K122" s="26">
        <v>0</v>
      </c>
      <c r="L122" s="26">
        <v>0</v>
      </c>
      <c r="M122" s="26">
        <v>0</v>
      </c>
      <c r="N122" s="26">
        <v>0</v>
      </c>
      <c r="O122" s="26">
        <v>0</v>
      </c>
      <c r="P122" s="26">
        <v>0</v>
      </c>
      <c r="Q122" s="26">
        <v>0</v>
      </c>
      <c r="R122" s="77">
        <f t="shared" si="30"/>
        <v>0</v>
      </c>
      <c r="S122" s="116">
        <f ca="1">IFERROR(INDEX($F122:$R122,,SelectedPeriodColumn)/INDEX($F$150:$R$150,,SelectedPeriodColumn),0)</f>
        <v>0</v>
      </c>
    </row>
    <row r="123" spans="2:19" ht="19.5" customHeight="1" x14ac:dyDescent="0.2">
      <c r="B123" s="28"/>
      <c r="C123" s="272" t="s">
        <v>71</v>
      </c>
      <c r="D123" s="103" t="s">
        <v>41</v>
      </c>
      <c r="E123" s="104">
        <v>0</v>
      </c>
      <c r="F123" s="29">
        <v>0</v>
      </c>
      <c r="G123" s="29">
        <v>0</v>
      </c>
      <c r="H123" s="29">
        <v>0</v>
      </c>
      <c r="I123" s="29">
        <v>0</v>
      </c>
      <c r="J123" s="29">
        <v>0</v>
      </c>
      <c r="K123" s="29">
        <v>0</v>
      </c>
      <c r="L123" s="29">
        <v>0</v>
      </c>
      <c r="M123" s="29">
        <v>0</v>
      </c>
      <c r="N123" s="29">
        <v>0</v>
      </c>
      <c r="O123" s="29">
        <v>0</v>
      </c>
      <c r="P123" s="29">
        <v>0</v>
      </c>
      <c r="Q123" s="29">
        <v>0</v>
      </c>
      <c r="R123" s="77">
        <f t="shared" si="30"/>
        <v>0</v>
      </c>
      <c r="S123" s="116">
        <f ca="1">IFERROR(INDEX($F123:$R123,,SelectedPeriodColumn)/INDEX($F$150:$R$150,,SelectedPeriodColumn),0)</f>
        <v>0</v>
      </c>
    </row>
    <row r="124" spans="2:19" ht="19.5" customHeight="1" x14ac:dyDescent="0.2">
      <c r="B124" s="28"/>
      <c r="C124" s="125" t="s">
        <v>47</v>
      </c>
      <c r="D124" s="103" t="s">
        <v>41</v>
      </c>
      <c r="E124" s="104">
        <v>0</v>
      </c>
      <c r="F124" s="113">
        <v>0</v>
      </c>
      <c r="G124" s="113">
        <v>0</v>
      </c>
      <c r="H124" s="113">
        <v>0</v>
      </c>
      <c r="I124" s="113">
        <v>0</v>
      </c>
      <c r="J124" s="113">
        <v>0</v>
      </c>
      <c r="K124" s="113">
        <v>0</v>
      </c>
      <c r="L124" s="113">
        <v>0</v>
      </c>
      <c r="M124" s="113">
        <v>0</v>
      </c>
      <c r="N124" s="113">
        <v>0</v>
      </c>
      <c r="O124" s="113">
        <v>0</v>
      </c>
      <c r="P124" s="113">
        <v>0</v>
      </c>
      <c r="Q124" s="113">
        <v>0</v>
      </c>
      <c r="R124" s="77">
        <f t="shared" si="30"/>
        <v>0</v>
      </c>
      <c r="S124" s="116">
        <f ca="1">IFERROR(INDEX($F124:$R124,,SelectedPeriodColumn)/INDEX($F$150:$R$150,,SelectedPeriodColumn),0)</f>
        <v>0</v>
      </c>
    </row>
    <row r="125" spans="2:19" ht="19.5" customHeight="1" x14ac:dyDescent="0.2">
      <c r="B125" s="28"/>
      <c r="C125" s="132" t="s">
        <v>0</v>
      </c>
      <c r="D125" s="107" t="s">
        <v>41</v>
      </c>
      <c r="E125" s="104">
        <v>0</v>
      </c>
      <c r="F125" s="27">
        <v>0</v>
      </c>
      <c r="G125" s="27">
        <v>0</v>
      </c>
      <c r="H125" s="27">
        <v>0</v>
      </c>
      <c r="I125" s="27">
        <v>0</v>
      </c>
      <c r="J125" s="27">
        <v>0</v>
      </c>
      <c r="K125" s="27">
        <v>0</v>
      </c>
      <c r="L125" s="27">
        <v>0</v>
      </c>
      <c r="M125" s="27">
        <v>0</v>
      </c>
      <c r="N125" s="27">
        <v>0</v>
      </c>
      <c r="O125" s="27">
        <v>0</v>
      </c>
      <c r="P125" s="27">
        <v>0</v>
      </c>
      <c r="Q125" s="27">
        <v>0</v>
      </c>
      <c r="R125" s="75">
        <f t="shared" si="30"/>
        <v>0</v>
      </c>
      <c r="S125" s="121">
        <f ca="1">IFERROR(INDEX($F125:$R125,,SelectedPeriodColumn)/INDEX($F$150:$R$150,,SelectedPeriodColumn),0)</f>
        <v>0</v>
      </c>
    </row>
    <row r="126" spans="2:19" ht="19.5" customHeight="1" x14ac:dyDescent="0.2">
      <c r="B126" s="28"/>
      <c r="C126" s="271" t="s">
        <v>148</v>
      </c>
      <c r="D126" s="85"/>
      <c r="E126" s="65"/>
      <c r="F126" s="97">
        <f>SUM(F116:F125)</f>
        <v>0</v>
      </c>
      <c r="G126" s="97">
        <f t="shared" ref="G126:Q126" si="31">SUM(G116:G125)</f>
        <v>0</v>
      </c>
      <c r="H126" s="97">
        <f t="shared" si="31"/>
        <v>0</v>
      </c>
      <c r="I126" s="97">
        <f t="shared" si="31"/>
        <v>0</v>
      </c>
      <c r="J126" s="97">
        <f t="shared" si="31"/>
        <v>0</v>
      </c>
      <c r="K126" s="97">
        <f t="shared" si="31"/>
        <v>0</v>
      </c>
      <c r="L126" s="97">
        <f t="shared" si="31"/>
        <v>0</v>
      </c>
      <c r="M126" s="97">
        <f t="shared" si="31"/>
        <v>0</v>
      </c>
      <c r="N126" s="97">
        <f t="shared" si="31"/>
        <v>0</v>
      </c>
      <c r="O126" s="97">
        <f t="shared" si="31"/>
        <v>0</v>
      </c>
      <c r="P126" s="97">
        <f t="shared" si="31"/>
        <v>0</v>
      </c>
      <c r="Q126" s="97">
        <f t="shared" si="31"/>
        <v>0</v>
      </c>
      <c r="R126" s="98">
        <f t="shared" si="30"/>
        <v>0</v>
      </c>
      <c r="S126" s="99">
        <f ca="1">IFERROR(INDEX($F126:$R126,,SelectedPeriodColumn)/INDEX($F$150:$R$150,,SelectedPeriodColumn),0)</f>
        <v>0</v>
      </c>
    </row>
    <row r="127" spans="2:19" ht="19.5" customHeight="1" x14ac:dyDescent="0.2">
      <c r="B127" s="28"/>
      <c r="C127" s="32"/>
      <c r="D127" s="65"/>
      <c r="E127" s="65"/>
      <c r="F127" s="56"/>
      <c r="G127" s="56"/>
      <c r="H127" s="56"/>
      <c r="I127" s="56"/>
      <c r="J127" s="56"/>
      <c r="K127" s="56"/>
      <c r="L127" s="56"/>
      <c r="M127" s="56"/>
      <c r="N127" s="56"/>
      <c r="O127" s="56"/>
      <c r="P127" s="56"/>
      <c r="Q127" s="56"/>
      <c r="R127" s="88"/>
      <c r="S127" s="89"/>
    </row>
    <row r="128" spans="2:19" ht="19.5" customHeight="1" x14ac:dyDescent="0.25">
      <c r="B128" s="271" t="s">
        <v>146</v>
      </c>
      <c r="C128" s="80"/>
      <c r="D128" s="81" t="s">
        <v>82</v>
      </c>
      <c r="E128" s="81" t="s">
        <v>83</v>
      </c>
      <c r="F128" s="82" t="str">
        <f ca="1">F28</f>
        <v xml:space="preserve">APR </v>
      </c>
      <c r="G128" s="266" t="str">
        <f t="shared" ref="G128:Q128" ca="1" si="32">NextMonth</f>
        <v xml:space="preserve">MAY </v>
      </c>
      <c r="H128" s="266" t="str">
        <f t="shared" ca="1" si="32"/>
        <v xml:space="preserve">JUN </v>
      </c>
      <c r="I128" s="266" t="str">
        <f t="shared" ca="1" si="32"/>
        <v xml:space="preserve">JUL </v>
      </c>
      <c r="J128" s="266" t="str">
        <f t="shared" ca="1" si="32"/>
        <v xml:space="preserve">AUG </v>
      </c>
      <c r="K128" s="266" t="str">
        <f t="shared" ca="1" si="32"/>
        <v xml:space="preserve">SEPT </v>
      </c>
      <c r="L128" s="266" t="str">
        <f t="shared" ca="1" si="32"/>
        <v xml:space="preserve">OCT </v>
      </c>
      <c r="M128" s="266" t="str">
        <f t="shared" ca="1" si="32"/>
        <v xml:space="preserve">NOV </v>
      </c>
      <c r="N128" s="266" t="str">
        <f t="shared" ca="1" si="32"/>
        <v xml:space="preserve">DEC </v>
      </c>
      <c r="O128" s="266" t="str">
        <f t="shared" ca="1" si="32"/>
        <v xml:space="preserve">JAN </v>
      </c>
      <c r="P128" s="266" t="str">
        <f t="shared" ca="1" si="32"/>
        <v xml:space="preserve">FEB </v>
      </c>
      <c r="Q128" s="266" t="str">
        <f t="shared" ca="1" si="32"/>
        <v xml:space="preserve">MAR </v>
      </c>
      <c r="R128" s="84" t="s">
        <v>85</v>
      </c>
      <c r="S128" s="83" t="s">
        <v>84</v>
      </c>
    </row>
    <row r="129" spans="2:19" ht="19.5" customHeight="1" x14ac:dyDescent="0.2">
      <c r="B129" s="28"/>
      <c r="C129" s="128" t="s">
        <v>81</v>
      </c>
      <c r="D129" s="103" t="s">
        <v>41</v>
      </c>
      <c r="E129" s="104">
        <v>0</v>
      </c>
      <c r="F129" s="26">
        <v>0</v>
      </c>
      <c r="G129" s="26">
        <v>0</v>
      </c>
      <c r="H129" s="26">
        <v>0</v>
      </c>
      <c r="I129" s="26">
        <v>0</v>
      </c>
      <c r="J129" s="26">
        <v>0</v>
      </c>
      <c r="K129" s="26">
        <v>0</v>
      </c>
      <c r="L129" s="26">
        <v>0</v>
      </c>
      <c r="M129" s="26">
        <v>0</v>
      </c>
      <c r="N129" s="26">
        <v>0</v>
      </c>
      <c r="O129" s="26">
        <v>0</v>
      </c>
      <c r="P129" s="26">
        <v>0</v>
      </c>
      <c r="Q129" s="26">
        <v>0</v>
      </c>
      <c r="R129" s="76">
        <f>SUM(F129:Q129)</f>
        <v>0</v>
      </c>
      <c r="S129" s="116">
        <f ca="1">IFERROR(INDEX($F129:$R129,,SelectedPeriodColumn)/INDEX($F$150:$R$150,,SelectedPeriodColumn),0)</f>
        <v>0</v>
      </c>
    </row>
    <row r="130" spans="2:19" ht="19.5" customHeight="1" x14ac:dyDescent="0.2">
      <c r="B130" s="28"/>
      <c r="C130" s="128" t="s">
        <v>55</v>
      </c>
      <c r="D130" s="103" t="s">
        <v>41</v>
      </c>
      <c r="E130" s="104">
        <v>0</v>
      </c>
      <c r="F130" s="26">
        <v>0</v>
      </c>
      <c r="G130" s="26">
        <v>0</v>
      </c>
      <c r="H130" s="26">
        <v>0</v>
      </c>
      <c r="I130" s="26">
        <v>0</v>
      </c>
      <c r="J130" s="26">
        <v>0</v>
      </c>
      <c r="K130" s="26">
        <v>0</v>
      </c>
      <c r="L130" s="26">
        <v>0</v>
      </c>
      <c r="M130" s="26">
        <v>0</v>
      </c>
      <c r="N130" s="26">
        <v>0</v>
      </c>
      <c r="O130" s="26">
        <v>0</v>
      </c>
      <c r="P130" s="26">
        <v>0</v>
      </c>
      <c r="Q130" s="26">
        <v>0</v>
      </c>
      <c r="R130" s="77">
        <f t="shared" ref="R130:R135" si="33">SUM(F130:Q130)</f>
        <v>0</v>
      </c>
      <c r="S130" s="116">
        <f ca="1">IFERROR(INDEX($F130:$R130,,SelectedPeriodColumn)/INDEX($F$150:$R$150,,SelectedPeriodColumn),0)</f>
        <v>0</v>
      </c>
    </row>
    <row r="131" spans="2:19" ht="19.5" customHeight="1" x14ac:dyDescent="0.2">
      <c r="B131" s="28"/>
      <c r="C131" s="128" t="s">
        <v>56</v>
      </c>
      <c r="D131" s="103" t="s">
        <v>41</v>
      </c>
      <c r="E131" s="104">
        <v>0</v>
      </c>
      <c r="F131" s="26">
        <v>0</v>
      </c>
      <c r="G131" s="26">
        <v>0</v>
      </c>
      <c r="H131" s="26">
        <v>0</v>
      </c>
      <c r="I131" s="26">
        <v>0</v>
      </c>
      <c r="J131" s="26">
        <v>0</v>
      </c>
      <c r="K131" s="26">
        <v>0</v>
      </c>
      <c r="L131" s="26">
        <v>0</v>
      </c>
      <c r="M131" s="26">
        <v>0</v>
      </c>
      <c r="N131" s="26">
        <v>0</v>
      </c>
      <c r="O131" s="26">
        <v>0</v>
      </c>
      <c r="P131" s="26">
        <v>0</v>
      </c>
      <c r="Q131" s="26">
        <v>0</v>
      </c>
      <c r="R131" s="77">
        <f t="shared" si="33"/>
        <v>0</v>
      </c>
      <c r="S131" s="116">
        <f ca="1">IFERROR(INDEX($F131:$R131,,SelectedPeriodColumn)/INDEX($F$150:$R$150,,SelectedPeriodColumn),0)</f>
        <v>0</v>
      </c>
    </row>
    <row r="132" spans="2:19" ht="19.5" customHeight="1" x14ac:dyDescent="0.2">
      <c r="B132" s="28"/>
      <c r="C132" s="128" t="s">
        <v>72</v>
      </c>
      <c r="D132" s="103" t="s">
        <v>41</v>
      </c>
      <c r="E132" s="104">
        <v>0</v>
      </c>
      <c r="F132" s="26">
        <v>0</v>
      </c>
      <c r="G132" s="26">
        <v>0</v>
      </c>
      <c r="H132" s="26">
        <v>0</v>
      </c>
      <c r="I132" s="26">
        <v>0</v>
      </c>
      <c r="J132" s="26">
        <v>0</v>
      </c>
      <c r="K132" s="26">
        <v>0</v>
      </c>
      <c r="L132" s="26">
        <v>0</v>
      </c>
      <c r="M132" s="26">
        <v>0</v>
      </c>
      <c r="N132" s="26">
        <v>0</v>
      </c>
      <c r="O132" s="26">
        <v>0</v>
      </c>
      <c r="P132" s="26">
        <v>0</v>
      </c>
      <c r="Q132" s="26">
        <v>0</v>
      </c>
      <c r="R132" s="77">
        <f t="shared" si="33"/>
        <v>0</v>
      </c>
      <c r="S132" s="116">
        <f ca="1">IFERROR(INDEX($F132:$R132,,SelectedPeriodColumn)/INDEX($F$150:$R$150,,SelectedPeriodColumn),0)</f>
        <v>0</v>
      </c>
    </row>
    <row r="133" spans="2:19" ht="19.5" customHeight="1" x14ac:dyDescent="0.2">
      <c r="B133" s="28"/>
      <c r="C133" s="128" t="s">
        <v>40</v>
      </c>
      <c r="D133" s="103" t="s">
        <v>41</v>
      </c>
      <c r="E133" s="104">
        <v>0</v>
      </c>
      <c r="F133" s="26">
        <v>0</v>
      </c>
      <c r="G133" s="26">
        <v>0</v>
      </c>
      <c r="H133" s="26">
        <v>0</v>
      </c>
      <c r="I133" s="26">
        <v>0</v>
      </c>
      <c r="J133" s="26">
        <v>0</v>
      </c>
      <c r="K133" s="26">
        <v>0</v>
      </c>
      <c r="L133" s="26">
        <v>0</v>
      </c>
      <c r="M133" s="26">
        <v>0</v>
      </c>
      <c r="N133" s="26">
        <v>0</v>
      </c>
      <c r="O133" s="26">
        <v>0</v>
      </c>
      <c r="P133" s="26">
        <v>0</v>
      </c>
      <c r="Q133" s="26">
        <v>0</v>
      </c>
      <c r="R133" s="77">
        <f t="shared" si="33"/>
        <v>0</v>
      </c>
      <c r="S133" s="116">
        <f ca="1">IFERROR(INDEX($F133:$R133,,SelectedPeriodColumn)/INDEX($F$150:$R$150,,SelectedPeriodColumn),0)</f>
        <v>0</v>
      </c>
    </row>
    <row r="134" spans="2:19" ht="19.5" customHeight="1" x14ac:dyDescent="0.2">
      <c r="B134" s="28"/>
      <c r="C134" s="128" t="s">
        <v>57</v>
      </c>
      <c r="D134" s="103" t="s">
        <v>41</v>
      </c>
      <c r="E134" s="104">
        <v>0</v>
      </c>
      <c r="F134" s="26">
        <v>0</v>
      </c>
      <c r="G134" s="26">
        <v>0</v>
      </c>
      <c r="H134" s="26">
        <v>0</v>
      </c>
      <c r="I134" s="26">
        <v>0</v>
      </c>
      <c r="J134" s="26">
        <v>0</v>
      </c>
      <c r="K134" s="26">
        <v>0</v>
      </c>
      <c r="L134" s="26">
        <v>0</v>
      </c>
      <c r="M134" s="26">
        <v>0</v>
      </c>
      <c r="N134" s="26">
        <v>0</v>
      </c>
      <c r="O134" s="26">
        <v>0</v>
      </c>
      <c r="P134" s="26">
        <v>0</v>
      </c>
      <c r="Q134" s="26">
        <v>0</v>
      </c>
      <c r="R134" s="86">
        <f t="shared" si="33"/>
        <v>0</v>
      </c>
      <c r="S134" s="122">
        <f ca="1">IFERROR(INDEX($F134:$R134,,SelectedPeriodColumn)/INDEX($F$150:$R$150,,SelectedPeriodColumn),0)</f>
        <v>0</v>
      </c>
    </row>
    <row r="135" spans="2:19" ht="19.5" customHeight="1" x14ac:dyDescent="0.2">
      <c r="B135" s="28"/>
      <c r="C135" s="128" t="s">
        <v>0</v>
      </c>
      <c r="D135" s="107" t="s">
        <v>41</v>
      </c>
      <c r="E135" s="104">
        <v>0</v>
      </c>
      <c r="F135" s="27">
        <v>0</v>
      </c>
      <c r="G135" s="27">
        <v>0</v>
      </c>
      <c r="H135" s="27">
        <v>0</v>
      </c>
      <c r="I135" s="27">
        <v>0</v>
      </c>
      <c r="J135" s="27">
        <v>0</v>
      </c>
      <c r="K135" s="27">
        <v>0</v>
      </c>
      <c r="L135" s="27">
        <v>0</v>
      </c>
      <c r="M135" s="27">
        <v>0</v>
      </c>
      <c r="N135" s="27">
        <v>0</v>
      </c>
      <c r="O135" s="27">
        <v>0</v>
      </c>
      <c r="P135" s="27">
        <v>0</v>
      </c>
      <c r="Q135" s="27">
        <v>0</v>
      </c>
      <c r="R135" s="87">
        <f t="shared" si="33"/>
        <v>0</v>
      </c>
      <c r="S135" s="119">
        <f ca="1">IFERROR(INDEX($F135:$R135,,SelectedPeriodColumn)/INDEX($F$150:$R$150,,SelectedPeriodColumn),0)</f>
        <v>0</v>
      </c>
    </row>
    <row r="136" spans="2:19" ht="17.100000000000001" customHeight="1" x14ac:dyDescent="0.2">
      <c r="B136" s="28"/>
      <c r="C136" s="271" t="s">
        <v>148</v>
      </c>
      <c r="D136" s="90"/>
      <c r="E136" s="91"/>
      <c r="F136" s="97">
        <f>SUM(F129:F135)</f>
        <v>0</v>
      </c>
      <c r="G136" s="97">
        <f t="shared" ref="G136:Q136" si="34">SUM(G129:G135)</f>
        <v>0</v>
      </c>
      <c r="H136" s="97">
        <f t="shared" si="34"/>
        <v>0</v>
      </c>
      <c r="I136" s="97">
        <f t="shared" si="34"/>
        <v>0</v>
      </c>
      <c r="J136" s="97">
        <f t="shared" si="34"/>
        <v>0</v>
      </c>
      <c r="K136" s="97">
        <f t="shared" si="34"/>
        <v>0</v>
      </c>
      <c r="L136" s="97">
        <f t="shared" si="34"/>
        <v>0</v>
      </c>
      <c r="M136" s="97">
        <f t="shared" si="34"/>
        <v>0</v>
      </c>
      <c r="N136" s="97">
        <f t="shared" si="34"/>
        <v>0</v>
      </c>
      <c r="O136" s="97">
        <f t="shared" si="34"/>
        <v>0</v>
      </c>
      <c r="P136" s="97">
        <f t="shared" si="34"/>
        <v>0</v>
      </c>
      <c r="Q136" s="97">
        <f t="shared" si="34"/>
        <v>0</v>
      </c>
      <c r="R136" s="98">
        <f>SUM(F136:Q136)</f>
        <v>0</v>
      </c>
      <c r="S136" s="100">
        <f ca="1">IFERROR(INDEX($F136:$R136,,SelectedPeriodColumn)/INDEX($F$150:$R$150,,SelectedPeriodColumn),0)</f>
        <v>0</v>
      </c>
    </row>
    <row r="137" spans="2:19" ht="17.100000000000001" customHeight="1" x14ac:dyDescent="0.2">
      <c r="B137" s="28"/>
      <c r="C137" s="71"/>
      <c r="D137" s="150"/>
      <c r="E137" s="150"/>
      <c r="F137" s="262"/>
      <c r="G137" s="262"/>
      <c r="H137" s="262"/>
      <c r="I137" s="262"/>
      <c r="J137" s="262"/>
      <c r="K137" s="262"/>
      <c r="L137" s="262"/>
      <c r="M137" s="262"/>
      <c r="N137" s="262"/>
      <c r="O137" s="262"/>
      <c r="P137" s="262"/>
      <c r="Q137" s="262"/>
      <c r="R137" s="263"/>
      <c r="S137" s="264"/>
    </row>
    <row r="138" spans="2:19" ht="17.100000000000001" customHeight="1" x14ac:dyDescent="0.25">
      <c r="B138" s="271" t="s">
        <v>147</v>
      </c>
      <c r="C138" s="80"/>
      <c r="D138" s="81" t="s">
        <v>82</v>
      </c>
      <c r="E138" s="81" t="s">
        <v>83</v>
      </c>
      <c r="F138" s="265" t="str">
        <f ca="1">F28</f>
        <v xml:space="preserve">APR </v>
      </c>
      <c r="G138" s="266" t="str">
        <f t="shared" ref="G138:Q138" ca="1" si="35">NextMonth</f>
        <v xml:space="preserve">MAY </v>
      </c>
      <c r="H138" s="266" t="str">
        <f t="shared" ca="1" si="35"/>
        <v xml:space="preserve">JUN </v>
      </c>
      <c r="I138" s="266" t="str">
        <f t="shared" ca="1" si="35"/>
        <v xml:space="preserve">JUL </v>
      </c>
      <c r="J138" s="266" t="str">
        <f t="shared" ca="1" si="35"/>
        <v xml:space="preserve">AUG </v>
      </c>
      <c r="K138" s="266" t="str">
        <f t="shared" ca="1" si="35"/>
        <v xml:space="preserve">SEPT </v>
      </c>
      <c r="L138" s="266" t="str">
        <f t="shared" ca="1" si="35"/>
        <v xml:space="preserve">OCT </v>
      </c>
      <c r="M138" s="266" t="str">
        <f t="shared" ca="1" si="35"/>
        <v xml:space="preserve">NOV </v>
      </c>
      <c r="N138" s="266" t="str">
        <f t="shared" ca="1" si="35"/>
        <v xml:space="preserve">DEC </v>
      </c>
      <c r="O138" s="266" t="str">
        <f t="shared" ca="1" si="35"/>
        <v xml:space="preserve">JAN </v>
      </c>
      <c r="P138" s="266" t="str">
        <f t="shared" ca="1" si="35"/>
        <v xml:space="preserve">FEB </v>
      </c>
      <c r="Q138" s="266" t="str">
        <f t="shared" ca="1" si="35"/>
        <v xml:space="preserve">MAR </v>
      </c>
      <c r="R138" s="84" t="s">
        <v>85</v>
      </c>
      <c r="S138" s="83" t="s">
        <v>84</v>
      </c>
    </row>
    <row r="139" spans="2:19" ht="17.100000000000001" customHeight="1" x14ac:dyDescent="0.2">
      <c r="B139" s="28"/>
      <c r="C139" s="128" t="s">
        <v>0</v>
      </c>
      <c r="D139" s="103" t="s">
        <v>41</v>
      </c>
      <c r="E139" s="104">
        <v>0</v>
      </c>
      <c r="F139" s="26">
        <v>0</v>
      </c>
      <c r="G139" s="26">
        <v>0</v>
      </c>
      <c r="H139" s="26">
        <v>0</v>
      </c>
      <c r="I139" s="26">
        <v>0</v>
      </c>
      <c r="J139" s="26">
        <v>0</v>
      </c>
      <c r="K139" s="26">
        <v>0</v>
      </c>
      <c r="L139" s="26">
        <v>0</v>
      </c>
      <c r="M139" s="26">
        <v>0</v>
      </c>
      <c r="N139" s="26">
        <v>0</v>
      </c>
      <c r="O139" s="26">
        <v>0</v>
      </c>
      <c r="P139" s="26">
        <v>0</v>
      </c>
      <c r="Q139" s="26">
        <v>0</v>
      </c>
      <c r="R139" s="76">
        <f>SUM(F139:Q139)</f>
        <v>0</v>
      </c>
      <c r="S139" s="116">
        <f ca="1">IFERROR(INDEX($F139:$R139,,SelectedPeriodColumn)/INDEX($F$150:$R$150,,SelectedPeriodColumn),0)</f>
        <v>0</v>
      </c>
    </row>
    <row r="140" spans="2:19" ht="17.100000000000001" customHeight="1" x14ac:dyDescent="0.2">
      <c r="B140" s="28"/>
      <c r="C140" s="128" t="s">
        <v>0</v>
      </c>
      <c r="D140" s="103" t="s">
        <v>41</v>
      </c>
      <c r="E140" s="104">
        <v>0</v>
      </c>
      <c r="F140" s="26">
        <v>0</v>
      </c>
      <c r="G140" s="26">
        <v>0</v>
      </c>
      <c r="H140" s="26">
        <v>0</v>
      </c>
      <c r="I140" s="26">
        <v>0</v>
      </c>
      <c r="J140" s="26">
        <v>0</v>
      </c>
      <c r="K140" s="26">
        <v>0</v>
      </c>
      <c r="L140" s="26">
        <v>0</v>
      </c>
      <c r="M140" s="26">
        <v>0</v>
      </c>
      <c r="N140" s="26">
        <v>0</v>
      </c>
      <c r="O140" s="26">
        <v>0</v>
      </c>
      <c r="P140" s="26">
        <v>0</v>
      </c>
      <c r="Q140" s="26">
        <v>0</v>
      </c>
      <c r="R140" s="77">
        <f t="shared" ref="R140:R145" si="36">SUM(F140:Q140)</f>
        <v>0</v>
      </c>
      <c r="S140" s="116">
        <f ca="1">IFERROR(INDEX($F140:$R140,,SelectedPeriodColumn)/INDEX($F$150:$R$150,,SelectedPeriodColumn),0)</f>
        <v>0</v>
      </c>
    </row>
    <row r="141" spans="2:19" ht="17.100000000000001" customHeight="1" x14ac:dyDescent="0.2">
      <c r="B141" s="28"/>
      <c r="C141" s="128" t="s">
        <v>0</v>
      </c>
      <c r="D141" s="103" t="s">
        <v>41</v>
      </c>
      <c r="E141" s="104">
        <v>0</v>
      </c>
      <c r="F141" s="26">
        <v>0</v>
      </c>
      <c r="G141" s="26">
        <v>0</v>
      </c>
      <c r="H141" s="26">
        <v>0</v>
      </c>
      <c r="I141" s="26">
        <v>0</v>
      </c>
      <c r="J141" s="26">
        <v>0</v>
      </c>
      <c r="K141" s="26">
        <v>0</v>
      </c>
      <c r="L141" s="26">
        <v>0</v>
      </c>
      <c r="M141" s="26">
        <v>0</v>
      </c>
      <c r="N141" s="26">
        <v>0</v>
      </c>
      <c r="O141" s="26">
        <v>0</v>
      </c>
      <c r="P141" s="26">
        <v>0</v>
      </c>
      <c r="Q141" s="26">
        <v>0</v>
      </c>
      <c r="R141" s="77">
        <f t="shared" si="36"/>
        <v>0</v>
      </c>
      <c r="S141" s="116">
        <f ca="1">IFERROR(INDEX($F141:$R141,,SelectedPeriodColumn)/INDEX($F$150:$R$150,,SelectedPeriodColumn),0)</f>
        <v>0</v>
      </c>
    </row>
    <row r="142" spans="2:19" ht="17.100000000000001" customHeight="1" x14ac:dyDescent="0.2">
      <c r="B142" s="28"/>
      <c r="C142" s="128" t="s">
        <v>0</v>
      </c>
      <c r="D142" s="103" t="s">
        <v>41</v>
      </c>
      <c r="E142" s="104">
        <v>0</v>
      </c>
      <c r="F142" s="26">
        <v>0</v>
      </c>
      <c r="G142" s="26">
        <v>0</v>
      </c>
      <c r="H142" s="26">
        <v>0</v>
      </c>
      <c r="I142" s="26">
        <v>0</v>
      </c>
      <c r="J142" s="26">
        <v>0</v>
      </c>
      <c r="K142" s="26">
        <v>0</v>
      </c>
      <c r="L142" s="26">
        <v>0</v>
      </c>
      <c r="M142" s="26">
        <v>0</v>
      </c>
      <c r="N142" s="26">
        <v>0</v>
      </c>
      <c r="O142" s="26">
        <v>0</v>
      </c>
      <c r="P142" s="26">
        <v>0</v>
      </c>
      <c r="Q142" s="26">
        <v>0</v>
      </c>
      <c r="R142" s="77">
        <f t="shared" si="36"/>
        <v>0</v>
      </c>
      <c r="S142" s="116">
        <f ca="1">IFERROR(INDEX($F142:$R142,,SelectedPeriodColumn)/INDEX($F$150:$R$150,,SelectedPeriodColumn),0)</f>
        <v>0</v>
      </c>
    </row>
    <row r="143" spans="2:19" ht="17.100000000000001" customHeight="1" x14ac:dyDescent="0.2">
      <c r="B143" s="28"/>
      <c r="C143" s="128" t="s">
        <v>0</v>
      </c>
      <c r="D143" s="103" t="s">
        <v>41</v>
      </c>
      <c r="E143" s="104">
        <v>0</v>
      </c>
      <c r="F143" s="26">
        <v>0</v>
      </c>
      <c r="G143" s="26">
        <v>0</v>
      </c>
      <c r="H143" s="26">
        <v>0</v>
      </c>
      <c r="I143" s="26">
        <v>0</v>
      </c>
      <c r="J143" s="26">
        <v>0</v>
      </c>
      <c r="K143" s="26">
        <v>0</v>
      </c>
      <c r="L143" s="26">
        <v>0</v>
      </c>
      <c r="M143" s="26">
        <v>0</v>
      </c>
      <c r="N143" s="26">
        <v>0</v>
      </c>
      <c r="O143" s="26">
        <v>0</v>
      </c>
      <c r="P143" s="26">
        <v>0</v>
      </c>
      <c r="Q143" s="26">
        <v>0</v>
      </c>
      <c r="R143" s="77">
        <f t="shared" si="36"/>
        <v>0</v>
      </c>
      <c r="S143" s="116">
        <f ca="1">IFERROR(INDEX($F143:$R143,,SelectedPeriodColumn)/INDEX($F$150:$R$150,,SelectedPeriodColumn),0)</f>
        <v>0</v>
      </c>
    </row>
    <row r="144" spans="2:19" ht="17.100000000000001" customHeight="1" x14ac:dyDescent="0.2">
      <c r="B144" s="28"/>
      <c r="C144" s="128" t="s">
        <v>0</v>
      </c>
      <c r="D144" s="103" t="s">
        <v>41</v>
      </c>
      <c r="E144" s="104">
        <v>0</v>
      </c>
      <c r="F144" s="26">
        <v>0</v>
      </c>
      <c r="G144" s="26">
        <v>0</v>
      </c>
      <c r="H144" s="26">
        <v>0</v>
      </c>
      <c r="I144" s="26">
        <v>0</v>
      </c>
      <c r="J144" s="26">
        <v>0</v>
      </c>
      <c r="K144" s="26">
        <v>0</v>
      </c>
      <c r="L144" s="26">
        <v>0</v>
      </c>
      <c r="M144" s="26">
        <v>0</v>
      </c>
      <c r="N144" s="26">
        <v>0</v>
      </c>
      <c r="O144" s="26">
        <v>0</v>
      </c>
      <c r="P144" s="26">
        <v>0</v>
      </c>
      <c r="Q144" s="26">
        <v>0</v>
      </c>
      <c r="R144" s="86">
        <f t="shared" si="36"/>
        <v>0</v>
      </c>
      <c r="S144" s="122">
        <f ca="1">IFERROR(INDEX($F144:$R144,,SelectedPeriodColumn)/INDEX($F$150:$R$150,,SelectedPeriodColumn),0)</f>
        <v>0</v>
      </c>
    </row>
    <row r="145" spans="2:19" ht="17.100000000000001" customHeight="1" x14ac:dyDescent="0.2">
      <c r="B145" s="28"/>
      <c r="C145" s="128" t="s">
        <v>0</v>
      </c>
      <c r="D145" s="107" t="s">
        <v>41</v>
      </c>
      <c r="E145" s="104">
        <v>0</v>
      </c>
      <c r="F145" s="27">
        <v>0</v>
      </c>
      <c r="G145" s="27">
        <v>0</v>
      </c>
      <c r="H145" s="27">
        <v>0</v>
      </c>
      <c r="I145" s="27">
        <v>0</v>
      </c>
      <c r="J145" s="27">
        <v>0</v>
      </c>
      <c r="K145" s="27">
        <v>0</v>
      </c>
      <c r="L145" s="27">
        <v>0</v>
      </c>
      <c r="M145" s="27">
        <v>0</v>
      </c>
      <c r="N145" s="27">
        <v>0</v>
      </c>
      <c r="O145" s="27">
        <v>0</v>
      </c>
      <c r="P145" s="27">
        <v>0</v>
      </c>
      <c r="Q145" s="27">
        <v>0</v>
      </c>
      <c r="R145" s="87">
        <f t="shared" si="36"/>
        <v>0</v>
      </c>
      <c r="S145" s="119">
        <f ca="1">IFERROR(INDEX($F145:$R145,,SelectedPeriodColumn)/INDEX($F$150:$R$150,,SelectedPeriodColumn),0)</f>
        <v>0</v>
      </c>
    </row>
    <row r="146" spans="2:19" ht="17.100000000000001" customHeight="1" x14ac:dyDescent="0.2">
      <c r="B146" s="28"/>
      <c r="C146" s="80" t="s">
        <v>148</v>
      </c>
      <c r="D146" s="90"/>
      <c r="E146" s="91"/>
      <c r="F146" s="97">
        <f>SUM(F139:F145)</f>
        <v>0</v>
      </c>
      <c r="G146" s="97">
        <f t="shared" ref="G146:Q146" si="37">SUM(G139:G145)</f>
        <v>0</v>
      </c>
      <c r="H146" s="97">
        <f t="shared" si="37"/>
        <v>0</v>
      </c>
      <c r="I146" s="97">
        <f t="shared" si="37"/>
        <v>0</v>
      </c>
      <c r="J146" s="97">
        <f t="shared" si="37"/>
        <v>0</v>
      </c>
      <c r="K146" s="97">
        <f t="shared" si="37"/>
        <v>0</v>
      </c>
      <c r="L146" s="97">
        <f t="shared" si="37"/>
        <v>0</v>
      </c>
      <c r="M146" s="97">
        <f t="shared" si="37"/>
        <v>0</v>
      </c>
      <c r="N146" s="97">
        <f t="shared" si="37"/>
        <v>0</v>
      </c>
      <c r="O146" s="97">
        <f t="shared" si="37"/>
        <v>0</v>
      </c>
      <c r="P146" s="97">
        <f t="shared" si="37"/>
        <v>0</v>
      </c>
      <c r="Q146" s="97">
        <f t="shared" si="37"/>
        <v>0</v>
      </c>
      <c r="R146" s="98">
        <f>SUM(F146:Q146)</f>
        <v>0</v>
      </c>
      <c r="S146" s="100">
        <f ca="1">IFERROR(INDEX($F146:$R146,,SelectedPeriodColumn)/INDEX($F$150:$R$150,,SelectedPeriodColumn),0)</f>
        <v>0</v>
      </c>
    </row>
    <row r="147" spans="2:19" ht="17.100000000000001" customHeight="1" x14ac:dyDescent="0.2">
      <c r="B147" s="28"/>
      <c r="C147" s="71"/>
      <c r="D147" s="150"/>
      <c r="E147" s="150"/>
      <c r="F147" s="262"/>
      <c r="G147" s="262"/>
      <c r="H147" s="262"/>
      <c r="I147" s="262"/>
      <c r="J147" s="262"/>
      <c r="K147" s="262"/>
      <c r="L147" s="262"/>
      <c r="M147" s="262"/>
      <c r="N147" s="262"/>
      <c r="O147" s="262"/>
      <c r="P147" s="262"/>
      <c r="Q147" s="262"/>
      <c r="R147" s="263"/>
      <c r="S147" s="264"/>
    </row>
    <row r="148" spans="2:19" ht="17.100000000000001" customHeight="1" x14ac:dyDescent="0.2">
      <c r="B148" s="28"/>
      <c r="C148" s="71"/>
      <c r="D148" s="150"/>
      <c r="E148" s="150"/>
      <c r="F148" s="262"/>
      <c r="G148" s="262"/>
      <c r="H148" s="262"/>
      <c r="I148" s="262"/>
      <c r="J148" s="262"/>
      <c r="K148" s="262"/>
      <c r="L148" s="262"/>
      <c r="M148" s="262"/>
      <c r="N148" s="262"/>
      <c r="O148" s="262"/>
      <c r="P148" s="262"/>
      <c r="Q148" s="262"/>
      <c r="R148" s="263"/>
      <c r="S148" s="264"/>
    </row>
    <row r="149" spans="2:19" ht="18.95" customHeight="1" x14ac:dyDescent="0.2">
      <c r="B149" s="24"/>
      <c r="C149" s="24"/>
      <c r="D149" s="67"/>
      <c r="E149" s="67"/>
      <c r="F149" s="24"/>
      <c r="G149" s="24"/>
      <c r="H149" s="24"/>
      <c r="I149" s="24"/>
      <c r="J149" s="24"/>
      <c r="K149" s="24"/>
      <c r="L149" s="24"/>
      <c r="M149" s="24"/>
      <c r="N149" s="24"/>
      <c r="O149" s="24"/>
      <c r="P149" s="24"/>
      <c r="Q149" s="24"/>
      <c r="R149" s="24"/>
      <c r="S149" s="24"/>
    </row>
    <row r="150" spans="2:19" ht="19.5" customHeight="1" x14ac:dyDescent="0.2">
      <c r="C150" s="40" t="s">
        <v>5</v>
      </c>
      <c r="D150" s="64"/>
      <c r="E150" s="64"/>
      <c r="F150" s="54">
        <f>SUM(F57,F65,F74,F84,F93,F104,F113,F126,F136,F146)</f>
        <v>0</v>
      </c>
      <c r="G150" s="54">
        <f t="shared" ref="G150:Q150" si="38">SUM(G57,G65,G74,G84,G93,G104,G113,G126,G136,G146)</f>
        <v>0</v>
      </c>
      <c r="H150" s="54">
        <f t="shared" si="38"/>
        <v>0</v>
      </c>
      <c r="I150" s="54">
        <f t="shared" si="38"/>
        <v>0</v>
      </c>
      <c r="J150" s="54">
        <f t="shared" si="38"/>
        <v>0</v>
      </c>
      <c r="K150" s="54">
        <f t="shared" si="38"/>
        <v>0</v>
      </c>
      <c r="L150" s="54">
        <f t="shared" si="38"/>
        <v>0</v>
      </c>
      <c r="M150" s="54">
        <f t="shared" si="38"/>
        <v>0</v>
      </c>
      <c r="N150" s="54">
        <f t="shared" si="38"/>
        <v>0</v>
      </c>
      <c r="O150" s="54">
        <f t="shared" si="38"/>
        <v>0</v>
      </c>
      <c r="P150" s="54">
        <f t="shared" si="38"/>
        <v>0</v>
      </c>
      <c r="Q150" s="54">
        <f t="shared" si="38"/>
        <v>0</v>
      </c>
      <c r="R150" s="54">
        <f>SUM(F150:Q150)</f>
        <v>0</v>
      </c>
      <c r="S150" s="55">
        <f ca="1">IFERROR(INDEX($F150:$R150,,SelectedPeriodColumn)/INDEX($F$150:$R$150,,SelectedPeriodColumn),0)</f>
        <v>0</v>
      </c>
    </row>
  </sheetData>
  <sheetProtection algorithmName="SHA-512" hashValue="USoflVt8kRE+w3oCMeZ4931ShbM0Q5AfuZo6OYGY1AazziLUnPn50zeua4VbsvA9dTD6WotIyqabNnJ8BP9XcA==" saltValue="sCHti2KY8nB/K6JoXZyzcQ==" spinCount="100000" sheet="1" selectLockedCells="1"/>
  <mergeCells count="8">
    <mergeCell ref="D41:E41"/>
    <mergeCell ref="P6:T6"/>
    <mergeCell ref="B6:C6"/>
    <mergeCell ref="H6:L6"/>
    <mergeCell ref="O1:P1"/>
    <mergeCell ref="B1:L1"/>
    <mergeCell ref="Q1:S1"/>
    <mergeCell ref="M1:N1"/>
  </mergeCells>
  <phoneticPr fontId="26" type="noConversion"/>
  <conditionalFormatting sqref="F29:S30">
    <cfRule type="expression" dxfId="0" priority="1">
      <formula>F29&lt;0</formula>
    </cfRule>
  </conditionalFormatting>
  <dataValidations count="3">
    <dataValidation type="list" allowBlank="1" showInputMessage="1" showErrorMessage="1" errorTitle="Whoops!" error="This cell needs to be a month of the year. If you're not sure what to enter, click Cancel and use the drop down list to make a selection." sqref="O1" xr:uid="{C57B9253-30CF-8945-A76E-8E2F6415BF98}">
      <formula1>"Jan,Feb,Mar,Apr,May,Jun,Jul,Aug,Sep,Oct,Nov,Dec"</formula1>
    </dataValidation>
    <dataValidation type="list" allowBlank="1" showInputMessage="1" showErrorMessage="1" errorTitle="Whoops!" error="This cell needs to be a month of the year. If you're not sure what to enter, click Cancel and use the drop down list to make a selection." sqref="Q1" xr:uid="{EE9EF620-1B2E-3749-A9D4-E3FEDFAAA941}">
      <formula1>"2020,2021,2022,2023,2024,2025,2026,2027,2028,2029,2030"</formula1>
    </dataValidation>
    <dataValidation type="list" allowBlank="1" showInputMessage="1" showErrorMessage="1" sqref="M1:N1" xr:uid="{7A530694-C83A-DB41-A11C-B2494F05E9CC}">
      <formula1>"28,29,30,31"</formula1>
    </dataValidation>
  </dataValidations>
  <printOptions horizontalCentered="1"/>
  <pageMargins left="0.25" right="0.25" top="0.75" bottom="0.75" header="0.3" footer="0.3"/>
  <pageSetup paperSize="8" orientation="landscape" r:id="rId1"/>
  <ignoredErrors>
    <ignoredError sqref="R68:R73 R87:R92 R124:R125 R133:R135 R33:R38 R43:R56 R60:R64 R77:R83 R96:R103 R107:R112 R116:R122 R123:S123 R129:R130 R131:R132 R139:R145" formulaRange="1"/>
  </ignoredErrors>
  <drawing r:id="rId2"/>
  <legacyDrawing r:id="rId3"/>
  <mc:AlternateContent xmlns:mc="http://schemas.openxmlformats.org/markup-compatibility/2006">
    <mc:Choice Requires="x14">
      <controls>
        <mc:AlternateContent xmlns:mc="http://schemas.openxmlformats.org/markup-compatibility/2006">
          <mc:Choice Requires="x14">
            <control shapeId="1032" r:id="rId4" name="Monthly Scroll">
              <controlPr locked="0" defaultSize="0" print="0" autoPict="0" altText="Click to cycle the budget summary by month.">
                <anchor moveWithCells="1" sizeWithCells="1">
                  <from>
                    <xdr:col>2</xdr:col>
                    <xdr:colOff>523875</xdr:colOff>
                    <xdr:row>22</xdr:row>
                    <xdr:rowOff>9525</xdr:rowOff>
                  </from>
                  <to>
                    <xdr:col>19</xdr:col>
                    <xdr:colOff>142875</xdr:colOff>
                    <xdr:row>23</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8C53492C-D227-CD42-B22A-9EA038424D25}">
          <x14:formula1>
            <xm:f>chart_calcs!$A$27:$A$31</xm:f>
          </x14:formula1>
          <xm:sqref>D33:D38 D129:D135 D96:D103 D43:D56 D107:D112 D77:D83 D87:D92 D60:D64 D68:D73 D116:D125 D139:D145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6F388-20F1-EA48-A2D4-AE4A42143798}">
  <sheetPr codeName="Sheet3">
    <tabColor theme="4"/>
  </sheetPr>
  <dimension ref="B1:AF161"/>
  <sheetViews>
    <sheetView showGridLines="0" zoomScaleNormal="100" workbookViewId="0">
      <selection activeCell="F33" sqref="F33"/>
    </sheetView>
  </sheetViews>
  <sheetFormatPr defaultColWidth="9.140625" defaultRowHeight="19.5" customHeight="1" x14ac:dyDescent="0.2"/>
  <cols>
    <col min="1" max="1" width="6.140625" style="11" customWidth="1"/>
    <col min="2" max="2" width="17" style="11" customWidth="1"/>
    <col min="3" max="3" width="30.42578125" style="11" customWidth="1"/>
    <col min="4" max="4" width="12.85546875" style="57" hidden="1" customWidth="1"/>
    <col min="5" max="5" width="0.85546875" style="57" hidden="1" customWidth="1"/>
    <col min="6" max="6" width="8.5703125" style="188" customWidth="1"/>
    <col min="7" max="7" width="8.5703125" style="11" customWidth="1"/>
    <col min="8" max="8" width="8.5703125" style="188" customWidth="1"/>
    <col min="9" max="9" width="8.5703125" style="11" customWidth="1"/>
    <col min="10" max="10" width="8.5703125" style="188" customWidth="1"/>
    <col min="11" max="11" width="8.5703125" style="11" customWidth="1"/>
    <col min="12" max="12" width="8.5703125" style="188" customWidth="1"/>
    <col min="13" max="13" width="8.5703125" style="11" customWidth="1"/>
    <col min="14" max="14" width="18.42578125" style="188" customWidth="1"/>
    <col min="15" max="15" width="8.5703125" style="11" customWidth="1"/>
    <col min="16" max="16" width="9.42578125" style="188" bestFit="1" customWidth="1"/>
    <col min="17" max="17" width="8.5703125" style="11" customWidth="1"/>
    <col min="18" max="18" width="8.5703125" style="188" customWidth="1"/>
    <col min="19" max="19" width="8.5703125" style="11" customWidth="1"/>
    <col min="20" max="20" width="8.5703125" style="188" customWidth="1"/>
    <col min="21" max="21" width="8.5703125" style="11" customWidth="1"/>
    <col min="22" max="22" width="8.5703125" style="188" customWidth="1"/>
    <col min="23" max="23" width="8.5703125" style="11" customWidth="1"/>
    <col min="24" max="24" width="8.5703125" style="188" customWidth="1"/>
    <col min="25" max="25" width="8.5703125" style="11" customWidth="1"/>
    <col min="26" max="26" width="8.5703125" style="188" customWidth="1"/>
    <col min="27" max="27" width="8.5703125" style="11" customWidth="1"/>
    <col min="28" max="28" width="8.5703125" style="188" customWidth="1"/>
    <col min="29" max="29" width="8.5703125" style="11" customWidth="1"/>
    <col min="30" max="32" width="12.140625" style="11" customWidth="1"/>
    <col min="33" max="16384" width="9.140625" style="11"/>
  </cols>
  <sheetData>
    <row r="1" spans="2:32" s="10" customFormat="1" ht="61.5" customHeight="1" x14ac:dyDescent="0.8">
      <c r="B1" s="203" t="s">
        <v>92</v>
      </c>
      <c r="C1" s="203"/>
      <c r="D1" s="203"/>
      <c r="E1" s="203"/>
      <c r="F1" s="203"/>
      <c r="G1" s="203"/>
      <c r="H1" s="203"/>
      <c r="I1" s="203"/>
      <c r="J1" s="203"/>
      <c r="K1" s="203"/>
      <c r="L1" s="203"/>
      <c r="M1" s="203"/>
      <c r="N1" s="203"/>
      <c r="O1" s="203" t="str">
        <f>DateAsANumber &amp; " " &amp; T('Personal Budget'!O1:P1) &amp; " " &amp; Year</f>
        <v>31 Mar 2022</v>
      </c>
      <c r="P1" s="203"/>
      <c r="R1" s="203"/>
      <c r="S1" s="203"/>
      <c r="T1" s="203"/>
      <c r="U1" s="203"/>
      <c r="V1" s="203"/>
      <c r="W1" s="203"/>
      <c r="X1" s="201"/>
      <c r="Y1" s="185"/>
      <c r="Z1" s="201"/>
      <c r="AA1" s="185"/>
      <c r="AB1" s="201"/>
      <c r="AC1" s="185"/>
    </row>
    <row r="2" spans="2:32" ht="39.950000000000003" customHeight="1" x14ac:dyDescent="0.55000000000000004">
      <c r="B2" s="114" t="s">
        <v>90</v>
      </c>
      <c r="C2" s="114" t="str">
        <f>T('Personal Budget'!C2)</f>
        <v/>
      </c>
      <c r="D2" s="114"/>
      <c r="E2" s="114"/>
    </row>
    <row r="3" spans="2:32" ht="72.95" hidden="1" customHeight="1" thickBot="1" x14ac:dyDescent="0.25">
      <c r="B3" s="12"/>
      <c r="C3" s="12"/>
      <c r="D3" s="58"/>
      <c r="E3" s="58"/>
      <c r="F3" s="189"/>
      <c r="G3" s="12"/>
      <c r="H3" s="189"/>
      <c r="I3" s="12"/>
      <c r="J3" s="189"/>
      <c r="K3" s="12"/>
      <c r="L3" s="189"/>
      <c r="M3" s="12"/>
      <c r="N3" s="189"/>
      <c r="O3" s="12"/>
      <c r="P3" s="189"/>
      <c r="Q3" s="12"/>
      <c r="R3" s="189"/>
      <c r="S3" s="12"/>
      <c r="T3" s="189"/>
      <c r="U3" s="12"/>
      <c r="V3" s="189"/>
      <c r="W3" s="12"/>
      <c r="X3" s="189"/>
      <c r="Y3" s="12"/>
      <c r="Z3" s="189"/>
      <c r="AA3" s="12"/>
      <c r="AB3" s="189"/>
      <c r="AC3" s="12"/>
      <c r="AD3" s="130"/>
      <c r="AE3" s="12"/>
    </row>
    <row r="4" spans="2:32" ht="15" hidden="1" customHeight="1" thickTop="1" x14ac:dyDescent="0.2"/>
    <row r="5" spans="2:32" ht="19.5" hidden="1" customHeight="1" x14ac:dyDescent="0.3">
      <c r="B5" s="13" t="str">
        <f>chart_calcs!$D$6</f>
        <v>Annual Income:</v>
      </c>
      <c r="J5" s="200"/>
      <c r="K5" s="133" t="str">
        <f>chart_calcs!$D$7</f>
        <v>Annual Expenses:</v>
      </c>
      <c r="Z5" s="202"/>
      <c r="AA5" s="134" t="str">
        <f>chart_calcs!$D$8</f>
        <v>Annual Cash Surplus (Deficit):</v>
      </c>
    </row>
    <row r="6" spans="2:32" ht="38.25" hidden="1" customHeight="1" x14ac:dyDescent="0.6">
      <c r="B6" s="285">
        <f ca="1">chart_calcs!$F$6</f>
        <v>0</v>
      </c>
      <c r="C6" s="285"/>
      <c r="J6" s="204"/>
      <c r="K6" s="204">
        <f ca="1">chart_calcs!$F$7</f>
        <v>0</v>
      </c>
      <c r="L6" s="204"/>
      <c r="M6" s="204"/>
      <c r="N6" s="204"/>
      <c r="O6" s="204"/>
      <c r="P6" s="204"/>
      <c r="Q6" s="204"/>
      <c r="R6" s="186"/>
      <c r="S6" s="204"/>
      <c r="Z6" s="187"/>
      <c r="AA6" s="187">
        <f>chart_calcs!$F$8</f>
        <v>0</v>
      </c>
      <c r="AB6" s="187"/>
      <c r="AC6" s="187"/>
      <c r="AD6" s="187"/>
      <c r="AE6" s="187"/>
      <c r="AF6" s="187"/>
    </row>
    <row r="7" spans="2:32" ht="19.5" hidden="1" customHeight="1" x14ac:dyDescent="0.2">
      <c r="B7" s="16"/>
      <c r="C7" s="16"/>
      <c r="D7" s="59"/>
      <c r="E7" s="59"/>
      <c r="F7" s="190"/>
      <c r="G7" s="16"/>
      <c r="H7" s="190"/>
      <c r="I7" s="16"/>
      <c r="J7" s="190"/>
      <c r="K7" s="16"/>
      <c r="L7" s="190"/>
      <c r="M7" s="16"/>
      <c r="N7" s="190"/>
      <c r="O7" s="16"/>
      <c r="P7" s="190"/>
      <c r="Q7" s="16"/>
      <c r="R7" s="190"/>
      <c r="S7" s="16"/>
      <c r="T7" s="190"/>
      <c r="U7" s="16"/>
      <c r="V7" s="190"/>
      <c r="W7" s="16"/>
      <c r="X7" s="190"/>
      <c r="Y7" s="16"/>
      <c r="Z7" s="190"/>
      <c r="AA7" s="16"/>
      <c r="AB7" s="190"/>
      <c r="AC7" s="16"/>
      <c r="AD7" s="16"/>
      <c r="AE7" s="16"/>
    </row>
    <row r="8" spans="2:32" ht="15" hidden="1" customHeight="1" x14ac:dyDescent="0.2"/>
    <row r="9" spans="2:32" ht="15" hidden="1" customHeight="1" x14ac:dyDescent="0.2"/>
    <row r="10" spans="2:32" ht="15" hidden="1" customHeight="1" x14ac:dyDescent="0.2"/>
    <row r="11" spans="2:32" ht="15" hidden="1" customHeight="1" x14ac:dyDescent="0.2"/>
    <row r="12" spans="2:32" ht="15" hidden="1" customHeight="1" x14ac:dyDescent="0.2"/>
    <row r="13" spans="2:32" ht="15" hidden="1" customHeight="1" x14ac:dyDescent="0.2"/>
    <row r="14" spans="2:32" ht="15" hidden="1" customHeight="1" x14ac:dyDescent="0.2"/>
    <row r="15" spans="2:32" ht="15" hidden="1" customHeight="1" x14ac:dyDescent="0.2"/>
    <row r="16" spans="2:32" ht="15" hidden="1" customHeight="1" x14ac:dyDescent="0.2"/>
    <row r="17" spans="2:32" ht="15" hidden="1" customHeight="1" x14ac:dyDescent="0.2"/>
    <row r="18" spans="2:32" ht="15" hidden="1" customHeight="1" x14ac:dyDescent="0.2"/>
    <row r="19" spans="2:32" ht="15" hidden="1" customHeight="1" x14ac:dyDescent="0.2"/>
    <row r="20" spans="2:32" ht="15" hidden="1" customHeight="1" x14ac:dyDescent="0.2"/>
    <row r="21" spans="2:32" ht="15" hidden="1" customHeight="1" x14ac:dyDescent="0.2"/>
    <row r="22" spans="2:32" ht="15" hidden="1" customHeight="1" x14ac:dyDescent="0.2"/>
    <row r="23" spans="2:32" ht="15" hidden="1" customHeight="1" x14ac:dyDescent="0.2"/>
    <row r="24" spans="2:32" ht="15" hidden="1" customHeight="1" thickBot="1" x14ac:dyDescent="0.25">
      <c r="B24" s="12"/>
      <c r="C24" s="12"/>
      <c r="D24" s="58"/>
      <c r="E24" s="58"/>
      <c r="F24" s="189"/>
      <c r="G24" s="12"/>
      <c r="H24" s="189"/>
      <c r="I24" s="12"/>
      <c r="J24" s="189"/>
      <c r="K24" s="12"/>
      <c r="L24" s="189"/>
      <c r="M24" s="12"/>
      <c r="N24" s="189"/>
      <c r="O24" s="12"/>
      <c r="P24" s="189"/>
      <c r="Q24" s="12"/>
      <c r="R24" s="189"/>
      <c r="S24" s="12"/>
      <c r="T24" s="189"/>
      <c r="U24" s="12"/>
      <c r="V24" s="189"/>
      <c r="W24" s="12"/>
      <c r="X24" s="189"/>
      <c r="Y24" s="12"/>
      <c r="Z24" s="189"/>
      <c r="AA24" s="12"/>
      <c r="AB24" s="189"/>
      <c r="AC24" s="12"/>
      <c r="AD24" s="12"/>
      <c r="AE24" s="12"/>
    </row>
    <row r="25" spans="2:32" ht="15" hidden="1" customHeight="1" thickTop="1" x14ac:dyDescent="0.2"/>
    <row r="26" spans="2:32" ht="19.5" hidden="1" customHeight="1" x14ac:dyDescent="0.2">
      <c r="C26" s="53" t="s">
        <v>10</v>
      </c>
    </row>
    <row r="27" spans="2:32" ht="19.5" customHeight="1" x14ac:dyDescent="0.25">
      <c r="F27" s="292" t="str">
        <f ca="1">'Personal Budget'!F28</f>
        <v xml:space="preserve">APR </v>
      </c>
      <c r="G27" s="292"/>
      <c r="H27" s="292" t="str">
        <f ca="1">'Personal Budget'!G28</f>
        <v xml:space="preserve">MAY </v>
      </c>
      <c r="I27" s="292"/>
      <c r="J27" s="292" t="str">
        <f ca="1">'Personal Budget'!H28</f>
        <v xml:space="preserve">JUN </v>
      </c>
      <c r="K27" s="292"/>
      <c r="L27" s="292" t="str">
        <f ca="1">'Personal Budget'!I28</f>
        <v xml:space="preserve">JUL </v>
      </c>
      <c r="M27" s="292"/>
      <c r="N27" s="292" t="str">
        <f ca="1">'Personal Budget'!J28</f>
        <v xml:space="preserve">AUG </v>
      </c>
      <c r="O27" s="292"/>
      <c r="P27" s="292" t="str">
        <f ca="1">'Personal Budget'!K28</f>
        <v xml:space="preserve">SEPT </v>
      </c>
      <c r="Q27" s="292"/>
      <c r="R27" s="292" t="str">
        <f ca="1">'Personal Budget'!L28</f>
        <v xml:space="preserve">OCT </v>
      </c>
      <c r="S27" s="292"/>
      <c r="T27" s="292" t="str">
        <f ca="1">'Personal Budget'!M28</f>
        <v xml:space="preserve">NOV </v>
      </c>
      <c r="U27" s="292"/>
      <c r="V27" s="292" t="str">
        <f ca="1">'Personal Budget'!N28</f>
        <v xml:space="preserve">DEC </v>
      </c>
      <c r="W27" s="292"/>
      <c r="X27" s="292" t="str">
        <f ca="1">'Personal Budget'!O28</f>
        <v xml:space="preserve">JAN </v>
      </c>
      <c r="Y27" s="292"/>
      <c r="Z27" s="292" t="str">
        <f ca="1">'Personal Budget'!P28</f>
        <v xml:space="preserve">FEB </v>
      </c>
      <c r="AA27" s="292"/>
      <c r="AB27" s="292" t="str">
        <f ca="1">'Personal Budget'!Q28</f>
        <v xml:space="preserve">MAR </v>
      </c>
      <c r="AC27" s="292"/>
      <c r="AD27" s="136" t="s">
        <v>95</v>
      </c>
      <c r="AE27" s="136" t="s">
        <v>95</v>
      </c>
      <c r="AF27" s="136" t="s">
        <v>95</v>
      </c>
    </row>
    <row r="28" spans="2:32" ht="19.5" customHeight="1" thickBot="1" x14ac:dyDescent="0.35">
      <c r="B28" s="33" t="s">
        <v>86</v>
      </c>
      <c r="C28" s="17"/>
      <c r="D28" s="60"/>
      <c r="E28" s="129" t="e">
        <f ca="1">FirstMonth</f>
        <v>#VALUE!</v>
      </c>
      <c r="F28" s="191" t="s">
        <v>94</v>
      </c>
      <c r="G28" s="135" t="s">
        <v>93</v>
      </c>
      <c r="H28" s="191" t="s">
        <v>94</v>
      </c>
      <c r="I28" s="135" t="s">
        <v>93</v>
      </c>
      <c r="J28" s="191" t="s">
        <v>94</v>
      </c>
      <c r="K28" s="135" t="s">
        <v>93</v>
      </c>
      <c r="L28" s="191" t="s">
        <v>94</v>
      </c>
      <c r="M28" s="135" t="s">
        <v>93</v>
      </c>
      <c r="N28" s="191" t="s">
        <v>94</v>
      </c>
      <c r="O28" s="135" t="s">
        <v>93</v>
      </c>
      <c r="P28" s="191" t="s">
        <v>94</v>
      </c>
      <c r="Q28" s="135" t="s">
        <v>93</v>
      </c>
      <c r="R28" s="191" t="s">
        <v>94</v>
      </c>
      <c r="S28" s="135" t="s">
        <v>93</v>
      </c>
      <c r="T28" s="191" t="s">
        <v>94</v>
      </c>
      <c r="U28" s="135" t="s">
        <v>93</v>
      </c>
      <c r="V28" s="191" t="s">
        <v>94</v>
      </c>
      <c r="W28" s="135" t="s">
        <v>93</v>
      </c>
      <c r="X28" s="191" t="s">
        <v>94</v>
      </c>
      <c r="Y28" s="135" t="s">
        <v>93</v>
      </c>
      <c r="Z28" s="191" t="s">
        <v>94</v>
      </c>
      <c r="AA28" s="135" t="s">
        <v>93</v>
      </c>
      <c r="AB28" s="191" t="s">
        <v>94</v>
      </c>
      <c r="AC28" s="135" t="s">
        <v>93</v>
      </c>
      <c r="AD28" s="135" t="s">
        <v>94</v>
      </c>
      <c r="AE28" s="135" t="s">
        <v>93</v>
      </c>
      <c r="AF28" s="140" t="s">
        <v>96</v>
      </c>
    </row>
    <row r="29" spans="2:32" ht="19.5" customHeight="1" thickTop="1" x14ac:dyDescent="0.2">
      <c r="B29" s="173" t="s">
        <v>87</v>
      </c>
      <c r="C29" s="173"/>
      <c r="D29" s="174"/>
      <c r="E29" s="174"/>
      <c r="F29" s="192">
        <f>F39-F161</f>
        <v>0</v>
      </c>
      <c r="G29" s="178" cm="1">
        <f t="array" ref="G29">IF(OR($F$33:$F$38&lt;&gt;"",$F$44:$F$57&lt;&gt;"", $F$62:$F$66&lt;&gt;"", $F$71:$F$76&lt;&gt;"", $F$81:$F$87&lt;&gt;"", $F$92:$F$97&lt;&gt;"", $F$102:$F$109&lt;&gt;"", $F$114:$F$119&lt;&gt;"", $F$124:$F$133&lt;&gt;"", $F$138:$F$144&lt;&gt;"",$F$149:$F$158&lt;&gt;""),'Personal Budget'!F29,0)</f>
        <v>0</v>
      </c>
      <c r="H29" s="192">
        <f>H39-H161</f>
        <v>0</v>
      </c>
      <c r="I29" s="178" cm="1">
        <f t="array" ref="I29">IF(OR($H$33:$H$38&lt;&gt;"",$H$44:$H$57&lt;&gt;"", $H$62:$H$66&lt;&gt;"", $H$71:$H$76&lt;&gt;"", $H$81:$H$87&lt;&gt;"", $H$92:$H$97&lt;&gt;"", $H$102:$H$109&lt;&gt;"", $H$114:$H$119&lt;&gt;"", $H$124:$H$133&lt;&gt;"", $H$138:$H$144&lt;&gt;"",$H$149:$H$158&lt;&gt;""),'Personal Budget'!G29,0)</f>
        <v>0</v>
      </c>
      <c r="J29" s="192">
        <f>J39-J161</f>
        <v>0</v>
      </c>
      <c r="K29" s="178" cm="1">
        <f t="array" ref="K29">IF(OR($J$33:$J$38&lt;&gt;"",$J$44:$J$57&lt;&gt;"", $J$62:$J$66&lt;&gt;"", $J$71:$J$76&lt;&gt;"", $J$81:$J$87&lt;&gt;"", $J$92:$J$97&lt;&gt;"", $J$102:$J$109&lt;&gt;"", $J$114:$J$119&lt;&gt;"", $J$124:$J$133&lt;&gt;"", $J$138:$J$144&lt;&gt;"",$J$149:$J$158&lt;&gt;""),'Personal Budget'!H29,0)</f>
        <v>0</v>
      </c>
      <c r="L29" s="192">
        <f>L39-L161</f>
        <v>0</v>
      </c>
      <c r="M29" s="178" cm="1">
        <f t="array" ref="M29">IF(OR($L$33:$L$38&lt;&gt;"",$L$44:$L$57&lt;&gt;"", $L$62:$L$66&lt;&gt;"", $L$71:$L$76&lt;&gt;"", $L$81:$L$87&lt;&gt;"", $L$92:$L$97&lt;&gt;"", $L$102:$L$109&lt;&gt;"", $L$114:$L$119&lt;&gt;"", $L$124:$L$133&lt;&gt;"", $L$138:$L$144&lt;&gt;"",$L$149:$L$158&lt;&gt;""),'Personal Budget'!I29,0)</f>
        <v>0</v>
      </c>
      <c r="N29" s="192">
        <f>N39-N161</f>
        <v>0</v>
      </c>
      <c r="O29" s="178" cm="1">
        <f t="array" ref="O29">IF(OR($N$33:$N$38&lt;&gt;"",$N$44:$N$57&lt;&gt;"", $N$62:$N$66&lt;&gt;"", $N$71:$N$76&lt;&gt;"", $N$81:$N$87&lt;&gt;"", $N$92:$N$97&lt;&gt;"", $N$102:$N$109&lt;&gt;"", $N$114:$N$119&lt;&gt;"", $N$124:$N$133&lt;&gt;"", $N$138:$N$144&lt;&gt;"",$N$149:$N$158&lt;&gt;""),'Personal Budget'!J29,0)</f>
        <v>0</v>
      </c>
      <c r="P29" s="192">
        <f>P39-P161</f>
        <v>0</v>
      </c>
      <c r="Q29" s="178" cm="1">
        <f t="array" ref="Q29">IF(OR($P$33:$P$38&lt;&gt;"",$P$44:$P$57&lt;&gt;"", $P$62:$P$66&lt;&gt;"", $P$71:$P$76&lt;&gt;"", $P$81:$P$87&lt;&gt;"", $P$92:$P$97&lt;&gt;"", $P$102:$P$109&lt;&gt;"", $P$114:$P$119&lt;&gt;"", $P$124:$P$133&lt;&gt;"", $P$138:$P$144&lt;&gt;"",$P$149:$P$158&lt;&gt;""),'Personal Budget'!K29,0)</f>
        <v>0</v>
      </c>
      <c r="R29" s="192">
        <f>R39-R161</f>
        <v>0</v>
      </c>
      <c r="S29" s="178" cm="1">
        <f t="array" ref="S29">IF(OR($R$33:$R$38&lt;&gt;"",$R$44:$R$57&lt;&gt;"", $R$62:$R$66&lt;&gt;"", $R$71:$R$76&lt;&gt;"", $R$81:$R$87&lt;&gt;"", $R$92:$R$97&lt;&gt;"", $R$102:$R$109&lt;&gt;"", $R$114:$R$119&lt;&gt;"", $R$124:$R$133&lt;&gt;"", $R$138:$R$144&lt;&gt;"",$R$149:$R$158&lt;&gt;""),'Personal Budget'!L29,0)</f>
        <v>0</v>
      </c>
      <c r="T29" s="192">
        <f>T39-T161</f>
        <v>0</v>
      </c>
      <c r="U29" s="178" cm="1">
        <f t="array" ref="U29">IF(OR($T$33:$T$38&lt;&gt;"",$T$44:$T$57&lt;&gt;"", $T$62:$T$66&lt;&gt;"", $T$71:$T$76&lt;&gt;"", $T$81:$T$87&lt;&gt;"", $T$92:$T$97&lt;&gt;"", $T$102:$T$109&lt;&gt;"", $T$114:$T$119&lt;&gt;"", $T$124:$T$133&lt;&gt;"", $T$138:$T$144&lt;&gt;"",$T$149:$T$158&lt;&gt;""),'Personal Budget'!M29,0)</f>
        <v>0</v>
      </c>
      <c r="V29" s="192">
        <f>V39-V161</f>
        <v>0</v>
      </c>
      <c r="W29" s="178" cm="1">
        <f t="array" ref="W29">IF(OR($V$33:$V$38&lt;&gt;"",$V$44:$V$57&lt;&gt;"", $V$62:$V$66&lt;&gt;"", $V$71:$V$76&lt;&gt;"", $V$81:$V$87&lt;&gt;"", $V$92:$V$97&lt;&gt;"", $V$102:$V$109&lt;&gt;"", $V$114:$V$119&lt;&gt;"", $V$124:$V$133&lt;&gt;"", $V$138:$V$144&lt;&gt;"",$V$149:$V$158&lt;&gt;""),'Personal Budget'!N29,0)</f>
        <v>0</v>
      </c>
      <c r="X29" s="192">
        <f>X39-X161</f>
        <v>0</v>
      </c>
      <c r="Y29" s="178" cm="1">
        <f t="array" ref="Y29">IF(OR($X$33:$X$38&lt;&gt;"",$X$44:$X$57&lt;&gt;"", $X$62:$X$66&lt;&gt;"", $X$71:$X$76&lt;&gt;"", $X$81:$X$87&lt;&gt;"", $X$92:$X$97&lt;&gt;"", $X$102:$X$109&lt;&gt;"", $X$114:$X$119&lt;&gt;"", $X$124:$X$133&lt;&gt;"", $X$138:$X$144&lt;&gt;"",$X$149:$X$158&lt;&gt;""),'Personal Budget'!O29,0)</f>
        <v>0</v>
      </c>
      <c r="Z29" s="192">
        <f>Z39-Z161</f>
        <v>0</v>
      </c>
      <c r="AA29" s="178" cm="1">
        <f t="array" ref="AA29">IF(OR($Z$33:$Z$38&lt;&gt;"",$Z$44:$Z$57&lt;&gt;"", $Z$62:$Z$66&lt;&gt;"", $Z$71:$Z$76&lt;&gt;"", $Z$81:$Z$87&lt;&gt;"", $Z$92:$Z$97&lt;&gt;"", $Z$102:$Z$109&lt;&gt;"", $Z$114:$Z$119&lt;&gt;"", $Z$124:$Z$133&lt;&gt;"", $Z$138:$Z$144&lt;&gt;"",$Z$149:$Z$158&lt;&gt;""),'Personal Budget'!P29,0)</f>
        <v>0</v>
      </c>
      <c r="AB29" s="192">
        <f>AB39-AB161</f>
        <v>0</v>
      </c>
      <c r="AC29" s="178" cm="1">
        <f t="array" ref="AC29">IF(OR($AB$33:$AB$38&lt;&gt;"",$AB$44:$AB$57&lt;&gt;"", $AB$62:$AB$66&lt;&gt;"", $AB$71:$AB$76&lt;&gt;"", $AB$81:$AB$87&lt;&gt;"", $AB$92:$AB$97&lt;&gt;"", $AB$102:$AB$109&lt;&gt;"", $AB$114:$AB$119&lt;&gt;"", $AB$124:$AB$133&lt;&gt;"", $AB$138:$AB$144&lt;&gt;"",$AB$149:$AB$158&lt;&gt;""),'Personal Budget'!Q29,0)</f>
        <v>0</v>
      </c>
      <c r="AD29" s="241">
        <f>SUM(F29+H29+J29+L29+N29+P29+R29+T29+V29+X29+Z29+AB29)</f>
        <v>0</v>
      </c>
      <c r="AE29" s="244">
        <f>SUM(G29+I29+K29+M29+O29+Q29+S29+U29+W29+Y29+AA29+AC29)</f>
        <v>0</v>
      </c>
      <c r="AF29" s="240">
        <f>AD29-AE29</f>
        <v>0</v>
      </c>
    </row>
    <row r="30" spans="2:32" ht="19.5" customHeight="1" x14ac:dyDescent="0.2">
      <c r="B30" s="176" t="s">
        <v>88</v>
      </c>
      <c r="C30" s="176"/>
      <c r="D30" s="177"/>
      <c r="E30" s="177"/>
      <c r="F30" s="193">
        <f>SUM(F29)</f>
        <v>0</v>
      </c>
      <c r="G30" s="179" cm="1">
        <f t="array" ref="G30">IF(OR($F$33:$F$38&lt;&gt;"",$F$44:$F$57&lt;&gt;"", $F$62:$F$66&lt;&gt;"", $F$71:$F$76&lt;&gt;"", $F$81:$F$87&lt;&gt;"", $F$92:$F$97&lt;&gt;"", $F$102:$F$109&lt;&gt;"", $F$114:$F$119&lt;&gt;"", $F$124:$F$133&lt;&gt;"", $F$138:$F$144&lt;&gt;"",$F$149:$F$158&lt;&gt;""),'Personal Budget'!F30,0)</f>
        <v>0</v>
      </c>
      <c r="H30" s="193" cm="1">
        <f t="array" ref="H30">IF(OR($H$33:$H$38&lt;&gt;"",$H$44:$H$57&lt;&gt;"",$H$62:$H$66&lt;&gt;"",$H$71:$H$76&lt;&gt;"",$H$81:$H$87&lt;&gt;"",$H$92:$H$97&lt;&gt;"",$H$102:$H$109&lt;&gt;"",$H$114:$H$119&lt;&gt;"",$H$124:$H$133&lt;&gt;"",$H$138:$H$144&lt;&gt;""),SUM(F29+H29),0)</f>
        <v>0</v>
      </c>
      <c r="I30" s="179" cm="1">
        <f t="array" ref="I30">IF(OR($H$33:$H$38&lt;&gt;"",$H$44:$H$57&lt;&gt;"", $H$62:$H$66&lt;&gt;"", $H$71:$H$76&lt;&gt;"", $H$81:$H$87&lt;&gt;"", $H$92:$H$97&lt;&gt;"", $H$102:$H$109&lt;&gt;"", $H$114:$H$119&lt;&gt;"", $H$124:$H$133&lt;&gt;"", $H$138:$H$144&lt;&gt;"",$H$149:$H$158&lt;&gt;""),'Personal Budget'!G30,0)</f>
        <v>0</v>
      </c>
      <c r="J30" s="193" cm="1">
        <f t="array" ref="J30">IF(OR($J$33:$J$38&lt;&gt;"",$J$44:$J$57&lt;&gt;"",$J$62:$J$66&lt;&gt;"",$J$71:$J$76&lt;&gt;"",$J$81:$J$87&lt;&gt;"",$J$92:$J$97&lt;&gt;"",$J$102:$J$109&lt;&gt;"",$J$114:$J$119&lt;&gt;"",$J$124:$J$133&lt;&gt;"",$J$138:$J$144&lt;&gt;""),SUM(F29+H29+J29),0)</f>
        <v>0</v>
      </c>
      <c r="K30" s="179" cm="1">
        <f t="array" ref="K30">IF(OR($J$33:$J$38&lt;&gt;"",$J$44:$J$57&lt;&gt;"", $J$62:$J$66&lt;&gt;"", $J$71:$J$76&lt;&gt;"", $J$81:$J$87&lt;&gt;"", $J$92:$J$97&lt;&gt;"", $J$102:$J$109&lt;&gt;"", $J$114:$J$119&lt;&gt;"", $J$124:$J$133&lt;&gt;"", $J$138:$J$144&lt;&gt;"",$J$149:$J$158&lt;&gt;""),'Personal Budget'!H30,0)</f>
        <v>0</v>
      </c>
      <c r="L30" s="193" cm="1">
        <f t="array" ref="L30">IF(OR($L$33:$L$38&lt;&gt;"",$L$44:$L$57&lt;&gt;"", $L$62:$L$66&lt;&gt;"", $L$71:$L$76&lt;&gt;"", $L$81:$L$87&lt;&gt;"", $L$92:$L$97&lt;&gt;"", $L$102:$L$109&lt;&gt;"", $L$114:$L$119&lt;&gt;"", $L$124:$L$133&lt;&gt;"", $L$138:$L$144&lt;&gt;""),SUM(F29+H29+J29+L29),0)</f>
        <v>0</v>
      </c>
      <c r="M30" s="179" cm="1">
        <f t="array" ref="M30">IF(OR($L$33:$L$38&lt;&gt;"",$L$44:$L$57&lt;&gt;"", $L$62:$L$66&lt;&gt;"", $L$71:$L$76&lt;&gt;"", $L$81:$L$87&lt;&gt;"", $L$92:$L$97&lt;&gt;"", $L$102:$L$109&lt;&gt;"", $L$114:$L$119&lt;&gt;"", $L$124:$L$133&lt;&gt;"", $L$138:$L$144&lt;&gt;"",$L$149:$L$158&lt;&gt;""),'Personal Budget'!I30,0)</f>
        <v>0</v>
      </c>
      <c r="N30" s="193" cm="1">
        <f t="array" ref="N30">IF(OR($N$33:$N$38&lt;&gt;"",$N$44:$N$57&lt;&gt;"", $N$62:$N$66&lt;&gt;"", $N$71:$N$76&lt;&gt;"", $N$81:$N$87&lt;&gt;"", $N$92:$N$97&lt;&gt;"", $N$102:$N$109&lt;&gt;"", $N$114:$N$119&lt;&gt;"", $N$124:$N$133&lt;&gt;"", $N$138:$N$144&lt;&gt;""),SUM(F29+H29+J29+L29+N29),0)</f>
        <v>0</v>
      </c>
      <c r="O30" s="179" cm="1">
        <f t="array" ref="O30">IF(OR($N$33:$N$38&lt;&gt;"",$N$44:$N$57&lt;&gt;"", $N$62:$N$66&lt;&gt;"", $N$71:$N$76&lt;&gt;"", $N$81:$N$87&lt;&gt;"", $N$92:$N$97&lt;&gt;"", $N$102:$N$109&lt;&gt;"", $N$114:$N$119&lt;&gt;"", $N$124:$N$133&lt;&gt;"", $N$138:$N$144&lt;&gt;"",$N$149:$N$158&lt;&gt;""),'Personal Budget'!J30,0)</f>
        <v>0</v>
      </c>
      <c r="P30" s="193" cm="1">
        <f t="array" ref="P30">IF(OR($P$33:$P$38&lt;&gt;"",$P$44:$P$57&lt;&gt;"", $P$62:$P$66&lt;&gt;"", $P$71:$P$76&lt;&gt;"", $P$81:$P$87&lt;&gt;"", $P$92:$P$97&lt;&gt;"", $P$102:$P$109&lt;&gt;"", $P$114:$P$119&lt;&gt;"", $P$124:$P$133&lt;&gt;"", $P$138:$P$144&lt;&gt;""),SUM(F29+H29+J29+L29+N29+P29),0)</f>
        <v>0</v>
      </c>
      <c r="Q30" s="179" cm="1">
        <f t="array" ref="Q30">IF(OR($P$33:$P$38&lt;&gt;"",$P$44:$P$57&lt;&gt;"", $P$62:$P$66&lt;&gt;"", $P$71:$P$76&lt;&gt;"", $P$81:$P$87&lt;&gt;"", $P$92:$P$97&lt;&gt;"", $P$102:$P$109&lt;&gt;"", $P$114:$P$119&lt;&gt;"", $P$124:$P$133&lt;&gt;"", $P$138:$P$144&lt;&gt;"",$P$149:$P$158&lt;&gt;""),'Personal Budget'!K30,0)</f>
        <v>0</v>
      </c>
      <c r="R30" s="193" cm="1">
        <f t="array" ref="R30">IF(OR($R$33:$R$38&lt;&gt;"",$R$44:$R$57&lt;&gt;"", $R$62:$R$66&lt;&gt;"", $R$71:$R$76&lt;&gt;"", $R$81:$R$87&lt;&gt;"", $R$92:$R$97&lt;&gt;"", $R$102:$R$109&lt;&gt;"", $R$114:$R$119&lt;&gt;"", $R$124:$R$133&lt;&gt;"", $R$138:$R$144&lt;&gt;""),SUM(F29+H29+J29+L29+N29+P29+R29),0)</f>
        <v>0</v>
      </c>
      <c r="S30" s="179" cm="1">
        <f t="array" ref="S30">IF(OR($R$33:$R$38&lt;&gt;"",$R$44:$R$57&lt;&gt;"", $R$62:$R$66&lt;&gt;"", $R$71:$R$76&lt;&gt;"", $R$81:$R$87&lt;&gt;"", $R$92:$R$97&lt;&gt;"", $R$102:$R$109&lt;&gt;"", $R$114:$R$119&lt;&gt;"", $R$124:$R$133&lt;&gt;"", $R$138:$R$144&lt;&gt;"",$R$149:$R$158&lt;&gt;""),'Personal Budget'!L30,0)</f>
        <v>0</v>
      </c>
      <c r="T30" s="193" cm="1">
        <f t="array" ref="T30">IF(OR($T$33:$T$38&lt;&gt;"",$T$44:$T$57&lt;&gt;"", $T$62:$T$66&lt;&gt;"", $T$71:$T$76&lt;&gt;"", $T$81:$T$87&lt;&gt;"", $T$92:$T$97&lt;&gt;"", $T$102:$T$109&lt;&gt;"", $T$114:$T$119&lt;&gt;"", $T$124:$T$133&lt;&gt;"", $T$138:$T$144&lt;&gt;""),SUM(F29+H29+J29+L29+N29+P29+R29+T29),0)</f>
        <v>0</v>
      </c>
      <c r="U30" s="179" cm="1">
        <f t="array" ref="U30">IF(OR($T$33:$T$38&lt;&gt;"",$T$44:$T$57&lt;&gt;"", $T$62:$T$66&lt;&gt;"", $T$71:$T$76&lt;&gt;"", $T$81:$T$87&lt;&gt;"", $T$92:$T$97&lt;&gt;"", $T$102:$T$109&lt;&gt;"", $T$114:$T$119&lt;&gt;"", $T$124:$T$133&lt;&gt;"", $T$138:$T$144&lt;&gt;""),'Personal Budget'!M30,0)</f>
        <v>0</v>
      </c>
      <c r="V30" s="193" cm="1">
        <f t="array" ref="V30">IF(OR($V$33:$V$38&lt;&gt;"",$V$44:$V$57&lt;&gt;"", $V$62:$V$66&lt;&gt;"", $V$71:$V$76&lt;&gt;"", $V$81:$V$87&lt;&gt;"", $V$92:$V$97&lt;&gt;"", $V$102:$V$109&lt;&gt;"", $V$114:$V$119&lt;&gt;"", $V$124:$V$133&lt;&gt;"", $V$138:$V$144&lt;&gt;""),SUM(F29+H29+J29+L29+N29+P29+R29+T29+V29),0)</f>
        <v>0</v>
      </c>
      <c r="W30" s="179" cm="1">
        <f t="array" ref="W30">IF(OR($V$33:$V$38&lt;&gt;"",$V$44:$V$57&lt;&gt;"", $V$62:$V$66&lt;&gt;"", $V$71:$V$76&lt;&gt;"", $V$81:$V$87&lt;&gt;"", $V$92:$V$97&lt;&gt;"", $V$102:$V$109&lt;&gt;"", $V$114:$V$119&lt;&gt;"", $V$124:$V$133&lt;&gt;"", $V$138:$V$144&lt;&gt;"",$V$149:$V$158&lt;&gt;""),'Personal Budget'!N30,0)</f>
        <v>0</v>
      </c>
      <c r="X30" s="193" cm="1">
        <f t="array" ref="X30">IF(OR($X$33:$X$38&lt;&gt;"",$X$44:$X$57&lt;&gt;"", $X$62:$X$66&lt;&gt;"", $X$71:$X$76&lt;&gt;"", $X$81:$X$87&lt;&gt;"", $X$92:$X$97&lt;&gt;"", $X$102:$X$109&lt;&gt;"", $X$114:$X$119&lt;&gt;"", $X$124:$X$133&lt;&gt;"", $X$138:$X$144&lt;&gt;""),SUM(F29+H29+J29+L29+N29+P29+R29+T29+V29+X29),0)</f>
        <v>0</v>
      </c>
      <c r="Y30" s="179" cm="1">
        <f t="array" ref="Y30">IF(OR($X$33:$X$38&lt;&gt;"",$X$44:$X$57&lt;&gt;"", $X$62:$X$66&lt;&gt;"", $X$71:$X$76&lt;&gt;"", $X$81:$X$87&lt;&gt;"", $X$92:$X$97&lt;&gt;"", $X$102:$X$109&lt;&gt;"", $X$114:$X$119&lt;&gt;"", $X$124:$X$133&lt;&gt;"", $X$138:$X$144&lt;&gt;"",$X$149:$X$158&lt;&gt;""),'Personal Budget'!O30,0)</f>
        <v>0</v>
      </c>
      <c r="Z30" s="193" cm="1">
        <f t="array" ref="Z30">IF(OR($Z$33:$Z$38&lt;&gt;"",$Z$44:$Z$57&lt;&gt;"", $Z$62:$Z$66&lt;&gt;"", $Z$71:$Z$76&lt;&gt;"", $Z$81:$Z$87&lt;&gt;"", $Z$92:$Z$97&lt;&gt;"", $Z$102:$Z$109&lt;&gt;"", $Z$114:$Z$119&lt;&gt;"", $Z$124:$Z$133&lt;&gt;"", $Z$138:$Z$144&lt;&gt;""),SUM(F29+H29+J29+L29+N29+P29+R29+T29+V29+X29+Z29),0)</f>
        <v>0</v>
      </c>
      <c r="AA30" s="179" cm="1">
        <f t="array" ref="AA30">IF(OR($Z$33:$Z$38&lt;&gt;"",$Z$44:$Z$57&lt;&gt;"", $Z$62:$Z$66&lt;&gt;"", $Z$71:$Z$76&lt;&gt;"", $Z$81:$Z$87&lt;&gt;"", $Z$92:$Z$97&lt;&gt;"", $Z$102:$Z$109&lt;&gt;"", $Z$114:$Z$119&lt;&gt;"", $Z$124:$Z$133&lt;&gt;"", $Z$138:$Z$144&lt;&gt;"",$Z$149:$Z$158&lt;&gt;""),'Personal Budget'!P30,0)</f>
        <v>0</v>
      </c>
      <c r="AB30" s="193" cm="1">
        <f t="array" ref="AB30">IF(OR($AB$33:$AB$38&lt;&gt;"",$AB$44:$AB$57&lt;&gt;"", $AB$62:$AB$66&lt;&gt;"", $AB$71:$AB$76&lt;&gt;"", $AB$81:$AB$87&lt;&gt;"", $AB$92:$AB$97&lt;&gt;"", $AB$102:$AB$109&lt;&gt;"", $AB$114:$AB$119&lt;&gt;"", $AB$124:$AB$133&lt;&gt;"", $AB$138:$AB$144&lt;&gt;""),SUM(F29+H29+J29+L29+N29+P29+R29+T29+V29+X29+Z29+AB29),0)</f>
        <v>0</v>
      </c>
      <c r="AC30" s="179" cm="1">
        <f t="array" ref="AC30">IF(OR($AB$33:$AB$38&lt;&gt;"",$AB$44:$AB$57&lt;&gt;"", $AB$62:$AB$66&lt;&gt;"", $AB$71:$AB$76&lt;&gt;"", $AB$81:$AB$87&lt;&gt;"", $AB$92:$AB$97&lt;&gt;"", $AB$102:$AB$109&lt;&gt;"", $AB$114:$AB$119&lt;&gt;"", $AB$124:$AB$133&lt;&gt;"", $AB$138:$AB$144&lt;&gt;"",$AB$149:$AB$158&lt;&gt;""),'Personal Budget'!Q30,0)</f>
        <v>0</v>
      </c>
      <c r="AD30" s="242" cm="1">
        <f t="array" ref="AD30">IF(OR($AB$33:$AB$38&lt;&gt;"",$AB$44:$AB$57&lt;&gt;"",$AB$62:$AB$66&lt;&gt;"",$AB$71:$AB$76&lt;&gt;"",$AB$81:$AB$87&lt;&gt;"",$AB$92:$AB$97&lt;&gt;"",$AB$102:$AB$109&lt;&gt;"",$AB$114:$AB$119&lt;&gt;"",$AB$124:$AB$133&lt;&gt;"",$AB$138:$AB$144&lt;&gt;"",$AB$149:$AB$158&lt;&gt;""),AB30,IF(OR($Z$33:$Z$38&lt;&gt;"",$Z$44:$Z$57&lt;&gt;"",$Z$62:$Z$66&lt;&gt;"",$Z$71:$Z$76&lt;&gt;"",$Z$81:$Z$87&lt;&gt;"",$Z$92:$Z$97&lt;&gt;"",$Z$102:$Z$109&lt;&gt;"",$Z$114:$Z$119&lt;&gt;"",$Z$124:$Z$133&lt;&gt;"",$Z$138:$Z$144&lt;&gt;"",$Z$149:$Z$158&lt;&gt;""),Z30, IF(OR($X$33:$X$38&lt;&gt;"",$X$44:$X$57&lt;&gt;"", $X$62:$X$66&lt;&gt;"", $X$71:$X$76&lt;&gt;"", $X$81:$X$87&lt;&gt;"", $X$92:$X$97&lt;&gt;"", $X$102:$X$109&lt;&gt;"", $X$114:$X$119&lt;&gt;"", $X$124:$X$133&lt;&gt;"", $X$138:$X$144&lt;&gt;"",$X$149:$X$158&lt;&gt;""),X30, IF(OR($V$33:$V$38&lt;&gt;"",$V$44:$V$57&lt;&gt;"", $V$62:$V$66&lt;&gt;"", $V$71:$V$76&lt;&gt;"", $V$81:$V$87&lt;&gt;"", $V$92:$V$97&lt;&gt;"", $V$102:$V$109&lt;&gt;"", $V$114:$V$119&lt;&gt;"", $V$124:$V$133&lt;&gt;"", $V$138:$V$144&lt;&gt;"",$V$149:$V$158&lt;&gt;""),V30,IF(OR($T$33:$T$38&lt;&gt;"",$T$44:$T$57&lt;&gt;"", $T$62:$T$66&lt;&gt;"", $T$71:$T$76&lt;&gt;"", $T$81:$T$87&lt;&gt;"", $T$92:$T$97&lt;&gt;"", $T$102:$T$109&lt;&gt;"", $T$114:$T$119&lt;&gt;"", $T$124:$T$133&lt;&gt;"", $T$138:$T$144&lt;&gt;"",$T$149:$T$158&lt;&gt;""),T30, IF(OR($R$33:$R$38&lt;&gt;"",$R$44:$R$57&lt;&gt;"", $R$62:$R$66&lt;&gt;"", $R$71:$R$76&lt;&gt;"", $R$81:$R$87&lt;&gt;"", $R$92:$R$97&lt;&gt;"", $R$102:$R$109&lt;&gt;"", $R$114:$R$119&lt;&gt;"", $R$124:$R$133&lt;&gt;"", $R$138:$R$144&lt;&gt;"",$R$149:$R$158&lt;&gt;""),R30, IF(OR($P$33:$P$38&lt;&gt;"",$P$44:$P$57&lt;&gt;"", $P$62:$P$66&lt;&gt;"", $P$71:$P$76&lt;&gt;"", $P$81:$P$87&lt;&gt;"", $P$92:$P$97&lt;&gt;"", $P$102:$P$109&lt;&gt;"", $P$114:$P$119&lt;&gt;"", $P$124:$P$133&lt;&gt;"", $P$138:$P$144&lt;&gt;"",$P$149:$P$158&lt;&gt;""),P30, IF(OR($N$33:$N$38&lt;&gt;"",$N$44:$N$57&lt;&gt;"", $N$62:$N$66&lt;&gt;"", $N$71:$N$76&lt;&gt;"", $N$81:$N$87&lt;&gt;"", $N$92:$N$97&lt;&gt;"", $N$102:$N$109&lt;&gt;"", $N$114:$N$119&lt;&gt;"", $N$124:$N$133&lt;&gt;"", $N$138:$N$144&lt;&gt;"",$N$149:$N$158&lt;&gt;""),N30, IF(OR($L$33:$L$38&lt;&gt;"",$L$44:$L$57&lt;&gt;"", $L$62:$L$66&lt;&gt;"", $L$71:$L$76&lt;&gt;"", $L$81:$L$87&lt;&gt;"", $L$92:$L$97&lt;&gt;"", $L$102:$L$109&lt;&gt;"", $L$114:$L$119&lt;&gt;"", $L$124:$L$133&lt;&gt;"", $L$138:$L$144&lt;&gt;"",$L$149:$L$158&lt;&gt;""),L30, IF(OR($J$33:$J$38&lt;&gt;"",$J$44:$J$57&lt;&gt;"",$J$62:$J$66&lt;&gt;"",$J$71:$J$76&lt;&gt;"",$J$81:$J$87&lt;&gt;"",$J$92:$J$97&lt;&gt;"",$J$102:$J$109&lt;&gt;"",$J$114:$J$119&lt;&gt;"",$J$124:$J$133&lt;&gt;"",$J$138:$J$144&lt;&gt;"",$J$149:$J$158&lt;&gt;""),J30, IF(OR($H$33:$H$38&lt;&gt;"",$H$44:$H$57&lt;&gt;"",$H$62:$H$66&lt;&gt;"",$H$71:$H$76&lt;&gt;"",$H$81:$H$87&lt;&gt;"",$H$92:$H$97&lt;&gt;"",$H$102:$H$109&lt;&gt;"",$H$114:$H$119&lt;&gt;"",$H$124:$H$133&lt;&gt;"",$H$138:$H$144&lt;&gt;"",$H$149:$H$158&lt;&gt;""),H30, IF(OR($F$33:$F$38&lt;&gt;"",$F$44:$F$57&lt;&gt;"", $F$62:$F$66&lt;&gt;"", $F$71:$F$76&lt;&gt;"", $F$81:$F$87&lt;&gt;"", $F$92:$F$97&lt;&gt;"", $F$102:$F$109&lt;&gt;"", $F$114:$F$119&lt;&gt;"", $F$124:$F$133&lt;&gt;"", $F$138:$F$144&lt;&gt;"",$F$149:$F$158&lt;&gt;""),F30,0))))))))))))</f>
        <v>0</v>
      </c>
      <c r="AE30" s="242" cm="1">
        <f t="array" ref="AE30">IF(OR($AB$33:$AB$38&lt;&gt;"",$AB$44:$AB$57&lt;&gt;"",$AB$62:$AB$66&lt;&gt;"",$AB$71:$AB$76&lt;&gt;"",$AB$81:$AB$87&lt;&gt;"",$AB$92:$AB$97&lt;&gt;"",$AB$102:$AB$109&lt;&gt;"",$AB$114:$AB$119&lt;&gt;"",$AB$124:$AB$133&lt;&gt;"",$AB$138:$AB$144&lt;&gt;"",$AB$149:$AB$158&lt;&gt;""),AC30,IF(OR($Z$33:$Z$38&lt;&gt;"",$Z$44:$Z$57&lt;&gt;"",$Z$62:$Z$66&lt;&gt;"",$Z$71:$Z$76&lt;&gt;"",$Z$81:$Z$87&lt;&gt;"",$Z$92:$Z$97&lt;&gt;"",$Z$102:$Z$109&lt;&gt;"",$Z$114:$Z$119&lt;&gt;"",$Z$124:$Z$133&lt;&gt;"",$Z$138:$Z$144&lt;&gt;"",$Z$149:$Z$158&lt;&gt;""),AA30, IF(OR($X$33:$X$38&lt;&gt;"",$X$44:$X$57&lt;&gt;"", $X$62:$X$66&lt;&gt;"", $X$71:$X$76&lt;&gt;"", $X$81:$X$87&lt;&gt;"", $X$92:$X$97&lt;&gt;"", $X$102:$X$109&lt;&gt;"", $X$114:$X$119&lt;&gt;"", $X$124:$X$133&lt;&gt;"", $X$138:$X$144&lt;&gt;"",$X$149:$X$158&lt;&gt;""),Y30, IF(OR($V$33:$V$38&lt;&gt;"",$V$44:$V$57&lt;&gt;"", $V$62:$V$66&lt;&gt;"", $V$71:$V$76&lt;&gt;"", $V$81:$V$87&lt;&gt;"", $V$92:$V$97&lt;&gt;"", $V$102:$V$109&lt;&gt;"", $V$114:$V$119&lt;&gt;"", $V$124:$V$133&lt;&gt;"", $V$138:$V$144&lt;&gt;"",$V$149:$V$158&lt;&gt;""),W30,IF(OR($T$33:$T$38&lt;&gt;"",$T$44:$T$57&lt;&gt;"", $T$62:$T$66&lt;&gt;"", $T$71:$T$76&lt;&gt;"", $T$81:$T$87&lt;&gt;"", $T$92:$T$97&lt;&gt;"", $T$102:$T$109&lt;&gt;"", $T$114:$T$119&lt;&gt;"", $T$124:$T$133&lt;&gt;"", $T$138:$T$144&lt;&gt;"",$T$149:$T$158&lt;&gt;""),U30, IF(OR($R$33:$R$38&lt;&gt;"",$R$44:$R$57&lt;&gt;"", $R$62:$R$66&lt;&gt;"", $R$71:$R$76&lt;&gt;"", $R$81:$R$87&lt;&gt;"", $R$92:$R$97&lt;&gt;"", $R$102:$R$109&lt;&gt;"", $R$114:$R$119&lt;&gt;"", $R$124:$R$133&lt;&gt;"", $R$138:$R$144&lt;&gt;"",$R$149:$R$158&lt;&gt;""),S30, IF(OR($P$33:$P$38&lt;&gt;"",$P$44:$P$57&lt;&gt;"", $P$62:$P$66&lt;&gt;"", $P$71:$P$76&lt;&gt;"", $P$81:$P$87&lt;&gt;"", $P$92:$P$97&lt;&gt;"", $P$102:$P$109&lt;&gt;"", $P$114:$P$119&lt;&gt;"", $P$124:$P$133&lt;&gt;"", $P$138:$P$144&lt;&gt;"",$P$149:$P$158&lt;&gt;""),Q30, IF(OR($N$33:$N$38&lt;&gt;"",$N$44:$N$57&lt;&gt;"", $N$62:$N$66&lt;&gt;"", $N$71:$N$76&lt;&gt;"", $N$81:$N$87&lt;&gt;"", $N$92:$N$97&lt;&gt;"", $N$102:$N$109&lt;&gt;"", $N$114:$N$119&lt;&gt;"", $N$124:$N$133&lt;&gt;"", $N$138:$N$144&lt;&gt;"",$N$149:$N$158&lt;&gt;""),O30, IF(OR($L$33:$L$38&lt;&gt;"",$L$44:$L$57&lt;&gt;"", $L$62:$L$66&lt;&gt;"", $L$71:$L$76&lt;&gt;"", $L$81:$L$87&lt;&gt;"", $L$92:$L$97&lt;&gt;"", $L$102:$L$109&lt;&gt;"", $L$114:$L$119&lt;&gt;"", $L$124:$L$133&lt;&gt;"", $L$138:$L$144&lt;&gt;"",$L$149:$L$158&lt;&gt;""),M30, IF(OR($J$33:$J$38&lt;&gt;"",$J$44:$J$57&lt;&gt;"",$J$62:$J$66&lt;&gt;"",$J$71:$J$76&lt;&gt;"",$J$81:$J$87&lt;&gt;"",$J$92:$J$97&lt;&gt;"",$J$102:$J$109&lt;&gt;"",$J$114:$J$119&lt;&gt;"",$J$124:$J$133&lt;&gt;"",$J$138:$J$144&lt;&gt;"",$J$149:$J$158&lt;&gt;""),K30, IF(OR($H$33:$H$38&lt;&gt;"",$H$44:$H$57&lt;&gt;"",$H$62:$H$66&lt;&gt;"",$H$71:$H$76&lt;&gt;"",$H$81:$H$87&lt;&gt;"",$H$92:$H$97&lt;&gt;"",$H$102:$H$109&lt;&gt;"",$H$114:$H$119&lt;&gt;"",$H$124:$H$133&lt;&gt;"",$H$138:$H$144&lt;&gt;"",$H$149:$H$158&lt;&gt;""),I30, IF(OR($F$33:$F$38&lt;&gt;"",$F$44:$F$57&lt;&gt;"", $F$62:$F$66&lt;&gt;"", $F$71:$F$76&lt;&gt;"", $F$81:$F$87&lt;&gt;"", $F$92:$F$97&lt;&gt;"", $F$102:$F$109&lt;&gt;"", $F$114:$F$119&lt;&gt;"", $F$124:$F$133&lt;&gt;"", $F$138:$F$144&lt;&gt;"",$F$149:$F$158&lt;&gt;""),G30,0))))))))))))</f>
        <v>0</v>
      </c>
      <c r="AF30" s="243">
        <f>AD30-AE30</f>
        <v>0</v>
      </c>
    </row>
    <row r="31" spans="2:32" ht="32.1" customHeight="1" x14ac:dyDescent="0.25">
      <c r="B31" s="24"/>
      <c r="C31" s="24"/>
      <c r="D31" s="67"/>
      <c r="E31" s="67"/>
      <c r="F31" s="290" t="str">
        <f ca="1">'Personal Budget'!F28</f>
        <v xml:space="preserve">APR </v>
      </c>
      <c r="G31" s="290"/>
      <c r="H31" s="291" t="str">
        <f ca="1">'Personal Budget'!G28</f>
        <v xml:space="preserve">MAY </v>
      </c>
      <c r="I31" s="291"/>
      <c r="J31" s="291" t="str">
        <f ca="1">'Personal Budget'!H28</f>
        <v xml:space="preserve">JUN </v>
      </c>
      <c r="K31" s="291"/>
      <c r="L31" s="291" t="str">
        <f ca="1">'Personal Budget'!I28</f>
        <v xml:space="preserve">JUL </v>
      </c>
      <c r="M31" s="291"/>
      <c r="N31" s="291" t="str">
        <f ca="1">'Personal Budget'!J28</f>
        <v xml:space="preserve">AUG </v>
      </c>
      <c r="O31" s="291"/>
      <c r="P31" s="291" t="str">
        <f ca="1">'Personal Budget'!K28</f>
        <v xml:space="preserve">SEPT </v>
      </c>
      <c r="Q31" s="291"/>
      <c r="R31" s="291" t="str">
        <f ca="1">'Personal Budget'!L28</f>
        <v xml:space="preserve">OCT </v>
      </c>
      <c r="S31" s="291"/>
      <c r="T31" s="291" t="str">
        <f ca="1">'Personal Budget'!M28</f>
        <v xml:space="preserve">NOV </v>
      </c>
      <c r="U31" s="291"/>
      <c r="V31" s="291" t="str">
        <f ca="1">'Personal Budget'!N28</f>
        <v xml:space="preserve">DEC </v>
      </c>
      <c r="W31" s="291"/>
      <c r="X31" s="291" t="str">
        <f ca="1">'Personal Budget'!O28</f>
        <v xml:space="preserve">JAN </v>
      </c>
      <c r="Y31" s="291"/>
      <c r="Z31" s="291" t="str">
        <f ca="1">'Personal Budget'!P28</f>
        <v xml:space="preserve">FEB </v>
      </c>
      <c r="AA31" s="291"/>
      <c r="AB31" s="291" t="str">
        <f ca="1">'Personal Budget'!Q28</f>
        <v xml:space="preserve">MAR </v>
      </c>
      <c r="AC31" s="291"/>
      <c r="AD31" s="136" t="s">
        <v>95</v>
      </c>
      <c r="AE31" s="136" t="s">
        <v>95</v>
      </c>
      <c r="AF31" s="136" t="s">
        <v>95</v>
      </c>
    </row>
    <row r="32" spans="2:32" ht="19.5" customHeight="1" thickBot="1" x14ac:dyDescent="0.25">
      <c r="B32" s="38" t="s">
        <v>6</v>
      </c>
      <c r="C32" s="137"/>
      <c r="D32" s="138" t="s">
        <v>82</v>
      </c>
      <c r="E32" s="138" t="s">
        <v>83</v>
      </c>
      <c r="F32" s="194" t="s">
        <v>94</v>
      </c>
      <c r="G32" s="139" t="s">
        <v>93</v>
      </c>
      <c r="H32" s="194" t="s">
        <v>94</v>
      </c>
      <c r="I32" s="139" t="s">
        <v>93</v>
      </c>
      <c r="J32" s="194" t="s">
        <v>94</v>
      </c>
      <c r="K32" s="139" t="s">
        <v>93</v>
      </c>
      <c r="L32" s="194" t="s">
        <v>94</v>
      </c>
      <c r="M32" s="139" t="s">
        <v>93</v>
      </c>
      <c r="N32" s="194" t="s">
        <v>94</v>
      </c>
      <c r="O32" s="139" t="s">
        <v>93</v>
      </c>
      <c r="P32" s="194" t="s">
        <v>94</v>
      </c>
      <c r="Q32" s="139" t="s">
        <v>93</v>
      </c>
      <c r="R32" s="194" t="s">
        <v>94</v>
      </c>
      <c r="S32" s="139" t="s">
        <v>93</v>
      </c>
      <c r="T32" s="194" t="s">
        <v>94</v>
      </c>
      <c r="U32" s="139" t="s">
        <v>93</v>
      </c>
      <c r="V32" s="194" t="s">
        <v>94</v>
      </c>
      <c r="W32" s="139" t="s">
        <v>93</v>
      </c>
      <c r="X32" s="194" t="s">
        <v>94</v>
      </c>
      <c r="Y32" s="139" t="s">
        <v>93</v>
      </c>
      <c r="Z32" s="194" t="s">
        <v>94</v>
      </c>
      <c r="AA32" s="139" t="s">
        <v>93</v>
      </c>
      <c r="AB32" s="194" t="s">
        <v>94</v>
      </c>
      <c r="AC32" s="139" t="s">
        <v>93</v>
      </c>
      <c r="AD32" s="140" t="s">
        <v>94</v>
      </c>
      <c r="AE32" s="140" t="s">
        <v>93</v>
      </c>
      <c r="AF32" s="140" t="s">
        <v>96</v>
      </c>
    </row>
    <row r="33" spans="2:32" ht="19.5" customHeight="1" thickTop="1" x14ac:dyDescent="0.2">
      <c r="C33" s="141" t="str">
        <f>'Personal Budget'!C33</f>
        <v>Business drawings</v>
      </c>
      <c r="D33" s="142" t="s">
        <v>41</v>
      </c>
      <c r="E33" s="143">
        <v>0</v>
      </c>
      <c r="F33" s="205"/>
      <c r="G33" s="144" cm="1">
        <f t="array" ref="G33">IF(OR($F$33:$F$38&lt;&gt;"",$F$44:$F$57&lt;&gt;"", $F$62:$F$66&lt;&gt;"", $F$71:$F$76&lt;&gt;"", $F$81:$F$87&lt;&gt;"", $F$92:$F$97&lt;&gt;"", $F$102:$F$109&lt;&gt;"", $F$114:$F$119&lt;&gt;"", $F$124:$F$133&lt;&gt;"", $F$138:$F$144&lt;&gt;""),'Personal Budget'!F33,0)</f>
        <v>0</v>
      </c>
      <c r="H33" s="205"/>
      <c r="I33" s="144" cm="1">
        <f t="array" ref="I33">IF(OR($H$33:$H$38&lt;&gt;"",$H$44:$H$57&lt;&gt;"", $H$62:$H$66&lt;&gt;"", $H$71:$H$76&lt;&gt;"", $H$81:$H$87&lt;&gt;"", $H$92:$H$97&lt;&gt;"", $H$102:$H$109&lt;&gt;"", $H$114:$H$119&lt;&gt;"", $H$124:$H$133&lt;&gt;"", $H$138:$H$144&lt;&gt;""),'Personal Budget'!G33,0)</f>
        <v>0</v>
      </c>
      <c r="J33" s="208"/>
      <c r="K33" s="144" cm="1">
        <f t="array" ref="K33">IF(OR($J$33:$J$38&lt;&gt;"",$J$44:$J$57&lt;&gt;"", $J$62:$J$66&lt;&gt;"", $J$71:$J$76&lt;&gt;"", $J$81:$J$87&lt;&gt;"", $J$92:$J$97&lt;&gt;"", $J$102:$J$109&lt;&gt;"", $J$114:$J$119&lt;&gt;"", $J$124:$J$133&lt;&gt;"", $J$138:$J$144&lt;&gt;""),'Personal Budget'!H33,0)</f>
        <v>0</v>
      </c>
      <c r="L33" s="205"/>
      <c r="M33" s="144" cm="1">
        <f t="array" ref="M33">IF(OR($L$33:$L$38&lt;&gt;"",$L$44:$L$57&lt;&gt;"", $L$62:$L$66&lt;&gt;"", $L$71:$L$76&lt;&gt;"", $L$81:$L$87&lt;&gt;"", $L$92:$L$97&lt;&gt;"", $L$102:$L$109&lt;&gt;"", $L$114:$L$119&lt;&gt;"", $L$124:$L$133&lt;&gt;"", $L$138:$L$144&lt;&gt;""),'Personal Budget'!I33,0)</f>
        <v>0</v>
      </c>
      <c r="N33" s="205"/>
      <c r="O33" s="144" cm="1">
        <f t="array" ref="O33">IF(OR($N$33:$N$38&lt;&gt;"",$N$44:$N$57&lt;&gt;"", $N$62:$N$66&lt;&gt;"", $N$71:$N$76&lt;&gt;"", $N$81:$N$87&lt;&gt;"", $N$92:$N$97&lt;&gt;"", $N$102:$N$109&lt;&gt;"", $N$114:$N$119&lt;&gt;"", $N$124:$N$133&lt;&gt;"", $N$138:$N$144&lt;&gt;""),'Personal Budget'!J33,0)</f>
        <v>0</v>
      </c>
      <c r="P33" s="205"/>
      <c r="Q33" s="144" cm="1">
        <f t="array" ref="Q33">IF(OR($P$33:$P$38&lt;&gt;"",$P$44:$P$57&lt;&gt;"", $P$62:$P$66&lt;&gt;"", $P$71:$P$76&lt;&gt;"", $P$81:$P$87&lt;&gt;"", $P$92:$P$97&lt;&gt;"", $P$102:$P$109&lt;&gt;"", $P$114:$P$119&lt;&gt;"", $P$124:$P$133&lt;&gt;"", $P$138:$P$144&lt;&gt;""),'Personal Budget'!K33,0)</f>
        <v>0</v>
      </c>
      <c r="R33" s="205"/>
      <c r="S33" s="144" cm="1">
        <f t="array" ref="S33">IF(OR($R$33:$R$38&lt;&gt;"",$R$44:$R$57&lt;&gt;"", $R$62:$R$66&lt;&gt;"", $R$71:$R$76&lt;&gt;"", $R$81:$R$87&lt;&gt;"", $R$92:$R$97&lt;&gt;"", $R$102:$R$109&lt;&gt;"", $R$114:$R$119&lt;&gt;"", $R$124:$R$133&lt;&gt;"", $R$138:$R$144&lt;&gt;""),'Personal Budget'!L33,0)</f>
        <v>0</v>
      </c>
      <c r="T33" s="209"/>
      <c r="U33" s="145" cm="1">
        <f t="array" ref="U33">IF(OR($T$33:$T$38&lt;&gt;"",$T$44:$T$57&lt;&gt;"", $T$62:$T$66&lt;&gt;"", $T$71:$T$76&lt;&gt;"", $T$81:$T$87&lt;&gt;"", $T$92:$T$97&lt;&gt;"", $T$102:$T$109&lt;&gt;"", $T$114:$T$119&lt;&gt;"", $T$124:$T$133&lt;&gt;"", $T$138:$T$144&lt;&gt;""),'Personal Budget'!M33,0)</f>
        <v>0</v>
      </c>
      <c r="V33" s="209"/>
      <c r="W33" s="145" cm="1">
        <f t="array" ref="W33">IF(OR($V$33:$V$38&lt;&gt;"",$V$44:$V$57&lt;&gt;"", $V$62:$V$66&lt;&gt;"", $V$71:$V$76&lt;&gt;"", $V$81:$V$87&lt;&gt;"", $V$92:$V$97&lt;&gt;"", $V$102:$V$109&lt;&gt;"", $V$114:$V$119&lt;&gt;"", $V$124:$V$133&lt;&gt;"", $V$138:$V$144&lt;&gt;""),'Personal Budget'!N33,0)</f>
        <v>0</v>
      </c>
      <c r="X33" s="209"/>
      <c r="Y33" s="145" cm="1">
        <f t="array" ref="Y33">IF(OR($X$33:$X$38&lt;&gt;"",$X$44:$X$57&lt;&gt;"", $X$62:$X$66&lt;&gt;"", $X$71:$X$76&lt;&gt;"", $X$81:$X$87&lt;&gt;"", $X$92:$X$97&lt;&gt;"", $X$102:$X$109&lt;&gt;"", $X$114:$X$119&lt;&gt;"", $X$124:$X$133&lt;&gt;"", $X$138:$X$144&lt;&gt;""),'Personal Budget'!O33,0)</f>
        <v>0</v>
      </c>
      <c r="Z33" s="209"/>
      <c r="AA33" s="145" cm="1">
        <f t="array" ref="AA33">IF(OR($Z$33:$Z$38&lt;&gt;"",$Z$44:$Z$57&lt;&gt;"", $Z$62:$Z$66&lt;&gt;"", $Z$71:$Z$76&lt;&gt;"", $Z$81:$Z$87&lt;&gt;"", $Z$92:$Z$97&lt;&gt;"", $Z$102:$Z$109&lt;&gt;"", $Z$114:$Z$119&lt;&gt;"", $Z$124:$Z$133&lt;&gt;"", $Z$138:$Z$144&lt;&gt;""),'Personal Budget'!P33,0)</f>
        <v>0</v>
      </c>
      <c r="AB33" s="209"/>
      <c r="AC33" s="145" cm="1">
        <f t="array" ref="AC33">IF(OR($AB$33:$AB$38&lt;&gt;"",$AB$44:$AB$57&lt;&gt;"", $AB$62:$AB$66&lt;&gt;"", $AB$71:$AB$76&lt;&gt;"", $AB$81:$AB$87&lt;&gt;"", $AB$92:$AB$97&lt;&gt;"", $AB$102:$AB$109&lt;&gt;"", $AB$114:$AB$119&lt;&gt;"", $AB$124:$AB$133&lt;&gt;"", $AB$138:$AB$144&lt;&gt;""),'Personal Budget'!Q33,0)</f>
        <v>0</v>
      </c>
      <c r="AD33" s="146">
        <f t="shared" ref="AD33:AE39" si="0">SUM(F33+H33+J33+L33+N33+P33+R33+T33+V33+X33+Z33+AB33)</f>
        <v>0</v>
      </c>
      <c r="AE33" s="146">
        <f t="shared" si="0"/>
        <v>0</v>
      </c>
      <c r="AF33" s="146">
        <f t="shared" ref="AF33:AF38" si="1">ROUND(SUM(AD33-AE33),2)</f>
        <v>0</v>
      </c>
    </row>
    <row r="34" spans="2:32" ht="19.5" customHeight="1" x14ac:dyDescent="0.2">
      <c r="C34" s="141" t="str">
        <f>'Personal Budget'!C34</f>
        <v>Salary / wages</v>
      </c>
      <c r="D34" s="142" t="s">
        <v>41</v>
      </c>
      <c r="E34" s="143">
        <v>0</v>
      </c>
      <c r="F34" s="206"/>
      <c r="G34" s="147" cm="1">
        <f t="array" ref="G34">IF(OR($F$33:$F$38&lt;&gt;"",$F$44:$F$57&lt;&gt;"", $F$62:$F$66&lt;&gt;"", $F$71:$F$76&lt;&gt;"", $F$81:$F$87&lt;&gt;"", $F$92:$F$97&lt;&gt;"", $F$102:$F$109&lt;&gt;"", $F$114:$F$119&lt;&gt;"", $F$124:$F$133&lt;&gt;"", $F$138:$F$144&lt;&gt;""),'Personal Budget'!F34,0)</f>
        <v>0</v>
      </c>
      <c r="H34" s="206"/>
      <c r="I34" s="147" cm="1">
        <f t="array" ref="I34">IF(OR($H$33:$H$38&lt;&gt;"",$H$44:$H$57&lt;&gt;"", $H$62:$H$66&lt;&gt;"", $H$71:$H$76&lt;&gt;"", $H$81:$H$87&lt;&gt;"", $H$92:$H$97&lt;&gt;"", $H$102:$H$109&lt;&gt;"", $H$114:$H$119&lt;&gt;"", $H$124:$H$133&lt;&gt;"", $H$138:$H$144&lt;&gt;""),'Personal Budget'!G34,0)</f>
        <v>0</v>
      </c>
      <c r="J34" s="206"/>
      <c r="K34" s="147" cm="1">
        <f t="array" ref="K34">IF(OR($J$33:$J$38&lt;&gt;"",$J$44:$J$57&lt;&gt;"", $J$62:$J$66&lt;&gt;"", $J$71:$J$76&lt;&gt;"", $J$81:$J$87&lt;&gt;"", $J$92:$J$97&lt;&gt;"", $J$102:$J$109&lt;&gt;"", $J$114:$J$119&lt;&gt;"", $J$124:$J$133&lt;&gt;"", $J$138:$J$144&lt;&gt;""),'Personal Budget'!H34,0)</f>
        <v>0</v>
      </c>
      <c r="L34" s="206"/>
      <c r="M34" s="147" cm="1">
        <f t="array" ref="M34">IF(OR($L$33:$L$38&lt;&gt;"",$L$44:$L$57&lt;&gt;"", $L$62:$L$66&lt;&gt;"", $L$71:$L$76&lt;&gt;"", $L$81:$L$87&lt;&gt;"", $L$92:$L$97&lt;&gt;"", $L$102:$L$109&lt;&gt;"", $L$114:$L$119&lt;&gt;"", $L$124:$L$133&lt;&gt;"", $L$138:$L$144&lt;&gt;""),'Personal Budget'!I34,0)</f>
        <v>0</v>
      </c>
      <c r="N34" s="206"/>
      <c r="O34" s="147" cm="1">
        <f t="array" ref="O34">IF(OR($N$33:$N$38&lt;&gt;"",$N$44:$N$57&lt;&gt;"", $N$62:$N$66&lt;&gt;"", $N$71:$N$76&lt;&gt;"", $N$81:$N$87&lt;&gt;"", $N$92:$N$97&lt;&gt;"", $N$102:$N$109&lt;&gt;"", $N$114:$N$119&lt;&gt;"", $N$124:$N$133&lt;&gt;"", $N$138:$N$144&lt;&gt;""),'Personal Budget'!J34,0)</f>
        <v>0</v>
      </c>
      <c r="P34" s="206"/>
      <c r="Q34" s="147" cm="1">
        <f t="array" ref="Q34">IF(OR($P$33:$P$38&lt;&gt;"",$P$44:$P$57&lt;&gt;"", $P$62:$P$66&lt;&gt;"", $P$71:$P$76&lt;&gt;"", $P$81:$P$87&lt;&gt;"", $P$92:$P$97&lt;&gt;"", $P$102:$P$109&lt;&gt;"", $P$114:$P$119&lt;&gt;"", $P$124:$P$133&lt;&gt;"", $P$138:$P$144&lt;&gt;""),'Personal Budget'!K34,0)</f>
        <v>0</v>
      </c>
      <c r="R34" s="206"/>
      <c r="S34" s="147" cm="1">
        <f t="array" ref="S34">IF(OR($R$33:$R$38&lt;&gt;"",$R$44:$R$57&lt;&gt;"", $R$62:$R$66&lt;&gt;"", $R$71:$R$76&lt;&gt;"", $R$81:$R$87&lt;&gt;"", $R$92:$R$97&lt;&gt;"", $R$102:$R$109&lt;&gt;"", $R$114:$R$119&lt;&gt;"", $R$124:$R$133&lt;&gt;"", $R$138:$R$144&lt;&gt;""),'Personal Budget'!L34,0)</f>
        <v>0</v>
      </c>
      <c r="T34" s="206"/>
      <c r="U34" s="147" cm="1">
        <f t="array" ref="U34">IF(OR($T$33:$T$38&lt;&gt;"",$T$44:$T$57&lt;&gt;"", $T$62:$T$66&lt;&gt;"", $T$71:$T$76&lt;&gt;"", $T$81:$T$87&lt;&gt;"", $T$92:$T$97&lt;&gt;"", $T$102:$T$109&lt;&gt;"", $T$114:$T$119&lt;&gt;"", $T$124:$T$133&lt;&gt;"", $T$138:$T$144&lt;&gt;""),'Personal Budget'!M34,0)</f>
        <v>0</v>
      </c>
      <c r="V34" s="206"/>
      <c r="W34" s="147" cm="1">
        <f t="array" ref="W34">IF(OR($V$33:$V$38&lt;&gt;"",$V$44:$V$57&lt;&gt;"", $V$62:$V$66&lt;&gt;"", $V$71:$V$76&lt;&gt;"", $V$81:$V$87&lt;&gt;"", $V$92:$V$97&lt;&gt;"", $V$102:$V$109&lt;&gt;"", $V$114:$V$119&lt;&gt;"", $V$124:$V$133&lt;&gt;"", $V$138:$V$144&lt;&gt;""),'Personal Budget'!N34,0)</f>
        <v>0</v>
      </c>
      <c r="X34" s="206"/>
      <c r="Y34" s="147" cm="1">
        <f t="array" ref="Y34">IF(OR($X$33:$X$38&lt;&gt;"",$X$44:$X$57&lt;&gt;"", $X$62:$X$66&lt;&gt;"", $X$71:$X$76&lt;&gt;"", $X$81:$X$87&lt;&gt;"", $X$92:$X$97&lt;&gt;"", $X$102:$X$109&lt;&gt;"", $X$114:$X$119&lt;&gt;"", $X$124:$X$133&lt;&gt;"", $X$138:$X$144&lt;&gt;""),'Personal Budget'!O34,0)</f>
        <v>0</v>
      </c>
      <c r="Z34" s="206"/>
      <c r="AA34" s="147" cm="1">
        <f t="array" ref="AA34">IF(OR($Z$33:$Z$38&lt;&gt;"",$Z$44:$Z$57&lt;&gt;"", $Z$62:$Z$66&lt;&gt;"", $Z$71:$Z$76&lt;&gt;"", $Z$81:$Z$87&lt;&gt;"", $Z$92:$Z$97&lt;&gt;"", $Z$102:$Z$109&lt;&gt;"", $Z$114:$Z$119&lt;&gt;"", $Z$124:$Z$133&lt;&gt;"", $Z$138:$Z$144&lt;&gt;""),'Personal Budget'!P34,0)</f>
        <v>0</v>
      </c>
      <c r="AB34" s="210"/>
      <c r="AC34" s="147" cm="1">
        <f t="array" ref="AC34">IF(OR($AB$33:$AB$38&lt;&gt;"",$AB$44:$AB$57&lt;&gt;"", $AB$62:$AB$66&lt;&gt;"", $AB$71:$AB$76&lt;&gt;"", $AB$81:$AB$87&lt;&gt;"", $AB$92:$AB$97&lt;&gt;"", $AB$102:$AB$109&lt;&gt;"", $AB$114:$AB$119&lt;&gt;"", $AB$124:$AB$133&lt;&gt;"", $AB$138:$AB$144&lt;&gt;""),'Personal Budget'!Q34,0)</f>
        <v>0</v>
      </c>
      <c r="AD34" s="74">
        <f t="shared" si="0"/>
        <v>0</v>
      </c>
      <c r="AE34" s="74">
        <f t="shared" si="0"/>
        <v>0</v>
      </c>
      <c r="AF34" s="74">
        <f t="shared" si="1"/>
        <v>0</v>
      </c>
    </row>
    <row r="35" spans="2:32" ht="19.5" customHeight="1" x14ac:dyDescent="0.2">
      <c r="C35" s="141" t="str">
        <f>'Personal Budget'!C35</f>
        <v>Interest</v>
      </c>
      <c r="D35" s="142" t="s">
        <v>41</v>
      </c>
      <c r="E35" s="143">
        <v>0</v>
      </c>
      <c r="F35" s="206"/>
      <c r="G35" s="147" cm="1">
        <f t="array" ref="G35">IF(OR($F$33:$F$38&lt;&gt;"",$F$44:$F$57&lt;&gt;"", $F$62:$F$66&lt;&gt;"", $F$71:$F$76&lt;&gt;"", $F$81:$F$87&lt;&gt;"", $F$92:$F$97&lt;&gt;"", $F$102:$F$109&lt;&gt;"", $F$114:$F$119&lt;&gt;"", $F$124:$F$133&lt;&gt;"", $F$138:$F$144&lt;&gt;""),'Personal Budget'!F35,0)</f>
        <v>0</v>
      </c>
      <c r="H35" s="206"/>
      <c r="I35" s="147" cm="1">
        <f t="array" ref="I35">IF(OR($H$33:$H$38&lt;&gt;"",$H$44:$H$57&lt;&gt;"", $H$62:$H$66&lt;&gt;"", $H$71:$H$76&lt;&gt;"", $H$81:$H$87&lt;&gt;"", $H$92:$H$97&lt;&gt;"", $H$102:$H$109&lt;&gt;"", $H$114:$H$119&lt;&gt;"", $H$124:$H$133&lt;&gt;"", $H$138:$H$144&lt;&gt;""),'Personal Budget'!G35,0)</f>
        <v>0</v>
      </c>
      <c r="J35" s="206"/>
      <c r="K35" s="147" cm="1">
        <f t="array" ref="K35">IF(OR($J$33:$J$38&lt;&gt;"",$J$44:$J$57&lt;&gt;"", $J$62:$J$66&lt;&gt;"", $J$71:$J$76&lt;&gt;"", $J$81:$J$87&lt;&gt;"", $J$92:$J$97&lt;&gt;"", $J$102:$J$109&lt;&gt;"", $J$114:$J$119&lt;&gt;"", $J$124:$J$133&lt;&gt;"", $J$138:$J$144&lt;&gt;""),'Personal Budget'!H35,0)</f>
        <v>0</v>
      </c>
      <c r="L35" s="206"/>
      <c r="M35" s="147" cm="1">
        <f t="array" ref="M35">IF(OR($L$33:$L$38&lt;&gt;"",$L$44:$L$57&lt;&gt;"", $L$62:$L$66&lt;&gt;"", $L$71:$L$76&lt;&gt;"", $L$81:$L$87&lt;&gt;"", $L$92:$L$97&lt;&gt;"", $L$102:$L$109&lt;&gt;"", $L$114:$L$119&lt;&gt;"", $L$124:$L$133&lt;&gt;"", $L$138:$L$144&lt;&gt;""),'Personal Budget'!I35,0)</f>
        <v>0</v>
      </c>
      <c r="N35" s="206"/>
      <c r="O35" s="147" cm="1">
        <f t="array" ref="O35">IF(OR($N$33:$N$38&lt;&gt;"",$N$44:$N$57&lt;&gt;"", $N$62:$N$66&lt;&gt;"", $N$71:$N$76&lt;&gt;"", $N$81:$N$87&lt;&gt;"", $N$92:$N$97&lt;&gt;"", $N$102:$N$109&lt;&gt;"", $N$114:$N$119&lt;&gt;"", $N$124:$N$133&lt;&gt;"", $N$138:$N$144&lt;&gt;""),'Personal Budget'!J35,0)</f>
        <v>0</v>
      </c>
      <c r="P35" s="206"/>
      <c r="Q35" s="147" cm="1">
        <f t="array" ref="Q35">IF(OR($P$33:$P$38&lt;&gt;"",$P$44:$P$57&lt;&gt;"", $P$62:$P$66&lt;&gt;"", $P$71:$P$76&lt;&gt;"", $P$81:$P$87&lt;&gt;"", $P$92:$P$97&lt;&gt;"", $P$102:$P$109&lt;&gt;"", $P$114:$P$119&lt;&gt;"", $P$124:$P$133&lt;&gt;"", $P$138:$P$144&lt;&gt;""),'Personal Budget'!K35,0)</f>
        <v>0</v>
      </c>
      <c r="R35" s="206"/>
      <c r="S35" s="147" cm="1">
        <f t="array" ref="S35">IF(OR($R$33:$R$38&lt;&gt;"",$R$44:$R$57&lt;&gt;"", $R$62:$R$66&lt;&gt;"", $R$71:$R$76&lt;&gt;"", $R$81:$R$87&lt;&gt;"", $R$92:$R$97&lt;&gt;"", $R$102:$R$109&lt;&gt;"", $R$114:$R$119&lt;&gt;"", $R$124:$R$133&lt;&gt;"", $R$138:$R$144&lt;&gt;""),'Personal Budget'!L35,0)</f>
        <v>0</v>
      </c>
      <c r="T35" s="206"/>
      <c r="U35" s="147" cm="1">
        <f t="array" ref="U35">IF(OR($T$33:$T$38&lt;&gt;"",$T$44:$T$57&lt;&gt;"", $T$62:$T$66&lt;&gt;"", $T$71:$T$76&lt;&gt;"", $T$81:$T$87&lt;&gt;"", $T$92:$T$97&lt;&gt;"", $T$102:$T$109&lt;&gt;"", $T$114:$T$119&lt;&gt;"", $T$124:$T$133&lt;&gt;"", $T$138:$T$144&lt;&gt;""),'Personal Budget'!M35,0)</f>
        <v>0</v>
      </c>
      <c r="V35" s="206"/>
      <c r="W35" s="147" cm="1">
        <f t="array" ref="W35">IF(OR($V$33:$V$38&lt;&gt;"",$V$44:$V$57&lt;&gt;"", $V$62:$V$66&lt;&gt;"", $V$71:$V$76&lt;&gt;"", $V$81:$V$87&lt;&gt;"", $V$92:$V$97&lt;&gt;"", $V$102:$V$109&lt;&gt;"", $V$114:$V$119&lt;&gt;"", $V$124:$V$133&lt;&gt;"", $V$138:$V$144&lt;&gt;""),'Personal Budget'!N35,0)</f>
        <v>0</v>
      </c>
      <c r="X35" s="206"/>
      <c r="Y35" s="147" cm="1">
        <f t="array" ref="Y35">IF(OR($X$33:$X$38&lt;&gt;"",$X$44:$X$57&lt;&gt;"", $X$62:$X$66&lt;&gt;"", $X$71:$X$76&lt;&gt;"", $X$81:$X$87&lt;&gt;"", $X$92:$X$97&lt;&gt;"", $X$102:$X$109&lt;&gt;"", $X$114:$X$119&lt;&gt;"", $X$124:$X$133&lt;&gt;"", $X$138:$X$144&lt;&gt;""),'Personal Budget'!O35,0)</f>
        <v>0</v>
      </c>
      <c r="Z35" s="206"/>
      <c r="AA35" s="147" cm="1">
        <f t="array" ref="AA35">IF(OR($Z$33:$Z$38&lt;&gt;"",$Z$44:$Z$57&lt;&gt;"", $Z$62:$Z$66&lt;&gt;"", $Z$71:$Z$76&lt;&gt;"", $Z$81:$Z$87&lt;&gt;"", $Z$92:$Z$97&lt;&gt;"", $Z$102:$Z$109&lt;&gt;"", $Z$114:$Z$119&lt;&gt;"", $Z$124:$Z$133&lt;&gt;"", $Z$138:$Z$144&lt;&gt;""),'Personal Budget'!P35,0)</f>
        <v>0</v>
      </c>
      <c r="AB35" s="211"/>
      <c r="AC35" s="147" cm="1">
        <f t="array" ref="AC35">IF(OR($AB$33:$AB$38&lt;&gt;"",$AB$44:$AB$57&lt;&gt;"", $AB$62:$AB$66&lt;&gt;"", $AB$71:$AB$76&lt;&gt;"", $AB$81:$AB$87&lt;&gt;"", $AB$92:$AB$97&lt;&gt;"", $AB$102:$AB$109&lt;&gt;"", $AB$114:$AB$119&lt;&gt;"", $AB$124:$AB$133&lt;&gt;"", $AB$138:$AB$144&lt;&gt;""),'Personal Budget'!Q35,0)</f>
        <v>0</v>
      </c>
      <c r="AD35" s="74">
        <f t="shared" si="0"/>
        <v>0</v>
      </c>
      <c r="AE35" s="74">
        <f t="shared" si="0"/>
        <v>0</v>
      </c>
      <c r="AF35" s="74">
        <f t="shared" si="1"/>
        <v>0</v>
      </c>
    </row>
    <row r="36" spans="2:32" ht="19.5" customHeight="1" x14ac:dyDescent="0.2">
      <c r="C36" s="141" t="str">
        <f>'Personal Budget'!C36</f>
        <v>Dividends</v>
      </c>
      <c r="D36" s="142" t="s">
        <v>41</v>
      </c>
      <c r="E36" s="143">
        <v>0</v>
      </c>
      <c r="F36" s="206"/>
      <c r="G36" s="147" cm="1">
        <f t="array" ref="G36">IF(OR($F$33:$F$38&lt;&gt;"",$F$44:$F$57&lt;&gt;"", $F$62:$F$66&lt;&gt;"", $F$71:$F$76&lt;&gt;"", $F$81:$F$87&lt;&gt;"", $F$92:$F$97&lt;&gt;"", $F$102:$F$109&lt;&gt;"", $F$114:$F$119&lt;&gt;"", $F$124:$F$133&lt;&gt;"", $F$138:$F$144&lt;&gt;""),'Personal Budget'!F36,0)</f>
        <v>0</v>
      </c>
      <c r="H36" s="206"/>
      <c r="I36" s="147" cm="1">
        <f t="array" ref="I36">IF(OR($H$33:$H$38&lt;&gt;"",$H$44:$H$57&lt;&gt;"", $H$62:$H$66&lt;&gt;"", $H$71:$H$76&lt;&gt;"", $H$81:$H$87&lt;&gt;"", $H$92:$H$97&lt;&gt;"", $H$102:$H$109&lt;&gt;"", $H$114:$H$119&lt;&gt;"", $H$124:$H$133&lt;&gt;"", $H$138:$H$144&lt;&gt;""),'Personal Budget'!G36,0)</f>
        <v>0</v>
      </c>
      <c r="J36" s="206"/>
      <c r="K36" s="147" cm="1">
        <f t="array" ref="K36">IF(OR($J$33:$J$38&lt;&gt;"",$J$44:$J$57&lt;&gt;"", $J$62:$J$66&lt;&gt;"", $J$71:$J$76&lt;&gt;"", $J$81:$J$87&lt;&gt;"", $J$92:$J$97&lt;&gt;"", $J$102:$J$109&lt;&gt;"", $J$114:$J$119&lt;&gt;"", $J$124:$J$133&lt;&gt;"", $J$138:$J$144&lt;&gt;""),'Personal Budget'!H36,0)</f>
        <v>0</v>
      </c>
      <c r="L36" s="206"/>
      <c r="M36" s="147" cm="1">
        <f t="array" ref="M36">IF(OR($L$33:$L$38&lt;&gt;"",$L$44:$L$57&lt;&gt;"", $L$62:$L$66&lt;&gt;"", $L$71:$L$76&lt;&gt;"", $L$81:$L$87&lt;&gt;"", $L$92:$L$97&lt;&gt;"", $L$102:$L$109&lt;&gt;"", $L$114:$L$119&lt;&gt;"", $L$124:$L$133&lt;&gt;"", $L$138:$L$144&lt;&gt;""),'Personal Budget'!I36,0)</f>
        <v>0</v>
      </c>
      <c r="N36" s="206"/>
      <c r="O36" s="147" cm="1">
        <f t="array" ref="O36">IF(OR($N$33:$N$38&lt;&gt;"",$N$44:$N$57&lt;&gt;"", $N$62:$N$66&lt;&gt;"", $N$71:$N$76&lt;&gt;"", $N$81:$N$87&lt;&gt;"", $N$92:$N$97&lt;&gt;"", $N$102:$N$109&lt;&gt;"", $N$114:$N$119&lt;&gt;"", $N$124:$N$133&lt;&gt;"", $N$138:$N$144&lt;&gt;""),'Personal Budget'!J36,0)</f>
        <v>0</v>
      </c>
      <c r="P36" s="206"/>
      <c r="Q36" s="147" cm="1">
        <f t="array" ref="Q36">IF(OR($P$33:$P$38&lt;&gt;"",$P$44:$P$57&lt;&gt;"", $P$62:$P$66&lt;&gt;"", $P$71:$P$76&lt;&gt;"", $P$81:$P$87&lt;&gt;"", $P$92:$P$97&lt;&gt;"", $P$102:$P$109&lt;&gt;"", $P$114:$P$119&lt;&gt;"", $P$124:$P$133&lt;&gt;"", $P$138:$P$144&lt;&gt;""),'Personal Budget'!K36,0)</f>
        <v>0</v>
      </c>
      <c r="R36" s="206"/>
      <c r="S36" s="147" cm="1">
        <f t="array" ref="S36">IF(OR($R$33:$R$38&lt;&gt;"",$R$44:$R$57&lt;&gt;"", $R$62:$R$66&lt;&gt;"", $R$71:$R$76&lt;&gt;"", $R$81:$R$87&lt;&gt;"", $R$92:$R$97&lt;&gt;"", $R$102:$R$109&lt;&gt;"", $R$114:$R$119&lt;&gt;"", $R$124:$R$133&lt;&gt;"", $R$138:$R$144&lt;&gt;""),'Personal Budget'!L36,0)</f>
        <v>0</v>
      </c>
      <c r="T36" s="206"/>
      <c r="U36" s="147" cm="1">
        <f t="array" ref="U36">IF(OR($T$33:$T$38&lt;&gt;"",$T$44:$T$57&lt;&gt;"", $T$62:$T$66&lt;&gt;"", $T$71:$T$76&lt;&gt;"", $T$81:$T$87&lt;&gt;"", $T$92:$T$97&lt;&gt;"", $T$102:$T$109&lt;&gt;"", $T$114:$T$119&lt;&gt;"", $T$124:$T$133&lt;&gt;"", $T$138:$T$144&lt;&gt;""),'Personal Budget'!M36,0)</f>
        <v>0</v>
      </c>
      <c r="V36" s="206"/>
      <c r="W36" s="147" cm="1">
        <f t="array" ref="W36">IF(OR($V$33:$V$38&lt;&gt;"",$V$44:$V$57&lt;&gt;"", $V$62:$V$66&lt;&gt;"", $V$71:$V$76&lt;&gt;"", $V$81:$V$87&lt;&gt;"", $V$92:$V$97&lt;&gt;"", $V$102:$V$109&lt;&gt;"", $V$114:$V$119&lt;&gt;"", $V$124:$V$133&lt;&gt;"", $V$138:$V$144&lt;&gt;""),'Personal Budget'!N36,0)</f>
        <v>0</v>
      </c>
      <c r="X36" s="206"/>
      <c r="Y36" s="147" cm="1">
        <f t="array" ref="Y36">IF(OR($X$33:$X$38&lt;&gt;"",$X$44:$X$57&lt;&gt;"", $X$62:$X$66&lt;&gt;"", $X$71:$X$76&lt;&gt;"", $X$81:$X$87&lt;&gt;"", $X$92:$X$97&lt;&gt;"", $X$102:$X$109&lt;&gt;"", $X$114:$X$119&lt;&gt;"", $X$124:$X$133&lt;&gt;"", $X$138:$X$144&lt;&gt;""),'Personal Budget'!O36,0)</f>
        <v>0</v>
      </c>
      <c r="Z36" s="206"/>
      <c r="AA36" s="147" cm="1">
        <f t="array" ref="AA36">IF(OR($Z$33:$Z$38&lt;&gt;"",$Z$44:$Z$57&lt;&gt;"", $Z$62:$Z$66&lt;&gt;"", $Z$71:$Z$76&lt;&gt;"", $Z$81:$Z$87&lt;&gt;"", $Z$92:$Z$97&lt;&gt;"", $Z$102:$Z$109&lt;&gt;"", $Z$114:$Z$119&lt;&gt;"", $Z$124:$Z$133&lt;&gt;"", $Z$138:$Z$144&lt;&gt;""),'Personal Budget'!P36,0)</f>
        <v>0</v>
      </c>
      <c r="AB36" s="211"/>
      <c r="AC36" s="147" cm="1">
        <f t="array" ref="AC36">IF(OR($AB$33:$AB$38&lt;&gt;"",$AB$44:$AB$57&lt;&gt;"", $AB$62:$AB$66&lt;&gt;"", $AB$71:$AB$76&lt;&gt;"", $AB$81:$AB$87&lt;&gt;"", $AB$92:$AB$97&lt;&gt;"", $AB$102:$AB$109&lt;&gt;"", $AB$114:$AB$119&lt;&gt;"", $AB$124:$AB$133&lt;&gt;"", $AB$138:$AB$144&lt;&gt;""),'Personal Budget'!Q36,0)</f>
        <v>0</v>
      </c>
      <c r="AD36" s="74">
        <f t="shared" si="0"/>
        <v>0</v>
      </c>
      <c r="AE36" s="74">
        <f t="shared" si="0"/>
        <v>0</v>
      </c>
      <c r="AF36" s="74">
        <f t="shared" si="1"/>
        <v>0</v>
      </c>
    </row>
    <row r="37" spans="2:32" ht="19.5" customHeight="1" x14ac:dyDescent="0.2">
      <c r="C37" s="141" t="str">
        <f>'Personal Budget'!C37</f>
        <v>Rental income</v>
      </c>
      <c r="D37" s="142" t="s">
        <v>41</v>
      </c>
      <c r="E37" s="143">
        <v>0</v>
      </c>
      <c r="F37" s="206"/>
      <c r="G37" s="147" cm="1">
        <f t="array" ref="G37">IF(OR($F$33:$F$38&lt;&gt;"",$F$44:$F$57&lt;&gt;"", $F$62:$F$66&lt;&gt;"", $F$71:$F$76&lt;&gt;"", $F$81:$F$87&lt;&gt;"", $F$92:$F$97&lt;&gt;"", $F$102:$F$109&lt;&gt;"", $F$114:$F$119&lt;&gt;"", $F$124:$F$133&lt;&gt;"", $F$138:$F$144&lt;&gt;""),'Personal Budget'!F37,0)</f>
        <v>0</v>
      </c>
      <c r="H37" s="206"/>
      <c r="I37" s="147" cm="1">
        <f t="array" ref="I37">IF(OR($H$33:$H$38&lt;&gt;"",$H$44:$H$57&lt;&gt;"", $H$62:$H$66&lt;&gt;"", $H$71:$H$76&lt;&gt;"", $H$81:$H$87&lt;&gt;"", $H$92:$H$97&lt;&gt;"", $H$102:$H$109&lt;&gt;"", $H$114:$H$119&lt;&gt;"", $H$124:$H$133&lt;&gt;"", $H$138:$H$144&lt;&gt;""),'Personal Budget'!G37,0)</f>
        <v>0</v>
      </c>
      <c r="J37" s="206"/>
      <c r="K37" s="147" cm="1">
        <f t="array" ref="K37">IF(OR($J$33:$J$38&lt;&gt;"",$J$44:$J$57&lt;&gt;"", $J$62:$J$66&lt;&gt;"", $J$71:$J$76&lt;&gt;"", $J$81:$J$87&lt;&gt;"", $J$92:$J$97&lt;&gt;"", $J$102:$J$109&lt;&gt;"", $J$114:$J$119&lt;&gt;"", $J$124:$J$133&lt;&gt;"", $J$138:$J$144&lt;&gt;""),'Personal Budget'!H37,0)</f>
        <v>0</v>
      </c>
      <c r="L37" s="206"/>
      <c r="M37" s="147" cm="1">
        <f t="array" ref="M37">IF(OR($L$33:$L$38&lt;&gt;"",$L$44:$L$57&lt;&gt;"", $L$62:$L$66&lt;&gt;"", $L$71:$L$76&lt;&gt;"", $L$81:$L$87&lt;&gt;"", $L$92:$L$97&lt;&gt;"", $L$102:$L$109&lt;&gt;"", $L$114:$L$119&lt;&gt;"", $L$124:$L$133&lt;&gt;"", $L$138:$L$144&lt;&gt;""),'Personal Budget'!I37,0)</f>
        <v>0</v>
      </c>
      <c r="N37" s="206"/>
      <c r="O37" s="147" cm="1">
        <f t="array" ref="O37">IF(OR($N$33:$N$38&lt;&gt;"",$N$44:$N$57&lt;&gt;"", $N$62:$N$66&lt;&gt;"", $N$71:$N$76&lt;&gt;"", $N$81:$N$87&lt;&gt;"", $N$92:$N$97&lt;&gt;"", $N$102:$N$109&lt;&gt;"", $N$114:$N$119&lt;&gt;"", $N$124:$N$133&lt;&gt;"", $N$138:$N$144&lt;&gt;""),'Personal Budget'!J37,0)</f>
        <v>0</v>
      </c>
      <c r="P37" s="206"/>
      <c r="Q37" s="147" cm="1">
        <f t="array" ref="Q37">IF(OR($P$33:$P$38&lt;&gt;"",$P$44:$P$57&lt;&gt;"", $P$62:$P$66&lt;&gt;"", $P$71:$P$76&lt;&gt;"", $P$81:$P$87&lt;&gt;"", $P$92:$P$97&lt;&gt;"", $P$102:$P$109&lt;&gt;"", $P$114:$P$119&lt;&gt;"", $P$124:$P$133&lt;&gt;"", $P$138:$P$144&lt;&gt;""),'Personal Budget'!K37,0)</f>
        <v>0</v>
      </c>
      <c r="R37" s="206"/>
      <c r="S37" s="147" cm="1">
        <f t="array" ref="S37">IF(OR($R$33:$R$38&lt;&gt;"",$R$44:$R$57&lt;&gt;"", $R$62:$R$66&lt;&gt;"", $R$71:$R$76&lt;&gt;"", $R$81:$R$87&lt;&gt;"", $R$92:$R$97&lt;&gt;"", $R$102:$R$109&lt;&gt;"", $R$114:$R$119&lt;&gt;"", $R$124:$R$133&lt;&gt;"", $R$138:$R$144&lt;&gt;""),'Personal Budget'!L37,0)</f>
        <v>0</v>
      </c>
      <c r="T37" s="206"/>
      <c r="U37" s="147" cm="1">
        <f t="array" ref="U37">IF(OR($T$33:$T$38&lt;&gt;"",$T$44:$T$57&lt;&gt;"", $T$62:$T$66&lt;&gt;"", $T$71:$T$76&lt;&gt;"", $T$81:$T$87&lt;&gt;"", $T$92:$T$97&lt;&gt;"", $T$102:$T$109&lt;&gt;"", $T$114:$T$119&lt;&gt;"", $T$124:$T$133&lt;&gt;"", $T$138:$T$144&lt;&gt;""),'Personal Budget'!M37,0)</f>
        <v>0</v>
      </c>
      <c r="V37" s="206"/>
      <c r="W37" s="147" cm="1">
        <f t="array" ref="W37">IF(OR($V$33:$V$38&lt;&gt;"",$V$44:$V$57&lt;&gt;"", $V$62:$V$66&lt;&gt;"", $V$71:$V$76&lt;&gt;"", $V$81:$V$87&lt;&gt;"", $V$92:$V$97&lt;&gt;"", $V$102:$V$109&lt;&gt;"", $V$114:$V$119&lt;&gt;"", $V$124:$V$133&lt;&gt;"", $V$138:$V$144&lt;&gt;""),'Personal Budget'!N37,0)</f>
        <v>0</v>
      </c>
      <c r="X37" s="206"/>
      <c r="Y37" s="147" cm="1">
        <f t="array" ref="Y37">IF(OR($X$33:$X$38&lt;&gt;"",$X$44:$X$57&lt;&gt;"", $X$62:$X$66&lt;&gt;"", $X$71:$X$76&lt;&gt;"", $X$81:$X$87&lt;&gt;"", $X$92:$X$97&lt;&gt;"", $X$102:$X$109&lt;&gt;"", $X$114:$X$119&lt;&gt;"", $X$124:$X$133&lt;&gt;"", $X$138:$X$144&lt;&gt;""),'Personal Budget'!O37,0)</f>
        <v>0</v>
      </c>
      <c r="Z37" s="206"/>
      <c r="AA37" s="147" cm="1">
        <f t="array" ref="AA37">IF(OR($Z$33:$Z$38&lt;&gt;"",$Z$44:$Z$57&lt;&gt;"", $Z$62:$Z$66&lt;&gt;"", $Z$71:$Z$76&lt;&gt;"", $Z$81:$Z$87&lt;&gt;"", $Z$92:$Z$97&lt;&gt;"", $Z$102:$Z$109&lt;&gt;"", $Z$114:$Z$119&lt;&gt;"", $Z$124:$Z$133&lt;&gt;"", $Z$138:$Z$144&lt;&gt;""),'Personal Budget'!P37,0)</f>
        <v>0</v>
      </c>
      <c r="AB37" s="211"/>
      <c r="AC37" s="147" cm="1">
        <f t="array" ref="AC37">IF(OR($AB$33:$AB$38&lt;&gt;"",$AB$44:$AB$57&lt;&gt;"", $AB$62:$AB$66&lt;&gt;"", $AB$71:$AB$76&lt;&gt;"", $AB$81:$AB$87&lt;&gt;"", $AB$92:$AB$97&lt;&gt;"", $AB$102:$AB$109&lt;&gt;"", $AB$114:$AB$119&lt;&gt;"", $AB$124:$AB$133&lt;&gt;"", $AB$138:$AB$144&lt;&gt;""),'Personal Budget'!Q37,0)</f>
        <v>0</v>
      </c>
      <c r="AD37" s="74">
        <f t="shared" si="0"/>
        <v>0</v>
      </c>
      <c r="AE37" s="74">
        <f t="shared" si="0"/>
        <v>0</v>
      </c>
      <c r="AF37" s="74">
        <f t="shared" si="1"/>
        <v>0</v>
      </c>
    </row>
    <row r="38" spans="2:32" ht="19.5" customHeight="1" thickBot="1" x14ac:dyDescent="0.25">
      <c r="C38" s="141" t="str">
        <f>'Personal Budget'!C38</f>
        <v>Other income</v>
      </c>
      <c r="D38" s="142" t="s">
        <v>41</v>
      </c>
      <c r="E38" s="143">
        <v>0</v>
      </c>
      <c r="F38" s="206"/>
      <c r="G38" s="147" cm="1">
        <f t="array" ref="G38">IF(OR($F$33:$F$38&lt;&gt;"",$F$44:$F$57&lt;&gt;"", $F$62:$F$66&lt;&gt;"", $F$71:$F$76&lt;&gt;"", $F$81:$F$87&lt;&gt;"", $F$92:$F$97&lt;&gt;"", $F$102:$F$109&lt;&gt;"", $F$114:$F$119&lt;&gt;"", $F$124:$F$133&lt;&gt;"", $F$138:$F$144&lt;&gt;""),'Personal Budget'!F38,0)</f>
        <v>0</v>
      </c>
      <c r="H38" s="206"/>
      <c r="I38" s="147" cm="1">
        <f t="array" ref="I38">IF(OR($H$33:$H$38&lt;&gt;"",$H$44:$H$57&lt;&gt;"", $H$62:$H$66&lt;&gt;"", $H$71:$H$76&lt;&gt;"", $H$81:$H$87&lt;&gt;"", $H$92:$H$97&lt;&gt;"", $H$102:$H$109&lt;&gt;"", $H$114:$H$119&lt;&gt;"", $H$124:$H$133&lt;&gt;"", $H$138:$H$144&lt;&gt;""),'Personal Budget'!G38,0)</f>
        <v>0</v>
      </c>
      <c r="J38" s="206"/>
      <c r="K38" s="147" cm="1">
        <f t="array" ref="K38">IF(OR($J$33:$J$38&lt;&gt;"",$J$44:$J$57&lt;&gt;"", $J$62:$J$66&lt;&gt;"", $J$71:$J$76&lt;&gt;"", $J$81:$J$87&lt;&gt;"", $J$92:$J$97&lt;&gt;"", $J$102:$J$109&lt;&gt;"", $J$114:$J$119&lt;&gt;"", $J$124:$J$133&lt;&gt;"", $J$138:$J$144&lt;&gt;""),'Personal Budget'!H38,0)</f>
        <v>0</v>
      </c>
      <c r="L38" s="206"/>
      <c r="M38" s="147" cm="1">
        <f t="array" ref="M38">IF(OR($L$33:$L$38&lt;&gt;"",$L$44:$L$57&lt;&gt;"", $L$62:$L$66&lt;&gt;"", $L$71:$L$76&lt;&gt;"", $L$81:$L$87&lt;&gt;"", $L$92:$L$97&lt;&gt;"", $L$102:$L$109&lt;&gt;"", $L$114:$L$119&lt;&gt;"", $L$124:$L$133&lt;&gt;"", $L$138:$L$144&lt;&gt;""),'Personal Budget'!I38,0)</f>
        <v>0</v>
      </c>
      <c r="N38" s="206"/>
      <c r="O38" s="147" cm="1">
        <f t="array" ref="O38">IF(OR($N$33:$N$38&lt;&gt;"",$N$44:$N$57&lt;&gt;"", $N$62:$N$66&lt;&gt;"", $N$71:$N$76&lt;&gt;"", $N$81:$N$87&lt;&gt;"", $N$92:$N$97&lt;&gt;"", $N$102:$N$109&lt;&gt;"", $N$114:$N$119&lt;&gt;"", $N$124:$N$133&lt;&gt;"", $N$138:$N$144&lt;&gt;""),'Personal Budget'!J38,0)</f>
        <v>0</v>
      </c>
      <c r="P38" s="206"/>
      <c r="Q38" s="147" cm="1">
        <f t="array" ref="Q38">IF(OR($P$33:$P$38&lt;&gt;"",$P$44:$P$57&lt;&gt;"", $P$62:$P$66&lt;&gt;"", $P$71:$P$76&lt;&gt;"", $P$81:$P$87&lt;&gt;"", $P$92:$P$97&lt;&gt;"", $P$102:$P$109&lt;&gt;"", $P$114:$P$119&lt;&gt;"", $P$124:$P$133&lt;&gt;"", $P$138:$P$144&lt;&gt;""),'Personal Budget'!K38,0)</f>
        <v>0</v>
      </c>
      <c r="R38" s="206"/>
      <c r="S38" s="147" cm="1">
        <f t="array" ref="S38">IF(OR($R$33:$R$38&lt;&gt;"",$R$44:$R$57&lt;&gt;"", $R$62:$R$66&lt;&gt;"", $R$71:$R$76&lt;&gt;"", $R$81:$R$87&lt;&gt;"", $R$92:$R$97&lt;&gt;"", $R$102:$R$109&lt;&gt;"", $R$114:$R$119&lt;&gt;"", $R$124:$R$133&lt;&gt;"", $R$138:$R$144&lt;&gt;""),'Personal Budget'!L38,0)</f>
        <v>0</v>
      </c>
      <c r="T38" s="206"/>
      <c r="U38" s="147" cm="1">
        <f t="array" ref="U38">IF(OR($T$33:$T$38&lt;&gt;"",$T$44:$T$57&lt;&gt;"", $T$62:$T$66&lt;&gt;"", $T$71:$T$76&lt;&gt;"", $T$81:$T$87&lt;&gt;"", $T$92:$T$97&lt;&gt;"", $T$102:$T$109&lt;&gt;"", $T$114:$T$119&lt;&gt;"", $T$124:$T$133&lt;&gt;"", $T$138:$T$144&lt;&gt;""),'Personal Budget'!M38,0)</f>
        <v>0</v>
      </c>
      <c r="V38" s="206"/>
      <c r="W38" s="147" cm="1">
        <f t="array" ref="W38">IF(OR($V$33:$V$38&lt;&gt;"",$V$44:$V$57&lt;&gt;"", $V$62:$V$66&lt;&gt;"", $V$71:$V$76&lt;&gt;"", $V$81:$V$87&lt;&gt;"", $V$92:$V$97&lt;&gt;"", $V$102:$V$109&lt;&gt;"", $V$114:$V$119&lt;&gt;"", $V$124:$V$133&lt;&gt;"", $V$138:$V$144&lt;&gt;""),'Personal Budget'!N38,0)</f>
        <v>0</v>
      </c>
      <c r="X38" s="206"/>
      <c r="Y38" s="147" cm="1">
        <f t="array" ref="Y38">IF(OR($X$33:$X$38&lt;&gt;"",$X$44:$X$57&lt;&gt;"", $X$62:$X$66&lt;&gt;"", $X$71:$X$76&lt;&gt;"", $X$81:$X$87&lt;&gt;"", $X$92:$X$97&lt;&gt;"", $X$102:$X$109&lt;&gt;"", $X$114:$X$119&lt;&gt;"", $X$124:$X$133&lt;&gt;"", $X$138:$X$144&lt;&gt;""),'Personal Budget'!O38,0)</f>
        <v>0</v>
      </c>
      <c r="Z38" s="206"/>
      <c r="AA38" s="147" cm="1">
        <f t="array" ref="AA38">IF(OR($Z$33:$Z$38&lt;&gt;"",$Z$44:$Z$57&lt;&gt;"", $Z$62:$Z$66&lt;&gt;"", $Z$71:$Z$76&lt;&gt;"", $Z$81:$Z$87&lt;&gt;"", $Z$92:$Z$97&lt;&gt;"", $Z$102:$Z$109&lt;&gt;"", $Z$114:$Z$119&lt;&gt;"", $Z$124:$Z$133&lt;&gt;"", $Z$138:$Z$144&lt;&gt;""),'Personal Budget'!P38,0)</f>
        <v>0</v>
      </c>
      <c r="AB38" s="212"/>
      <c r="AC38" s="147" cm="1">
        <f t="array" ref="AC38">IF(OR($AB$33:$AB$38&lt;&gt;"",$AB$44:$AB$57&lt;&gt;"", $AB$62:$AB$66&lt;&gt;"", $AB$71:$AB$76&lt;&gt;"", $AB$81:$AB$87&lt;&gt;"", $AB$92:$AB$97&lt;&gt;"", $AB$102:$AB$109&lt;&gt;"", $AB$114:$AB$119&lt;&gt;"", $AB$124:$AB$133&lt;&gt;"", $AB$138:$AB$144&lt;&gt;""),'Personal Budget'!Q38,0)</f>
        <v>0</v>
      </c>
      <c r="AD38" s="175">
        <f t="shared" si="0"/>
        <v>0</v>
      </c>
      <c r="AE38" s="175">
        <f t="shared" si="0"/>
        <v>0</v>
      </c>
      <c r="AF38" s="175">
        <f t="shared" si="1"/>
        <v>0</v>
      </c>
    </row>
    <row r="39" spans="2:32" ht="19.5" customHeight="1" thickTop="1" x14ac:dyDescent="0.2">
      <c r="C39" s="148" t="str">
        <f>'Personal Budget'!C39</f>
        <v>TOTAL INCOME</v>
      </c>
      <c r="D39" s="64"/>
      <c r="E39" s="41"/>
      <c r="F39" s="207">
        <f t="shared" ref="F39" si="2">SUM(F33:F38)</f>
        <v>0</v>
      </c>
      <c r="G39" s="149">
        <f>SUM(G33:G38)</f>
        <v>0</v>
      </c>
      <c r="H39" s="207">
        <f t="shared" ref="H39:AC39" si="3">SUM(H33:H38)</f>
        <v>0</v>
      </c>
      <c r="I39" s="149">
        <f t="shared" si="3"/>
        <v>0</v>
      </c>
      <c r="J39" s="207">
        <f t="shared" si="3"/>
        <v>0</v>
      </c>
      <c r="K39" s="149">
        <f t="shared" si="3"/>
        <v>0</v>
      </c>
      <c r="L39" s="207">
        <f t="shared" si="3"/>
        <v>0</v>
      </c>
      <c r="M39" s="149">
        <f t="shared" si="3"/>
        <v>0</v>
      </c>
      <c r="N39" s="207">
        <f t="shared" si="3"/>
        <v>0</v>
      </c>
      <c r="O39" s="149">
        <f t="shared" si="3"/>
        <v>0</v>
      </c>
      <c r="P39" s="207">
        <f t="shared" si="3"/>
        <v>0</v>
      </c>
      <c r="Q39" s="149">
        <f t="shared" si="3"/>
        <v>0</v>
      </c>
      <c r="R39" s="207">
        <f t="shared" si="3"/>
        <v>0</v>
      </c>
      <c r="S39" s="149">
        <f t="shared" si="3"/>
        <v>0</v>
      </c>
      <c r="T39" s="207">
        <f t="shared" si="3"/>
        <v>0</v>
      </c>
      <c r="U39" s="149">
        <f t="shared" si="3"/>
        <v>0</v>
      </c>
      <c r="V39" s="207">
        <f t="shared" si="3"/>
        <v>0</v>
      </c>
      <c r="W39" s="149">
        <f t="shared" si="3"/>
        <v>0</v>
      </c>
      <c r="X39" s="207">
        <f t="shared" si="3"/>
        <v>0</v>
      </c>
      <c r="Y39" s="149">
        <f t="shared" si="3"/>
        <v>0</v>
      </c>
      <c r="Z39" s="207">
        <f t="shared" si="3"/>
        <v>0</v>
      </c>
      <c r="AA39" s="149">
        <f t="shared" si="3"/>
        <v>0</v>
      </c>
      <c r="AB39" s="207">
        <f t="shared" si="3"/>
        <v>0</v>
      </c>
      <c r="AC39" s="149">
        <f t="shared" si="3"/>
        <v>0</v>
      </c>
      <c r="AD39" s="230">
        <f t="shared" si="0"/>
        <v>0</v>
      </c>
      <c r="AE39" s="230">
        <f t="shared" si="0"/>
        <v>0</v>
      </c>
      <c r="AF39" s="231">
        <f>SUM(AD39-AE39)</f>
        <v>0</v>
      </c>
    </row>
    <row r="40" spans="2:32" ht="18.95" customHeight="1" thickBot="1" x14ac:dyDescent="0.25">
      <c r="B40" s="23"/>
      <c r="C40" s="23"/>
      <c r="D40" s="63"/>
      <c r="E40" s="63"/>
      <c r="F40" s="195"/>
      <c r="G40" s="23"/>
      <c r="H40" s="195"/>
      <c r="I40" s="23"/>
      <c r="J40" s="195"/>
      <c r="K40" s="23"/>
      <c r="L40" s="195"/>
      <c r="M40" s="23"/>
      <c r="N40" s="195"/>
      <c r="O40" s="23"/>
      <c r="P40" s="195"/>
      <c r="Q40" s="23"/>
      <c r="R40" s="195"/>
      <c r="S40" s="23"/>
      <c r="T40" s="195"/>
      <c r="U40" s="23"/>
      <c r="V40" s="195"/>
      <c r="W40" s="23"/>
      <c r="X40" s="195"/>
      <c r="Y40" s="23"/>
      <c r="Z40" s="195"/>
      <c r="AA40" s="23"/>
      <c r="AB40" s="195"/>
      <c r="AC40" s="23"/>
      <c r="AD40" s="23"/>
      <c r="AE40" s="23"/>
    </row>
    <row r="41" spans="2:32" ht="19.5" customHeight="1" thickTop="1" thickBot="1" x14ac:dyDescent="0.25">
      <c r="B41" s="47" t="s">
        <v>19</v>
      </c>
      <c r="C41" s="47"/>
      <c r="D41" s="283"/>
      <c r="E41" s="283"/>
      <c r="F41" s="196"/>
      <c r="G41" s="48"/>
      <c r="H41" s="196"/>
      <c r="I41" s="48"/>
      <c r="J41" s="196"/>
      <c r="K41" s="48"/>
      <c r="L41" s="196"/>
      <c r="M41" s="48"/>
      <c r="N41" s="196"/>
      <c r="O41" s="48"/>
      <c r="P41" s="196"/>
      <c r="Q41" s="48"/>
      <c r="R41" s="196"/>
      <c r="S41" s="48"/>
      <c r="T41" s="196"/>
      <c r="U41" s="48"/>
      <c r="V41" s="196"/>
      <c r="W41" s="48"/>
      <c r="X41" s="196"/>
      <c r="Y41" s="48"/>
      <c r="Z41" s="196"/>
      <c r="AA41" s="48"/>
      <c r="AB41" s="196"/>
      <c r="AC41" s="48"/>
      <c r="AD41" s="50"/>
      <c r="AE41" s="49"/>
      <c r="AF41" s="50"/>
    </row>
    <row r="42" spans="2:32" ht="24" customHeight="1" thickTop="1" thickBot="1" x14ac:dyDescent="0.3">
      <c r="B42" s="71" t="str">
        <f>'Personal Budget'!B42</f>
        <v>Household</v>
      </c>
      <c r="C42" s="71"/>
      <c r="D42" s="150"/>
      <c r="E42" s="150"/>
      <c r="F42" s="293" t="str">
        <f ca="1">'Personal Budget'!F28</f>
        <v xml:space="preserve">APR </v>
      </c>
      <c r="G42" s="293"/>
      <c r="H42" s="293" t="str">
        <f ca="1">'Personal Budget'!G28</f>
        <v xml:space="preserve">MAY </v>
      </c>
      <c r="I42" s="293"/>
      <c r="J42" s="293" t="str">
        <f ca="1">'Personal Budget'!H28</f>
        <v xml:space="preserve">JUN </v>
      </c>
      <c r="K42" s="293"/>
      <c r="L42" s="293" t="str">
        <f ca="1">'Personal Budget'!I28</f>
        <v xml:space="preserve">JUL </v>
      </c>
      <c r="M42" s="293"/>
      <c r="N42" s="293" t="str">
        <f ca="1">'Personal Budget'!J28</f>
        <v xml:space="preserve">AUG </v>
      </c>
      <c r="O42" s="293"/>
      <c r="P42" s="293" t="str">
        <f ca="1">'Personal Budget'!K28</f>
        <v xml:space="preserve">SEPT </v>
      </c>
      <c r="Q42" s="293"/>
      <c r="R42" s="293" t="str">
        <f ca="1">'Personal Budget'!L28</f>
        <v xml:space="preserve">OCT </v>
      </c>
      <c r="S42" s="293"/>
      <c r="T42" s="293" t="str">
        <f ca="1">'Personal Budget'!M28</f>
        <v xml:space="preserve">NOV </v>
      </c>
      <c r="U42" s="293"/>
      <c r="V42" s="293" t="str">
        <f ca="1">'Personal Budget'!N28</f>
        <v xml:space="preserve">DEC </v>
      </c>
      <c r="W42" s="293"/>
      <c r="X42" s="293" t="str">
        <f ca="1">'Personal Budget'!O28</f>
        <v xml:space="preserve">JAN </v>
      </c>
      <c r="Y42" s="293"/>
      <c r="Z42" s="293" t="str">
        <f ca="1">'Personal Budget'!P28</f>
        <v xml:space="preserve">FEB </v>
      </c>
      <c r="AA42" s="293"/>
      <c r="AB42" s="293" t="str">
        <f ca="1">'Personal Budget'!Q28</f>
        <v xml:space="preserve">MAR </v>
      </c>
      <c r="AC42" s="293"/>
      <c r="AD42" s="151" t="s">
        <v>95</v>
      </c>
      <c r="AE42" s="151" t="s">
        <v>95</v>
      </c>
      <c r="AF42" s="151" t="s">
        <v>95</v>
      </c>
    </row>
    <row r="43" spans="2:32" ht="19.5" customHeight="1" thickTop="1" thickBot="1" x14ac:dyDescent="0.25">
      <c r="C43" s="71"/>
      <c r="D43" s="72" t="s">
        <v>82</v>
      </c>
      <c r="E43" s="72" t="s">
        <v>83</v>
      </c>
      <c r="F43" s="197" t="s">
        <v>94</v>
      </c>
      <c r="G43" s="152" t="s">
        <v>93</v>
      </c>
      <c r="H43" s="197" t="s">
        <v>94</v>
      </c>
      <c r="I43" s="152" t="s">
        <v>93</v>
      </c>
      <c r="J43" s="197" t="s">
        <v>94</v>
      </c>
      <c r="K43" s="152" t="s">
        <v>93</v>
      </c>
      <c r="L43" s="197" t="s">
        <v>94</v>
      </c>
      <c r="M43" s="152" t="s">
        <v>93</v>
      </c>
      <c r="N43" s="197" t="s">
        <v>94</v>
      </c>
      <c r="O43" s="152" t="s">
        <v>93</v>
      </c>
      <c r="P43" s="197" t="s">
        <v>94</v>
      </c>
      <c r="Q43" s="152" t="s">
        <v>93</v>
      </c>
      <c r="R43" s="197" t="s">
        <v>94</v>
      </c>
      <c r="S43" s="152" t="s">
        <v>93</v>
      </c>
      <c r="T43" s="197" t="s">
        <v>94</v>
      </c>
      <c r="U43" s="152" t="s">
        <v>93</v>
      </c>
      <c r="V43" s="197" t="s">
        <v>94</v>
      </c>
      <c r="W43" s="152" t="s">
        <v>93</v>
      </c>
      <c r="X43" s="197" t="s">
        <v>94</v>
      </c>
      <c r="Y43" s="152" t="s">
        <v>93</v>
      </c>
      <c r="Z43" s="197" t="s">
        <v>94</v>
      </c>
      <c r="AA43" s="152" t="s">
        <v>93</v>
      </c>
      <c r="AB43" s="197" t="s">
        <v>94</v>
      </c>
      <c r="AC43" s="135" t="s">
        <v>93</v>
      </c>
      <c r="AD43" s="152" t="s">
        <v>94</v>
      </c>
      <c r="AE43" s="152" t="s">
        <v>93</v>
      </c>
      <c r="AF43" s="152" t="s">
        <v>96</v>
      </c>
    </row>
    <row r="44" spans="2:32" ht="19.5" customHeight="1" thickTop="1" x14ac:dyDescent="0.2">
      <c r="B44" s="44"/>
      <c r="C44" s="153" t="str">
        <f>'Personal Budget'!C43</f>
        <v>Mortgage interest / rent / board</v>
      </c>
      <c r="D44" s="142" t="s">
        <v>41</v>
      </c>
      <c r="E44" s="154">
        <v>0</v>
      </c>
      <c r="F44" s="225"/>
      <c r="G44" s="226" cm="1">
        <f t="array" ref="G44">IF(OR($F$33:$F$38&lt;&gt;"",$F$44:$F$57&lt;&gt;"", $F$62:$F$66&lt;&gt;"", $F$71:$F$76&lt;&gt;"", $F$81:$F$87&lt;&gt;"", $F$92:$F$97&lt;&gt;"", $F$102:$F$109&lt;&gt;"", $F$114:$F$119&lt;&gt;"", $F$124:$F$133&lt;&gt;"", $F$138:$F$144&lt;&gt;""),'Personal Budget'!F43,0)</f>
        <v>0</v>
      </c>
      <c r="H44" s="225"/>
      <c r="I44" s="226" cm="1">
        <f t="array" ref="I44">IF(OR($H$33:$H$38&lt;&gt;"",$H$44:$H$57&lt;&gt;"", $H$62:$H$66&lt;&gt;"", $H$71:$H$76&lt;&gt;"", $H$81:$H$87&lt;&gt;"", $H$92:$H$97&lt;&gt;"", $H$102:$H$109&lt;&gt;"", $H$114:$H$119&lt;&gt;"", $H$124:$H$133&lt;&gt;"", $H$138:$H$144&lt;&gt;""),'Personal Budget'!G43,0)</f>
        <v>0</v>
      </c>
      <c r="J44" s="225"/>
      <c r="K44" s="226" cm="1">
        <f t="array" ref="K44">IF(OR($J$33:$J$38&lt;&gt;"",$J$44:$J$57&lt;&gt;"", $J$62:$J$66&lt;&gt;"", $J$71:$J$76&lt;&gt;"", $J$81:$J$87&lt;&gt;"", $J$92:$J$97&lt;&gt;"", $J$102:$J$109&lt;&gt;"", $J$114:$J$119&lt;&gt;"", $J$124:$J$133&lt;&gt;"", $J$138:$J$144&lt;&gt;""),'Personal Budget'!H43,0)</f>
        <v>0</v>
      </c>
      <c r="L44" s="225"/>
      <c r="M44" s="144" cm="1">
        <f t="array" ref="M44">IF(OR($L$33:$L$38&lt;&gt;"",$L$44:$L$57&lt;&gt;"", $L$62:$L$66&lt;&gt;"", $L$71:$L$76&lt;&gt;"", $L$81:$L$87&lt;&gt;"", $L$92:$L$97&lt;&gt;"", $L$102:$L$109&lt;&gt;"", $L$114:$L$119&lt;&gt;"", $L$124:$L$133&lt;&gt;"", $L$138:$L$144&lt;&gt;""),'Personal Budget'!I43,0)</f>
        <v>0</v>
      </c>
      <c r="N44" s="205"/>
      <c r="O44" s="144" cm="1">
        <f t="array" ref="O44">IF(OR($N$33:$N$38&lt;&gt;"",$N$44:$N$57&lt;&gt;"", $N$62:$N$66&lt;&gt;"", $N$71:$N$76&lt;&gt;"", $N$81:$N$87&lt;&gt;"", $N$92:$N$97&lt;&gt;"", $N$102:$N$109&lt;&gt;"", $N$114:$N$119&lt;&gt;"", $N$124:$N$133&lt;&gt;"", $N$138:$N$144&lt;&gt;""),'Personal Budget'!J43,0)</f>
        <v>0</v>
      </c>
      <c r="P44" s="205"/>
      <c r="Q44" s="144" cm="1">
        <f t="array" ref="Q44">IF(OR($P$33:$P$38&lt;&gt;"",$P$44:$P$57&lt;&gt;"", $P$62:$P$66&lt;&gt;"", $P$71:$P$76&lt;&gt;"", $P$81:$P$87&lt;&gt;"", $P$92:$P$97&lt;&gt;"", $P$102:$P$109&lt;&gt;"", $P$114:$P$119&lt;&gt;"", $P$124:$P$133&lt;&gt;"", $P$138:$P$144&lt;&gt;""),'Personal Budget'!K43,0)</f>
        <v>0</v>
      </c>
      <c r="R44" s="205"/>
      <c r="S44" s="245" cm="1">
        <f t="array" ref="S44">IF(OR($R$33:$R$38&lt;&gt;"",$R$44:$R$57&lt;&gt;"", $R$62:$R$66&lt;&gt;"", $R$71:$R$76&lt;&gt;"", $R$81:$R$87&lt;&gt;"", $R$92:$R$97&lt;&gt;"", $R$102:$R$109&lt;&gt;"", $R$114:$R$119&lt;&gt;"", $R$124:$R$133&lt;&gt;"", $R$138:$R$144&lt;&gt;""),'Personal Budget'!L43,0)</f>
        <v>0</v>
      </c>
      <c r="T44" s="205"/>
      <c r="U44" s="245" cm="1">
        <f t="array" ref="U44">IF(OR($T$33:$T$38&lt;&gt;"",$T$44:$T$57&lt;&gt;"", $T$62:$T$66&lt;&gt;"", $T$71:$T$76&lt;&gt;"", $T$81:$T$87&lt;&gt;"", $T$92:$T$97&lt;&gt;"", $T$102:$T$109&lt;&gt;"", $T$114:$T$119&lt;&gt;"", $T$124:$T$133&lt;&gt;"", $T$138:$T$144&lt;&gt;""),'Personal Budget'!M43,0)</f>
        <v>0</v>
      </c>
      <c r="V44" s="205"/>
      <c r="W44" s="227" cm="1">
        <f t="array" ref="W44">IF(OR($V$33:$V$38&lt;&gt;"",$V$44:$V$57&lt;&gt;"", $V$62:$V$66&lt;&gt;"", $V$71:$V$76&lt;&gt;"", $V$81:$V$87&lt;&gt;"", $V$92:$V$97&lt;&gt;"", $V$102:$V$109&lt;&gt;"", $V$114:$V$119&lt;&gt;"", $V$124:$V$133&lt;&gt;"", $V$138:$V$144&lt;&gt;""),'Personal Budget'!N43,0)</f>
        <v>0</v>
      </c>
      <c r="X44" s="225"/>
      <c r="Y44" s="227" cm="1">
        <f t="array" ref="Y44">IF(OR($X$33:$X$38&lt;&gt;"",$X$44:$X$57&lt;&gt;"", $X$62:$X$66&lt;&gt;"", $X$71:$X$76&lt;&gt;"", $X$81:$X$87&lt;&gt;"", $X$92:$X$97&lt;&gt;"", $X$102:$X$109&lt;&gt;"", $X$114:$X$119&lt;&gt;"", $X$124:$X$133&lt;&gt;"", $X$138:$X$144&lt;&gt;""),'Personal Budget'!O43,0)</f>
        <v>0</v>
      </c>
      <c r="Z44" s="225"/>
      <c r="AA44" s="227" cm="1">
        <f t="array" ref="AA44">IF(OR($Z$33:$Z$38&lt;&gt;"",$Z$44:$Z$57&lt;&gt;"", $Z$62:$Z$66&lt;&gt;"", $Z$71:$Z$76&lt;&gt;"", $Z$81:$Z$87&lt;&gt;"", $Z$92:$Z$97&lt;&gt;"", $Z$102:$Z$109&lt;&gt;"", $Z$114:$Z$119&lt;&gt;"", $Z$124:$Z$133&lt;&gt;"", $Z$138:$Z$144&lt;&gt;""),'Personal Budget'!P43,0)</f>
        <v>0</v>
      </c>
      <c r="AB44" s="228"/>
      <c r="AC44" s="233" cm="1">
        <f t="array" ref="AC44">IF(OR($AB$33:$AB$38&lt;&gt;"",$AB$44:$AB$57&lt;&gt;"", $AB$62:$AB$66&lt;&gt;"", $AB$71:$AB$76&lt;&gt;"", $AB$81:$AB$87&lt;&gt;"", $AB$92:$AB$97&lt;&gt;"", $AB$102:$AB$109&lt;&gt;"", $AB$114:$AB$119&lt;&gt;"", $AB$124:$AB$133&lt;&gt;"", $AB$138:$AB$144&lt;&gt;""),'Personal Budget'!Q43,0)</f>
        <v>0</v>
      </c>
      <c r="AD44" s="234">
        <f t="shared" ref="AD44:AD58" si="4">SUM(F44+H44+J44+L44+N44+P44+R44+T44+V44+X44+Z44+AB44)</f>
        <v>0</v>
      </c>
      <c r="AE44" s="73">
        <f t="shared" ref="AE44:AE58" si="5">SUM(G44+I44+K44+M44+O44+Q44+S44+U44+W44+Y44+AA44+AC44)</f>
        <v>0</v>
      </c>
      <c r="AF44" s="73">
        <f t="shared" ref="AF44:AF57" si="6">ROUND(SUM(AE44-AD44),2)</f>
        <v>0</v>
      </c>
    </row>
    <row r="45" spans="2:32" ht="19.5" customHeight="1" x14ac:dyDescent="0.2">
      <c r="B45" s="44"/>
      <c r="C45" s="153" t="str">
        <f>'Personal Budget'!C44</f>
        <v>Rates</v>
      </c>
      <c r="D45" s="142" t="s">
        <v>41</v>
      </c>
      <c r="E45" s="154">
        <v>0</v>
      </c>
      <c r="F45" s="221"/>
      <c r="G45" s="155" cm="1">
        <f t="array" ref="G45">IF(OR($F$33:$F$38&lt;&gt;"",$F$44:$F$57&lt;&gt;"", $F$62:$F$66&lt;&gt;"", $F$71:$F$76&lt;&gt;"", $F$81:$F$87&lt;&gt;"", $F$92:$F$97&lt;&gt;"", $F$102:$F$109&lt;&gt;"", $F$114:$F$119&lt;&gt;"", $F$124:$F$133&lt;&gt;"", $F$138:$F$144&lt;&gt;""),'Personal Budget'!F44,0)</f>
        <v>0</v>
      </c>
      <c r="H45" s="221"/>
      <c r="I45" s="155" cm="1">
        <f t="array" ref="I45">IF(OR($H$33:$H$38&lt;&gt;"",$H$44:$H$57&lt;&gt;"", $H$62:$H$66&lt;&gt;"", $H$71:$H$76&lt;&gt;"", $H$81:$H$87&lt;&gt;"", $H$92:$H$97&lt;&gt;"", $H$102:$H$109&lt;&gt;"", $H$114:$H$119&lt;&gt;"", $H$124:$H$133&lt;&gt;"", $H$138:$H$144&lt;&gt;""),'Personal Budget'!G44,0)</f>
        <v>0</v>
      </c>
      <c r="J45" s="221"/>
      <c r="K45" s="155" cm="1">
        <f t="array" ref="K45">IF(OR($J$33:$J$38&lt;&gt;"",$J$44:$J$57&lt;&gt;"", $J$62:$J$66&lt;&gt;"", $J$71:$J$76&lt;&gt;"", $J$81:$J$87&lt;&gt;"", $J$92:$J$97&lt;&gt;"", $J$102:$J$109&lt;&gt;"", $J$114:$J$119&lt;&gt;"", $J$124:$J$133&lt;&gt;"", $J$138:$J$144&lt;&gt;""),'Personal Budget'!H44,0)</f>
        <v>0</v>
      </c>
      <c r="L45" s="221"/>
      <c r="M45" s="147" cm="1">
        <f t="array" ref="M45">IF(OR($L$33:$L$38&lt;&gt;"",$L$44:$L$57&lt;&gt;"", $L$62:$L$66&lt;&gt;"", $L$71:$L$76&lt;&gt;"", $L$81:$L$87&lt;&gt;"", $L$92:$L$97&lt;&gt;"", $L$102:$L$109&lt;&gt;"", $L$114:$L$119&lt;&gt;"", $L$124:$L$133&lt;&gt;"", $L$138:$L$144&lt;&gt;""),'Personal Budget'!I44,0)</f>
        <v>0</v>
      </c>
      <c r="N45" s="206"/>
      <c r="O45" s="147" cm="1">
        <f t="array" ref="O45">IF(OR($N$33:$N$38&lt;&gt;"",$N$44:$N$57&lt;&gt;"", $N$62:$N$66&lt;&gt;"", $N$71:$N$76&lt;&gt;"", $N$81:$N$87&lt;&gt;"", $N$92:$N$97&lt;&gt;"", $N$102:$N$109&lt;&gt;"", $N$114:$N$119&lt;&gt;"", $N$124:$N$133&lt;&gt;"", $N$138:$N$144&lt;&gt;""),'Personal Budget'!J44,0)</f>
        <v>0</v>
      </c>
      <c r="P45" s="206"/>
      <c r="Q45" s="147" cm="1">
        <f t="array" ref="Q45">IF(OR($P$33:$P$38&lt;&gt;"",$P$44:$P$57&lt;&gt;"", $P$62:$P$66&lt;&gt;"", $P$71:$P$76&lt;&gt;"", $P$81:$P$87&lt;&gt;"", $P$92:$P$97&lt;&gt;"", $P$102:$P$109&lt;&gt;"", $P$114:$P$119&lt;&gt;"", $P$124:$P$133&lt;&gt;"", $P$138:$P$144&lt;&gt;""),'Personal Budget'!K44,0)</f>
        <v>0</v>
      </c>
      <c r="R45" s="206"/>
      <c r="S45" s="147" cm="1">
        <f t="array" ref="S45">IF(OR($R$33:$R$38&lt;&gt;"",$R$44:$R$57&lt;&gt;"", $R$62:$R$66&lt;&gt;"", $R$71:$R$76&lt;&gt;"", $R$81:$R$87&lt;&gt;"", $R$92:$R$97&lt;&gt;"", $R$102:$R$109&lt;&gt;"", $R$114:$R$119&lt;&gt;"", $R$124:$R$133&lt;&gt;"", $R$138:$R$144&lt;&gt;""),'Personal Budget'!L44,0)</f>
        <v>0</v>
      </c>
      <c r="T45" s="206"/>
      <c r="U45" s="147" cm="1">
        <f t="array" ref="U45">IF(OR($T$33:$T$38&lt;&gt;"",$T$44:$T$57&lt;&gt;"", $T$62:$T$66&lt;&gt;"", $T$71:$T$76&lt;&gt;"", $T$81:$T$87&lt;&gt;"", $T$92:$T$97&lt;&gt;"", $T$102:$T$109&lt;&gt;"", $T$114:$T$119&lt;&gt;"", $T$124:$T$133&lt;&gt;"", $T$138:$T$144&lt;&gt;""),'Personal Budget'!M44,0)</f>
        <v>0</v>
      </c>
      <c r="V45" s="206"/>
      <c r="W45" s="155" cm="1">
        <f t="array" ref="W45">IF(OR($V$33:$V$38&lt;&gt;"",$V$44:$V$57&lt;&gt;"", $V$62:$V$66&lt;&gt;"", $V$71:$V$76&lt;&gt;"", $V$81:$V$87&lt;&gt;"", $V$92:$V$97&lt;&gt;"", $V$102:$V$109&lt;&gt;"", $V$114:$V$119&lt;&gt;"", $V$124:$V$133&lt;&gt;"", $V$138:$V$144&lt;&gt;""),'Personal Budget'!N44,0)</f>
        <v>0</v>
      </c>
      <c r="X45" s="221"/>
      <c r="Y45" s="155" cm="1">
        <f t="array" ref="Y45">IF(OR($X$33:$X$38&lt;&gt;"",$X$44:$X$57&lt;&gt;"", $X$62:$X$66&lt;&gt;"", $X$71:$X$76&lt;&gt;"", $X$81:$X$87&lt;&gt;"", $X$92:$X$97&lt;&gt;"", $X$102:$X$109&lt;&gt;"", $X$114:$X$119&lt;&gt;"", $X$124:$X$133&lt;&gt;"", $X$138:$X$144&lt;&gt;""),'Personal Budget'!O44,0)</f>
        <v>0</v>
      </c>
      <c r="Z45" s="221"/>
      <c r="AA45" s="155" cm="1">
        <f t="array" ref="AA45">IF(OR($Z$33:$Z$38&lt;&gt;"",$Z$44:$Z$57&lt;&gt;"", $Z$62:$Z$66&lt;&gt;"", $Z$71:$Z$76&lt;&gt;"", $Z$81:$Z$87&lt;&gt;"", $Z$92:$Z$97&lt;&gt;"", $Z$102:$Z$109&lt;&gt;"", $Z$114:$Z$119&lt;&gt;"", $Z$124:$Z$133&lt;&gt;"", $Z$138:$Z$144&lt;&gt;""),'Personal Budget'!P44,0)</f>
        <v>0</v>
      </c>
      <c r="AB45" s="221"/>
      <c r="AC45" s="155" cm="1">
        <f t="array" ref="AC45">IF(OR($AB$33:$AB$38&lt;&gt;"",$AB$44:$AB$57&lt;&gt;"", $AB$62:$AB$66&lt;&gt;"", $AB$71:$AB$76&lt;&gt;"", $AB$81:$AB$87&lt;&gt;"", $AB$92:$AB$97&lt;&gt;"", $AB$102:$AB$109&lt;&gt;"", $AB$114:$AB$119&lt;&gt;"", $AB$124:$AB$133&lt;&gt;"", $AB$138:$AB$144&lt;&gt;""),'Personal Budget'!Q44,0)</f>
        <v>0</v>
      </c>
      <c r="AD45" s="235">
        <f t="shared" si="4"/>
        <v>0</v>
      </c>
      <c r="AE45" s="74">
        <f t="shared" si="5"/>
        <v>0</v>
      </c>
      <c r="AF45" s="237">
        <f t="shared" si="6"/>
        <v>0</v>
      </c>
    </row>
    <row r="46" spans="2:32" ht="19.5" customHeight="1" x14ac:dyDescent="0.2">
      <c r="B46" s="44"/>
      <c r="C46" s="153" t="str">
        <f>'Personal Budget'!C45</f>
        <v>Water rates</v>
      </c>
      <c r="D46" s="142" t="s">
        <v>41</v>
      </c>
      <c r="E46" s="154">
        <v>0</v>
      </c>
      <c r="F46" s="217"/>
      <c r="G46" s="155" cm="1">
        <f t="array" ref="G46">IF(OR($F$33:$F$38&lt;&gt;"",$F$44:$F$57&lt;&gt;"", $F$62:$F$66&lt;&gt;"", $F$71:$F$76&lt;&gt;"", $F$81:$F$87&lt;&gt;"", $F$92:$F$97&lt;&gt;"", $F$102:$F$109&lt;&gt;"", $F$114:$F$119&lt;&gt;"", $F$124:$F$133&lt;&gt;"", $F$138:$F$144&lt;&gt;""),'Personal Budget'!F45,0)</f>
        <v>0</v>
      </c>
      <c r="H46" s="217"/>
      <c r="I46" s="155" cm="1">
        <f t="array" ref="I46">IF(OR($H$33:$H$38&lt;&gt;"",$H$44:$H$57&lt;&gt;"", $H$62:$H$66&lt;&gt;"", $H$71:$H$76&lt;&gt;"", $H$81:$H$87&lt;&gt;"", $H$92:$H$97&lt;&gt;"", $H$102:$H$109&lt;&gt;"", $H$114:$H$119&lt;&gt;"", $H$124:$H$133&lt;&gt;"", $H$138:$H$144&lt;&gt;""),'Personal Budget'!G45,0)</f>
        <v>0</v>
      </c>
      <c r="J46" s="217"/>
      <c r="K46" s="155" cm="1">
        <f t="array" ref="K46">IF(OR($J$33:$J$38&lt;&gt;"",$J$44:$J$57&lt;&gt;"", $J$62:$J$66&lt;&gt;"", $J$71:$J$76&lt;&gt;"", $J$81:$J$87&lt;&gt;"", $J$92:$J$97&lt;&gt;"", $J$102:$J$109&lt;&gt;"", $J$114:$J$119&lt;&gt;"", $J$124:$J$133&lt;&gt;"", $J$138:$J$144&lt;&gt;""),'Personal Budget'!H45,0)</f>
        <v>0</v>
      </c>
      <c r="L46" s="217"/>
      <c r="M46" s="147" cm="1">
        <f t="array" ref="M46">IF(OR($L$33:$L$38&lt;&gt;"",$L$44:$L$57&lt;&gt;"", $L$62:$L$66&lt;&gt;"", $L$71:$L$76&lt;&gt;"", $L$81:$L$87&lt;&gt;"", $L$92:$L$97&lt;&gt;"", $L$102:$L$109&lt;&gt;"", $L$114:$L$119&lt;&gt;"", $L$124:$L$133&lt;&gt;"", $L$138:$L$144&lt;&gt;""),'Personal Budget'!I45,0)</f>
        <v>0</v>
      </c>
      <c r="N46" s="206"/>
      <c r="O46" s="147" cm="1">
        <f t="array" ref="O46">IF(OR($N$33:$N$38&lt;&gt;"",$N$44:$N$57&lt;&gt;"", $N$62:$N$66&lt;&gt;"", $N$71:$N$76&lt;&gt;"", $N$81:$N$87&lt;&gt;"", $N$92:$N$97&lt;&gt;"", $N$102:$N$109&lt;&gt;"", $N$114:$N$119&lt;&gt;"", $N$124:$N$133&lt;&gt;"", $N$138:$N$144&lt;&gt;""),'Personal Budget'!J45,0)</f>
        <v>0</v>
      </c>
      <c r="P46" s="206"/>
      <c r="Q46" s="147" cm="1">
        <f t="array" ref="Q46">IF(OR($P$33:$P$38&lt;&gt;"",$P$44:$P$57&lt;&gt;"", $P$62:$P$66&lt;&gt;"", $P$71:$P$76&lt;&gt;"", $P$81:$P$87&lt;&gt;"", $P$92:$P$97&lt;&gt;"", $P$102:$P$109&lt;&gt;"", $P$114:$P$119&lt;&gt;"", $P$124:$P$133&lt;&gt;"", $P$138:$P$144&lt;&gt;""),'Personal Budget'!K45,0)</f>
        <v>0</v>
      </c>
      <c r="R46" s="206"/>
      <c r="S46" s="147" cm="1">
        <f t="array" ref="S46">IF(OR($R$33:$R$38&lt;&gt;"",$R$44:$R$57&lt;&gt;"", $R$62:$R$66&lt;&gt;"", $R$71:$R$76&lt;&gt;"", $R$81:$R$87&lt;&gt;"", $R$92:$R$97&lt;&gt;"", $R$102:$R$109&lt;&gt;"", $R$114:$R$119&lt;&gt;"", $R$124:$R$133&lt;&gt;"", $R$138:$R$144&lt;&gt;""),'Personal Budget'!L45,0)</f>
        <v>0</v>
      </c>
      <c r="T46" s="206"/>
      <c r="U46" s="147" cm="1">
        <f t="array" ref="U46">IF(OR($T$33:$T$38&lt;&gt;"",$T$44:$T$57&lt;&gt;"", $T$62:$T$66&lt;&gt;"", $T$71:$T$76&lt;&gt;"", $T$81:$T$87&lt;&gt;"", $T$92:$T$97&lt;&gt;"", $T$102:$T$109&lt;&gt;"", $T$114:$T$119&lt;&gt;"", $T$124:$T$133&lt;&gt;"", $T$138:$T$144&lt;&gt;""),'Personal Budget'!M45,0)</f>
        <v>0</v>
      </c>
      <c r="V46" s="206"/>
      <c r="W46" s="155" cm="1">
        <f t="array" ref="W46">IF(OR($V$33:$V$38&lt;&gt;"",$V$44:$V$57&lt;&gt;"", $V$62:$V$66&lt;&gt;"", $V$71:$V$76&lt;&gt;"", $V$81:$V$87&lt;&gt;"", $V$92:$V$97&lt;&gt;"", $V$102:$V$109&lt;&gt;"", $V$114:$V$119&lt;&gt;"", $V$124:$V$133&lt;&gt;"", $V$138:$V$144&lt;&gt;""),'Personal Budget'!N45,0)</f>
        <v>0</v>
      </c>
      <c r="X46" s="217"/>
      <c r="Y46" s="155" cm="1">
        <f t="array" ref="Y46">IF(OR($X$33:$X$38&lt;&gt;"",$X$44:$X$57&lt;&gt;"", $X$62:$X$66&lt;&gt;"", $X$71:$X$76&lt;&gt;"", $X$81:$X$87&lt;&gt;"", $X$92:$X$97&lt;&gt;"", $X$102:$X$109&lt;&gt;"", $X$114:$X$119&lt;&gt;"", $X$124:$X$133&lt;&gt;"", $X$138:$X$144&lt;&gt;""),'Personal Budget'!O45,0)</f>
        <v>0</v>
      </c>
      <c r="Z46" s="217"/>
      <c r="AA46" s="155" cm="1">
        <f t="array" ref="AA46">IF(OR($Z$33:$Z$38&lt;&gt;"",$Z$44:$Z$57&lt;&gt;"", $Z$62:$Z$66&lt;&gt;"", $Z$71:$Z$76&lt;&gt;"", $Z$81:$Z$87&lt;&gt;"", $Z$92:$Z$97&lt;&gt;"", $Z$102:$Z$109&lt;&gt;"", $Z$114:$Z$119&lt;&gt;"", $Z$124:$Z$133&lt;&gt;"", $Z$138:$Z$144&lt;&gt;""),'Personal Budget'!P45,0)</f>
        <v>0</v>
      </c>
      <c r="AB46" s="221"/>
      <c r="AC46" s="155" cm="1">
        <f t="array" ref="AC46">IF(OR($AB$33:$AB$38&lt;&gt;"",$AB$44:$AB$57&lt;&gt;"", $AB$62:$AB$66&lt;&gt;"", $AB$71:$AB$76&lt;&gt;"", $AB$81:$AB$87&lt;&gt;"", $AB$92:$AB$97&lt;&gt;"", $AB$102:$AB$109&lt;&gt;"", $AB$114:$AB$119&lt;&gt;"", $AB$124:$AB$133&lt;&gt;"", $AB$138:$AB$144&lt;&gt;""),'Personal Budget'!Q45,0)</f>
        <v>0</v>
      </c>
      <c r="AD46" s="235">
        <f t="shared" si="4"/>
        <v>0</v>
      </c>
      <c r="AE46" s="74">
        <f t="shared" si="5"/>
        <v>0</v>
      </c>
      <c r="AF46" s="237">
        <f t="shared" si="6"/>
        <v>0</v>
      </c>
    </row>
    <row r="47" spans="2:32" ht="19.5" customHeight="1" x14ac:dyDescent="0.2">
      <c r="B47" s="44"/>
      <c r="C47" s="153" t="str">
        <f>'Personal Budget'!C46</f>
        <v>Repairs and maintenance</v>
      </c>
      <c r="D47" s="142" t="s">
        <v>41</v>
      </c>
      <c r="E47" s="154">
        <v>0</v>
      </c>
      <c r="F47" s="217"/>
      <c r="G47" s="155" cm="1">
        <f t="array" ref="G47">IF(OR($F$33:$F$38&lt;&gt;"",$F$44:$F$57&lt;&gt;"", $F$62:$F$66&lt;&gt;"", $F$71:$F$76&lt;&gt;"", $F$81:$F$87&lt;&gt;"", $F$92:$F$97&lt;&gt;"", $F$102:$F$109&lt;&gt;"", $F$114:$F$119&lt;&gt;"", $F$124:$F$133&lt;&gt;"", $F$138:$F$144&lt;&gt;""),'Personal Budget'!F46,0)</f>
        <v>0</v>
      </c>
      <c r="H47" s="217"/>
      <c r="I47" s="155" cm="1">
        <f t="array" ref="I47">IF(OR($H$33:$H$38&lt;&gt;"",$H$44:$H$57&lt;&gt;"", $H$62:$H$66&lt;&gt;"", $H$71:$H$76&lt;&gt;"", $H$81:$H$87&lt;&gt;"", $H$92:$H$97&lt;&gt;"", $H$102:$H$109&lt;&gt;"", $H$114:$H$119&lt;&gt;"", $H$124:$H$133&lt;&gt;"", $H$138:$H$144&lt;&gt;""),'Personal Budget'!G46,0)</f>
        <v>0</v>
      </c>
      <c r="J47" s="217"/>
      <c r="K47" s="155" cm="1">
        <f t="array" ref="K47">IF(OR($J$33:$J$38&lt;&gt;"",$J$44:$J$57&lt;&gt;"", $J$62:$J$66&lt;&gt;"", $J$71:$J$76&lt;&gt;"", $J$81:$J$87&lt;&gt;"", $J$92:$J$97&lt;&gt;"", $J$102:$J$109&lt;&gt;"", $J$114:$J$119&lt;&gt;"", $J$124:$J$133&lt;&gt;"", $J$138:$J$144&lt;&gt;""),'Personal Budget'!H46,0)</f>
        <v>0</v>
      </c>
      <c r="L47" s="217"/>
      <c r="M47" s="147" cm="1">
        <f t="array" ref="M47">IF(OR($L$33:$L$38&lt;&gt;"",$L$44:$L$57&lt;&gt;"", $L$62:$L$66&lt;&gt;"", $L$71:$L$76&lt;&gt;"", $L$81:$L$87&lt;&gt;"", $L$92:$L$97&lt;&gt;"", $L$102:$L$109&lt;&gt;"", $L$114:$L$119&lt;&gt;"", $L$124:$L$133&lt;&gt;"", $L$138:$L$144&lt;&gt;""),'Personal Budget'!I46,0)</f>
        <v>0</v>
      </c>
      <c r="N47" s="206"/>
      <c r="O47" s="147" cm="1">
        <f t="array" ref="O47">IF(OR($N$33:$N$38&lt;&gt;"",$N$44:$N$57&lt;&gt;"", $N$62:$N$66&lt;&gt;"", $N$71:$N$76&lt;&gt;"", $N$81:$N$87&lt;&gt;"", $N$92:$N$97&lt;&gt;"", $N$102:$N$109&lt;&gt;"", $N$114:$N$119&lt;&gt;"", $N$124:$N$133&lt;&gt;"", $N$138:$N$144&lt;&gt;""),'Personal Budget'!J46,0)</f>
        <v>0</v>
      </c>
      <c r="P47" s="206"/>
      <c r="Q47" s="147" cm="1">
        <f t="array" ref="Q47">IF(OR($P$33:$P$38&lt;&gt;"",$P$44:$P$57&lt;&gt;"", $P$62:$P$66&lt;&gt;"", $P$71:$P$76&lt;&gt;"", $P$81:$P$87&lt;&gt;"", $P$92:$P$97&lt;&gt;"", $P$102:$P$109&lt;&gt;"", $P$114:$P$119&lt;&gt;"", $P$124:$P$133&lt;&gt;"", $P$138:$P$144&lt;&gt;""),'Personal Budget'!K46,0)</f>
        <v>0</v>
      </c>
      <c r="R47" s="206"/>
      <c r="S47" s="147" cm="1">
        <f t="array" ref="S47">IF(OR($R$33:$R$38&lt;&gt;"",$R$44:$R$57&lt;&gt;"", $R$62:$R$66&lt;&gt;"", $R$71:$R$76&lt;&gt;"", $R$81:$R$87&lt;&gt;"", $R$92:$R$97&lt;&gt;"", $R$102:$R$109&lt;&gt;"", $R$114:$R$119&lt;&gt;"", $R$124:$R$133&lt;&gt;"", $R$138:$R$144&lt;&gt;""),'Personal Budget'!L46,0)</f>
        <v>0</v>
      </c>
      <c r="T47" s="206"/>
      <c r="U47" s="147" cm="1">
        <f t="array" ref="U47">IF(OR($T$33:$T$38&lt;&gt;"",$T$44:$T$57&lt;&gt;"", $T$62:$T$66&lt;&gt;"", $T$71:$T$76&lt;&gt;"", $T$81:$T$87&lt;&gt;"", $T$92:$T$97&lt;&gt;"", $T$102:$T$109&lt;&gt;"", $T$114:$T$119&lt;&gt;"", $T$124:$T$133&lt;&gt;"", $T$138:$T$144&lt;&gt;""),'Personal Budget'!M46,0)</f>
        <v>0</v>
      </c>
      <c r="V47" s="206"/>
      <c r="W47" s="155" cm="1">
        <f t="array" ref="W47">IF(OR($V$33:$V$38&lt;&gt;"",$V$44:$V$57&lt;&gt;"", $V$62:$V$66&lt;&gt;"", $V$71:$V$76&lt;&gt;"", $V$81:$V$87&lt;&gt;"", $V$92:$V$97&lt;&gt;"", $V$102:$V$109&lt;&gt;"", $V$114:$V$119&lt;&gt;"", $V$124:$V$133&lt;&gt;"", $V$138:$V$144&lt;&gt;""),'Personal Budget'!N46,0)</f>
        <v>0</v>
      </c>
      <c r="X47" s="217"/>
      <c r="Y47" s="155" cm="1">
        <f t="array" ref="Y47">IF(OR($X$33:$X$38&lt;&gt;"",$X$44:$X$57&lt;&gt;"", $X$62:$X$66&lt;&gt;"", $X$71:$X$76&lt;&gt;"", $X$81:$X$87&lt;&gt;"", $X$92:$X$97&lt;&gt;"", $X$102:$X$109&lt;&gt;"", $X$114:$X$119&lt;&gt;"", $X$124:$X$133&lt;&gt;"", $X$138:$X$144&lt;&gt;""),'Personal Budget'!O46,0)</f>
        <v>0</v>
      </c>
      <c r="Z47" s="217"/>
      <c r="AA47" s="155" cm="1">
        <f t="array" ref="AA47">IF(OR($Z$33:$Z$38&lt;&gt;"",$Z$44:$Z$57&lt;&gt;"", $Z$62:$Z$66&lt;&gt;"", $Z$71:$Z$76&lt;&gt;"", $Z$81:$Z$87&lt;&gt;"", $Z$92:$Z$97&lt;&gt;"", $Z$102:$Z$109&lt;&gt;"", $Z$114:$Z$119&lt;&gt;"", $Z$124:$Z$133&lt;&gt;"", $Z$138:$Z$144&lt;&gt;""),'Personal Budget'!P46,0)</f>
        <v>0</v>
      </c>
      <c r="AB47" s="221"/>
      <c r="AC47" s="155" cm="1">
        <f t="array" ref="AC47">IF(OR($AB$33:$AB$38&lt;&gt;"",$AB$44:$AB$57&lt;&gt;"", $AB$62:$AB$66&lt;&gt;"", $AB$71:$AB$76&lt;&gt;"", $AB$81:$AB$87&lt;&gt;"", $AB$92:$AB$97&lt;&gt;"", $AB$102:$AB$109&lt;&gt;"", $AB$114:$AB$119&lt;&gt;"", $AB$124:$AB$133&lt;&gt;"", $AB$138:$AB$144&lt;&gt;""),'Personal Budget'!Q46,0)</f>
        <v>0</v>
      </c>
      <c r="AD47" s="235">
        <f t="shared" si="4"/>
        <v>0</v>
      </c>
      <c r="AE47" s="74">
        <f t="shared" si="5"/>
        <v>0</v>
      </c>
      <c r="AF47" s="237">
        <f t="shared" si="6"/>
        <v>0</v>
      </c>
    </row>
    <row r="48" spans="2:32" ht="19.5" customHeight="1" x14ac:dyDescent="0.2">
      <c r="B48" s="44"/>
      <c r="C48" s="153" t="str">
        <f>'Personal Budget'!C47</f>
        <v>Phone / internet</v>
      </c>
      <c r="D48" s="142" t="s">
        <v>41</v>
      </c>
      <c r="E48" s="154">
        <v>0</v>
      </c>
      <c r="F48" s="217"/>
      <c r="G48" s="155" cm="1">
        <f t="array" ref="G48">IF(OR($F$33:$F$38&lt;&gt;"",$F$44:$F$57&lt;&gt;"", $F$62:$F$66&lt;&gt;"", $F$71:$F$76&lt;&gt;"", $F$81:$F$87&lt;&gt;"", $F$92:$F$97&lt;&gt;"", $F$102:$F$109&lt;&gt;"", $F$114:$F$119&lt;&gt;"", $F$124:$F$133&lt;&gt;"", $F$138:$F$144&lt;&gt;""),'Personal Budget'!F47,0)</f>
        <v>0</v>
      </c>
      <c r="H48" s="217"/>
      <c r="I48" s="155" cm="1">
        <f t="array" ref="I48">IF(OR($H$33:$H$38&lt;&gt;"",$H$44:$H$57&lt;&gt;"", $H$62:$H$66&lt;&gt;"", $H$71:$H$76&lt;&gt;"", $H$81:$H$87&lt;&gt;"", $H$92:$H$97&lt;&gt;"", $H$102:$H$109&lt;&gt;"", $H$114:$H$119&lt;&gt;"", $H$124:$H$133&lt;&gt;"", $H$138:$H$144&lt;&gt;""),'Personal Budget'!G47,0)</f>
        <v>0</v>
      </c>
      <c r="J48" s="217"/>
      <c r="K48" s="155" cm="1">
        <f t="array" ref="K48">IF(OR($J$33:$J$38&lt;&gt;"",$J$44:$J$57&lt;&gt;"", $J$62:$J$66&lt;&gt;"", $J$71:$J$76&lt;&gt;"", $J$81:$J$87&lt;&gt;"", $J$92:$J$97&lt;&gt;"", $J$102:$J$109&lt;&gt;"", $J$114:$J$119&lt;&gt;"", $J$124:$J$133&lt;&gt;"", $J$138:$J$144&lt;&gt;""),'Personal Budget'!H47,0)</f>
        <v>0</v>
      </c>
      <c r="L48" s="217"/>
      <c r="M48" s="147" cm="1">
        <f t="array" ref="M48">IF(OR($L$33:$L$38&lt;&gt;"",$L$44:$L$57&lt;&gt;"", $L$62:$L$66&lt;&gt;"", $L$71:$L$76&lt;&gt;"", $L$81:$L$87&lt;&gt;"", $L$92:$L$97&lt;&gt;"", $L$102:$L$109&lt;&gt;"", $L$114:$L$119&lt;&gt;"", $L$124:$L$133&lt;&gt;"", $L$138:$L$144&lt;&gt;""),'Personal Budget'!I47,0)</f>
        <v>0</v>
      </c>
      <c r="N48" s="206"/>
      <c r="O48" s="147" cm="1">
        <f t="array" ref="O48">IF(OR($N$33:$N$38&lt;&gt;"",$N$44:$N$57&lt;&gt;"", $N$62:$N$66&lt;&gt;"", $N$71:$N$76&lt;&gt;"", $N$81:$N$87&lt;&gt;"", $N$92:$N$97&lt;&gt;"", $N$102:$N$109&lt;&gt;"", $N$114:$N$119&lt;&gt;"", $N$124:$N$133&lt;&gt;"", $N$138:$N$144&lt;&gt;""),'Personal Budget'!J47,0)</f>
        <v>0</v>
      </c>
      <c r="P48" s="206"/>
      <c r="Q48" s="147" cm="1">
        <f t="array" ref="Q48">IF(OR($P$33:$P$38&lt;&gt;"",$P$44:$P$57&lt;&gt;"", $P$62:$P$66&lt;&gt;"", $P$71:$P$76&lt;&gt;"", $P$81:$P$87&lt;&gt;"", $P$92:$P$97&lt;&gt;"", $P$102:$P$109&lt;&gt;"", $P$114:$P$119&lt;&gt;"", $P$124:$P$133&lt;&gt;"", $P$138:$P$144&lt;&gt;""),'Personal Budget'!K47,0)</f>
        <v>0</v>
      </c>
      <c r="R48" s="206"/>
      <c r="S48" s="147" cm="1">
        <f t="array" ref="S48">IF(OR($R$33:$R$38&lt;&gt;"",$R$44:$R$57&lt;&gt;"", $R$62:$R$66&lt;&gt;"", $R$71:$R$76&lt;&gt;"", $R$81:$R$87&lt;&gt;"", $R$92:$R$97&lt;&gt;"", $R$102:$R$109&lt;&gt;"", $R$114:$R$119&lt;&gt;"", $R$124:$R$133&lt;&gt;"", $R$138:$R$144&lt;&gt;""),'Personal Budget'!L47,0)</f>
        <v>0</v>
      </c>
      <c r="T48" s="206"/>
      <c r="U48" s="147" cm="1">
        <f t="array" ref="U48">IF(OR($T$33:$T$38&lt;&gt;"",$T$44:$T$57&lt;&gt;"", $T$62:$T$66&lt;&gt;"", $T$71:$T$76&lt;&gt;"", $T$81:$T$87&lt;&gt;"", $T$92:$T$97&lt;&gt;"", $T$102:$T$109&lt;&gt;"", $T$114:$T$119&lt;&gt;"", $T$124:$T$133&lt;&gt;"", $T$138:$T$144&lt;&gt;""),'Personal Budget'!M47,0)</f>
        <v>0</v>
      </c>
      <c r="V48" s="206"/>
      <c r="W48" s="155" cm="1">
        <f t="array" ref="W48">IF(OR($V$33:$V$38&lt;&gt;"",$V$44:$V$57&lt;&gt;"", $V$62:$V$66&lt;&gt;"", $V$71:$V$76&lt;&gt;"", $V$81:$V$87&lt;&gt;"", $V$92:$V$97&lt;&gt;"", $V$102:$V$109&lt;&gt;"", $V$114:$V$119&lt;&gt;"", $V$124:$V$133&lt;&gt;"", $V$138:$V$144&lt;&gt;""),'Personal Budget'!N47,0)</f>
        <v>0</v>
      </c>
      <c r="X48" s="217"/>
      <c r="Y48" s="155" cm="1">
        <f t="array" ref="Y48">IF(OR($X$33:$X$38&lt;&gt;"",$X$44:$X$57&lt;&gt;"", $X$62:$X$66&lt;&gt;"", $X$71:$X$76&lt;&gt;"", $X$81:$X$87&lt;&gt;"", $X$92:$X$97&lt;&gt;"", $X$102:$X$109&lt;&gt;"", $X$114:$X$119&lt;&gt;"", $X$124:$X$133&lt;&gt;"", $X$138:$X$144&lt;&gt;""),'Personal Budget'!O47,0)</f>
        <v>0</v>
      </c>
      <c r="Z48" s="217"/>
      <c r="AA48" s="155" cm="1">
        <f t="array" ref="AA48">IF(OR($Z$33:$Z$38&lt;&gt;"",$Z$44:$Z$57&lt;&gt;"", $Z$62:$Z$66&lt;&gt;"", $Z$71:$Z$76&lt;&gt;"", $Z$81:$Z$87&lt;&gt;"", $Z$92:$Z$97&lt;&gt;"", $Z$102:$Z$109&lt;&gt;"", $Z$114:$Z$119&lt;&gt;"", $Z$124:$Z$133&lt;&gt;"", $Z$138:$Z$144&lt;&gt;""),'Personal Budget'!P47,0)</f>
        <v>0</v>
      </c>
      <c r="AB48" s="221"/>
      <c r="AC48" s="155" cm="1">
        <f t="array" ref="AC48">IF(OR($AB$33:$AB$38&lt;&gt;"",$AB$44:$AB$57&lt;&gt;"", $AB$62:$AB$66&lt;&gt;"", $AB$71:$AB$76&lt;&gt;"", $AB$81:$AB$87&lt;&gt;"", $AB$92:$AB$97&lt;&gt;"", $AB$102:$AB$109&lt;&gt;"", $AB$114:$AB$119&lt;&gt;"", $AB$124:$AB$133&lt;&gt;"", $AB$138:$AB$144&lt;&gt;""),'Personal Budget'!Q47,0)</f>
        <v>0</v>
      </c>
      <c r="AD48" s="235">
        <f t="shared" si="4"/>
        <v>0</v>
      </c>
      <c r="AE48" s="74">
        <f t="shared" si="5"/>
        <v>0</v>
      </c>
      <c r="AF48" s="237">
        <f t="shared" si="6"/>
        <v>0</v>
      </c>
    </row>
    <row r="49" spans="2:32" ht="19.5" customHeight="1" x14ac:dyDescent="0.2">
      <c r="B49" s="44"/>
      <c r="C49" s="153" t="str">
        <f>'Personal Budget'!C48</f>
        <v>Mobile phones</v>
      </c>
      <c r="D49" s="142" t="s">
        <v>41</v>
      </c>
      <c r="E49" s="154">
        <v>0</v>
      </c>
      <c r="F49" s="217"/>
      <c r="G49" s="155" cm="1">
        <f t="array" ref="G49">IF(OR($F$33:$F$38&lt;&gt;"",$F$44:$F$57&lt;&gt;"", $F$62:$F$66&lt;&gt;"", $F$71:$F$76&lt;&gt;"", $F$81:$F$87&lt;&gt;"", $F$92:$F$97&lt;&gt;"", $F$102:$F$109&lt;&gt;"", $F$114:$F$119&lt;&gt;"", $F$124:$F$133&lt;&gt;"", $F$138:$F$144&lt;&gt;""),'Personal Budget'!F48,0)</f>
        <v>0</v>
      </c>
      <c r="H49" s="217"/>
      <c r="I49" s="155" cm="1">
        <f t="array" ref="I49">IF(OR($H$33:$H$38&lt;&gt;"",$H$44:$H$57&lt;&gt;"", $H$62:$H$66&lt;&gt;"", $H$71:$H$76&lt;&gt;"", $H$81:$H$87&lt;&gt;"", $H$92:$H$97&lt;&gt;"", $H$102:$H$109&lt;&gt;"", $H$114:$H$119&lt;&gt;"", $H$124:$H$133&lt;&gt;"", $H$138:$H$144&lt;&gt;""),'Personal Budget'!G48,0)</f>
        <v>0</v>
      </c>
      <c r="J49" s="217"/>
      <c r="K49" s="155" cm="1">
        <f t="array" ref="K49">IF(OR($J$33:$J$38&lt;&gt;"",$J$44:$J$57&lt;&gt;"", $J$62:$J$66&lt;&gt;"", $J$71:$J$76&lt;&gt;"", $J$81:$J$87&lt;&gt;"", $J$92:$J$97&lt;&gt;"", $J$102:$J$109&lt;&gt;"", $J$114:$J$119&lt;&gt;"", $J$124:$J$133&lt;&gt;"", $J$138:$J$144&lt;&gt;""),'Personal Budget'!H48,0)</f>
        <v>0</v>
      </c>
      <c r="L49" s="217"/>
      <c r="M49" s="147" cm="1">
        <f t="array" ref="M49">IF(OR($L$33:$L$38&lt;&gt;"",$L$44:$L$57&lt;&gt;"", $L$62:$L$66&lt;&gt;"", $L$71:$L$76&lt;&gt;"", $L$81:$L$87&lt;&gt;"", $L$92:$L$97&lt;&gt;"", $L$102:$L$109&lt;&gt;"", $L$114:$L$119&lt;&gt;"", $L$124:$L$133&lt;&gt;"", $L$138:$L$144&lt;&gt;""),'Personal Budget'!I48,0)</f>
        <v>0</v>
      </c>
      <c r="N49" s="206"/>
      <c r="O49" s="147" cm="1">
        <f t="array" ref="O49">IF(OR($N$33:$N$38&lt;&gt;"",$N$44:$N$57&lt;&gt;"", $N$62:$N$66&lt;&gt;"", $N$71:$N$76&lt;&gt;"", $N$81:$N$87&lt;&gt;"", $N$92:$N$97&lt;&gt;"", $N$102:$N$109&lt;&gt;"", $N$114:$N$119&lt;&gt;"", $N$124:$N$133&lt;&gt;"", $N$138:$N$144&lt;&gt;""),'Personal Budget'!J48,0)</f>
        <v>0</v>
      </c>
      <c r="P49" s="206"/>
      <c r="Q49" s="147" cm="1">
        <f t="array" ref="Q49">IF(OR($P$33:$P$38&lt;&gt;"",$P$44:$P$57&lt;&gt;"", $P$62:$P$66&lt;&gt;"", $P$71:$P$76&lt;&gt;"", $P$81:$P$87&lt;&gt;"", $P$92:$P$97&lt;&gt;"", $P$102:$P$109&lt;&gt;"", $P$114:$P$119&lt;&gt;"", $P$124:$P$133&lt;&gt;"", $P$138:$P$144&lt;&gt;""),'Personal Budget'!K48,0)</f>
        <v>0</v>
      </c>
      <c r="R49" s="206"/>
      <c r="S49" s="147" cm="1">
        <f t="array" ref="S49">IF(OR($R$33:$R$38&lt;&gt;"",$R$44:$R$57&lt;&gt;"", $R$62:$R$66&lt;&gt;"", $R$71:$R$76&lt;&gt;"", $R$81:$R$87&lt;&gt;"", $R$92:$R$97&lt;&gt;"", $R$102:$R$109&lt;&gt;"", $R$114:$R$119&lt;&gt;"", $R$124:$R$133&lt;&gt;"", $R$138:$R$144&lt;&gt;""),'Personal Budget'!L48,0)</f>
        <v>0</v>
      </c>
      <c r="T49" s="206"/>
      <c r="U49" s="147" cm="1">
        <f t="array" ref="U49">IF(OR($T$33:$T$38&lt;&gt;"",$T$44:$T$57&lt;&gt;"", $T$62:$T$66&lt;&gt;"", $T$71:$T$76&lt;&gt;"", $T$81:$T$87&lt;&gt;"", $T$92:$T$97&lt;&gt;"", $T$102:$T$109&lt;&gt;"", $T$114:$T$119&lt;&gt;"", $T$124:$T$133&lt;&gt;"", $T$138:$T$144&lt;&gt;""),'Personal Budget'!M48,0)</f>
        <v>0</v>
      </c>
      <c r="V49" s="206"/>
      <c r="W49" s="155" cm="1">
        <f t="array" ref="W49">IF(OR($V$33:$V$38&lt;&gt;"",$V$44:$V$57&lt;&gt;"", $V$62:$V$66&lt;&gt;"", $V$71:$V$76&lt;&gt;"", $V$81:$V$87&lt;&gt;"", $V$92:$V$97&lt;&gt;"", $V$102:$V$109&lt;&gt;"", $V$114:$V$119&lt;&gt;"", $V$124:$V$133&lt;&gt;"", $V$138:$V$144&lt;&gt;""),'Personal Budget'!N48,0)</f>
        <v>0</v>
      </c>
      <c r="X49" s="217"/>
      <c r="Y49" s="155" cm="1">
        <f t="array" ref="Y49">IF(OR($X$33:$X$38&lt;&gt;"",$X$44:$X$57&lt;&gt;"", $X$62:$X$66&lt;&gt;"", $X$71:$X$76&lt;&gt;"", $X$81:$X$87&lt;&gt;"", $X$92:$X$97&lt;&gt;"", $X$102:$X$109&lt;&gt;"", $X$114:$X$119&lt;&gt;"", $X$124:$X$133&lt;&gt;"", $X$138:$X$144&lt;&gt;""),'Personal Budget'!O48,0)</f>
        <v>0</v>
      </c>
      <c r="Z49" s="217"/>
      <c r="AA49" s="155" cm="1">
        <f t="array" ref="AA49">IF(OR($Z$33:$Z$38&lt;&gt;"",$Z$44:$Z$57&lt;&gt;"", $Z$62:$Z$66&lt;&gt;"", $Z$71:$Z$76&lt;&gt;"", $Z$81:$Z$87&lt;&gt;"", $Z$92:$Z$97&lt;&gt;"", $Z$102:$Z$109&lt;&gt;"", $Z$114:$Z$119&lt;&gt;"", $Z$124:$Z$133&lt;&gt;"", $Z$138:$Z$144&lt;&gt;""),'Personal Budget'!P48,0)</f>
        <v>0</v>
      </c>
      <c r="AB49" s="221"/>
      <c r="AC49" s="155" cm="1">
        <f t="array" ref="AC49">IF(OR($AB$33:$AB$38&lt;&gt;"",$AB$44:$AB$57&lt;&gt;"", $AB$62:$AB$66&lt;&gt;"", $AB$71:$AB$76&lt;&gt;"", $AB$81:$AB$87&lt;&gt;"", $AB$92:$AB$97&lt;&gt;"", $AB$102:$AB$109&lt;&gt;"", $AB$114:$AB$119&lt;&gt;"", $AB$124:$AB$133&lt;&gt;"", $AB$138:$AB$144&lt;&gt;""),'Personal Budget'!Q48,0)</f>
        <v>0</v>
      </c>
      <c r="AD49" s="235">
        <f t="shared" si="4"/>
        <v>0</v>
      </c>
      <c r="AE49" s="74">
        <f t="shared" si="5"/>
        <v>0</v>
      </c>
      <c r="AF49" s="237">
        <f t="shared" si="6"/>
        <v>0</v>
      </c>
    </row>
    <row r="50" spans="2:32" ht="19.5" customHeight="1" x14ac:dyDescent="0.2">
      <c r="B50" s="28"/>
      <c r="C50" s="153" t="str">
        <f>'Personal Budget'!C49</f>
        <v>Electricity / gas / heating</v>
      </c>
      <c r="D50" s="142" t="s">
        <v>41</v>
      </c>
      <c r="E50" s="154">
        <v>0</v>
      </c>
      <c r="F50" s="217"/>
      <c r="G50" s="155" cm="1">
        <f t="array" ref="G50">IF(OR($F$33:$F$38&lt;&gt;"",$F$44:$F$57&lt;&gt;"", $F$62:$F$66&lt;&gt;"", $F$71:$F$76&lt;&gt;"", $F$81:$F$87&lt;&gt;"", $F$92:$F$97&lt;&gt;"", $F$102:$F$109&lt;&gt;"", $F$114:$F$119&lt;&gt;"", $F$124:$F$133&lt;&gt;"", $F$138:$F$144&lt;&gt;""),'Personal Budget'!F49,0)</f>
        <v>0</v>
      </c>
      <c r="H50" s="217"/>
      <c r="I50" s="155" cm="1">
        <f t="array" ref="I50">IF(OR($H$33:$H$38&lt;&gt;"",$H$44:$H$57&lt;&gt;"", $H$62:$H$66&lt;&gt;"", $H$71:$H$76&lt;&gt;"", $H$81:$H$87&lt;&gt;"", $H$92:$H$97&lt;&gt;"", $H$102:$H$109&lt;&gt;"", $H$114:$H$119&lt;&gt;"", $H$124:$H$133&lt;&gt;"", $H$138:$H$144&lt;&gt;""),'Personal Budget'!G49,0)</f>
        <v>0</v>
      </c>
      <c r="J50" s="217"/>
      <c r="K50" s="155" cm="1">
        <f t="array" ref="K50">IF(OR($J$33:$J$38&lt;&gt;"",$J$44:$J$57&lt;&gt;"", $J$62:$J$66&lt;&gt;"", $J$71:$J$76&lt;&gt;"", $J$81:$J$87&lt;&gt;"", $J$92:$J$97&lt;&gt;"", $J$102:$J$109&lt;&gt;"", $J$114:$J$119&lt;&gt;"", $J$124:$J$133&lt;&gt;"", $J$138:$J$144&lt;&gt;""),'Personal Budget'!H49,0)</f>
        <v>0</v>
      </c>
      <c r="L50" s="217"/>
      <c r="M50" s="147" cm="1">
        <f t="array" ref="M50">IF(OR($L$33:$L$38&lt;&gt;"",$L$44:$L$57&lt;&gt;"", $L$62:$L$66&lt;&gt;"", $L$71:$L$76&lt;&gt;"", $L$81:$L$87&lt;&gt;"", $L$92:$L$97&lt;&gt;"", $L$102:$L$109&lt;&gt;"", $L$114:$L$119&lt;&gt;"", $L$124:$L$133&lt;&gt;"", $L$138:$L$144&lt;&gt;""),'Personal Budget'!I49,0)</f>
        <v>0</v>
      </c>
      <c r="N50" s="206"/>
      <c r="O50" s="147" cm="1">
        <f t="array" ref="O50">IF(OR($N$33:$N$38&lt;&gt;"",$N$44:$N$57&lt;&gt;"", $N$62:$N$66&lt;&gt;"", $N$71:$N$76&lt;&gt;"", $N$81:$N$87&lt;&gt;"", $N$92:$N$97&lt;&gt;"", $N$102:$N$109&lt;&gt;"", $N$114:$N$119&lt;&gt;"", $N$124:$N$133&lt;&gt;"", $N$138:$N$144&lt;&gt;""),'Personal Budget'!J49,0)</f>
        <v>0</v>
      </c>
      <c r="P50" s="206"/>
      <c r="Q50" s="147" cm="1">
        <f t="array" ref="Q50">IF(OR($P$33:$P$38&lt;&gt;"",$P$44:$P$57&lt;&gt;"", $P$62:$P$66&lt;&gt;"", $P$71:$P$76&lt;&gt;"", $P$81:$P$87&lt;&gt;"", $P$92:$P$97&lt;&gt;"", $P$102:$P$109&lt;&gt;"", $P$114:$P$119&lt;&gt;"", $P$124:$P$133&lt;&gt;"", $P$138:$P$144&lt;&gt;""),'Personal Budget'!K49,0)</f>
        <v>0</v>
      </c>
      <c r="R50" s="206"/>
      <c r="S50" s="147" cm="1">
        <f t="array" ref="S50">IF(OR($R$33:$R$38&lt;&gt;"",$R$44:$R$57&lt;&gt;"", $R$62:$R$66&lt;&gt;"", $R$71:$R$76&lt;&gt;"", $R$81:$R$87&lt;&gt;"", $R$92:$R$97&lt;&gt;"", $R$102:$R$109&lt;&gt;"", $R$114:$R$119&lt;&gt;"", $R$124:$R$133&lt;&gt;"", $R$138:$R$144&lt;&gt;""),'Personal Budget'!L49,0)</f>
        <v>0</v>
      </c>
      <c r="T50" s="206"/>
      <c r="U50" s="147" cm="1">
        <f t="array" ref="U50">IF(OR($T$33:$T$38&lt;&gt;"",$T$44:$T$57&lt;&gt;"", $T$62:$T$66&lt;&gt;"", $T$71:$T$76&lt;&gt;"", $T$81:$T$87&lt;&gt;"", $T$92:$T$97&lt;&gt;"", $T$102:$T$109&lt;&gt;"", $T$114:$T$119&lt;&gt;"", $T$124:$T$133&lt;&gt;"", $T$138:$T$144&lt;&gt;""),'Personal Budget'!M49,0)</f>
        <v>0</v>
      </c>
      <c r="V50" s="206"/>
      <c r="W50" s="155" cm="1">
        <f t="array" ref="W50">IF(OR($V$33:$V$38&lt;&gt;"",$V$44:$V$57&lt;&gt;"", $V$62:$V$66&lt;&gt;"", $V$71:$V$76&lt;&gt;"", $V$81:$V$87&lt;&gt;"", $V$92:$V$97&lt;&gt;"", $V$102:$V$109&lt;&gt;"", $V$114:$V$119&lt;&gt;"", $V$124:$V$133&lt;&gt;"", $V$138:$V$144&lt;&gt;""),'Personal Budget'!N49,0)</f>
        <v>0</v>
      </c>
      <c r="X50" s="217"/>
      <c r="Y50" s="155" cm="1">
        <f t="array" ref="Y50">IF(OR($X$33:$X$38&lt;&gt;"",$X$44:$X$57&lt;&gt;"", $X$62:$X$66&lt;&gt;"", $X$71:$X$76&lt;&gt;"", $X$81:$X$87&lt;&gt;"", $X$92:$X$97&lt;&gt;"", $X$102:$X$109&lt;&gt;"", $X$114:$X$119&lt;&gt;"", $X$124:$X$133&lt;&gt;"", $X$138:$X$144&lt;&gt;""),'Personal Budget'!O49,0)</f>
        <v>0</v>
      </c>
      <c r="Z50" s="217"/>
      <c r="AA50" s="155" cm="1">
        <f t="array" ref="AA50">IF(OR($Z$33:$Z$38&lt;&gt;"",$Z$44:$Z$57&lt;&gt;"", $Z$62:$Z$66&lt;&gt;"", $Z$71:$Z$76&lt;&gt;"", $Z$81:$Z$87&lt;&gt;"", $Z$92:$Z$97&lt;&gt;"", $Z$102:$Z$109&lt;&gt;"", $Z$114:$Z$119&lt;&gt;"", $Z$124:$Z$133&lt;&gt;"", $Z$138:$Z$144&lt;&gt;""),'Personal Budget'!P49,0)</f>
        <v>0</v>
      </c>
      <c r="AB50" s="221"/>
      <c r="AC50" s="155" cm="1">
        <f t="array" ref="AC50">IF(OR($AB$33:$AB$38&lt;&gt;"",$AB$44:$AB$57&lt;&gt;"", $AB$62:$AB$66&lt;&gt;"", $AB$71:$AB$76&lt;&gt;"", $AB$81:$AB$87&lt;&gt;"", $AB$92:$AB$97&lt;&gt;"", $AB$102:$AB$109&lt;&gt;"", $AB$114:$AB$119&lt;&gt;"", $AB$124:$AB$133&lt;&gt;"", $AB$138:$AB$144&lt;&gt;""),'Personal Budget'!Q49,0)</f>
        <v>0</v>
      </c>
      <c r="AD50" s="235">
        <f t="shared" si="4"/>
        <v>0</v>
      </c>
      <c r="AE50" s="74">
        <f t="shared" si="5"/>
        <v>0</v>
      </c>
      <c r="AF50" s="237">
        <f t="shared" si="6"/>
        <v>0</v>
      </c>
    </row>
    <row r="51" spans="2:32" ht="19.5" customHeight="1" x14ac:dyDescent="0.2">
      <c r="B51" s="28"/>
      <c r="C51" s="153" t="str">
        <f>'Personal Budget'!C50</f>
        <v>Cleaner</v>
      </c>
      <c r="D51" s="142" t="s">
        <v>41</v>
      </c>
      <c r="E51" s="154">
        <v>0</v>
      </c>
      <c r="F51" s="218"/>
      <c r="G51" s="155" cm="1">
        <f t="array" ref="G51">IF(OR($F$33:$F$38&lt;&gt;"",$F$44:$F$57&lt;&gt;"", $F$62:$F$66&lt;&gt;"", $F$71:$F$76&lt;&gt;"", $F$81:$F$87&lt;&gt;"", $F$92:$F$97&lt;&gt;"", $F$102:$F$109&lt;&gt;"", $F$114:$F$119&lt;&gt;"", $F$124:$F$133&lt;&gt;"", $F$138:$F$144&lt;&gt;""),'Personal Budget'!F50,0)</f>
        <v>0</v>
      </c>
      <c r="H51" s="218"/>
      <c r="I51" s="155" cm="1">
        <f t="array" ref="I51">IF(OR($H$33:$H$38&lt;&gt;"",$H$44:$H$57&lt;&gt;"", $H$62:$H$66&lt;&gt;"", $H$71:$H$76&lt;&gt;"", $H$81:$H$87&lt;&gt;"", $H$92:$H$97&lt;&gt;"", $H$102:$H$109&lt;&gt;"", $H$114:$H$119&lt;&gt;"", $H$124:$H$133&lt;&gt;"", $H$138:$H$144&lt;&gt;""),'Personal Budget'!G50,0)</f>
        <v>0</v>
      </c>
      <c r="J51" s="218"/>
      <c r="K51" s="155" cm="1">
        <f t="array" ref="K51">IF(OR($J$33:$J$38&lt;&gt;"",$J$44:$J$57&lt;&gt;"", $J$62:$J$66&lt;&gt;"", $J$71:$J$76&lt;&gt;"", $J$81:$J$87&lt;&gt;"", $J$92:$J$97&lt;&gt;"", $J$102:$J$109&lt;&gt;"", $J$114:$J$119&lt;&gt;"", $J$124:$J$133&lt;&gt;"", $J$138:$J$144&lt;&gt;""),'Personal Budget'!H50,0)</f>
        <v>0</v>
      </c>
      <c r="L51" s="218"/>
      <c r="M51" s="147" cm="1">
        <f t="array" ref="M51">IF(OR($L$33:$L$38&lt;&gt;"",$L$44:$L$57&lt;&gt;"", $L$62:$L$66&lt;&gt;"", $L$71:$L$76&lt;&gt;"", $L$81:$L$87&lt;&gt;"", $L$92:$L$97&lt;&gt;"", $L$102:$L$109&lt;&gt;"", $L$114:$L$119&lt;&gt;"", $L$124:$L$133&lt;&gt;"", $L$138:$L$144&lt;&gt;""),'Personal Budget'!I50,0)</f>
        <v>0</v>
      </c>
      <c r="N51" s="206"/>
      <c r="O51" s="147" cm="1">
        <f t="array" ref="O51">IF(OR($N$33:$N$38&lt;&gt;"",$N$44:$N$57&lt;&gt;"", $N$62:$N$66&lt;&gt;"", $N$71:$N$76&lt;&gt;"", $N$81:$N$87&lt;&gt;"", $N$92:$N$97&lt;&gt;"", $N$102:$N$109&lt;&gt;"", $N$114:$N$119&lt;&gt;"", $N$124:$N$133&lt;&gt;"", $N$138:$N$144&lt;&gt;""),'Personal Budget'!J50,0)</f>
        <v>0</v>
      </c>
      <c r="P51" s="206"/>
      <c r="Q51" s="147" cm="1">
        <f t="array" ref="Q51">IF(OR($P$33:$P$38&lt;&gt;"",$P$44:$P$57&lt;&gt;"", $P$62:$P$66&lt;&gt;"", $P$71:$P$76&lt;&gt;"", $P$81:$P$87&lt;&gt;"", $P$92:$P$97&lt;&gt;"", $P$102:$P$109&lt;&gt;"", $P$114:$P$119&lt;&gt;"", $P$124:$P$133&lt;&gt;"", $P$138:$P$144&lt;&gt;""),'Personal Budget'!K50,0)</f>
        <v>0</v>
      </c>
      <c r="R51" s="206"/>
      <c r="S51" s="147" cm="1">
        <f t="array" ref="S51">IF(OR($R$33:$R$38&lt;&gt;"",$R$44:$R$57&lt;&gt;"", $R$62:$R$66&lt;&gt;"", $R$71:$R$76&lt;&gt;"", $R$81:$R$87&lt;&gt;"", $R$92:$R$97&lt;&gt;"", $R$102:$R$109&lt;&gt;"", $R$114:$R$119&lt;&gt;"", $R$124:$R$133&lt;&gt;"", $R$138:$R$144&lt;&gt;""),'Personal Budget'!L50,0)</f>
        <v>0</v>
      </c>
      <c r="T51" s="206"/>
      <c r="U51" s="147" cm="1">
        <f t="array" ref="U51">IF(OR($T$33:$T$38&lt;&gt;"",$T$44:$T$57&lt;&gt;"", $T$62:$T$66&lt;&gt;"", $T$71:$T$76&lt;&gt;"", $T$81:$T$87&lt;&gt;"", $T$92:$T$97&lt;&gt;"", $T$102:$T$109&lt;&gt;"", $T$114:$T$119&lt;&gt;"", $T$124:$T$133&lt;&gt;"", $T$138:$T$144&lt;&gt;""),'Personal Budget'!M50,0)</f>
        <v>0</v>
      </c>
      <c r="V51" s="206"/>
      <c r="W51" s="155" cm="1">
        <f t="array" ref="W51">IF(OR($V$33:$V$38&lt;&gt;"",$V$44:$V$57&lt;&gt;"", $V$62:$V$66&lt;&gt;"", $V$71:$V$76&lt;&gt;"", $V$81:$V$87&lt;&gt;"", $V$92:$V$97&lt;&gt;"", $V$102:$V$109&lt;&gt;"", $V$114:$V$119&lt;&gt;"", $V$124:$V$133&lt;&gt;"", $V$138:$V$144&lt;&gt;""),'Personal Budget'!N50,0)</f>
        <v>0</v>
      </c>
      <c r="X51" s="218"/>
      <c r="Y51" s="155" cm="1">
        <f t="array" ref="Y51">IF(OR($X$33:$X$38&lt;&gt;"",$X$44:$X$57&lt;&gt;"", $X$62:$X$66&lt;&gt;"", $X$71:$X$76&lt;&gt;"", $X$81:$X$87&lt;&gt;"", $X$92:$X$97&lt;&gt;"", $X$102:$X$109&lt;&gt;"", $X$114:$X$119&lt;&gt;"", $X$124:$X$133&lt;&gt;"", $X$138:$X$144&lt;&gt;""),'Personal Budget'!O50,0)</f>
        <v>0</v>
      </c>
      <c r="Z51" s="218"/>
      <c r="AA51" s="155" cm="1">
        <f t="array" ref="AA51">IF(OR($Z$33:$Z$38&lt;&gt;"",$Z$44:$Z$57&lt;&gt;"", $Z$62:$Z$66&lt;&gt;"", $Z$71:$Z$76&lt;&gt;"", $Z$81:$Z$87&lt;&gt;"", $Z$92:$Z$97&lt;&gt;"", $Z$102:$Z$109&lt;&gt;"", $Z$114:$Z$119&lt;&gt;"", $Z$124:$Z$133&lt;&gt;"", $Z$138:$Z$144&lt;&gt;""),'Personal Budget'!P50,0)</f>
        <v>0</v>
      </c>
      <c r="AB51" s="221"/>
      <c r="AC51" s="155" cm="1">
        <f t="array" ref="AC51">IF(OR($AB$33:$AB$38&lt;&gt;"",$AB$44:$AB$57&lt;&gt;"", $AB$62:$AB$66&lt;&gt;"", $AB$71:$AB$76&lt;&gt;"", $AB$81:$AB$87&lt;&gt;"", $AB$92:$AB$97&lt;&gt;"", $AB$102:$AB$109&lt;&gt;"", $AB$114:$AB$119&lt;&gt;"", $AB$124:$AB$133&lt;&gt;"", $AB$138:$AB$144&lt;&gt;""),'Personal Budget'!Q50,0)</f>
        <v>0</v>
      </c>
      <c r="AD51" s="235">
        <f t="shared" si="4"/>
        <v>0</v>
      </c>
      <c r="AE51" s="74">
        <f t="shared" si="5"/>
        <v>0</v>
      </c>
      <c r="AF51" s="237">
        <f t="shared" si="6"/>
        <v>0</v>
      </c>
    </row>
    <row r="52" spans="2:32" ht="19.5" customHeight="1" x14ac:dyDescent="0.2">
      <c r="B52" s="28"/>
      <c r="C52" s="153" t="str">
        <f>'Personal Budget'!C51</f>
        <v>Waste management</v>
      </c>
      <c r="D52" s="142" t="s">
        <v>41</v>
      </c>
      <c r="E52" s="154">
        <v>0</v>
      </c>
      <c r="F52" s="219"/>
      <c r="G52" s="155" cm="1">
        <f t="array" ref="G52">IF(OR($F$33:$F$38&lt;&gt;"",$F$44:$F$57&lt;&gt;"", $F$62:$F$66&lt;&gt;"", $F$71:$F$76&lt;&gt;"", $F$81:$F$87&lt;&gt;"", $F$92:$F$97&lt;&gt;"", $F$102:$F$109&lt;&gt;"", $F$114:$F$119&lt;&gt;"", $F$124:$F$133&lt;&gt;"", $F$138:$F$144&lt;&gt;""),'Personal Budget'!F51,0)</f>
        <v>0</v>
      </c>
      <c r="H52" s="219"/>
      <c r="I52" s="155" cm="1">
        <f t="array" ref="I52">IF(OR($H$33:$H$38&lt;&gt;"",$H$44:$H$57&lt;&gt;"", $H$62:$H$66&lt;&gt;"", $H$71:$H$76&lt;&gt;"", $H$81:$H$87&lt;&gt;"", $H$92:$H$97&lt;&gt;"", $H$102:$H$109&lt;&gt;"", $H$114:$H$119&lt;&gt;"", $H$124:$H$133&lt;&gt;"", $H$138:$H$144&lt;&gt;""),'Personal Budget'!G51,0)</f>
        <v>0</v>
      </c>
      <c r="J52" s="219"/>
      <c r="K52" s="155" cm="1">
        <f t="array" ref="K52">IF(OR($J$33:$J$38&lt;&gt;"",$J$44:$J$57&lt;&gt;"", $J$62:$J$66&lt;&gt;"", $J$71:$J$76&lt;&gt;"", $J$81:$J$87&lt;&gt;"", $J$92:$J$97&lt;&gt;"", $J$102:$J$109&lt;&gt;"", $J$114:$J$119&lt;&gt;"", $J$124:$J$133&lt;&gt;"", $J$138:$J$144&lt;&gt;""),'Personal Budget'!H51,0)</f>
        <v>0</v>
      </c>
      <c r="L52" s="219"/>
      <c r="M52" s="147" cm="1">
        <f t="array" ref="M52">IF(OR($L$33:$L$38&lt;&gt;"",$L$44:$L$57&lt;&gt;"", $L$62:$L$66&lt;&gt;"", $L$71:$L$76&lt;&gt;"", $L$81:$L$87&lt;&gt;"", $L$92:$L$97&lt;&gt;"", $L$102:$L$109&lt;&gt;"", $L$114:$L$119&lt;&gt;"", $L$124:$L$133&lt;&gt;"", $L$138:$L$144&lt;&gt;""),'Personal Budget'!I51,0)</f>
        <v>0</v>
      </c>
      <c r="N52" s="206"/>
      <c r="O52" s="147" cm="1">
        <f t="array" ref="O52">IF(OR($N$33:$N$38&lt;&gt;"",$N$44:$N$57&lt;&gt;"", $N$62:$N$66&lt;&gt;"", $N$71:$N$76&lt;&gt;"", $N$81:$N$87&lt;&gt;"", $N$92:$N$97&lt;&gt;"", $N$102:$N$109&lt;&gt;"", $N$114:$N$119&lt;&gt;"", $N$124:$N$133&lt;&gt;"", $N$138:$N$144&lt;&gt;""),'Personal Budget'!J51,0)</f>
        <v>0</v>
      </c>
      <c r="P52" s="206"/>
      <c r="Q52" s="147" cm="1">
        <f t="array" ref="Q52">IF(OR($P$33:$P$38&lt;&gt;"",$P$44:$P$57&lt;&gt;"", $P$62:$P$66&lt;&gt;"", $P$71:$P$76&lt;&gt;"", $P$81:$P$87&lt;&gt;"", $P$92:$P$97&lt;&gt;"", $P$102:$P$109&lt;&gt;"", $P$114:$P$119&lt;&gt;"", $P$124:$P$133&lt;&gt;"", $P$138:$P$144&lt;&gt;""),'Personal Budget'!K51,0)</f>
        <v>0</v>
      </c>
      <c r="R52" s="206"/>
      <c r="S52" s="147" cm="1">
        <f t="array" ref="S52">IF(OR($R$33:$R$38&lt;&gt;"",$R$44:$R$57&lt;&gt;"", $R$62:$R$66&lt;&gt;"", $R$71:$R$76&lt;&gt;"", $R$81:$R$87&lt;&gt;"", $R$92:$R$97&lt;&gt;"", $R$102:$R$109&lt;&gt;"", $R$114:$R$119&lt;&gt;"", $R$124:$R$133&lt;&gt;"", $R$138:$R$144&lt;&gt;""),'Personal Budget'!L51,0)</f>
        <v>0</v>
      </c>
      <c r="T52" s="206"/>
      <c r="U52" s="147" cm="1">
        <f t="array" ref="U52">IF(OR($T$33:$T$38&lt;&gt;"",$T$44:$T$57&lt;&gt;"", $T$62:$T$66&lt;&gt;"", $T$71:$T$76&lt;&gt;"", $T$81:$T$87&lt;&gt;"", $T$92:$T$97&lt;&gt;"", $T$102:$T$109&lt;&gt;"", $T$114:$T$119&lt;&gt;"", $T$124:$T$133&lt;&gt;"", $T$138:$T$144&lt;&gt;""),'Personal Budget'!M51,0)</f>
        <v>0</v>
      </c>
      <c r="V52" s="206"/>
      <c r="W52" s="155" cm="1">
        <f t="array" ref="W52">IF(OR($V$33:$V$38&lt;&gt;"",$V$44:$V$57&lt;&gt;"", $V$62:$V$66&lt;&gt;"", $V$71:$V$76&lt;&gt;"", $V$81:$V$87&lt;&gt;"", $V$92:$V$97&lt;&gt;"", $V$102:$V$109&lt;&gt;"", $V$114:$V$119&lt;&gt;"", $V$124:$V$133&lt;&gt;"", $V$138:$V$144&lt;&gt;""),'Personal Budget'!N51,0)</f>
        <v>0</v>
      </c>
      <c r="X52" s="219"/>
      <c r="Y52" s="155" cm="1">
        <f t="array" ref="Y52">IF(OR($X$33:$X$38&lt;&gt;"",$X$44:$X$57&lt;&gt;"", $X$62:$X$66&lt;&gt;"", $X$71:$X$76&lt;&gt;"", $X$81:$X$87&lt;&gt;"", $X$92:$X$97&lt;&gt;"", $X$102:$X$109&lt;&gt;"", $X$114:$X$119&lt;&gt;"", $X$124:$X$133&lt;&gt;"", $X$138:$X$144&lt;&gt;""),'Personal Budget'!O51,0)</f>
        <v>0</v>
      </c>
      <c r="Z52" s="219"/>
      <c r="AA52" s="155" cm="1">
        <f t="array" ref="AA52">IF(OR($Z$33:$Z$38&lt;&gt;"",$Z$44:$Z$57&lt;&gt;"", $Z$62:$Z$66&lt;&gt;"", $Z$71:$Z$76&lt;&gt;"", $Z$81:$Z$87&lt;&gt;"", $Z$92:$Z$97&lt;&gt;"", $Z$102:$Z$109&lt;&gt;"", $Z$114:$Z$119&lt;&gt;"", $Z$124:$Z$133&lt;&gt;"", $Z$138:$Z$144&lt;&gt;""),'Personal Budget'!P51,0)</f>
        <v>0</v>
      </c>
      <c r="AB52" s="221"/>
      <c r="AC52" s="155" cm="1">
        <f t="array" ref="AC52">IF(OR($AB$33:$AB$38&lt;&gt;"",$AB$44:$AB$57&lt;&gt;"", $AB$62:$AB$66&lt;&gt;"", $AB$71:$AB$76&lt;&gt;"", $AB$81:$AB$87&lt;&gt;"", $AB$92:$AB$97&lt;&gt;"", $AB$102:$AB$109&lt;&gt;"", $AB$114:$AB$119&lt;&gt;"", $AB$124:$AB$133&lt;&gt;"", $AB$138:$AB$144&lt;&gt;""),'Personal Budget'!Q51,0)</f>
        <v>0</v>
      </c>
      <c r="AD52" s="235">
        <f t="shared" si="4"/>
        <v>0</v>
      </c>
      <c r="AE52" s="74">
        <f t="shared" si="5"/>
        <v>0</v>
      </c>
      <c r="AF52" s="237">
        <f t="shared" si="6"/>
        <v>0</v>
      </c>
    </row>
    <row r="53" spans="2:32" ht="19.5" customHeight="1" x14ac:dyDescent="0.2">
      <c r="B53" s="28"/>
      <c r="C53" s="153" t="str">
        <f>'Personal Budget'!C52</f>
        <v>Gardening</v>
      </c>
      <c r="D53" s="142" t="s">
        <v>41</v>
      </c>
      <c r="E53" s="154">
        <v>0</v>
      </c>
      <c r="F53" s="217"/>
      <c r="G53" s="155" cm="1">
        <f t="array" ref="G53">IF(OR($F$33:$F$38&lt;&gt;"",$F$44:$F$57&lt;&gt;"", $F$62:$F$66&lt;&gt;"", $F$71:$F$76&lt;&gt;"", $F$81:$F$87&lt;&gt;"", $F$92:$F$97&lt;&gt;"", $F$102:$F$109&lt;&gt;"", $F$114:$F$119&lt;&gt;"", $F$124:$F$133&lt;&gt;"", $F$138:$F$144&lt;&gt;""),'Personal Budget'!F52,0)</f>
        <v>0</v>
      </c>
      <c r="H53" s="217"/>
      <c r="I53" s="155" cm="1">
        <f t="array" ref="I53">IF(OR($H$33:$H$38&lt;&gt;"",$H$44:$H$57&lt;&gt;"", $H$62:$H$66&lt;&gt;"", $H$71:$H$76&lt;&gt;"", $H$81:$H$87&lt;&gt;"", $H$92:$H$97&lt;&gt;"", $H$102:$H$109&lt;&gt;"", $H$114:$H$119&lt;&gt;"", $H$124:$H$133&lt;&gt;"", $H$138:$H$144&lt;&gt;""),'Personal Budget'!G52,0)</f>
        <v>0</v>
      </c>
      <c r="J53" s="217"/>
      <c r="K53" s="155" cm="1">
        <f t="array" ref="K53">IF(OR($J$33:$J$38&lt;&gt;"",$J$44:$J$57&lt;&gt;"", $J$62:$J$66&lt;&gt;"", $J$71:$J$76&lt;&gt;"", $J$81:$J$87&lt;&gt;"", $J$92:$J$97&lt;&gt;"", $J$102:$J$109&lt;&gt;"", $J$114:$J$119&lt;&gt;"", $J$124:$J$133&lt;&gt;"", $J$138:$J$144&lt;&gt;""),'Personal Budget'!H52,0)</f>
        <v>0</v>
      </c>
      <c r="L53" s="217"/>
      <c r="M53" s="147" cm="1">
        <f t="array" ref="M53">IF(OR($L$33:$L$38&lt;&gt;"",$L$44:$L$57&lt;&gt;"", $L$62:$L$66&lt;&gt;"", $L$71:$L$76&lt;&gt;"", $L$81:$L$87&lt;&gt;"", $L$92:$L$97&lt;&gt;"", $L$102:$L$109&lt;&gt;"", $L$114:$L$119&lt;&gt;"", $L$124:$L$133&lt;&gt;"", $L$138:$L$144&lt;&gt;""),'Personal Budget'!I52,0)</f>
        <v>0</v>
      </c>
      <c r="N53" s="206"/>
      <c r="O53" s="147" cm="1">
        <f t="array" ref="O53">IF(OR($N$33:$N$38&lt;&gt;"",$N$44:$N$57&lt;&gt;"", $N$62:$N$66&lt;&gt;"", $N$71:$N$76&lt;&gt;"", $N$81:$N$87&lt;&gt;"", $N$92:$N$97&lt;&gt;"", $N$102:$N$109&lt;&gt;"", $N$114:$N$119&lt;&gt;"", $N$124:$N$133&lt;&gt;"", $N$138:$N$144&lt;&gt;""),'Personal Budget'!J52,0)</f>
        <v>0</v>
      </c>
      <c r="P53" s="206"/>
      <c r="Q53" s="147" cm="1">
        <f t="array" ref="Q53">IF(OR($P$33:$P$38&lt;&gt;"",$P$44:$P$57&lt;&gt;"", $P$62:$P$66&lt;&gt;"", $P$71:$P$76&lt;&gt;"", $P$81:$P$87&lt;&gt;"", $P$92:$P$97&lt;&gt;"", $P$102:$P$109&lt;&gt;"", $P$114:$P$119&lt;&gt;"", $P$124:$P$133&lt;&gt;"", $P$138:$P$144&lt;&gt;""),'Personal Budget'!K52,0)</f>
        <v>0</v>
      </c>
      <c r="R53" s="206"/>
      <c r="S53" s="147" cm="1">
        <f t="array" ref="S53">IF(OR($R$33:$R$38&lt;&gt;"",$R$44:$R$57&lt;&gt;"", $R$62:$R$66&lt;&gt;"", $R$71:$R$76&lt;&gt;"", $R$81:$R$87&lt;&gt;"", $R$92:$R$97&lt;&gt;"", $R$102:$R$109&lt;&gt;"", $R$114:$R$119&lt;&gt;"", $R$124:$R$133&lt;&gt;"", $R$138:$R$144&lt;&gt;""),'Personal Budget'!L52,0)</f>
        <v>0</v>
      </c>
      <c r="T53" s="206"/>
      <c r="U53" s="147" cm="1">
        <f t="array" ref="U53">IF(OR($T$33:$T$38&lt;&gt;"",$T$44:$T$57&lt;&gt;"", $T$62:$T$66&lt;&gt;"", $T$71:$T$76&lt;&gt;"", $T$81:$T$87&lt;&gt;"", $T$92:$T$97&lt;&gt;"", $T$102:$T$109&lt;&gt;"", $T$114:$T$119&lt;&gt;"", $T$124:$T$133&lt;&gt;"", $T$138:$T$144&lt;&gt;""),'Personal Budget'!M52,0)</f>
        <v>0</v>
      </c>
      <c r="V53" s="206"/>
      <c r="W53" s="155" cm="1">
        <f t="array" ref="W53">IF(OR($V$33:$V$38&lt;&gt;"",$V$44:$V$57&lt;&gt;"", $V$62:$V$66&lt;&gt;"", $V$71:$V$76&lt;&gt;"", $V$81:$V$87&lt;&gt;"", $V$92:$V$97&lt;&gt;"", $V$102:$V$109&lt;&gt;"", $V$114:$V$119&lt;&gt;"", $V$124:$V$133&lt;&gt;"", $V$138:$V$144&lt;&gt;""),'Personal Budget'!N52,0)</f>
        <v>0</v>
      </c>
      <c r="X53" s="217"/>
      <c r="Y53" s="155" cm="1">
        <f t="array" ref="Y53">IF(OR($X$33:$X$38&lt;&gt;"",$X$44:$X$57&lt;&gt;"", $X$62:$X$66&lt;&gt;"", $X$71:$X$76&lt;&gt;"", $X$81:$X$87&lt;&gt;"", $X$92:$X$97&lt;&gt;"", $X$102:$X$109&lt;&gt;"", $X$114:$X$119&lt;&gt;"", $X$124:$X$133&lt;&gt;"", $X$138:$X$144&lt;&gt;""),'Personal Budget'!O52,0)</f>
        <v>0</v>
      </c>
      <c r="Z53" s="217"/>
      <c r="AA53" s="155" cm="1">
        <f t="array" ref="AA53">IF(OR($Z$33:$Z$38&lt;&gt;"",$Z$44:$Z$57&lt;&gt;"", $Z$62:$Z$66&lt;&gt;"", $Z$71:$Z$76&lt;&gt;"", $Z$81:$Z$87&lt;&gt;"", $Z$92:$Z$97&lt;&gt;"", $Z$102:$Z$109&lt;&gt;"", $Z$114:$Z$119&lt;&gt;"", $Z$124:$Z$133&lt;&gt;"", $Z$138:$Z$144&lt;&gt;""),'Personal Budget'!P52,0)</f>
        <v>0</v>
      </c>
      <c r="AB53" s="221"/>
      <c r="AC53" s="155" cm="1">
        <f t="array" ref="AC53">IF(OR($AB$33:$AB$38&lt;&gt;"",$AB$44:$AB$57&lt;&gt;"", $AB$62:$AB$66&lt;&gt;"", $AB$71:$AB$76&lt;&gt;"", $AB$81:$AB$87&lt;&gt;"", $AB$92:$AB$97&lt;&gt;"", $AB$102:$AB$109&lt;&gt;"", $AB$114:$AB$119&lt;&gt;"", $AB$124:$AB$133&lt;&gt;"", $AB$138:$AB$144&lt;&gt;""),'Personal Budget'!Q52,0)</f>
        <v>0</v>
      </c>
      <c r="AD53" s="235">
        <f t="shared" si="4"/>
        <v>0</v>
      </c>
      <c r="AE53" s="74">
        <f t="shared" si="5"/>
        <v>0</v>
      </c>
      <c r="AF53" s="237">
        <f t="shared" si="6"/>
        <v>0</v>
      </c>
    </row>
    <row r="54" spans="2:32" ht="19.5" customHeight="1" x14ac:dyDescent="0.2">
      <c r="B54" s="28"/>
      <c r="C54" s="153" t="str">
        <f>'Personal Budget'!C53</f>
        <v>Furniture / homewares</v>
      </c>
      <c r="D54" s="142" t="s">
        <v>41</v>
      </c>
      <c r="E54" s="154">
        <v>0</v>
      </c>
      <c r="F54" s="217"/>
      <c r="G54" s="155" cm="1">
        <f t="array" ref="G54">IF(OR($F$33:$F$38&lt;&gt;"",$F$44:$F$57&lt;&gt;"", $F$62:$F$66&lt;&gt;"", $F$71:$F$76&lt;&gt;"", $F$81:$F$87&lt;&gt;"", $F$92:$F$97&lt;&gt;"", $F$102:$F$109&lt;&gt;"", $F$114:$F$119&lt;&gt;"", $F$124:$F$133&lt;&gt;"", $F$138:$F$144&lt;&gt;""),'Personal Budget'!F53,0)</f>
        <v>0</v>
      </c>
      <c r="H54" s="217"/>
      <c r="I54" s="155" cm="1">
        <f t="array" ref="I54">IF(OR($H$33:$H$38&lt;&gt;"",$H$44:$H$57&lt;&gt;"", $H$62:$H$66&lt;&gt;"", $H$71:$H$76&lt;&gt;"", $H$81:$H$87&lt;&gt;"", $H$92:$H$97&lt;&gt;"", $H$102:$H$109&lt;&gt;"", $H$114:$H$119&lt;&gt;"", $H$124:$H$133&lt;&gt;"", $H$138:$H$144&lt;&gt;""),'Personal Budget'!G53,0)</f>
        <v>0</v>
      </c>
      <c r="J54" s="217"/>
      <c r="K54" s="155" cm="1">
        <f t="array" ref="K54">IF(OR($J$33:$J$38&lt;&gt;"",$J$44:$J$57&lt;&gt;"", $J$62:$J$66&lt;&gt;"", $J$71:$J$76&lt;&gt;"", $J$81:$J$87&lt;&gt;"", $J$92:$J$97&lt;&gt;"", $J$102:$J$109&lt;&gt;"", $J$114:$J$119&lt;&gt;"", $J$124:$J$133&lt;&gt;"", $J$138:$J$144&lt;&gt;""),'Personal Budget'!H53,0)</f>
        <v>0</v>
      </c>
      <c r="L54" s="217"/>
      <c r="M54" s="147" cm="1">
        <f t="array" ref="M54">IF(OR($L$33:$L$38&lt;&gt;"",$L$44:$L$57&lt;&gt;"", $L$62:$L$66&lt;&gt;"", $L$71:$L$76&lt;&gt;"", $L$81:$L$87&lt;&gt;"", $L$92:$L$97&lt;&gt;"", $L$102:$L$109&lt;&gt;"", $L$114:$L$119&lt;&gt;"", $L$124:$L$133&lt;&gt;"", $L$138:$L$144&lt;&gt;""),'Personal Budget'!I53,0)</f>
        <v>0</v>
      </c>
      <c r="N54" s="206"/>
      <c r="O54" s="147" cm="1">
        <f t="array" ref="O54">IF(OR($N$33:$N$38&lt;&gt;"",$N$44:$N$57&lt;&gt;"", $N$62:$N$66&lt;&gt;"", $N$71:$N$76&lt;&gt;"", $N$81:$N$87&lt;&gt;"", $N$92:$N$97&lt;&gt;"", $N$102:$N$109&lt;&gt;"", $N$114:$N$119&lt;&gt;"", $N$124:$N$133&lt;&gt;"", $N$138:$N$144&lt;&gt;""),'Personal Budget'!J53,0)</f>
        <v>0</v>
      </c>
      <c r="P54" s="206"/>
      <c r="Q54" s="147" cm="1">
        <f t="array" ref="Q54">IF(OR($P$33:$P$38&lt;&gt;"",$P$44:$P$57&lt;&gt;"", $P$62:$P$66&lt;&gt;"", $P$71:$P$76&lt;&gt;"", $P$81:$P$87&lt;&gt;"", $P$92:$P$97&lt;&gt;"", $P$102:$P$109&lt;&gt;"", $P$114:$P$119&lt;&gt;"", $P$124:$P$133&lt;&gt;"", $P$138:$P$144&lt;&gt;""),'Personal Budget'!K53,0)</f>
        <v>0</v>
      </c>
      <c r="R54" s="206"/>
      <c r="S54" s="147" cm="1">
        <f t="array" ref="S54">IF(OR($R$33:$R$38&lt;&gt;"",$R$44:$R$57&lt;&gt;"", $R$62:$R$66&lt;&gt;"", $R$71:$R$76&lt;&gt;"", $R$81:$R$87&lt;&gt;"", $R$92:$R$97&lt;&gt;"", $R$102:$R$109&lt;&gt;"", $R$114:$R$119&lt;&gt;"", $R$124:$R$133&lt;&gt;"", $R$138:$R$144&lt;&gt;""),'Personal Budget'!L53,0)</f>
        <v>0</v>
      </c>
      <c r="T54" s="206"/>
      <c r="U54" s="147" cm="1">
        <f t="array" ref="U54">IF(OR($T$33:$T$38&lt;&gt;"",$T$44:$T$57&lt;&gt;"", $T$62:$T$66&lt;&gt;"", $T$71:$T$76&lt;&gt;"", $T$81:$T$87&lt;&gt;"", $T$92:$T$97&lt;&gt;"", $T$102:$T$109&lt;&gt;"", $T$114:$T$119&lt;&gt;"", $T$124:$T$133&lt;&gt;"", $T$138:$T$144&lt;&gt;""),'Personal Budget'!M53,0)</f>
        <v>0</v>
      </c>
      <c r="V54" s="206"/>
      <c r="W54" s="155" cm="1">
        <f t="array" ref="W54">IF(OR($V$33:$V$38&lt;&gt;"",$V$44:$V$57&lt;&gt;"", $V$62:$V$66&lt;&gt;"", $V$71:$V$76&lt;&gt;"", $V$81:$V$87&lt;&gt;"", $V$92:$V$97&lt;&gt;"", $V$102:$V$109&lt;&gt;"", $V$114:$V$119&lt;&gt;"", $V$124:$V$133&lt;&gt;"", $V$138:$V$144&lt;&gt;""),'Personal Budget'!N53,0)</f>
        <v>0</v>
      </c>
      <c r="X54" s="217"/>
      <c r="Y54" s="155" cm="1">
        <f t="array" ref="Y54">IF(OR($X$33:$X$38&lt;&gt;"",$X$44:$X$57&lt;&gt;"", $X$62:$X$66&lt;&gt;"", $X$71:$X$76&lt;&gt;"", $X$81:$X$87&lt;&gt;"", $X$92:$X$97&lt;&gt;"", $X$102:$X$109&lt;&gt;"", $X$114:$X$119&lt;&gt;"", $X$124:$X$133&lt;&gt;"", $X$138:$X$144&lt;&gt;""),'Personal Budget'!O53,0)</f>
        <v>0</v>
      </c>
      <c r="Z54" s="217"/>
      <c r="AA54" s="155" cm="1">
        <f t="array" ref="AA54">IF(OR($Z$33:$Z$38&lt;&gt;"",$Z$44:$Z$57&lt;&gt;"", $Z$62:$Z$66&lt;&gt;"", $Z$71:$Z$76&lt;&gt;"", $Z$81:$Z$87&lt;&gt;"", $Z$92:$Z$97&lt;&gt;"", $Z$102:$Z$109&lt;&gt;"", $Z$114:$Z$119&lt;&gt;"", $Z$124:$Z$133&lt;&gt;"", $Z$138:$Z$144&lt;&gt;""),'Personal Budget'!P53,0)</f>
        <v>0</v>
      </c>
      <c r="AB54" s="221"/>
      <c r="AC54" s="155" cm="1">
        <f t="array" ref="AC54">IF(OR($AB$33:$AB$38&lt;&gt;"",$AB$44:$AB$57&lt;&gt;"", $AB$62:$AB$66&lt;&gt;"", $AB$71:$AB$76&lt;&gt;"", $AB$81:$AB$87&lt;&gt;"", $AB$92:$AB$97&lt;&gt;"", $AB$102:$AB$109&lt;&gt;"", $AB$114:$AB$119&lt;&gt;"", $AB$124:$AB$133&lt;&gt;"", $AB$138:$AB$144&lt;&gt;""),'Personal Budget'!Q53,0)</f>
        <v>0</v>
      </c>
      <c r="AD54" s="235">
        <f t="shared" si="4"/>
        <v>0</v>
      </c>
      <c r="AE54" s="74">
        <f t="shared" si="5"/>
        <v>0</v>
      </c>
      <c r="AF54" s="237">
        <f t="shared" si="6"/>
        <v>0</v>
      </c>
    </row>
    <row r="55" spans="2:32" ht="19.5" customHeight="1" x14ac:dyDescent="0.2">
      <c r="B55" s="28"/>
      <c r="C55" s="153" t="str">
        <f>'Personal Budget'!C54</f>
        <v>Whiteware</v>
      </c>
      <c r="D55" s="142" t="s">
        <v>41</v>
      </c>
      <c r="E55" s="154">
        <v>0</v>
      </c>
      <c r="F55" s="217"/>
      <c r="G55" s="155" cm="1">
        <f t="array" ref="G55">IF(OR($F$33:$F$38&lt;&gt;"",$F$44:$F$57&lt;&gt;"", $F$62:$F$66&lt;&gt;"", $F$71:$F$76&lt;&gt;"", $F$81:$F$87&lt;&gt;"", $F$92:$F$97&lt;&gt;"", $F$102:$F$109&lt;&gt;"", $F$114:$F$119&lt;&gt;"", $F$124:$F$133&lt;&gt;"", $F$138:$F$144&lt;&gt;""),'Personal Budget'!F54,0)</f>
        <v>0</v>
      </c>
      <c r="H55" s="217"/>
      <c r="I55" s="155" cm="1">
        <f t="array" ref="I55">IF(OR($H$33:$H$38&lt;&gt;"",$H$44:$H$57&lt;&gt;"", $H$62:$H$66&lt;&gt;"", $H$71:$H$76&lt;&gt;"", $H$81:$H$87&lt;&gt;"", $H$92:$H$97&lt;&gt;"", $H$102:$H$109&lt;&gt;"", $H$114:$H$119&lt;&gt;"", $H$124:$H$133&lt;&gt;"", $H$138:$H$144&lt;&gt;""),'Personal Budget'!G54,0)</f>
        <v>0</v>
      </c>
      <c r="J55" s="217"/>
      <c r="K55" s="155" cm="1">
        <f t="array" ref="K55">IF(OR($J$33:$J$38&lt;&gt;"",$J$44:$J$57&lt;&gt;"", $J$62:$J$66&lt;&gt;"", $J$71:$J$76&lt;&gt;"", $J$81:$J$87&lt;&gt;"", $J$92:$J$97&lt;&gt;"", $J$102:$J$109&lt;&gt;"", $J$114:$J$119&lt;&gt;"", $J$124:$J$133&lt;&gt;"", $J$138:$J$144&lt;&gt;""),'Personal Budget'!H54,0)</f>
        <v>0</v>
      </c>
      <c r="L55" s="217"/>
      <c r="M55" s="147" cm="1">
        <f t="array" ref="M55">IF(OR($L$33:$L$38&lt;&gt;"",$L$44:$L$57&lt;&gt;"", $L$62:$L$66&lt;&gt;"", $L$71:$L$76&lt;&gt;"", $L$81:$L$87&lt;&gt;"", $L$92:$L$97&lt;&gt;"", $L$102:$L$109&lt;&gt;"", $L$114:$L$119&lt;&gt;"", $L$124:$L$133&lt;&gt;"", $L$138:$L$144&lt;&gt;""),'Personal Budget'!I54,0)</f>
        <v>0</v>
      </c>
      <c r="N55" s="206"/>
      <c r="O55" s="147" cm="1">
        <f t="array" ref="O55">IF(OR($N$33:$N$38&lt;&gt;"",$N$44:$N$57&lt;&gt;"", $N$62:$N$66&lt;&gt;"", $N$71:$N$76&lt;&gt;"", $N$81:$N$87&lt;&gt;"", $N$92:$N$97&lt;&gt;"", $N$102:$N$109&lt;&gt;"", $N$114:$N$119&lt;&gt;"", $N$124:$N$133&lt;&gt;"", $N$138:$N$144&lt;&gt;""),'Personal Budget'!J54,0)</f>
        <v>0</v>
      </c>
      <c r="P55" s="206"/>
      <c r="Q55" s="147" cm="1">
        <f t="array" ref="Q55">IF(OR($P$33:$P$38&lt;&gt;"",$P$44:$P$57&lt;&gt;"", $P$62:$P$66&lt;&gt;"", $P$71:$P$76&lt;&gt;"", $P$81:$P$87&lt;&gt;"", $P$92:$P$97&lt;&gt;"", $P$102:$P$109&lt;&gt;"", $P$114:$P$119&lt;&gt;"", $P$124:$P$133&lt;&gt;"", $P$138:$P$144&lt;&gt;""),'Personal Budget'!K54,0)</f>
        <v>0</v>
      </c>
      <c r="R55" s="206"/>
      <c r="S55" s="147" cm="1">
        <f t="array" ref="S55">IF(OR($R$33:$R$38&lt;&gt;"",$R$44:$R$57&lt;&gt;"", $R$62:$R$66&lt;&gt;"", $R$71:$R$76&lt;&gt;"", $R$81:$R$87&lt;&gt;"", $R$92:$R$97&lt;&gt;"", $R$102:$R$109&lt;&gt;"", $R$114:$R$119&lt;&gt;"", $R$124:$R$133&lt;&gt;"", $R$138:$R$144&lt;&gt;""),'Personal Budget'!L54,0)</f>
        <v>0</v>
      </c>
      <c r="T55" s="206"/>
      <c r="U55" s="147" cm="1">
        <f t="array" ref="U55">IF(OR($T$33:$T$38&lt;&gt;"",$T$44:$T$57&lt;&gt;"", $T$62:$T$66&lt;&gt;"", $T$71:$T$76&lt;&gt;"", $T$81:$T$87&lt;&gt;"", $T$92:$T$97&lt;&gt;"", $T$102:$T$109&lt;&gt;"", $T$114:$T$119&lt;&gt;"", $T$124:$T$133&lt;&gt;"", $T$138:$T$144&lt;&gt;""),'Personal Budget'!M54,0)</f>
        <v>0</v>
      </c>
      <c r="V55" s="206"/>
      <c r="W55" s="155" cm="1">
        <f t="array" ref="W55">IF(OR($V$33:$V$38&lt;&gt;"",$V$44:$V$57&lt;&gt;"", $V$62:$V$66&lt;&gt;"", $V$71:$V$76&lt;&gt;"", $V$81:$V$87&lt;&gt;"", $V$92:$V$97&lt;&gt;"", $V$102:$V$109&lt;&gt;"", $V$114:$V$119&lt;&gt;"", $V$124:$V$133&lt;&gt;"", $V$138:$V$144&lt;&gt;""),'Personal Budget'!N54,0)</f>
        <v>0</v>
      </c>
      <c r="X55" s="217"/>
      <c r="Y55" s="155" cm="1">
        <f t="array" ref="Y55">IF(OR($X$33:$X$38&lt;&gt;"",$X$44:$X$57&lt;&gt;"", $X$62:$X$66&lt;&gt;"", $X$71:$X$76&lt;&gt;"", $X$81:$X$87&lt;&gt;"", $X$92:$X$97&lt;&gt;"", $X$102:$X$109&lt;&gt;"", $X$114:$X$119&lt;&gt;"", $X$124:$X$133&lt;&gt;"", $X$138:$X$144&lt;&gt;""),'Personal Budget'!O54,0)</f>
        <v>0</v>
      </c>
      <c r="Z55" s="217"/>
      <c r="AA55" s="155" cm="1">
        <f t="array" ref="AA55">IF(OR($Z$33:$Z$38&lt;&gt;"",$Z$44:$Z$57&lt;&gt;"", $Z$62:$Z$66&lt;&gt;"", $Z$71:$Z$76&lt;&gt;"", $Z$81:$Z$87&lt;&gt;"", $Z$92:$Z$97&lt;&gt;"", $Z$102:$Z$109&lt;&gt;"", $Z$114:$Z$119&lt;&gt;"", $Z$124:$Z$133&lt;&gt;"", $Z$138:$Z$144&lt;&gt;""),'Personal Budget'!P54,0)</f>
        <v>0</v>
      </c>
      <c r="AB55" s="221"/>
      <c r="AC55" s="155" cm="1">
        <f t="array" ref="AC55">IF(OR($AB$33:$AB$38&lt;&gt;"",$AB$44:$AB$57&lt;&gt;"", $AB$62:$AB$66&lt;&gt;"", $AB$71:$AB$76&lt;&gt;"", $AB$81:$AB$87&lt;&gt;"", $AB$92:$AB$97&lt;&gt;"", $AB$102:$AB$109&lt;&gt;"", $AB$114:$AB$119&lt;&gt;"", $AB$124:$AB$133&lt;&gt;"", $AB$138:$AB$144&lt;&gt;""),'Personal Budget'!Q54,0)</f>
        <v>0</v>
      </c>
      <c r="AD55" s="235">
        <f t="shared" si="4"/>
        <v>0</v>
      </c>
      <c r="AE55" s="74">
        <f t="shared" si="5"/>
        <v>0</v>
      </c>
      <c r="AF55" s="237">
        <f t="shared" si="6"/>
        <v>0</v>
      </c>
    </row>
    <row r="56" spans="2:32" ht="19.5" customHeight="1" x14ac:dyDescent="0.2">
      <c r="B56" s="28"/>
      <c r="C56" s="153" t="str">
        <f>'Personal Budget'!C55</f>
        <v>Bank fees</v>
      </c>
      <c r="D56" s="142" t="s">
        <v>41</v>
      </c>
      <c r="E56" s="156">
        <v>0</v>
      </c>
      <c r="F56" s="217"/>
      <c r="G56" s="155" cm="1">
        <f t="array" ref="G56">IF(OR($F$33:$F$38&lt;&gt;"",$F$44:$F$57&lt;&gt;"", $F$62:$F$66&lt;&gt;"", $F$71:$F$76&lt;&gt;"", $F$81:$F$87&lt;&gt;"", $F$92:$F$97&lt;&gt;"", $F$102:$F$109&lt;&gt;"", $F$114:$F$119&lt;&gt;"", $F$124:$F$133&lt;&gt;"", $F$138:$F$144&lt;&gt;""),'Personal Budget'!F55,0)</f>
        <v>0</v>
      </c>
      <c r="H56" s="217"/>
      <c r="I56" s="155" cm="1">
        <f t="array" ref="I56">IF(OR($H$33:$H$38&lt;&gt;"",$H$44:$H$57&lt;&gt;"", $H$62:$H$66&lt;&gt;"", $H$71:$H$76&lt;&gt;"", $H$81:$H$87&lt;&gt;"", $H$92:$H$97&lt;&gt;"", $H$102:$H$109&lt;&gt;"", $H$114:$H$119&lt;&gt;"", $H$124:$H$133&lt;&gt;"", $H$138:$H$144&lt;&gt;""),'Personal Budget'!G55,0)</f>
        <v>0</v>
      </c>
      <c r="J56" s="217"/>
      <c r="K56" s="155" cm="1">
        <f t="array" ref="K56">IF(OR($J$33:$J$38&lt;&gt;"",$J$44:$J$57&lt;&gt;"", $J$62:$J$66&lt;&gt;"", $J$71:$J$76&lt;&gt;"", $J$81:$J$87&lt;&gt;"", $J$92:$J$97&lt;&gt;"", $J$102:$J$109&lt;&gt;"", $J$114:$J$119&lt;&gt;"", $J$124:$J$133&lt;&gt;"", $J$138:$J$144&lt;&gt;""),'Personal Budget'!H55,0)</f>
        <v>0</v>
      </c>
      <c r="L56" s="217"/>
      <c r="M56" s="147" cm="1">
        <f t="array" ref="M56">IF(OR($L$33:$L$38&lt;&gt;"",$L$44:$L$57&lt;&gt;"", $L$62:$L$66&lt;&gt;"", $L$71:$L$76&lt;&gt;"", $L$81:$L$87&lt;&gt;"", $L$92:$L$97&lt;&gt;"", $L$102:$L$109&lt;&gt;"", $L$114:$L$119&lt;&gt;"", $L$124:$L$133&lt;&gt;"", $L$138:$L$144&lt;&gt;""),'Personal Budget'!I55,0)</f>
        <v>0</v>
      </c>
      <c r="N56" s="206"/>
      <c r="O56" s="147" cm="1">
        <f t="array" ref="O56">IF(OR($N$33:$N$38&lt;&gt;"",$N$44:$N$57&lt;&gt;"", $N$62:$N$66&lt;&gt;"", $N$71:$N$76&lt;&gt;"", $N$81:$N$87&lt;&gt;"", $N$92:$N$97&lt;&gt;"", $N$102:$N$109&lt;&gt;"", $N$114:$N$119&lt;&gt;"", $N$124:$N$133&lt;&gt;"", $N$138:$N$144&lt;&gt;""),'Personal Budget'!J55,0)</f>
        <v>0</v>
      </c>
      <c r="P56" s="206"/>
      <c r="Q56" s="147" cm="1">
        <f t="array" ref="Q56">IF(OR($P$33:$P$38&lt;&gt;"",$P$44:$P$57&lt;&gt;"", $P$62:$P$66&lt;&gt;"", $P$71:$P$76&lt;&gt;"", $P$81:$P$87&lt;&gt;"", $P$92:$P$97&lt;&gt;"", $P$102:$P$109&lt;&gt;"", $P$114:$P$119&lt;&gt;"", $P$124:$P$133&lt;&gt;"", $P$138:$P$144&lt;&gt;""),'Personal Budget'!K55,0)</f>
        <v>0</v>
      </c>
      <c r="R56" s="206"/>
      <c r="S56" s="147" cm="1">
        <f t="array" ref="S56">IF(OR($R$33:$R$38&lt;&gt;"",$R$44:$R$57&lt;&gt;"", $R$62:$R$66&lt;&gt;"", $R$71:$R$76&lt;&gt;"", $R$81:$R$87&lt;&gt;"", $R$92:$R$97&lt;&gt;"", $R$102:$R$109&lt;&gt;"", $R$114:$R$119&lt;&gt;"", $R$124:$R$133&lt;&gt;"", $R$138:$R$144&lt;&gt;""),'Personal Budget'!L55,0)</f>
        <v>0</v>
      </c>
      <c r="T56" s="206"/>
      <c r="U56" s="147" cm="1">
        <f t="array" ref="U56">IF(OR($T$33:$T$38&lt;&gt;"",$T$44:$T$57&lt;&gt;"", $T$62:$T$66&lt;&gt;"", $T$71:$T$76&lt;&gt;"", $T$81:$T$87&lt;&gt;"", $T$92:$T$97&lt;&gt;"", $T$102:$T$109&lt;&gt;"", $T$114:$T$119&lt;&gt;"", $T$124:$T$133&lt;&gt;"", $T$138:$T$144&lt;&gt;""),'Personal Budget'!M55,0)</f>
        <v>0</v>
      </c>
      <c r="V56" s="206"/>
      <c r="W56" s="155" cm="1">
        <f t="array" ref="W56">IF(OR($V$33:$V$38&lt;&gt;"",$V$44:$V$57&lt;&gt;"", $V$62:$V$66&lt;&gt;"", $V$71:$V$76&lt;&gt;"", $V$81:$V$87&lt;&gt;"", $V$92:$V$97&lt;&gt;"", $V$102:$V$109&lt;&gt;"", $V$114:$V$119&lt;&gt;"", $V$124:$V$133&lt;&gt;"", $V$138:$V$144&lt;&gt;""),'Personal Budget'!N55,0)</f>
        <v>0</v>
      </c>
      <c r="X56" s="217"/>
      <c r="Y56" s="155" cm="1">
        <f t="array" ref="Y56">IF(OR($X$33:$X$38&lt;&gt;"",$X$44:$X$57&lt;&gt;"", $X$62:$X$66&lt;&gt;"", $X$71:$X$76&lt;&gt;"", $X$81:$X$87&lt;&gt;"", $X$92:$X$97&lt;&gt;"", $X$102:$X$109&lt;&gt;"", $X$114:$X$119&lt;&gt;"", $X$124:$X$133&lt;&gt;"", $X$138:$X$144&lt;&gt;""),'Personal Budget'!O55,0)</f>
        <v>0</v>
      </c>
      <c r="Z56" s="217"/>
      <c r="AA56" s="155" cm="1">
        <f t="array" ref="AA56">IF(OR($Z$33:$Z$38&lt;&gt;"",$Z$44:$Z$57&lt;&gt;"", $Z$62:$Z$66&lt;&gt;"", $Z$71:$Z$76&lt;&gt;"", $Z$81:$Z$87&lt;&gt;"", $Z$92:$Z$97&lt;&gt;"", $Z$102:$Z$109&lt;&gt;"", $Z$114:$Z$119&lt;&gt;"", $Z$124:$Z$133&lt;&gt;"", $Z$138:$Z$144&lt;&gt;""),'Personal Budget'!P55,0)</f>
        <v>0</v>
      </c>
      <c r="AB56" s="221"/>
      <c r="AC56" s="155" cm="1">
        <f t="array" ref="AC56">IF(OR($AB$33:$AB$38&lt;&gt;"",$AB$44:$AB$57&lt;&gt;"", $AB$62:$AB$66&lt;&gt;"", $AB$71:$AB$76&lt;&gt;"", $AB$81:$AB$87&lt;&gt;"", $AB$92:$AB$97&lt;&gt;"", $AB$102:$AB$109&lt;&gt;"", $AB$114:$AB$119&lt;&gt;"", $AB$124:$AB$133&lt;&gt;"", $AB$138:$AB$144&lt;&gt;""),'Personal Budget'!Q55,0)</f>
        <v>0</v>
      </c>
      <c r="AD56" s="235">
        <f t="shared" si="4"/>
        <v>0</v>
      </c>
      <c r="AE56" s="74">
        <f t="shared" si="5"/>
        <v>0</v>
      </c>
      <c r="AF56" s="237">
        <f t="shared" si="6"/>
        <v>0</v>
      </c>
    </row>
    <row r="57" spans="2:32" ht="19.5" customHeight="1" thickBot="1" x14ac:dyDescent="0.25">
      <c r="B57" s="28"/>
      <c r="C57" s="163" t="str">
        <f>'Personal Budget'!C56</f>
        <v>Other</v>
      </c>
      <c r="D57" s="180" t="s">
        <v>41</v>
      </c>
      <c r="E57" s="181">
        <v>0</v>
      </c>
      <c r="F57" s="217"/>
      <c r="G57" s="155" cm="1">
        <f t="array" ref="G57">IF(OR($F$33:$F$38&lt;&gt;"",$F$44:$F$57&lt;&gt;"", $F$62:$F$66&lt;&gt;"", $F$71:$F$76&lt;&gt;"", $F$81:$F$87&lt;&gt;"", $F$92:$F$97&lt;&gt;"", $F$102:$F$109&lt;&gt;"", $F$114:$F$119&lt;&gt;"", $F$124:$F$133&lt;&gt;"", $F$138:$F$144&lt;&gt;""),'Personal Budget'!F56,0)</f>
        <v>0</v>
      </c>
      <c r="H57" s="208"/>
      <c r="I57" s="155" cm="1">
        <f t="array" ref="I57">IF(OR($H$33:$H$38&lt;&gt;"",$H$44:$H$57&lt;&gt;"", $H$62:$H$66&lt;&gt;"", $H$71:$H$76&lt;&gt;"", $H$81:$H$87&lt;&gt;"", $H$92:$H$97&lt;&gt;"", $H$102:$H$109&lt;&gt;"", $H$114:$H$119&lt;&gt;"", $H$124:$H$133&lt;&gt;"", $H$138:$H$144&lt;&gt;""),'Personal Budget'!G56,0)</f>
        <v>0</v>
      </c>
      <c r="J57" s="208"/>
      <c r="K57" s="155" cm="1">
        <f t="array" ref="K57">IF(OR($J$33:$J$38&lt;&gt;"",$J$44:$J$57&lt;&gt;"", $J$62:$J$66&lt;&gt;"", $J$71:$J$76&lt;&gt;"", $J$81:$J$87&lt;&gt;"", $J$92:$J$97&lt;&gt;"", $J$102:$J$109&lt;&gt;"", $J$114:$J$119&lt;&gt;"", $J$124:$J$133&lt;&gt;"", $J$138:$J$144&lt;&gt;""),'Personal Budget'!H56,0)</f>
        <v>0</v>
      </c>
      <c r="L57" s="208"/>
      <c r="M57" s="162" cm="1">
        <f t="array" ref="M57">IF(OR($L$33:$L$38&lt;&gt;"",$L$44:$L$57&lt;&gt;"", $L$62:$L$66&lt;&gt;"", $L$71:$L$76&lt;&gt;"", $L$81:$L$87&lt;&gt;"", $L$92:$L$97&lt;&gt;"", $L$102:$L$109&lt;&gt;"", $L$114:$L$119&lt;&gt;"", $L$124:$L$133&lt;&gt;"", $L$138:$L$144&lt;&gt;""),'Personal Budget'!I56,0)</f>
        <v>0</v>
      </c>
      <c r="N57" s="209"/>
      <c r="O57" s="162" cm="1">
        <f t="array" ref="O57">IF(OR($N$33:$N$38&lt;&gt;"",$N$44:$N$57&lt;&gt;"", $N$62:$N$66&lt;&gt;"", $N$71:$N$76&lt;&gt;"", $N$81:$N$87&lt;&gt;"", $N$92:$N$97&lt;&gt;"", $N$102:$N$109&lt;&gt;"", $N$114:$N$119&lt;&gt;"", $N$124:$N$133&lt;&gt;"", $N$138:$N$144&lt;&gt;""),'Personal Budget'!J56,0)</f>
        <v>0</v>
      </c>
      <c r="P57" s="209"/>
      <c r="Q57" s="162" cm="1">
        <f t="array" ref="Q57">IF(OR($P$33:$P$38&lt;&gt;"",$P$44:$P$57&lt;&gt;"", $P$62:$P$66&lt;&gt;"", $P$71:$P$76&lt;&gt;"", $P$81:$P$87&lt;&gt;"", $P$92:$P$97&lt;&gt;"", $P$102:$P$109&lt;&gt;"", $P$114:$P$119&lt;&gt;"", $P$124:$P$133&lt;&gt;"", $P$138:$P$144&lt;&gt;""),'Personal Budget'!K56,0)</f>
        <v>0</v>
      </c>
      <c r="R57" s="209"/>
      <c r="S57" s="155" cm="1">
        <f t="array" ref="S57">IF(OR($R$33:$R$38&lt;&gt;"",$R$44:$R$57&lt;&gt;"", $R$62:$R$66&lt;&gt;"", $R$71:$R$76&lt;&gt;"", $R$81:$R$87&lt;&gt;"", $R$92:$R$97&lt;&gt;"", $R$102:$R$109&lt;&gt;"", $R$114:$R$119&lt;&gt;"", $R$124:$R$133&lt;&gt;"", $R$138:$R$144&lt;&gt;""),'Personal Budget'!L56,0)</f>
        <v>0</v>
      </c>
      <c r="T57" s="209"/>
      <c r="U57" s="155" cm="1">
        <f t="array" ref="U57">IF(OR($T$33:$T$38&lt;&gt;"",$T$44:$T$57&lt;&gt;"", $T$62:$T$66&lt;&gt;"", $T$71:$T$76&lt;&gt;"", $T$81:$T$87&lt;&gt;"", $T$92:$T$97&lt;&gt;"", $T$102:$T$109&lt;&gt;"", $T$114:$T$119&lt;&gt;"", $T$124:$T$133&lt;&gt;"", $T$138:$T$144&lt;&gt;""),'Personal Budget'!M56,0)</f>
        <v>0</v>
      </c>
      <c r="V57" s="209"/>
      <c r="W57" s="155" cm="1">
        <f t="array" ref="W57">IF(OR($V$33:$V$38&lt;&gt;"",$V$44:$V$57&lt;&gt;"", $V$62:$V$66&lt;&gt;"", $V$71:$V$76&lt;&gt;"", $V$81:$V$87&lt;&gt;"", $V$92:$V$97&lt;&gt;"", $V$102:$V$109&lt;&gt;"", $V$114:$V$119&lt;&gt;"", $V$124:$V$133&lt;&gt;"", $V$138:$V$144&lt;&gt;""),'Personal Budget'!N56,0)</f>
        <v>0</v>
      </c>
      <c r="X57" s="208"/>
      <c r="Y57" s="155" cm="1">
        <f t="array" ref="Y57">IF(OR($X$33:$X$38&lt;&gt;"",$X$44:$X$57&lt;&gt;"", $X$62:$X$66&lt;&gt;"", $X$71:$X$76&lt;&gt;"", $X$81:$X$87&lt;&gt;"", $X$92:$X$97&lt;&gt;"", $X$102:$X$109&lt;&gt;"", $X$114:$X$119&lt;&gt;"", $X$124:$X$133&lt;&gt;"", $X$138:$X$144&lt;&gt;""),'Personal Budget'!O56,0)</f>
        <v>0</v>
      </c>
      <c r="Z57" s="208"/>
      <c r="AA57" s="155" cm="1">
        <f t="array" ref="AA57">IF(OR($Z$33:$Z$38&lt;&gt;"",$Z$44:$Z$57&lt;&gt;"", $Z$62:$Z$66&lt;&gt;"", $Z$71:$Z$76&lt;&gt;"", $Z$81:$Z$87&lt;&gt;"", $Z$92:$Z$97&lt;&gt;"", $Z$102:$Z$109&lt;&gt;"", $Z$114:$Z$119&lt;&gt;"", $Z$124:$Z$133&lt;&gt;"", $Z$138:$Z$144&lt;&gt;""),'Personal Budget'!P56,0)</f>
        <v>0</v>
      </c>
      <c r="AB57" s="209"/>
      <c r="AC57" s="155" cm="1">
        <f t="array" ref="AC57">IF(OR($AB$33:$AB$38&lt;&gt;"",$AB$44:$AB$57&lt;&gt;"", $AB$62:$AB$66&lt;&gt;"", $AB$71:$AB$76&lt;&gt;"", $AB$81:$AB$87&lt;&gt;"", $AB$92:$AB$97&lt;&gt;"", $AB$102:$AB$109&lt;&gt;"", $AB$114:$AB$119&lt;&gt;"", $AB$124:$AB$133&lt;&gt;"", $AB$138:$AB$144&lt;&gt;""),'Personal Budget'!Q56,0)</f>
        <v>0</v>
      </c>
      <c r="AD57" s="236">
        <f t="shared" si="4"/>
        <v>0</v>
      </c>
      <c r="AE57" s="232">
        <f t="shared" si="5"/>
        <v>0</v>
      </c>
      <c r="AF57" s="238">
        <f t="shared" si="6"/>
        <v>0</v>
      </c>
    </row>
    <row r="58" spans="2:32" ht="19.5" customHeight="1" thickTop="1" x14ac:dyDescent="0.2">
      <c r="B58" s="28"/>
      <c r="C58" s="148" t="str">
        <f>'Personal Budget'!C57</f>
        <v>Total</v>
      </c>
      <c r="D58" s="182"/>
      <c r="E58" s="183"/>
      <c r="F58" s="220">
        <f t="shared" ref="F58:AB58" si="7">SUM(F44:F57)</f>
        <v>0</v>
      </c>
      <c r="G58" s="109">
        <f>SUM(G44:G57)</f>
        <v>0</v>
      </c>
      <c r="H58" s="220">
        <f t="shared" si="7"/>
        <v>0</v>
      </c>
      <c r="I58" s="109">
        <f>SUM(I44:I57)</f>
        <v>0</v>
      </c>
      <c r="J58" s="220">
        <f t="shared" si="7"/>
        <v>0</v>
      </c>
      <c r="K58" s="109">
        <f>SUM(K44:K57)</f>
        <v>0</v>
      </c>
      <c r="L58" s="220">
        <f t="shared" si="7"/>
        <v>0</v>
      </c>
      <c r="M58" s="109">
        <f>SUM(M44:M57)</f>
        <v>0</v>
      </c>
      <c r="N58" s="220">
        <f t="shared" si="7"/>
        <v>0</v>
      </c>
      <c r="O58" s="109">
        <f>SUM(O44:O57)</f>
        <v>0</v>
      </c>
      <c r="P58" s="220">
        <f t="shared" si="7"/>
        <v>0</v>
      </c>
      <c r="Q58" s="109">
        <f>SUM(Q44:Q57)</f>
        <v>0</v>
      </c>
      <c r="R58" s="220">
        <f t="shared" si="7"/>
        <v>0</v>
      </c>
      <c r="S58" s="109">
        <f>SUM(S44:S57)</f>
        <v>0</v>
      </c>
      <c r="T58" s="220">
        <f t="shared" si="7"/>
        <v>0</v>
      </c>
      <c r="U58" s="109">
        <f>SUM(U44:U57)</f>
        <v>0</v>
      </c>
      <c r="V58" s="220">
        <f t="shared" si="7"/>
        <v>0</v>
      </c>
      <c r="W58" s="109">
        <f>SUM(W44:W57)</f>
        <v>0</v>
      </c>
      <c r="X58" s="220">
        <f t="shared" si="7"/>
        <v>0</v>
      </c>
      <c r="Y58" s="109">
        <f>SUM(Y44:Y57)</f>
        <v>0</v>
      </c>
      <c r="Z58" s="220">
        <f t="shared" si="7"/>
        <v>0</v>
      </c>
      <c r="AA58" s="109">
        <f>SUM(AA44:AA57)</f>
        <v>0</v>
      </c>
      <c r="AB58" s="220">
        <f t="shared" si="7"/>
        <v>0</v>
      </c>
      <c r="AC58" s="109">
        <f>SUM(AC44:AC57)</f>
        <v>0</v>
      </c>
      <c r="AD58" s="230">
        <f t="shared" si="4"/>
        <v>0</v>
      </c>
      <c r="AE58" s="230">
        <f t="shared" si="5"/>
        <v>0</v>
      </c>
      <c r="AF58" s="231">
        <f>SUM(AE58-AD58)</f>
        <v>0</v>
      </c>
    </row>
    <row r="59" spans="2:32" ht="19.5" customHeight="1" x14ac:dyDescent="0.2">
      <c r="B59" s="51"/>
      <c r="C59" s="51"/>
      <c r="D59" s="67"/>
      <c r="E59" s="66"/>
      <c r="F59" s="198"/>
      <c r="G59" s="56"/>
      <c r="H59" s="198"/>
      <c r="I59" s="45"/>
      <c r="J59" s="198"/>
      <c r="K59" s="45"/>
      <c r="L59" s="198"/>
      <c r="M59" s="45"/>
      <c r="N59" s="198"/>
      <c r="O59" s="45"/>
      <c r="P59" s="198"/>
      <c r="Q59" s="45"/>
      <c r="R59" s="198"/>
      <c r="S59" s="45"/>
      <c r="T59" s="198"/>
      <c r="U59" s="45"/>
      <c r="V59" s="198"/>
      <c r="W59" s="45"/>
      <c r="X59" s="198"/>
      <c r="Y59" s="45"/>
      <c r="Z59" s="198"/>
      <c r="AA59" s="45"/>
      <c r="AB59" s="198"/>
      <c r="AC59" s="45"/>
      <c r="AD59" s="24"/>
      <c r="AE59" s="45"/>
    </row>
    <row r="60" spans="2:32" ht="19.5" customHeight="1" x14ac:dyDescent="0.25">
      <c r="B60" s="80" t="str">
        <f>'Personal Budget'!B59</f>
        <v>Food</v>
      </c>
      <c r="C60" s="80"/>
      <c r="D60" s="81" t="s">
        <v>82</v>
      </c>
      <c r="E60" s="81" t="s">
        <v>83</v>
      </c>
      <c r="F60" s="294" t="str">
        <f ca="1">'Personal Budget'!F28</f>
        <v xml:space="preserve">APR </v>
      </c>
      <c r="G60" s="294"/>
      <c r="H60" s="294" t="str">
        <f ca="1">'Personal Budget'!G28</f>
        <v xml:space="preserve">MAY </v>
      </c>
      <c r="I60" s="294"/>
      <c r="J60" s="294" t="str">
        <f ca="1">'Personal Budget'!H28</f>
        <v xml:space="preserve">JUN </v>
      </c>
      <c r="K60" s="294"/>
      <c r="L60" s="294" t="str">
        <f ca="1">'Personal Budget'!I28</f>
        <v xml:space="preserve">JUL </v>
      </c>
      <c r="M60" s="294"/>
      <c r="N60" s="294" t="str">
        <f ca="1">'Personal Budget'!J28</f>
        <v xml:space="preserve">AUG </v>
      </c>
      <c r="O60" s="294"/>
      <c r="P60" s="294" t="str">
        <f ca="1">'Personal Budget'!K28</f>
        <v xml:space="preserve">SEPT </v>
      </c>
      <c r="Q60" s="294"/>
      <c r="R60" s="294" t="str">
        <f ca="1">'Personal Budget'!L28</f>
        <v xml:space="preserve">OCT </v>
      </c>
      <c r="S60" s="294"/>
      <c r="T60" s="294" t="str">
        <f ca="1">'Personal Budget'!M28</f>
        <v xml:space="preserve">NOV </v>
      </c>
      <c r="U60" s="294"/>
      <c r="V60" s="294" t="str">
        <f ca="1">'Personal Budget'!N28</f>
        <v xml:space="preserve">DEC </v>
      </c>
      <c r="W60" s="294"/>
      <c r="X60" s="294" t="str">
        <f ca="1">'Personal Budget'!O28</f>
        <v xml:space="preserve">JAN </v>
      </c>
      <c r="Y60" s="294"/>
      <c r="Z60" s="294" t="str">
        <f ca="1">'Personal Budget'!P28</f>
        <v xml:space="preserve">FEB </v>
      </c>
      <c r="AA60" s="294"/>
      <c r="AB60" s="294" t="str">
        <f ca="1">'Personal Budget'!Q28</f>
        <v xml:space="preserve">MAR </v>
      </c>
      <c r="AC60" s="294"/>
      <c r="AD60" s="157" t="s">
        <v>95</v>
      </c>
      <c r="AE60" s="157" t="s">
        <v>95</v>
      </c>
      <c r="AF60" s="157" t="s">
        <v>95</v>
      </c>
    </row>
    <row r="61" spans="2:32" ht="19.5" customHeight="1" thickBot="1" x14ac:dyDescent="0.25">
      <c r="B61" s="71"/>
      <c r="C61" s="71"/>
      <c r="D61" s="150"/>
      <c r="E61" s="150"/>
      <c r="F61" s="191" t="s">
        <v>94</v>
      </c>
      <c r="G61" s="152" t="s">
        <v>93</v>
      </c>
      <c r="H61" s="197" t="s">
        <v>94</v>
      </c>
      <c r="I61" s="152" t="s">
        <v>93</v>
      </c>
      <c r="J61" s="197" t="s">
        <v>94</v>
      </c>
      <c r="K61" s="152" t="s">
        <v>93</v>
      </c>
      <c r="L61" s="197" t="s">
        <v>94</v>
      </c>
      <c r="M61" s="152" t="s">
        <v>93</v>
      </c>
      <c r="N61" s="197" t="s">
        <v>94</v>
      </c>
      <c r="O61" s="152" t="s">
        <v>93</v>
      </c>
      <c r="P61" s="197" t="s">
        <v>94</v>
      </c>
      <c r="Q61" s="152" t="s">
        <v>93</v>
      </c>
      <c r="R61" s="197" t="s">
        <v>94</v>
      </c>
      <c r="S61" s="152" t="s">
        <v>93</v>
      </c>
      <c r="T61" s="197" t="s">
        <v>94</v>
      </c>
      <c r="U61" s="152" t="s">
        <v>93</v>
      </c>
      <c r="V61" s="197" t="s">
        <v>94</v>
      </c>
      <c r="W61" s="152" t="s">
        <v>93</v>
      </c>
      <c r="X61" s="197" t="s">
        <v>94</v>
      </c>
      <c r="Y61" s="152" t="s">
        <v>93</v>
      </c>
      <c r="Z61" s="197" t="s">
        <v>94</v>
      </c>
      <c r="AA61" s="152" t="s">
        <v>93</v>
      </c>
      <c r="AB61" s="197" t="s">
        <v>94</v>
      </c>
      <c r="AC61" s="152" t="s">
        <v>93</v>
      </c>
      <c r="AD61" s="152" t="s">
        <v>94</v>
      </c>
      <c r="AE61" s="152" t="s">
        <v>93</v>
      </c>
      <c r="AF61" s="152" t="s">
        <v>96</v>
      </c>
    </row>
    <row r="62" spans="2:32" ht="19.5" customHeight="1" thickTop="1" x14ac:dyDescent="0.2">
      <c r="B62" s="28"/>
      <c r="C62" s="153" t="str">
        <f>'Personal Budget'!C60</f>
        <v>Groceries</v>
      </c>
      <c r="D62" s="142" t="s">
        <v>41</v>
      </c>
      <c r="E62" s="143">
        <v>0</v>
      </c>
      <c r="F62" s="229"/>
      <c r="G62" s="213" cm="1">
        <f t="array" ref="G62">IF(OR($F$33:$F$38&lt;&gt;"",$F$44:$F$57&lt;&gt;"", $F$62:$F$66&lt;&gt;"", $F$71:$F$76&lt;&gt;"", $F$81:$F$87&lt;&gt;"", $F$92:$F$97&lt;&gt;"", $F$102:$F$109&lt;&gt;"", $F$114:$F$119&lt;&gt;"", $F$124:$F$133&lt;&gt;"", $F$138:$F$144&lt;&gt;""),'Personal Budget'!F60,0)</f>
        <v>0</v>
      </c>
      <c r="H62" s="229"/>
      <c r="I62" s="245" cm="1">
        <f t="array" ref="I62">IF(OR($H$33:$H$38&lt;&gt;"",$H$44:$H$57&lt;&gt;"", $H$62:$H$66&lt;&gt;"", $H$71:$H$76&lt;&gt;"", $H$81:$H$87&lt;&gt;"", $H$92:$H$97&lt;&gt;"", $H$102:$H$109&lt;&gt;"", $H$114:$H$119&lt;&gt;"", $H$124:$H$133&lt;&gt;"", $H$138:$H$144&lt;&gt;""),'Personal Budget'!G60,0)</f>
        <v>0</v>
      </c>
      <c r="J62" s="246"/>
      <c r="K62" s="245" cm="1">
        <f t="array" ref="K62">IF(OR($J$33:$J$38&lt;&gt;"",$J$44:$J$57&lt;&gt;"", $J$62:$J$66&lt;&gt;"", $J$71:$J$76&lt;&gt;"", $J$81:$J$87&lt;&gt;"", $J$92:$J$97&lt;&gt;"", $J$102:$J$109&lt;&gt;"", $J$114:$J$119&lt;&gt;"", $J$124:$J$133&lt;&gt;"", $J$138:$J$144&lt;&gt;""),'Personal Budget'!H60,0)</f>
        <v>0</v>
      </c>
      <c r="L62" s="246"/>
      <c r="M62" s="245" cm="1">
        <f t="array" ref="M62">IF(OR($L$33:$L$38&lt;&gt;"",$L$44:$L$57&lt;&gt;"", $L$62:$L$66&lt;&gt;"", $L$71:$L$76&lt;&gt;"", $L$81:$L$87&lt;&gt;"", $L$92:$L$97&lt;&gt;"", $L$102:$L$109&lt;&gt;"", $L$114:$L$119&lt;&gt;"", $L$124:$L$133&lt;&gt;"", $L$138:$L$144&lt;&gt;""),'Personal Budget'!I60,0)</f>
        <v>0</v>
      </c>
      <c r="N62" s="246"/>
      <c r="O62" s="245" cm="1">
        <f t="array" ref="O62">IF(OR($N$33:$N$38&lt;&gt;"",$N$44:$N$57&lt;&gt;"", $N$62:$N$66&lt;&gt;"", $N$71:$N$76&lt;&gt;"", $N$81:$N$87&lt;&gt;"", $N$92:$N$97&lt;&gt;"", $N$102:$N$109&lt;&gt;"", $N$114:$N$119&lt;&gt;"", $N$124:$N$133&lt;&gt;"", $N$138:$N$144&lt;&gt;""),'Personal Budget'!J60,0)</f>
        <v>0</v>
      </c>
      <c r="P62" s="246"/>
      <c r="Q62" s="245" cm="1">
        <f t="array" ref="Q62">IF(OR($P$33:$P$38&lt;&gt;"",$P$44:$P$57&lt;&gt;"", $P$62:$P$66&lt;&gt;"", $P$71:$P$76&lt;&gt;"", $P$81:$P$87&lt;&gt;"", $P$92:$P$97&lt;&gt;"", $P$102:$P$109&lt;&gt;"", $P$114:$P$119&lt;&gt;"", $P$124:$P$133&lt;&gt;"", $P$138:$P$144&lt;&gt;""),'Personal Budget'!K60,0)</f>
        <v>0</v>
      </c>
      <c r="R62" s="246"/>
      <c r="S62" s="245" cm="1">
        <f t="array" ref="S62">IF(OR($R$33:$R$38&lt;&gt;"",$R$44:$R$57&lt;&gt;"", $R$62:$R$66&lt;&gt;"", $R$71:$R$76&lt;&gt;"", $R$81:$R$87&lt;&gt;"", $R$92:$R$97&lt;&gt;"", $R$102:$R$109&lt;&gt;"", $R$114:$R$119&lt;&gt;"", $R$124:$R$133&lt;&gt;"", $R$138:$R$144&lt;&gt;""),'Personal Budget'!L60,0)</f>
        <v>0</v>
      </c>
      <c r="T62" s="246"/>
      <c r="U62" s="245" cm="1">
        <f t="array" ref="U62">IF(OR($T$33:$T$38&lt;&gt;"",$T$44:$T$57&lt;&gt;"", $T$62:$T$66&lt;&gt;"", $T$71:$T$76&lt;&gt;"", $T$81:$T$87&lt;&gt;"", $T$92:$T$97&lt;&gt;"", $T$102:$T$109&lt;&gt;"", $T$114:$T$119&lt;&gt;"", $T$124:$T$133&lt;&gt;"", $T$138:$T$144&lt;&gt;""),'Personal Budget'!M60,0)</f>
        <v>0</v>
      </c>
      <c r="V62" s="229"/>
      <c r="W62" s="213" cm="1">
        <f t="array" ref="W62">IF(OR($V$33:$V$38&lt;&gt;"",$V$44:$V$57&lt;&gt;"", $V$62:$V$66&lt;&gt;"", $V$71:$V$76&lt;&gt;"", $V$81:$V$87&lt;&gt;"", $V$92:$V$97&lt;&gt;"", $V$102:$V$109&lt;&gt;"", $V$114:$V$119&lt;&gt;"", $V$124:$V$133&lt;&gt;"", $V$138:$V$144&lt;&gt;""),'Personal Budget'!N60,0)</f>
        <v>0</v>
      </c>
      <c r="X62" s="229"/>
      <c r="Y62" s="213" cm="1">
        <f t="array" ref="Y62">IF(OR($X$33:$X$38&lt;&gt;"",$X$44:$X$57&lt;&gt;"", $X$62:$X$66&lt;&gt;"", $X$71:$X$76&lt;&gt;"", $X$81:$X$87&lt;&gt;"", $X$92:$X$97&lt;&gt;"", $X$102:$X$109&lt;&gt;"", $X$114:$X$119&lt;&gt;"", $X$124:$X$133&lt;&gt;"", $X$138:$X$144&lt;&gt;""),'Personal Budget'!O60,0)</f>
        <v>0</v>
      </c>
      <c r="Z62" s="229"/>
      <c r="AA62" s="213" cm="1">
        <f t="array" ref="AA62">IF(OR($Z$33:$Z$38&lt;&gt;"",$Z$44:$Z$57&lt;&gt;"", $Z$62:$Z$66&lt;&gt;"", $Z$71:$Z$76&lt;&gt;"", $Z$81:$Z$87&lt;&gt;"", $Z$92:$Z$97&lt;&gt;"", $Z$102:$Z$109&lt;&gt;"", $Z$114:$Z$119&lt;&gt;"", $Z$124:$Z$133&lt;&gt;"", $Z$138:$Z$144&lt;&gt;""),'Personal Budget'!P60,0)</f>
        <v>0</v>
      </c>
      <c r="AB62" s="229"/>
      <c r="AC62" s="239" cm="1">
        <f t="array" ref="AC62">IF(OR($AB$33:$AB$38&lt;&gt;"",$AB$44:$AB$57&lt;&gt;"", $AB$62:$AB$66&lt;&gt;"", $AB$71:$AB$76&lt;&gt;"", $AB$81:$AB$87&lt;&gt;"", $AB$92:$AB$97&lt;&gt;"", $AB$102:$AB$109&lt;&gt;"", $AB$114:$AB$119&lt;&gt;"", $AB$124:$AB$133&lt;&gt;"", $AB$138:$AB$144&lt;&gt;""),'Personal Budget'!Q60,0)</f>
        <v>0</v>
      </c>
      <c r="AD62" s="146">
        <f t="shared" ref="AD62:AE67" si="8">SUM(F62+H62+J62+L62+N62+P62+R62+T62+V62+X62+Z62+AB62)</f>
        <v>0</v>
      </c>
      <c r="AE62" s="146">
        <f t="shared" si="8"/>
        <v>0</v>
      </c>
      <c r="AF62" s="146">
        <f>ROUND(SUM(AE62-AD62),2)</f>
        <v>0</v>
      </c>
    </row>
    <row r="63" spans="2:32" ht="19.5" customHeight="1" x14ac:dyDescent="0.2">
      <c r="B63" s="28"/>
      <c r="C63" s="153" t="str">
        <f>'Personal Budget'!C61</f>
        <v>Takeaways</v>
      </c>
      <c r="D63" s="142" t="s">
        <v>41</v>
      </c>
      <c r="E63" s="143">
        <v>0</v>
      </c>
      <c r="F63" s="206"/>
      <c r="G63" s="147" cm="1">
        <f t="array" ref="G63">IF(OR($F$33:$F$38&lt;&gt;"",$F$44:$F$57&lt;&gt;"", $F$62:$F$66&lt;&gt;"", $F$71:$F$76&lt;&gt;"", $F$81:$F$87&lt;&gt;"", $F$92:$F$97&lt;&gt;"", $F$102:$F$109&lt;&gt;"", $F$114:$F$119&lt;&gt;"", $F$124:$F$133&lt;&gt;"", $F$138:$F$144&lt;&gt;""),'Personal Budget'!F61,0)</f>
        <v>0</v>
      </c>
      <c r="H63" s="206"/>
      <c r="I63" s="248" cm="1">
        <f t="array" ref="I63">IF(OR($H$33:$H$38&lt;&gt;"",$H$44:$H$57&lt;&gt;"", $H$62:$H$66&lt;&gt;"", $H$71:$H$76&lt;&gt;"", $H$81:$H$87&lt;&gt;"", $H$92:$H$97&lt;&gt;"", $H$102:$H$109&lt;&gt;"", $H$114:$H$119&lt;&gt;"", $H$124:$H$133&lt;&gt;"", $H$138:$H$144&lt;&gt;""),'Personal Budget'!G61,0)</f>
        <v>0</v>
      </c>
      <c r="J63" s="206"/>
      <c r="K63" s="248" cm="1">
        <f t="array" ref="K63">IF(OR($J$33:$J$38&lt;&gt;"",$J$44:$J$57&lt;&gt;"", $J$62:$J$66&lt;&gt;"", $J$71:$J$76&lt;&gt;"", $J$81:$J$87&lt;&gt;"", $J$92:$J$97&lt;&gt;"", $J$102:$J$109&lt;&gt;"", $J$114:$J$119&lt;&gt;"", $J$124:$J$133&lt;&gt;"", $J$138:$J$144&lt;&gt;""),'Personal Budget'!H61,0)</f>
        <v>0</v>
      </c>
      <c r="L63" s="206"/>
      <c r="M63" s="248" cm="1">
        <f t="array" ref="M63">IF(OR($L$33:$L$38&lt;&gt;"",$L$44:$L$57&lt;&gt;"", $L$62:$L$66&lt;&gt;"", $L$71:$L$76&lt;&gt;"", $L$81:$L$87&lt;&gt;"", $L$92:$L$97&lt;&gt;"", $L$102:$L$109&lt;&gt;"", $L$114:$L$119&lt;&gt;"", $L$124:$L$133&lt;&gt;"", $L$138:$L$144&lt;&gt;""),'Personal Budget'!I61,0)</f>
        <v>0</v>
      </c>
      <c r="N63" s="206"/>
      <c r="O63" s="248" cm="1">
        <f t="array" ref="O63">IF(OR($N$33:$N$38&lt;&gt;"",$N$44:$N$57&lt;&gt;"", $N$62:$N$66&lt;&gt;"", $N$71:$N$76&lt;&gt;"", $N$81:$N$87&lt;&gt;"", $N$92:$N$97&lt;&gt;"", $N$102:$N$109&lt;&gt;"", $N$114:$N$119&lt;&gt;"", $N$124:$N$133&lt;&gt;"", $N$138:$N$144&lt;&gt;""),'Personal Budget'!J61,0)</f>
        <v>0</v>
      </c>
      <c r="P63" s="206"/>
      <c r="Q63" s="248" cm="1">
        <f t="array" ref="Q63">IF(OR($P$33:$P$38&lt;&gt;"",$P$44:$P$57&lt;&gt;"", $P$62:$P$66&lt;&gt;"", $P$71:$P$76&lt;&gt;"", $P$81:$P$87&lt;&gt;"", $P$92:$P$97&lt;&gt;"", $P$102:$P$109&lt;&gt;"", $P$114:$P$119&lt;&gt;"", $P$124:$P$133&lt;&gt;"", $P$138:$P$144&lt;&gt;""),'Personal Budget'!K61,0)</f>
        <v>0</v>
      </c>
      <c r="R63" s="206"/>
      <c r="S63" s="147" cm="1">
        <f t="array" ref="S63">IF(OR($R$33:$R$38&lt;&gt;"",$R$44:$R$57&lt;&gt;"", $R$62:$R$66&lt;&gt;"", $R$71:$R$76&lt;&gt;"", $R$81:$R$87&lt;&gt;"", $R$92:$R$97&lt;&gt;"", $R$102:$R$109&lt;&gt;"", $R$114:$R$119&lt;&gt;"", $R$124:$R$133&lt;&gt;"", $R$138:$R$144&lt;&gt;""),'Personal Budget'!L61,0)</f>
        <v>0</v>
      </c>
      <c r="T63" s="206"/>
      <c r="U63" s="147" cm="1">
        <f t="array" ref="U63">IF(OR($T$33:$T$38&lt;&gt;"",$T$44:$T$57&lt;&gt;"", $T$62:$T$66&lt;&gt;"", $T$71:$T$76&lt;&gt;"", $T$81:$T$87&lt;&gt;"", $T$92:$T$97&lt;&gt;"", $T$102:$T$109&lt;&gt;"", $T$114:$T$119&lt;&gt;"", $T$124:$T$133&lt;&gt;"", $T$138:$T$144&lt;&gt;""),'Personal Budget'!M61,0)</f>
        <v>0</v>
      </c>
      <c r="V63" s="206"/>
      <c r="W63" s="147" cm="1">
        <f t="array" ref="W63">IF(OR($V$33:$V$38&lt;&gt;"",$V$44:$V$57&lt;&gt;"", $V$62:$V$66&lt;&gt;"", $V$71:$V$76&lt;&gt;"", $V$81:$V$87&lt;&gt;"", $V$92:$V$97&lt;&gt;"", $V$102:$V$109&lt;&gt;"", $V$114:$V$119&lt;&gt;"", $V$124:$V$133&lt;&gt;"", $V$138:$V$144&lt;&gt;""),'Personal Budget'!N61,0)</f>
        <v>0</v>
      </c>
      <c r="X63" s="206"/>
      <c r="Y63" s="147" cm="1">
        <f t="array" ref="Y63">IF(OR($X$33:$X$38&lt;&gt;"",$X$44:$X$57&lt;&gt;"", $X$62:$X$66&lt;&gt;"", $X$71:$X$76&lt;&gt;"", $X$81:$X$87&lt;&gt;"", $X$92:$X$97&lt;&gt;"", $X$102:$X$109&lt;&gt;"", $X$114:$X$119&lt;&gt;"", $X$124:$X$133&lt;&gt;"", $X$138:$X$144&lt;&gt;""),'Personal Budget'!O61,0)</f>
        <v>0</v>
      </c>
      <c r="Z63" s="206"/>
      <c r="AA63" s="147" cm="1">
        <f t="array" ref="AA63">IF(OR($Z$33:$Z$38&lt;&gt;"",$Z$44:$Z$57&lt;&gt;"", $Z$62:$Z$66&lt;&gt;"", $Z$71:$Z$76&lt;&gt;"", $Z$81:$Z$87&lt;&gt;"", $Z$92:$Z$97&lt;&gt;"", $Z$102:$Z$109&lt;&gt;"", $Z$114:$Z$119&lt;&gt;"", $Z$124:$Z$133&lt;&gt;"", $Z$138:$Z$144&lt;&gt;""),'Personal Budget'!P61,0)</f>
        <v>0</v>
      </c>
      <c r="AB63" s="206"/>
      <c r="AC63" s="147" cm="1">
        <f t="array" ref="AC63">IF(OR($AB$33:$AB$38&lt;&gt;"",$AB$44:$AB$57&lt;&gt;"", $AB$62:$AB$66&lt;&gt;"", $AB$71:$AB$76&lt;&gt;"", $AB$81:$AB$87&lt;&gt;"", $AB$92:$AB$97&lt;&gt;"", $AB$102:$AB$109&lt;&gt;"", $AB$114:$AB$119&lt;&gt;"", $AB$124:$AB$133&lt;&gt;"", $AB$138:$AB$144&lt;&gt;""),'Personal Budget'!Q61,0)</f>
        <v>0</v>
      </c>
      <c r="AD63" s="235">
        <f t="shared" si="8"/>
        <v>0</v>
      </c>
      <c r="AE63" s="235">
        <f t="shared" si="8"/>
        <v>0</v>
      </c>
      <c r="AF63" s="74">
        <f>ROUND(SUM(AE63-AD63),2)</f>
        <v>0</v>
      </c>
    </row>
    <row r="64" spans="2:32" ht="19.5" customHeight="1" x14ac:dyDescent="0.2">
      <c r="B64" s="28"/>
      <c r="C64" s="153" t="str">
        <f>'Personal Budget'!C62</f>
        <v>Dining out</v>
      </c>
      <c r="D64" s="142" t="s">
        <v>41</v>
      </c>
      <c r="E64" s="143">
        <v>0</v>
      </c>
      <c r="F64" s="206"/>
      <c r="G64" s="147" cm="1">
        <f t="array" ref="G64">IF(OR($F$33:$F$38&lt;&gt;"",$F$44:$F$57&lt;&gt;"", $F$62:$F$66&lt;&gt;"", $F$71:$F$76&lt;&gt;"", $F$81:$F$87&lt;&gt;"", $F$92:$F$97&lt;&gt;"", $F$102:$F$109&lt;&gt;"", $F$114:$F$119&lt;&gt;"", $F$124:$F$133&lt;&gt;"", $F$138:$F$144&lt;&gt;""),'Personal Budget'!F62,0)</f>
        <v>0</v>
      </c>
      <c r="H64" s="206"/>
      <c r="I64" s="248" cm="1">
        <f t="array" ref="I64">IF(OR($H$33:$H$38&lt;&gt;"",$H$44:$H$57&lt;&gt;"", $H$62:$H$66&lt;&gt;"", $H$71:$H$76&lt;&gt;"", $H$81:$H$87&lt;&gt;"", $H$92:$H$97&lt;&gt;"", $H$102:$H$109&lt;&gt;"", $H$114:$H$119&lt;&gt;"", $H$124:$H$133&lt;&gt;"", $H$138:$H$144&lt;&gt;""),'Personal Budget'!G62,0)</f>
        <v>0</v>
      </c>
      <c r="J64" s="206"/>
      <c r="K64" s="248" cm="1">
        <f t="array" ref="K64">IF(OR($J$33:$J$38&lt;&gt;"",$J$44:$J$57&lt;&gt;"", $J$62:$J$66&lt;&gt;"", $J$71:$J$76&lt;&gt;"", $J$81:$J$87&lt;&gt;"", $J$92:$J$97&lt;&gt;"", $J$102:$J$109&lt;&gt;"", $J$114:$J$119&lt;&gt;"", $J$124:$J$133&lt;&gt;"", $J$138:$J$144&lt;&gt;""),'Personal Budget'!H62,0)</f>
        <v>0</v>
      </c>
      <c r="L64" s="206"/>
      <c r="M64" s="248" cm="1">
        <f t="array" ref="M64">IF(OR($L$33:$L$38&lt;&gt;"",$L$44:$L$57&lt;&gt;"", $L$62:$L$66&lt;&gt;"", $L$71:$L$76&lt;&gt;"", $L$81:$L$87&lt;&gt;"", $L$92:$L$97&lt;&gt;"", $L$102:$L$109&lt;&gt;"", $L$114:$L$119&lt;&gt;"", $L$124:$L$133&lt;&gt;"", $L$138:$L$144&lt;&gt;""),'Personal Budget'!I62,0)</f>
        <v>0</v>
      </c>
      <c r="N64" s="206"/>
      <c r="O64" s="248" cm="1">
        <f t="array" ref="O64">IF(OR($N$33:$N$38&lt;&gt;"",$N$44:$N$57&lt;&gt;"", $N$62:$N$66&lt;&gt;"", $N$71:$N$76&lt;&gt;"", $N$81:$N$87&lt;&gt;"", $N$92:$N$97&lt;&gt;"", $N$102:$N$109&lt;&gt;"", $N$114:$N$119&lt;&gt;"", $N$124:$N$133&lt;&gt;"", $N$138:$N$144&lt;&gt;""),'Personal Budget'!J62,0)</f>
        <v>0</v>
      </c>
      <c r="P64" s="206"/>
      <c r="Q64" s="248" cm="1">
        <f t="array" ref="Q64">IF(OR($P$33:$P$38&lt;&gt;"",$P$44:$P$57&lt;&gt;"", $P$62:$P$66&lt;&gt;"", $P$71:$P$76&lt;&gt;"", $P$81:$P$87&lt;&gt;"", $P$92:$P$97&lt;&gt;"", $P$102:$P$109&lt;&gt;"", $P$114:$P$119&lt;&gt;"", $P$124:$P$133&lt;&gt;"", $P$138:$P$144&lt;&gt;""),'Personal Budget'!K62,0)</f>
        <v>0</v>
      </c>
      <c r="R64" s="206"/>
      <c r="S64" s="147" cm="1">
        <f t="array" ref="S64">IF(OR($R$33:$R$38&lt;&gt;"",$R$44:$R$57&lt;&gt;"", $R$62:$R$66&lt;&gt;"", $R$71:$R$76&lt;&gt;"", $R$81:$R$87&lt;&gt;"", $R$92:$R$97&lt;&gt;"", $R$102:$R$109&lt;&gt;"", $R$114:$R$119&lt;&gt;"", $R$124:$R$133&lt;&gt;"", $R$138:$R$144&lt;&gt;""),'Personal Budget'!L62,0)</f>
        <v>0</v>
      </c>
      <c r="T64" s="206"/>
      <c r="U64" s="147" cm="1">
        <f t="array" ref="U64">IF(OR($T$33:$T$38&lt;&gt;"",$T$44:$T$57&lt;&gt;"", $T$62:$T$66&lt;&gt;"", $T$71:$T$76&lt;&gt;"", $T$81:$T$87&lt;&gt;"", $T$92:$T$97&lt;&gt;"", $T$102:$T$109&lt;&gt;"", $T$114:$T$119&lt;&gt;"", $T$124:$T$133&lt;&gt;"", $T$138:$T$144&lt;&gt;""),'Personal Budget'!M62,0)</f>
        <v>0</v>
      </c>
      <c r="V64" s="206"/>
      <c r="W64" s="147" cm="1">
        <f t="array" ref="W64">IF(OR($V$33:$V$38&lt;&gt;"",$V$44:$V$57&lt;&gt;"", $V$62:$V$66&lt;&gt;"", $V$71:$V$76&lt;&gt;"", $V$81:$V$87&lt;&gt;"", $V$92:$V$97&lt;&gt;"", $V$102:$V$109&lt;&gt;"", $V$114:$V$119&lt;&gt;"", $V$124:$V$133&lt;&gt;"", $V$138:$V$144&lt;&gt;""),'Personal Budget'!N62,0)</f>
        <v>0</v>
      </c>
      <c r="X64" s="206"/>
      <c r="Y64" s="147" cm="1">
        <f t="array" ref="Y64">IF(OR($X$33:$X$38&lt;&gt;"",$X$44:$X$57&lt;&gt;"", $X$62:$X$66&lt;&gt;"", $X$71:$X$76&lt;&gt;"", $X$81:$X$87&lt;&gt;"", $X$92:$X$97&lt;&gt;"", $X$102:$X$109&lt;&gt;"", $X$114:$X$119&lt;&gt;"", $X$124:$X$133&lt;&gt;"", $X$138:$X$144&lt;&gt;""),'Personal Budget'!O62,0)</f>
        <v>0</v>
      </c>
      <c r="Z64" s="206"/>
      <c r="AA64" s="147" cm="1">
        <f t="array" ref="AA64">IF(OR($Z$33:$Z$38&lt;&gt;"",$Z$44:$Z$57&lt;&gt;"", $Z$62:$Z$66&lt;&gt;"", $Z$71:$Z$76&lt;&gt;"", $Z$81:$Z$87&lt;&gt;"", $Z$92:$Z$97&lt;&gt;"", $Z$102:$Z$109&lt;&gt;"", $Z$114:$Z$119&lt;&gt;"", $Z$124:$Z$133&lt;&gt;"", $Z$138:$Z$144&lt;&gt;""),'Personal Budget'!P62,0)</f>
        <v>0</v>
      </c>
      <c r="AB64" s="206"/>
      <c r="AC64" s="147" cm="1">
        <f t="array" ref="AC64">IF(OR($AB$33:$AB$38&lt;&gt;"",$AB$44:$AB$57&lt;&gt;"", $AB$62:$AB$66&lt;&gt;"", $AB$71:$AB$76&lt;&gt;"", $AB$81:$AB$87&lt;&gt;"", $AB$92:$AB$97&lt;&gt;"", $AB$102:$AB$109&lt;&gt;"", $AB$114:$AB$119&lt;&gt;"", $AB$124:$AB$133&lt;&gt;"", $AB$138:$AB$144&lt;&gt;""),'Personal Budget'!Q62,0)</f>
        <v>0</v>
      </c>
      <c r="AD64" s="235">
        <f t="shared" si="8"/>
        <v>0</v>
      </c>
      <c r="AE64" s="235">
        <f t="shared" si="8"/>
        <v>0</v>
      </c>
      <c r="AF64" s="74">
        <f>ROUND(SUM(AE64-AD64),2)</f>
        <v>0</v>
      </c>
    </row>
    <row r="65" spans="2:32" ht="19.5" customHeight="1" x14ac:dyDescent="0.2">
      <c r="B65" s="28"/>
      <c r="C65" s="153" t="str">
        <f>'Personal Budget'!C63</f>
        <v>Food subscriptions</v>
      </c>
      <c r="D65" s="142" t="s">
        <v>41</v>
      </c>
      <c r="E65" s="143">
        <v>0</v>
      </c>
      <c r="F65" s="206"/>
      <c r="G65" s="147" cm="1">
        <f t="array" ref="G65">IF(OR($F$33:$F$38&lt;&gt;"",$F$44:$F$57&lt;&gt;"", $F$62:$F$66&lt;&gt;"", $F$71:$F$76&lt;&gt;"", $F$81:$F$87&lt;&gt;"", $F$92:$F$97&lt;&gt;"", $F$102:$F$109&lt;&gt;"", $F$114:$F$119&lt;&gt;"", $F$124:$F$133&lt;&gt;"", $F$138:$F$144&lt;&gt;""),'Personal Budget'!F63,0)</f>
        <v>0</v>
      </c>
      <c r="H65" s="206"/>
      <c r="I65" s="248" cm="1">
        <f t="array" ref="I65">IF(OR($H$33:$H$38&lt;&gt;"",$H$44:$H$57&lt;&gt;"", $H$62:$H$66&lt;&gt;"", $H$71:$H$76&lt;&gt;"", $H$81:$H$87&lt;&gt;"", $H$92:$H$97&lt;&gt;"", $H$102:$H$109&lt;&gt;"", $H$114:$H$119&lt;&gt;"", $H$124:$H$133&lt;&gt;"", $H$138:$H$144&lt;&gt;""),'Personal Budget'!G63,0)</f>
        <v>0</v>
      </c>
      <c r="J65" s="206"/>
      <c r="K65" s="248" cm="1">
        <f t="array" ref="K65">IF(OR($J$33:$J$38&lt;&gt;"",$J$44:$J$57&lt;&gt;"", $J$62:$J$66&lt;&gt;"", $J$71:$J$76&lt;&gt;"", $J$81:$J$87&lt;&gt;"", $J$92:$J$97&lt;&gt;"", $J$102:$J$109&lt;&gt;"", $J$114:$J$119&lt;&gt;"", $J$124:$J$133&lt;&gt;"", $J$138:$J$144&lt;&gt;""),'Personal Budget'!H63,0)</f>
        <v>0</v>
      </c>
      <c r="L65" s="206"/>
      <c r="M65" s="248" cm="1">
        <f t="array" ref="M65">IF(OR($L$33:$L$38&lt;&gt;"",$L$44:$L$57&lt;&gt;"", $L$62:$L$66&lt;&gt;"", $L$71:$L$76&lt;&gt;"", $L$81:$L$87&lt;&gt;"", $L$92:$L$97&lt;&gt;"", $L$102:$L$109&lt;&gt;"", $L$114:$L$119&lt;&gt;"", $L$124:$L$133&lt;&gt;"", $L$138:$L$144&lt;&gt;""),'Personal Budget'!I63,0)</f>
        <v>0</v>
      </c>
      <c r="N65" s="206"/>
      <c r="O65" s="248" cm="1">
        <f t="array" ref="O65">IF(OR($N$33:$N$38&lt;&gt;"",$N$44:$N$57&lt;&gt;"", $N$62:$N$66&lt;&gt;"", $N$71:$N$76&lt;&gt;"", $N$81:$N$87&lt;&gt;"", $N$92:$N$97&lt;&gt;"", $N$102:$N$109&lt;&gt;"", $N$114:$N$119&lt;&gt;"", $N$124:$N$133&lt;&gt;"", $N$138:$N$144&lt;&gt;""),'Personal Budget'!J63,0)</f>
        <v>0</v>
      </c>
      <c r="P65" s="206"/>
      <c r="Q65" s="248" cm="1">
        <f t="array" ref="Q65">IF(OR($P$33:$P$38&lt;&gt;"",$P$44:$P$57&lt;&gt;"", $P$62:$P$66&lt;&gt;"", $P$71:$P$76&lt;&gt;"", $P$81:$P$87&lt;&gt;"", $P$92:$P$97&lt;&gt;"", $P$102:$P$109&lt;&gt;"", $P$114:$P$119&lt;&gt;"", $P$124:$P$133&lt;&gt;"", $P$138:$P$144&lt;&gt;""),'Personal Budget'!K63,0)</f>
        <v>0</v>
      </c>
      <c r="R65" s="206"/>
      <c r="S65" s="147" cm="1">
        <f t="array" ref="S65">IF(OR($R$33:$R$38&lt;&gt;"",$R$44:$R$57&lt;&gt;"", $R$62:$R$66&lt;&gt;"", $R$71:$R$76&lt;&gt;"", $R$81:$R$87&lt;&gt;"", $R$92:$R$97&lt;&gt;"", $R$102:$R$109&lt;&gt;"", $R$114:$R$119&lt;&gt;"", $R$124:$R$133&lt;&gt;"", $R$138:$R$144&lt;&gt;""),'Personal Budget'!L63,0)</f>
        <v>0</v>
      </c>
      <c r="T65" s="206"/>
      <c r="U65" s="147" cm="1">
        <f t="array" ref="U65">IF(OR($T$33:$T$38&lt;&gt;"",$T$44:$T$57&lt;&gt;"", $T$62:$T$66&lt;&gt;"", $T$71:$T$76&lt;&gt;"", $T$81:$T$87&lt;&gt;"", $T$92:$T$97&lt;&gt;"", $T$102:$T$109&lt;&gt;"", $T$114:$T$119&lt;&gt;"", $T$124:$T$133&lt;&gt;"", $T$138:$T$144&lt;&gt;""),'Personal Budget'!M63,0)</f>
        <v>0</v>
      </c>
      <c r="V65" s="206"/>
      <c r="W65" s="147" cm="1">
        <f t="array" ref="W65">IF(OR($V$33:$V$38&lt;&gt;"",$V$44:$V$57&lt;&gt;"", $V$62:$V$66&lt;&gt;"", $V$71:$V$76&lt;&gt;"", $V$81:$V$87&lt;&gt;"", $V$92:$V$97&lt;&gt;"", $V$102:$V$109&lt;&gt;"", $V$114:$V$119&lt;&gt;"", $V$124:$V$133&lt;&gt;"", $V$138:$V$144&lt;&gt;""),'Personal Budget'!N63,0)</f>
        <v>0</v>
      </c>
      <c r="X65" s="206"/>
      <c r="Y65" s="147" cm="1">
        <f t="array" ref="Y65">IF(OR($X$33:$X$38&lt;&gt;"",$X$44:$X$57&lt;&gt;"", $X$62:$X$66&lt;&gt;"", $X$71:$X$76&lt;&gt;"", $X$81:$X$87&lt;&gt;"", $X$92:$X$97&lt;&gt;"", $X$102:$X$109&lt;&gt;"", $X$114:$X$119&lt;&gt;"", $X$124:$X$133&lt;&gt;"", $X$138:$X$144&lt;&gt;""),'Personal Budget'!O63,0)</f>
        <v>0</v>
      </c>
      <c r="Z65" s="206"/>
      <c r="AA65" s="147" cm="1">
        <f t="array" ref="AA65">IF(OR($Z$33:$Z$38&lt;&gt;"",$Z$44:$Z$57&lt;&gt;"", $Z$62:$Z$66&lt;&gt;"", $Z$71:$Z$76&lt;&gt;"", $Z$81:$Z$87&lt;&gt;"", $Z$92:$Z$97&lt;&gt;"", $Z$102:$Z$109&lt;&gt;"", $Z$114:$Z$119&lt;&gt;"", $Z$124:$Z$133&lt;&gt;"", $Z$138:$Z$144&lt;&gt;""),'Personal Budget'!P63,0)</f>
        <v>0</v>
      </c>
      <c r="AB65" s="206"/>
      <c r="AC65" s="147" cm="1">
        <f t="array" ref="AC65">IF(OR($AB$33:$AB$38&lt;&gt;"",$AB$44:$AB$57&lt;&gt;"", $AB$62:$AB$66&lt;&gt;"", $AB$71:$AB$76&lt;&gt;"", $AB$81:$AB$87&lt;&gt;"", $AB$92:$AB$97&lt;&gt;"", $AB$102:$AB$109&lt;&gt;"", $AB$114:$AB$119&lt;&gt;"", $AB$124:$AB$133&lt;&gt;"", $AB$138:$AB$144&lt;&gt;""),'Personal Budget'!Q63,0)</f>
        <v>0</v>
      </c>
      <c r="AD65" s="235">
        <f t="shared" si="8"/>
        <v>0</v>
      </c>
      <c r="AE65" s="235">
        <f t="shared" si="8"/>
        <v>0</v>
      </c>
      <c r="AF65" s="74">
        <f>ROUND(SUM(AE65-AD65),2)</f>
        <v>0</v>
      </c>
    </row>
    <row r="66" spans="2:32" ht="19.5" customHeight="1" thickBot="1" x14ac:dyDescent="0.25">
      <c r="B66" s="28"/>
      <c r="C66" s="163" t="str">
        <f>'Personal Budget'!C64</f>
        <v>Other</v>
      </c>
      <c r="D66" s="164" t="s">
        <v>41</v>
      </c>
      <c r="E66" s="172">
        <v>0</v>
      </c>
      <c r="F66" s="208"/>
      <c r="G66" s="147" cm="1">
        <f t="array" ref="G66">IF(OR($F$33:$F$38&lt;&gt;"",$F$44:$F$57&lt;&gt;"", $F$62:$F$66&lt;&gt;"", $F$71:$F$76&lt;&gt;"", $F$81:$F$87&lt;&gt;"", $F$92:$F$97&lt;&gt;"", $F$102:$F$109&lt;&gt;"", $F$114:$F$119&lt;&gt;"", $F$124:$F$133&lt;&gt;"", $F$138:$F$144&lt;&gt;""),'Personal Budget'!F64,0)</f>
        <v>0</v>
      </c>
      <c r="H66" s="208"/>
      <c r="I66" s="247" cm="1">
        <f t="array" ref="I66">IF(OR($H$33:$H$38&lt;&gt;"",$H$44:$H$57&lt;&gt;"", $H$62:$H$66&lt;&gt;"", $H$71:$H$76&lt;&gt;"", $H$81:$H$87&lt;&gt;"", $H$92:$H$97&lt;&gt;"", $H$102:$H$109&lt;&gt;"", $H$114:$H$119&lt;&gt;"", $H$124:$H$133&lt;&gt;"", $H$138:$H$144&lt;&gt;""),'Personal Budget'!G64,0)</f>
        <v>0</v>
      </c>
      <c r="J66" s="209"/>
      <c r="K66" s="247" cm="1">
        <f t="array" ref="K66">IF(OR($J$33:$J$38&lt;&gt;"",$J$44:$J$57&lt;&gt;"", $J$62:$J$66&lt;&gt;"", $J$71:$J$76&lt;&gt;"", $J$81:$J$87&lt;&gt;"", $J$92:$J$97&lt;&gt;"", $J$102:$J$109&lt;&gt;"", $J$114:$J$119&lt;&gt;"", $J$124:$J$133&lt;&gt;"", $J$138:$J$144&lt;&gt;""),'Personal Budget'!H64,0)</f>
        <v>0</v>
      </c>
      <c r="L66" s="209"/>
      <c r="M66" s="247" cm="1">
        <f t="array" ref="M66">IF(OR($L$33:$L$38&lt;&gt;"",$L$44:$L$57&lt;&gt;"", $L$62:$L$66&lt;&gt;"", $L$71:$L$76&lt;&gt;"", $L$81:$L$87&lt;&gt;"", $L$92:$L$97&lt;&gt;"", $L$102:$L$109&lt;&gt;"", $L$114:$L$119&lt;&gt;"", $L$124:$L$133&lt;&gt;"", $L$138:$L$144&lt;&gt;""),'Personal Budget'!I64,0)</f>
        <v>0</v>
      </c>
      <c r="N66" s="209"/>
      <c r="O66" s="247" cm="1">
        <f t="array" ref="O66">IF(OR($N$33:$N$38&lt;&gt;"",$N$44:$N$57&lt;&gt;"", $N$62:$N$66&lt;&gt;"", $N$71:$N$76&lt;&gt;"", $N$81:$N$87&lt;&gt;"", $N$92:$N$97&lt;&gt;"", $N$102:$N$109&lt;&gt;"", $N$114:$N$119&lt;&gt;"", $N$124:$N$133&lt;&gt;"", $N$138:$N$144&lt;&gt;""),'Personal Budget'!J64,0)</f>
        <v>0</v>
      </c>
      <c r="P66" s="209"/>
      <c r="Q66" s="247" cm="1">
        <f t="array" ref="Q66">IF(OR($P$33:$P$38&lt;&gt;"",$P$44:$P$57&lt;&gt;"", $P$62:$P$66&lt;&gt;"", $P$71:$P$76&lt;&gt;"", $P$81:$P$87&lt;&gt;"", $P$92:$P$97&lt;&gt;"", $P$102:$P$109&lt;&gt;"", $P$114:$P$119&lt;&gt;"", $P$124:$P$133&lt;&gt;"", $P$138:$P$144&lt;&gt;""),'Personal Budget'!K64,0)</f>
        <v>0</v>
      </c>
      <c r="R66" s="209"/>
      <c r="S66" s="162" cm="1">
        <f t="array" ref="S66">IF(OR($R$33:$R$38&lt;&gt;"",$R$44:$R$57&lt;&gt;"", $R$62:$R$66&lt;&gt;"", $R$71:$R$76&lt;&gt;"", $R$81:$R$87&lt;&gt;"", $R$92:$R$97&lt;&gt;"", $R$102:$R$109&lt;&gt;"", $R$114:$R$119&lt;&gt;"", $R$124:$R$133&lt;&gt;"", $R$138:$R$144&lt;&gt;""),'Personal Budget'!L64,0)</f>
        <v>0</v>
      </c>
      <c r="T66" s="209"/>
      <c r="U66" s="162" cm="1">
        <f t="array" ref="U66">IF(OR($T$33:$T$38&lt;&gt;"",$T$44:$T$57&lt;&gt;"", $T$62:$T$66&lt;&gt;"", $T$71:$T$76&lt;&gt;"", $T$81:$T$87&lt;&gt;"", $T$92:$T$97&lt;&gt;"", $T$102:$T$109&lt;&gt;"", $T$114:$T$119&lt;&gt;"", $T$124:$T$133&lt;&gt;"", $T$138:$T$144&lt;&gt;""),'Personal Budget'!M64,0)</f>
        <v>0</v>
      </c>
      <c r="V66" s="208"/>
      <c r="W66" s="147" cm="1">
        <f t="array" ref="W66">IF(OR($V$33:$V$38&lt;&gt;"",$V$44:$V$57&lt;&gt;"", $V$62:$V$66&lt;&gt;"", $V$71:$V$76&lt;&gt;"", $V$81:$V$87&lt;&gt;"", $V$92:$V$97&lt;&gt;"", $V$102:$V$109&lt;&gt;"", $V$114:$V$119&lt;&gt;"", $V$124:$V$133&lt;&gt;"", $V$138:$V$144&lt;&gt;""),'Personal Budget'!N64,0)</f>
        <v>0</v>
      </c>
      <c r="X66" s="208"/>
      <c r="Y66" s="147" cm="1">
        <f t="array" ref="Y66">IF(OR($X$33:$X$38&lt;&gt;"",$X$44:$X$57&lt;&gt;"", $X$62:$X$66&lt;&gt;"", $X$71:$X$76&lt;&gt;"", $X$81:$X$87&lt;&gt;"", $X$92:$X$97&lt;&gt;"", $X$102:$X$109&lt;&gt;"", $X$114:$X$119&lt;&gt;"", $X$124:$X$133&lt;&gt;"", $X$138:$X$144&lt;&gt;""),'Personal Budget'!O64,0)</f>
        <v>0</v>
      </c>
      <c r="Z66" s="208"/>
      <c r="AA66" s="147" cm="1">
        <f t="array" ref="AA66">IF(OR($Z$33:$Z$38&lt;&gt;"",$Z$44:$Z$57&lt;&gt;"", $Z$62:$Z$66&lt;&gt;"", $Z$71:$Z$76&lt;&gt;"", $Z$81:$Z$87&lt;&gt;"", $Z$92:$Z$97&lt;&gt;"", $Z$102:$Z$109&lt;&gt;"", $Z$114:$Z$119&lt;&gt;"", $Z$124:$Z$133&lt;&gt;"", $Z$138:$Z$144&lt;&gt;""),'Personal Budget'!P64,0)</f>
        <v>0</v>
      </c>
      <c r="AB66" s="208"/>
      <c r="AC66" s="147" cm="1">
        <f t="array" ref="AC66">IF(OR($AB$33:$AB$38&lt;&gt;"",$AB$44:$AB$57&lt;&gt;"", $AB$62:$AB$66&lt;&gt;"", $AB$71:$AB$76&lt;&gt;"", $AB$81:$AB$87&lt;&gt;"", $AB$92:$AB$97&lt;&gt;"", $AB$102:$AB$109&lt;&gt;"", $AB$114:$AB$119&lt;&gt;"", $AB$124:$AB$133&lt;&gt;"", $AB$138:$AB$144&lt;&gt;""),'Personal Budget'!Q64,0)</f>
        <v>0</v>
      </c>
      <c r="AD66" s="236">
        <f t="shared" si="8"/>
        <v>0</v>
      </c>
      <c r="AE66" s="236">
        <f t="shared" si="8"/>
        <v>0</v>
      </c>
      <c r="AF66" s="232">
        <f>ROUND(SUM(AE66-AD66),2)</f>
        <v>0</v>
      </c>
    </row>
    <row r="67" spans="2:32" ht="19.5" customHeight="1" thickTop="1" x14ac:dyDescent="0.2">
      <c r="B67" s="28"/>
      <c r="C67" s="148" t="str">
        <f>'Personal Budget'!C65</f>
        <v>Total</v>
      </c>
      <c r="D67" s="183"/>
      <c r="E67" s="183"/>
      <c r="F67" s="220">
        <f t="shared" ref="F67:AB67" si="9">SUM(F62:F66)</f>
        <v>0</v>
      </c>
      <c r="G67" s="109">
        <f>SUM(G62:G66)</f>
        <v>0</v>
      </c>
      <c r="H67" s="220">
        <f t="shared" si="9"/>
        <v>0</v>
      </c>
      <c r="I67" s="109">
        <f>SUM(I62:I66)</f>
        <v>0</v>
      </c>
      <c r="J67" s="220">
        <f t="shared" si="9"/>
        <v>0</v>
      </c>
      <c r="K67" s="109">
        <f>SUM(K62:K66)</f>
        <v>0</v>
      </c>
      <c r="L67" s="220">
        <f t="shared" si="9"/>
        <v>0</v>
      </c>
      <c r="M67" s="109">
        <f>SUM(M62:M66)</f>
        <v>0</v>
      </c>
      <c r="N67" s="220">
        <f t="shared" si="9"/>
        <v>0</v>
      </c>
      <c r="O67" s="109">
        <f>SUM(O62:O66)</f>
        <v>0</v>
      </c>
      <c r="P67" s="220">
        <f t="shared" si="9"/>
        <v>0</v>
      </c>
      <c r="Q67" s="109">
        <f>SUM(Q62:Q66)</f>
        <v>0</v>
      </c>
      <c r="R67" s="220">
        <f t="shared" si="9"/>
        <v>0</v>
      </c>
      <c r="S67" s="109">
        <f>SUM(S62:S66)</f>
        <v>0</v>
      </c>
      <c r="T67" s="220">
        <f t="shared" si="9"/>
        <v>0</v>
      </c>
      <c r="U67" s="109">
        <f>SUM(U62:U66)</f>
        <v>0</v>
      </c>
      <c r="V67" s="220">
        <f t="shared" si="9"/>
        <v>0</v>
      </c>
      <c r="W67" s="109">
        <f>SUM(W62:W66)</f>
        <v>0</v>
      </c>
      <c r="X67" s="220">
        <f t="shared" si="9"/>
        <v>0</v>
      </c>
      <c r="Y67" s="109">
        <f>SUM(Y62:Y66)</f>
        <v>0</v>
      </c>
      <c r="Z67" s="220">
        <f t="shared" si="9"/>
        <v>0</v>
      </c>
      <c r="AA67" s="109">
        <f>SUM(AA62:AA66)</f>
        <v>0</v>
      </c>
      <c r="AB67" s="220">
        <f t="shared" si="9"/>
        <v>0</v>
      </c>
      <c r="AC67" s="109">
        <f>SUM(AC62:AC66)</f>
        <v>0</v>
      </c>
      <c r="AD67" s="230">
        <f t="shared" si="8"/>
        <v>0</v>
      </c>
      <c r="AE67" s="230">
        <f t="shared" si="8"/>
        <v>0</v>
      </c>
      <c r="AF67" s="231">
        <f>SUM(AE67-AD67)</f>
        <v>0</v>
      </c>
    </row>
    <row r="68" spans="2:32" ht="19.5" customHeight="1" x14ac:dyDescent="0.2">
      <c r="B68" s="51"/>
      <c r="C68" s="51"/>
      <c r="D68" s="67"/>
      <c r="E68" s="67"/>
      <c r="F68" s="198"/>
      <c r="G68" s="45"/>
      <c r="H68" s="198"/>
      <c r="I68" s="45"/>
      <c r="J68" s="198"/>
      <c r="K68" s="45"/>
      <c r="L68" s="198"/>
      <c r="M68" s="45"/>
      <c r="N68" s="198"/>
      <c r="O68" s="45"/>
      <c r="P68" s="198"/>
      <c r="Q68" s="45"/>
      <c r="R68" s="198"/>
      <c r="S68" s="45"/>
      <c r="T68" s="198"/>
      <c r="U68" s="45"/>
      <c r="V68" s="198"/>
      <c r="W68" s="45"/>
      <c r="X68" s="198"/>
      <c r="Y68" s="45"/>
      <c r="Z68" s="198"/>
      <c r="AA68" s="45"/>
      <c r="AB68" s="198"/>
      <c r="AC68" s="45"/>
      <c r="AD68" s="24"/>
      <c r="AE68" s="45"/>
    </row>
    <row r="69" spans="2:32" ht="19.5" customHeight="1" x14ac:dyDescent="0.25">
      <c r="B69" s="80" t="str">
        <f>'Personal Budget'!B67</f>
        <v>Apparel</v>
      </c>
      <c r="C69" s="92"/>
      <c r="D69" s="94" t="s">
        <v>82</v>
      </c>
      <c r="E69" s="94" t="s">
        <v>83</v>
      </c>
      <c r="F69" s="295" t="str">
        <f ca="1">'Personal Budget'!F28</f>
        <v xml:space="preserve">APR </v>
      </c>
      <c r="G69" s="295"/>
      <c r="H69" s="295" t="str">
        <f ca="1">'Personal Budget'!G28</f>
        <v xml:space="preserve">MAY </v>
      </c>
      <c r="I69" s="295"/>
      <c r="J69" s="295" t="str">
        <f ca="1">'Personal Budget'!H28</f>
        <v xml:space="preserve">JUN </v>
      </c>
      <c r="K69" s="295"/>
      <c r="L69" s="295" t="str">
        <f ca="1">'Personal Budget'!I28</f>
        <v xml:space="preserve">JUL </v>
      </c>
      <c r="M69" s="295"/>
      <c r="N69" s="295" t="str">
        <f ca="1">'Personal Budget'!J28</f>
        <v xml:space="preserve">AUG </v>
      </c>
      <c r="O69" s="295"/>
      <c r="P69" s="295" t="str">
        <f ca="1">'Personal Budget'!K28</f>
        <v xml:space="preserve">SEPT </v>
      </c>
      <c r="Q69" s="295"/>
      <c r="R69" s="295" t="str">
        <f ca="1">'Personal Budget'!L28</f>
        <v xml:space="preserve">OCT </v>
      </c>
      <c r="S69" s="295"/>
      <c r="T69" s="295" t="str">
        <f ca="1">'Personal Budget'!M28</f>
        <v xml:space="preserve">NOV </v>
      </c>
      <c r="U69" s="295"/>
      <c r="V69" s="295" t="str">
        <f ca="1">'Personal Budget'!N28</f>
        <v xml:space="preserve">DEC </v>
      </c>
      <c r="W69" s="295"/>
      <c r="X69" s="295" t="str">
        <f ca="1">'Personal Budget'!O28</f>
        <v xml:space="preserve">JAN </v>
      </c>
      <c r="Y69" s="295"/>
      <c r="Z69" s="295" t="str">
        <f ca="1">'Personal Budget'!P28</f>
        <v xml:space="preserve">FEB </v>
      </c>
      <c r="AA69" s="295"/>
      <c r="AB69" s="295" t="str">
        <f ca="1">'Personal Budget'!Q28</f>
        <v xml:space="preserve">MAR </v>
      </c>
      <c r="AC69" s="295"/>
      <c r="AD69" s="158" t="s">
        <v>95</v>
      </c>
      <c r="AE69" s="158" t="s">
        <v>95</v>
      </c>
      <c r="AF69" s="158" t="s">
        <v>95</v>
      </c>
    </row>
    <row r="70" spans="2:32" ht="19.5" customHeight="1" thickBot="1" x14ac:dyDescent="0.25">
      <c r="B70" s="71"/>
      <c r="C70" s="32"/>
      <c r="D70" s="150"/>
      <c r="E70" s="150"/>
      <c r="F70" s="199" t="s">
        <v>94</v>
      </c>
      <c r="G70" s="159" t="s">
        <v>93</v>
      </c>
      <c r="H70" s="199" t="s">
        <v>94</v>
      </c>
      <c r="I70" s="159" t="s">
        <v>93</v>
      </c>
      <c r="J70" s="199" t="s">
        <v>94</v>
      </c>
      <c r="K70" s="159" t="s">
        <v>93</v>
      </c>
      <c r="L70" s="199" t="s">
        <v>94</v>
      </c>
      <c r="M70" s="159" t="s">
        <v>93</v>
      </c>
      <c r="N70" s="199" t="s">
        <v>94</v>
      </c>
      <c r="O70" s="159" t="s">
        <v>93</v>
      </c>
      <c r="P70" s="199" t="s">
        <v>94</v>
      </c>
      <c r="Q70" s="159" t="s">
        <v>93</v>
      </c>
      <c r="R70" s="199" t="s">
        <v>94</v>
      </c>
      <c r="S70" s="159" t="s">
        <v>93</v>
      </c>
      <c r="T70" s="199" t="s">
        <v>94</v>
      </c>
      <c r="U70" s="159" t="s">
        <v>93</v>
      </c>
      <c r="V70" s="199" t="s">
        <v>94</v>
      </c>
      <c r="W70" s="159" t="s">
        <v>93</v>
      </c>
      <c r="X70" s="199" t="s">
        <v>94</v>
      </c>
      <c r="Y70" s="159" t="s">
        <v>93</v>
      </c>
      <c r="Z70" s="199" t="s">
        <v>94</v>
      </c>
      <c r="AA70" s="159" t="s">
        <v>93</v>
      </c>
      <c r="AB70" s="199" t="s">
        <v>94</v>
      </c>
      <c r="AC70" s="159" t="s">
        <v>93</v>
      </c>
      <c r="AD70" s="159" t="s">
        <v>94</v>
      </c>
      <c r="AE70" s="159" t="s">
        <v>93</v>
      </c>
      <c r="AF70" s="159" t="s">
        <v>96</v>
      </c>
    </row>
    <row r="71" spans="2:32" ht="19.5" customHeight="1" thickTop="1" x14ac:dyDescent="0.2">
      <c r="B71" s="24"/>
      <c r="C71" s="160" t="str">
        <f>'Personal Budget'!C68</f>
        <v>Clothing</v>
      </c>
      <c r="D71" s="142" t="s">
        <v>41</v>
      </c>
      <c r="E71" s="161">
        <v>0</v>
      </c>
      <c r="F71" s="229"/>
      <c r="G71" s="213" cm="1">
        <f t="array" ref="G71">IF(OR($F$33:$F$38&lt;&gt;"",$F$44:$F$57&lt;&gt;"", $F$62:$F$66&lt;&gt;"", $F$71:$F$76&lt;&gt;"", $F$81:$F$87&lt;&gt;"", $F$92:$F$97&lt;&gt;"", $F$102:$F$109&lt;&gt;"", $F$114:$F$119&lt;&gt;"", $F$124:$F$133&lt;&gt;"", $F$138:$F$144&lt;&gt;""),'Personal Budget'!F68,0)</f>
        <v>0</v>
      </c>
      <c r="H71" s="229"/>
      <c r="I71" s="245" cm="1">
        <f t="array" ref="I71">IF(OR($H$33:$H$38&lt;&gt;"",$H$44:$H$57&lt;&gt;"", $H$62:$H$66&lt;&gt;"", $H$71:$H$76&lt;&gt;"", $H$81:$H$87&lt;&gt;"", $H$92:$H$97&lt;&gt;"", $H$102:$H$109&lt;&gt;"", $H$114:$H$119&lt;&gt;"", $H$124:$H$133&lt;&gt;"", $H$138:$H$144&lt;&gt;""),'Personal Budget'!G68,0)</f>
        <v>0</v>
      </c>
      <c r="J71" s="246"/>
      <c r="K71" s="245" cm="1">
        <f t="array" ref="K71">IF(OR($J$33:$J$38&lt;&gt;"",$J$44:$J$57&lt;&gt;"", $J$62:$J$66&lt;&gt;"", $J$71:$J$76&lt;&gt;"", $J$81:$J$87&lt;&gt;"", $J$92:$J$97&lt;&gt;"", $J$102:$J$109&lt;&gt;"", $J$114:$J$119&lt;&gt;"", $J$124:$J$133&lt;&gt;"", $J$138:$J$144&lt;&gt;""),'Personal Budget'!H68,0)</f>
        <v>0</v>
      </c>
      <c r="L71" s="246"/>
      <c r="M71" s="245" cm="1">
        <f t="array" ref="M71">IF(OR($L$33:$L$38&lt;&gt;"",$L$44:$L$57&lt;&gt;"", $L$62:$L$66&lt;&gt;"", $L$71:$L$76&lt;&gt;"", $L$81:$L$87&lt;&gt;"", $L$92:$L$97&lt;&gt;"", $L$102:$L$109&lt;&gt;"", $L$114:$L$119&lt;&gt;"", $L$124:$L$133&lt;&gt;"", $L$138:$L$144&lt;&gt;""),'Personal Budget'!I68,0)</f>
        <v>0</v>
      </c>
      <c r="N71" s="246"/>
      <c r="O71" s="245" cm="1">
        <f t="array" ref="O71">IF(OR($N$33:$N$38&lt;&gt;"",$N$44:$N$57&lt;&gt;"", $N$62:$N$66&lt;&gt;"", $N$71:$N$76&lt;&gt;"", $N$81:$N$87&lt;&gt;"", $N$92:$N$97&lt;&gt;"", $N$102:$N$109&lt;&gt;"", $N$114:$N$119&lt;&gt;"", $N$124:$N$133&lt;&gt;"", $N$138:$N$144&lt;&gt;""),'Personal Budget'!J68,0)</f>
        <v>0</v>
      </c>
      <c r="P71" s="246"/>
      <c r="Q71" s="245" cm="1">
        <f t="array" ref="Q71">IF(OR($P$33:$P$38&lt;&gt;"",$P$44:$P$57&lt;&gt;"", $P$62:$P$66&lt;&gt;"", $P$71:$P$76&lt;&gt;"", $P$81:$P$87&lt;&gt;"", $P$92:$P$97&lt;&gt;"", $P$102:$P$109&lt;&gt;"", $P$114:$P$119&lt;&gt;"", $P$124:$P$133&lt;&gt;"", $P$138:$P$144&lt;&gt;""),'Personal Budget'!K68,0)</f>
        <v>0</v>
      </c>
      <c r="R71" s="246"/>
      <c r="S71" s="213" cm="1">
        <f t="array" ref="S71">IF(OR($R$33:$R$38&lt;&gt;"",$R$44:$R$57&lt;&gt;"", $R$62:$R$66&lt;&gt;"", $R$71:$R$76&lt;&gt;"", $R$81:$R$87&lt;&gt;"", $R$92:$R$97&lt;&gt;"", $R$102:$R$109&lt;&gt;"", $R$114:$R$119&lt;&gt;"", $R$124:$R$133&lt;&gt;"", $R$138:$R$144&lt;&gt;""),'Personal Budget'!L68,0)</f>
        <v>0</v>
      </c>
      <c r="T71" s="229"/>
      <c r="U71" s="213" cm="1">
        <f t="array" ref="U71">IF(OR($T$33:$T$38&lt;&gt;"",$T$44:$T$57&lt;&gt;"", $T$62:$T$66&lt;&gt;"", $T$71:$T$76&lt;&gt;"", $T$81:$T$87&lt;&gt;"", $T$92:$T$97&lt;&gt;"", $T$102:$T$109&lt;&gt;"", $T$114:$T$119&lt;&gt;"", $T$124:$T$133&lt;&gt;"", $T$138:$T$144&lt;&gt;""),'Personal Budget'!M68,0)</f>
        <v>0</v>
      </c>
      <c r="V71" s="229"/>
      <c r="W71" s="213" cm="1">
        <f t="array" ref="W71">IF(OR($V$33:$V$38&lt;&gt;"",$V$44:$V$57&lt;&gt;"", $V$62:$V$66&lt;&gt;"", $V$71:$V$76&lt;&gt;"", $V$81:$V$87&lt;&gt;"", $V$92:$V$97&lt;&gt;"", $V$102:$V$109&lt;&gt;"", $V$114:$V$119&lt;&gt;"", $V$124:$V$133&lt;&gt;"", $V$138:$V$144&lt;&gt;""),'Personal Budget'!N68,0)</f>
        <v>0</v>
      </c>
      <c r="X71" s="229"/>
      <c r="Y71" s="213" cm="1">
        <f t="array" ref="Y71">IF(OR($X$33:$X$38&lt;&gt;"",$X$44:$X$57&lt;&gt;"", $X$62:$X$66&lt;&gt;"", $X$71:$X$76&lt;&gt;"", $X$81:$X$87&lt;&gt;"", $X$92:$X$97&lt;&gt;"", $X$102:$X$109&lt;&gt;"", $X$114:$X$119&lt;&gt;"", $X$124:$X$133&lt;&gt;"", $X$138:$X$144&lt;&gt;""),'Personal Budget'!O68,0)</f>
        <v>0</v>
      </c>
      <c r="Z71" s="229"/>
      <c r="AA71" s="213" cm="1">
        <f t="array" ref="AA71">IF(OR($Z$33:$Z$38&lt;&gt;"",$Z$44:$Z$57&lt;&gt;"", $Z$62:$Z$66&lt;&gt;"", $Z$71:$Z$76&lt;&gt;"", $Z$81:$Z$87&lt;&gt;"", $Z$92:$Z$97&lt;&gt;"", $Z$102:$Z$109&lt;&gt;"", $Z$114:$Z$119&lt;&gt;"", $Z$124:$Z$133&lt;&gt;"", $Z$138:$Z$144&lt;&gt;""),'Personal Budget'!P68,0)</f>
        <v>0</v>
      </c>
      <c r="AB71" s="229"/>
      <c r="AC71" s="239" cm="1">
        <f t="array" ref="AC71">IF(OR($AB$33:$AB$38&lt;&gt;"",$AB$44:$AB$57&lt;&gt;"", $AB$62:$AB$66&lt;&gt;"", $AB$71:$AB$76&lt;&gt;"", $AB$81:$AB$87&lt;&gt;"", $AB$92:$AB$97&lt;&gt;"", $AB$102:$AB$109&lt;&gt;"", $AB$114:$AB$119&lt;&gt;"", $AB$124:$AB$133&lt;&gt;"", $AB$138:$AB$144&lt;&gt;""),'Personal Budget'!Q68,0)</f>
        <v>0</v>
      </c>
      <c r="AD71" s="234">
        <f t="shared" ref="AD71:AE77" si="10">SUM(F71+H71+J71+L71+N71+P71+R71+T71+V71+X71+Z71+AB71)</f>
        <v>0</v>
      </c>
      <c r="AE71" s="234">
        <f t="shared" si="10"/>
        <v>0</v>
      </c>
      <c r="AF71" s="73">
        <f t="shared" ref="AF71:AF76" si="11">ROUND(SUM(AE71-AD71),2)</f>
        <v>0</v>
      </c>
    </row>
    <row r="72" spans="2:32" ht="19.5" customHeight="1" x14ac:dyDescent="0.2">
      <c r="B72" s="24"/>
      <c r="C72" s="160" t="str">
        <f>'Personal Budget'!C69</f>
        <v>Shoes</v>
      </c>
      <c r="D72" s="142" t="s">
        <v>41</v>
      </c>
      <c r="E72" s="143">
        <v>0</v>
      </c>
      <c r="F72" s="206"/>
      <c r="G72" s="162" cm="1">
        <f t="array" ref="G72">IF(OR($F$33:$F$38&lt;&gt;"",$F$44:$F$57&lt;&gt;"", $F$62:$F$66&lt;&gt;"", $F$71:$F$76&lt;&gt;"", $F$81:$F$87&lt;&gt;"", $F$92:$F$97&lt;&gt;"", $F$102:$F$109&lt;&gt;"", $F$114:$F$119&lt;&gt;"", $F$124:$F$133&lt;&gt;"", $F$138:$F$144&lt;&gt;""),'Personal Budget'!F69,0)</f>
        <v>0</v>
      </c>
      <c r="H72" s="206"/>
      <c r="I72" s="248" cm="1">
        <f t="array" ref="I72">IF(OR($H$33:$H$38&lt;&gt;"",$H$44:$H$57&lt;&gt;"", $H$62:$H$66&lt;&gt;"", $H$71:$H$76&lt;&gt;"", $H$81:$H$87&lt;&gt;"", $H$92:$H$97&lt;&gt;"", $H$102:$H$109&lt;&gt;"", $H$114:$H$119&lt;&gt;"", $H$124:$H$133&lt;&gt;"", $H$138:$H$144&lt;&gt;""),'Personal Budget'!G69,0)</f>
        <v>0</v>
      </c>
      <c r="J72" s="206"/>
      <c r="K72" s="248" cm="1">
        <f t="array" ref="K72">IF(OR($J$33:$J$38&lt;&gt;"",$J$44:$J$57&lt;&gt;"", $J$62:$J$66&lt;&gt;"", $J$71:$J$76&lt;&gt;"", $J$81:$J$87&lt;&gt;"", $J$92:$J$97&lt;&gt;"", $J$102:$J$109&lt;&gt;"", $J$114:$J$119&lt;&gt;"", $J$124:$J$133&lt;&gt;"", $J$138:$J$144&lt;&gt;""),'Personal Budget'!H69,0)</f>
        <v>0</v>
      </c>
      <c r="L72" s="206"/>
      <c r="M72" s="248" cm="1">
        <f t="array" ref="M72">IF(OR($L$33:$L$38&lt;&gt;"",$L$44:$L$57&lt;&gt;"", $L$62:$L$66&lt;&gt;"", $L$71:$L$76&lt;&gt;"", $L$81:$L$87&lt;&gt;"", $L$92:$L$97&lt;&gt;"", $L$102:$L$109&lt;&gt;"", $L$114:$L$119&lt;&gt;"", $L$124:$L$133&lt;&gt;"", $L$138:$L$144&lt;&gt;""),'Personal Budget'!I69,0)</f>
        <v>0</v>
      </c>
      <c r="N72" s="206"/>
      <c r="O72" s="248" cm="1">
        <f t="array" ref="O72">IF(OR($N$33:$N$38&lt;&gt;"",$N$44:$N$57&lt;&gt;"", $N$62:$N$66&lt;&gt;"", $N$71:$N$76&lt;&gt;"", $N$81:$N$87&lt;&gt;"", $N$92:$N$97&lt;&gt;"", $N$102:$N$109&lt;&gt;"", $N$114:$N$119&lt;&gt;"", $N$124:$N$133&lt;&gt;"", $N$138:$N$144&lt;&gt;""),'Personal Budget'!J69,0)</f>
        <v>0</v>
      </c>
      <c r="P72" s="206"/>
      <c r="Q72" s="248" cm="1">
        <f t="array" ref="Q72">IF(OR($P$33:$P$38&lt;&gt;"",$P$44:$P$57&lt;&gt;"", $P$62:$P$66&lt;&gt;"", $P$71:$P$76&lt;&gt;"", $P$81:$P$87&lt;&gt;"", $P$92:$P$97&lt;&gt;"", $P$102:$P$109&lt;&gt;"", $P$114:$P$119&lt;&gt;"", $P$124:$P$133&lt;&gt;"", $P$138:$P$144&lt;&gt;""),'Personal Budget'!K69,0)</f>
        <v>0</v>
      </c>
      <c r="R72" s="206"/>
      <c r="S72" s="162" cm="1">
        <f t="array" ref="S72">IF(OR($R$33:$R$38&lt;&gt;"",$R$44:$R$57&lt;&gt;"", $R$62:$R$66&lt;&gt;"", $R$71:$R$76&lt;&gt;"", $R$81:$R$87&lt;&gt;"", $R$92:$R$97&lt;&gt;"", $R$102:$R$109&lt;&gt;"", $R$114:$R$119&lt;&gt;"", $R$124:$R$133&lt;&gt;"", $R$138:$R$144&lt;&gt;""),'Personal Budget'!L69,0)</f>
        <v>0</v>
      </c>
      <c r="T72" s="222"/>
      <c r="U72" s="162" cm="1">
        <f t="array" ref="U72">IF(OR($T$33:$T$38&lt;&gt;"",$T$44:$T$57&lt;&gt;"", $T$62:$T$66&lt;&gt;"", $T$71:$T$76&lt;&gt;"", $T$81:$T$87&lt;&gt;"", $T$92:$T$97&lt;&gt;"", $T$102:$T$109&lt;&gt;"", $T$114:$T$119&lt;&gt;"", $T$124:$T$133&lt;&gt;"", $T$138:$T$144&lt;&gt;""),'Personal Budget'!M69,0)</f>
        <v>0</v>
      </c>
      <c r="V72" s="222"/>
      <c r="W72" s="162" cm="1">
        <f t="array" ref="W72">IF(OR($V$33:$V$38&lt;&gt;"",$V$44:$V$57&lt;&gt;"", $V$62:$V$66&lt;&gt;"", $V$71:$V$76&lt;&gt;"", $V$81:$V$87&lt;&gt;"", $V$92:$V$97&lt;&gt;"", $V$102:$V$109&lt;&gt;"", $V$114:$V$119&lt;&gt;"", $V$124:$V$133&lt;&gt;"", $V$138:$V$144&lt;&gt;""),'Personal Budget'!N69,0)</f>
        <v>0</v>
      </c>
      <c r="X72" s="222"/>
      <c r="Y72" s="162" cm="1">
        <f t="array" ref="Y72">IF(OR($X$33:$X$38&lt;&gt;"",$X$44:$X$57&lt;&gt;"", $X$62:$X$66&lt;&gt;"", $X$71:$X$76&lt;&gt;"", $X$81:$X$87&lt;&gt;"", $X$92:$X$97&lt;&gt;"", $X$102:$X$109&lt;&gt;"", $X$114:$X$119&lt;&gt;"", $X$124:$X$133&lt;&gt;"", $X$138:$X$144&lt;&gt;""),'Personal Budget'!O69,0)</f>
        <v>0</v>
      </c>
      <c r="Z72" s="222"/>
      <c r="AA72" s="162" cm="1">
        <f t="array" ref="AA72">IF(OR($Z$33:$Z$38&lt;&gt;"",$Z$44:$Z$57&lt;&gt;"", $Z$62:$Z$66&lt;&gt;"", $Z$71:$Z$76&lt;&gt;"", $Z$81:$Z$87&lt;&gt;"", $Z$92:$Z$97&lt;&gt;"", $Z$102:$Z$109&lt;&gt;"", $Z$114:$Z$119&lt;&gt;"", $Z$124:$Z$133&lt;&gt;"", $Z$138:$Z$144&lt;&gt;""),'Personal Budget'!P69,0)</f>
        <v>0</v>
      </c>
      <c r="AB72" s="206"/>
      <c r="AC72" s="162" cm="1">
        <f t="array" ref="AC72">IF(OR($AB$33:$AB$38&lt;&gt;"",$AB$44:$AB$57&lt;&gt;"", $AB$62:$AB$66&lt;&gt;"", $AB$71:$AB$76&lt;&gt;"", $AB$81:$AB$87&lt;&gt;"", $AB$92:$AB$97&lt;&gt;"", $AB$102:$AB$109&lt;&gt;"", $AB$114:$AB$119&lt;&gt;"", $AB$124:$AB$133&lt;&gt;"", $AB$138:$AB$144&lt;&gt;""),'Personal Budget'!Q69,0)</f>
        <v>0</v>
      </c>
      <c r="AD72" s="235">
        <f t="shared" si="10"/>
        <v>0</v>
      </c>
      <c r="AE72" s="235">
        <f t="shared" si="10"/>
        <v>0</v>
      </c>
      <c r="AF72" s="74">
        <f t="shared" si="11"/>
        <v>0</v>
      </c>
    </row>
    <row r="73" spans="2:32" ht="19.5" customHeight="1" x14ac:dyDescent="0.2">
      <c r="B73" s="24"/>
      <c r="C73" s="160" t="str">
        <f>'Personal Budget'!C70</f>
        <v>Uniforms</v>
      </c>
      <c r="D73" s="142" t="s">
        <v>41</v>
      </c>
      <c r="E73" s="143">
        <v>0</v>
      </c>
      <c r="F73" s="206"/>
      <c r="G73" s="162" cm="1">
        <f t="array" ref="G73">IF(OR($F$33:$F$38&lt;&gt;"",$F$44:$F$57&lt;&gt;"", $F$62:$F$66&lt;&gt;"", $F$71:$F$76&lt;&gt;"", $F$81:$F$87&lt;&gt;"", $F$92:$F$97&lt;&gt;"", $F$102:$F$109&lt;&gt;"", $F$114:$F$119&lt;&gt;"", $F$124:$F$133&lt;&gt;"", $F$138:$F$144&lt;&gt;""),'Personal Budget'!F70,0)</f>
        <v>0</v>
      </c>
      <c r="H73" s="206"/>
      <c r="I73" s="248" cm="1">
        <f t="array" ref="I73">IF(OR($H$33:$H$38&lt;&gt;"",$H$44:$H$57&lt;&gt;"", $H$62:$H$66&lt;&gt;"", $H$71:$H$76&lt;&gt;"", $H$81:$H$87&lt;&gt;"", $H$92:$H$97&lt;&gt;"", $H$102:$H$109&lt;&gt;"", $H$114:$H$119&lt;&gt;"", $H$124:$H$133&lt;&gt;"", $H$138:$H$144&lt;&gt;""),'Personal Budget'!G70,0)</f>
        <v>0</v>
      </c>
      <c r="J73" s="206"/>
      <c r="K73" s="248" cm="1">
        <f t="array" ref="K73">IF(OR($J$33:$J$38&lt;&gt;"",$J$44:$J$57&lt;&gt;"", $J$62:$J$66&lt;&gt;"", $J$71:$J$76&lt;&gt;"", $J$81:$J$87&lt;&gt;"", $J$92:$J$97&lt;&gt;"", $J$102:$J$109&lt;&gt;"", $J$114:$J$119&lt;&gt;"", $J$124:$J$133&lt;&gt;"", $J$138:$J$144&lt;&gt;""),'Personal Budget'!H70,0)</f>
        <v>0</v>
      </c>
      <c r="L73" s="206"/>
      <c r="M73" s="248" cm="1">
        <f t="array" ref="M73">IF(OR($L$33:$L$38&lt;&gt;"",$L$44:$L$57&lt;&gt;"", $L$62:$L$66&lt;&gt;"", $L$71:$L$76&lt;&gt;"", $L$81:$L$87&lt;&gt;"", $L$92:$L$97&lt;&gt;"", $L$102:$L$109&lt;&gt;"", $L$114:$L$119&lt;&gt;"", $L$124:$L$133&lt;&gt;"", $L$138:$L$144&lt;&gt;""),'Personal Budget'!I70,0)</f>
        <v>0</v>
      </c>
      <c r="N73" s="206"/>
      <c r="O73" s="248" cm="1">
        <f t="array" ref="O73">IF(OR($N$33:$N$38&lt;&gt;"",$N$44:$N$57&lt;&gt;"", $N$62:$N$66&lt;&gt;"", $N$71:$N$76&lt;&gt;"", $N$81:$N$87&lt;&gt;"", $N$92:$N$97&lt;&gt;"", $N$102:$N$109&lt;&gt;"", $N$114:$N$119&lt;&gt;"", $N$124:$N$133&lt;&gt;"", $N$138:$N$144&lt;&gt;""),'Personal Budget'!J70,0)</f>
        <v>0</v>
      </c>
      <c r="P73" s="206"/>
      <c r="Q73" s="248" cm="1">
        <f t="array" ref="Q73">IF(OR($P$33:$P$38&lt;&gt;"",$P$44:$P$57&lt;&gt;"", $P$62:$P$66&lt;&gt;"", $P$71:$P$76&lt;&gt;"", $P$81:$P$87&lt;&gt;"", $P$92:$P$97&lt;&gt;"", $P$102:$P$109&lt;&gt;"", $P$114:$P$119&lt;&gt;"", $P$124:$P$133&lt;&gt;"", $P$138:$P$144&lt;&gt;""),'Personal Budget'!K70,0)</f>
        <v>0</v>
      </c>
      <c r="R73" s="206"/>
      <c r="S73" s="162" cm="1">
        <f t="array" ref="S73">IF(OR($R$33:$R$38&lt;&gt;"",$R$44:$R$57&lt;&gt;"", $R$62:$R$66&lt;&gt;"", $R$71:$R$76&lt;&gt;"", $R$81:$R$87&lt;&gt;"", $R$92:$R$97&lt;&gt;"", $R$102:$R$109&lt;&gt;"", $R$114:$R$119&lt;&gt;"", $R$124:$R$133&lt;&gt;"", $R$138:$R$144&lt;&gt;""),'Personal Budget'!L70,0)</f>
        <v>0</v>
      </c>
      <c r="T73" s="222"/>
      <c r="U73" s="162" cm="1">
        <f t="array" ref="U73">IF(OR($T$33:$T$38&lt;&gt;"",$T$44:$T$57&lt;&gt;"", $T$62:$T$66&lt;&gt;"", $T$71:$T$76&lt;&gt;"", $T$81:$T$87&lt;&gt;"", $T$92:$T$97&lt;&gt;"", $T$102:$T$109&lt;&gt;"", $T$114:$T$119&lt;&gt;"", $T$124:$T$133&lt;&gt;"", $T$138:$T$144&lt;&gt;""),'Personal Budget'!M70,0)</f>
        <v>0</v>
      </c>
      <c r="V73" s="222"/>
      <c r="W73" s="162" cm="1">
        <f t="array" ref="W73">IF(OR($V$33:$V$38&lt;&gt;"",$V$44:$V$57&lt;&gt;"", $V$62:$V$66&lt;&gt;"", $V$71:$V$76&lt;&gt;"", $V$81:$V$87&lt;&gt;"", $V$92:$V$97&lt;&gt;"", $V$102:$V$109&lt;&gt;"", $V$114:$V$119&lt;&gt;"", $V$124:$V$133&lt;&gt;"", $V$138:$V$144&lt;&gt;""),'Personal Budget'!N70,0)</f>
        <v>0</v>
      </c>
      <c r="X73" s="222"/>
      <c r="Y73" s="162" cm="1">
        <f t="array" ref="Y73">IF(OR($X$33:$X$38&lt;&gt;"",$X$44:$X$57&lt;&gt;"", $X$62:$X$66&lt;&gt;"", $X$71:$X$76&lt;&gt;"", $X$81:$X$87&lt;&gt;"", $X$92:$X$97&lt;&gt;"", $X$102:$X$109&lt;&gt;"", $X$114:$X$119&lt;&gt;"", $X$124:$X$133&lt;&gt;"", $X$138:$X$144&lt;&gt;""),'Personal Budget'!O70,0)</f>
        <v>0</v>
      </c>
      <c r="Z73" s="222"/>
      <c r="AA73" s="162" cm="1">
        <f t="array" ref="AA73">IF(OR($Z$33:$Z$38&lt;&gt;"",$Z$44:$Z$57&lt;&gt;"", $Z$62:$Z$66&lt;&gt;"", $Z$71:$Z$76&lt;&gt;"", $Z$81:$Z$87&lt;&gt;"", $Z$92:$Z$97&lt;&gt;"", $Z$102:$Z$109&lt;&gt;"", $Z$114:$Z$119&lt;&gt;"", $Z$124:$Z$133&lt;&gt;"", $Z$138:$Z$144&lt;&gt;""),'Personal Budget'!P70,0)</f>
        <v>0</v>
      </c>
      <c r="AB73" s="206"/>
      <c r="AC73" s="162" cm="1">
        <f t="array" ref="AC73">IF(OR($AB$33:$AB$38&lt;&gt;"",$AB$44:$AB$57&lt;&gt;"", $AB$62:$AB$66&lt;&gt;"", $AB$71:$AB$76&lt;&gt;"", $AB$81:$AB$87&lt;&gt;"", $AB$92:$AB$97&lt;&gt;"", $AB$102:$AB$109&lt;&gt;"", $AB$114:$AB$119&lt;&gt;"", $AB$124:$AB$133&lt;&gt;"", $AB$138:$AB$144&lt;&gt;""),'Personal Budget'!Q70,0)</f>
        <v>0</v>
      </c>
      <c r="AD73" s="235">
        <f t="shared" si="10"/>
        <v>0</v>
      </c>
      <c r="AE73" s="235">
        <f t="shared" si="10"/>
        <v>0</v>
      </c>
      <c r="AF73" s="74">
        <f t="shared" si="11"/>
        <v>0</v>
      </c>
    </row>
    <row r="74" spans="2:32" ht="19.5" customHeight="1" x14ac:dyDescent="0.2">
      <c r="B74" s="24"/>
      <c r="C74" s="160" t="str">
        <f>'Personal Budget'!C71</f>
        <v>Sporting</v>
      </c>
      <c r="D74" s="142" t="s">
        <v>41</v>
      </c>
      <c r="E74" s="143">
        <v>0</v>
      </c>
      <c r="F74" s="206"/>
      <c r="G74" s="162" cm="1">
        <f t="array" ref="G74">IF(OR($F$33:$F$38&lt;&gt;"",$F$44:$F$57&lt;&gt;"", $F$62:$F$66&lt;&gt;"", $F$71:$F$76&lt;&gt;"", $F$81:$F$87&lt;&gt;"", $F$92:$F$97&lt;&gt;"", $F$102:$F$109&lt;&gt;"", $F$114:$F$119&lt;&gt;"", $F$124:$F$133&lt;&gt;"", $F$138:$F$144&lt;&gt;""),'Personal Budget'!F71,0)</f>
        <v>0</v>
      </c>
      <c r="H74" s="206"/>
      <c r="I74" s="248" cm="1">
        <f t="array" ref="I74">IF(OR($H$33:$H$38&lt;&gt;"",$H$44:$H$57&lt;&gt;"", $H$62:$H$66&lt;&gt;"", $H$71:$H$76&lt;&gt;"", $H$81:$H$87&lt;&gt;"", $H$92:$H$97&lt;&gt;"", $H$102:$H$109&lt;&gt;"", $H$114:$H$119&lt;&gt;"", $H$124:$H$133&lt;&gt;"", $H$138:$H$144&lt;&gt;""),'Personal Budget'!G71,0)</f>
        <v>0</v>
      </c>
      <c r="J74" s="206"/>
      <c r="K74" s="248" cm="1">
        <f t="array" ref="K74">IF(OR($J$33:$J$38&lt;&gt;"",$J$44:$J$57&lt;&gt;"", $J$62:$J$66&lt;&gt;"", $J$71:$J$76&lt;&gt;"", $J$81:$J$87&lt;&gt;"", $J$92:$J$97&lt;&gt;"", $J$102:$J$109&lt;&gt;"", $J$114:$J$119&lt;&gt;"", $J$124:$J$133&lt;&gt;"", $J$138:$J$144&lt;&gt;""),'Personal Budget'!H71,0)</f>
        <v>0</v>
      </c>
      <c r="L74" s="206"/>
      <c r="M74" s="248" cm="1">
        <f t="array" ref="M74">IF(OR($L$33:$L$38&lt;&gt;"",$L$44:$L$57&lt;&gt;"", $L$62:$L$66&lt;&gt;"", $L$71:$L$76&lt;&gt;"", $L$81:$L$87&lt;&gt;"", $L$92:$L$97&lt;&gt;"", $L$102:$L$109&lt;&gt;"", $L$114:$L$119&lt;&gt;"", $L$124:$L$133&lt;&gt;"", $L$138:$L$144&lt;&gt;""),'Personal Budget'!I71,0)</f>
        <v>0</v>
      </c>
      <c r="N74" s="206"/>
      <c r="O74" s="248" cm="1">
        <f t="array" ref="O74">IF(OR($N$33:$N$38&lt;&gt;"",$N$44:$N$57&lt;&gt;"", $N$62:$N$66&lt;&gt;"", $N$71:$N$76&lt;&gt;"", $N$81:$N$87&lt;&gt;"", $N$92:$N$97&lt;&gt;"", $N$102:$N$109&lt;&gt;"", $N$114:$N$119&lt;&gt;"", $N$124:$N$133&lt;&gt;"", $N$138:$N$144&lt;&gt;""),'Personal Budget'!J71,0)</f>
        <v>0</v>
      </c>
      <c r="P74" s="206"/>
      <c r="Q74" s="248" cm="1">
        <f t="array" ref="Q74">IF(OR($P$33:$P$38&lt;&gt;"",$P$44:$P$57&lt;&gt;"", $P$62:$P$66&lt;&gt;"", $P$71:$P$76&lt;&gt;"", $P$81:$P$87&lt;&gt;"", $P$92:$P$97&lt;&gt;"", $P$102:$P$109&lt;&gt;"", $P$114:$P$119&lt;&gt;"", $P$124:$P$133&lt;&gt;"", $P$138:$P$144&lt;&gt;""),'Personal Budget'!K71,0)</f>
        <v>0</v>
      </c>
      <c r="R74" s="206"/>
      <c r="S74" s="162" cm="1">
        <f t="array" ref="S74">IF(OR($R$33:$R$38&lt;&gt;"",$R$44:$R$57&lt;&gt;"", $R$62:$R$66&lt;&gt;"", $R$71:$R$76&lt;&gt;"", $R$81:$R$87&lt;&gt;"", $R$92:$R$97&lt;&gt;"", $R$102:$R$109&lt;&gt;"", $R$114:$R$119&lt;&gt;"", $R$124:$R$133&lt;&gt;"", $R$138:$R$144&lt;&gt;""),'Personal Budget'!L71,0)</f>
        <v>0</v>
      </c>
      <c r="T74" s="222"/>
      <c r="U74" s="162" cm="1">
        <f t="array" ref="U74">IF(OR($T$33:$T$38&lt;&gt;"",$T$44:$T$57&lt;&gt;"", $T$62:$T$66&lt;&gt;"", $T$71:$T$76&lt;&gt;"", $T$81:$T$87&lt;&gt;"", $T$92:$T$97&lt;&gt;"", $T$102:$T$109&lt;&gt;"", $T$114:$T$119&lt;&gt;"", $T$124:$T$133&lt;&gt;"", $T$138:$T$144&lt;&gt;""),'Personal Budget'!M71,0)</f>
        <v>0</v>
      </c>
      <c r="V74" s="222"/>
      <c r="W74" s="162" cm="1">
        <f t="array" ref="W74">IF(OR($V$33:$V$38&lt;&gt;"",$V$44:$V$57&lt;&gt;"", $V$62:$V$66&lt;&gt;"", $V$71:$V$76&lt;&gt;"", $V$81:$V$87&lt;&gt;"", $V$92:$V$97&lt;&gt;"", $V$102:$V$109&lt;&gt;"", $V$114:$V$119&lt;&gt;"", $V$124:$V$133&lt;&gt;"", $V$138:$V$144&lt;&gt;""),'Personal Budget'!N71,0)</f>
        <v>0</v>
      </c>
      <c r="X74" s="222"/>
      <c r="Y74" s="162" cm="1">
        <f t="array" ref="Y74">IF(OR($X$33:$X$38&lt;&gt;"",$X$44:$X$57&lt;&gt;"", $X$62:$X$66&lt;&gt;"", $X$71:$X$76&lt;&gt;"", $X$81:$X$87&lt;&gt;"", $X$92:$X$97&lt;&gt;"", $X$102:$X$109&lt;&gt;"", $X$114:$X$119&lt;&gt;"", $X$124:$X$133&lt;&gt;"", $X$138:$X$144&lt;&gt;""),'Personal Budget'!O71,0)</f>
        <v>0</v>
      </c>
      <c r="Z74" s="222"/>
      <c r="AA74" s="162" cm="1">
        <f t="array" ref="AA74">IF(OR($Z$33:$Z$38&lt;&gt;"",$Z$44:$Z$57&lt;&gt;"", $Z$62:$Z$66&lt;&gt;"", $Z$71:$Z$76&lt;&gt;"", $Z$81:$Z$87&lt;&gt;"", $Z$92:$Z$97&lt;&gt;"", $Z$102:$Z$109&lt;&gt;"", $Z$114:$Z$119&lt;&gt;"", $Z$124:$Z$133&lt;&gt;"", $Z$138:$Z$144&lt;&gt;""),'Personal Budget'!P71,0)</f>
        <v>0</v>
      </c>
      <c r="AB74" s="206"/>
      <c r="AC74" s="162" cm="1">
        <f t="array" ref="AC74">IF(OR($AB$33:$AB$38&lt;&gt;"",$AB$44:$AB$57&lt;&gt;"", $AB$62:$AB$66&lt;&gt;"", $AB$71:$AB$76&lt;&gt;"", $AB$81:$AB$87&lt;&gt;"", $AB$92:$AB$97&lt;&gt;"", $AB$102:$AB$109&lt;&gt;"", $AB$114:$AB$119&lt;&gt;"", $AB$124:$AB$133&lt;&gt;"", $AB$138:$AB$144&lt;&gt;""),'Personal Budget'!Q71,0)</f>
        <v>0</v>
      </c>
      <c r="AD74" s="235">
        <f t="shared" si="10"/>
        <v>0</v>
      </c>
      <c r="AE74" s="235">
        <f t="shared" si="10"/>
        <v>0</v>
      </c>
      <c r="AF74" s="74">
        <f t="shared" si="11"/>
        <v>0</v>
      </c>
    </row>
    <row r="75" spans="2:32" ht="19.5" customHeight="1" x14ac:dyDescent="0.2">
      <c r="B75" s="24"/>
      <c r="C75" s="160" t="str">
        <f>'Personal Budget'!C72</f>
        <v>Dry cleaning</v>
      </c>
      <c r="D75" s="142" t="s">
        <v>41</v>
      </c>
      <c r="E75" s="143">
        <v>0</v>
      </c>
      <c r="F75" s="206"/>
      <c r="G75" s="162" cm="1">
        <f t="array" ref="G75">IF(OR($F$33:$F$38&lt;&gt;"",$F$44:$F$57&lt;&gt;"", $F$62:$F$66&lt;&gt;"", $F$71:$F$76&lt;&gt;"", $F$81:$F$87&lt;&gt;"", $F$92:$F$97&lt;&gt;"", $F$102:$F$109&lt;&gt;"", $F$114:$F$119&lt;&gt;"", $F$124:$F$133&lt;&gt;"", $F$138:$F$144&lt;&gt;""),'Personal Budget'!F72,0)</f>
        <v>0</v>
      </c>
      <c r="H75" s="206"/>
      <c r="I75" s="248" cm="1">
        <f t="array" ref="I75">IF(OR($H$33:$H$38&lt;&gt;"",$H$44:$H$57&lt;&gt;"", $H$62:$H$66&lt;&gt;"", $H$71:$H$76&lt;&gt;"", $H$81:$H$87&lt;&gt;"", $H$92:$H$97&lt;&gt;"", $H$102:$H$109&lt;&gt;"", $H$114:$H$119&lt;&gt;"", $H$124:$H$133&lt;&gt;"", $H$138:$H$144&lt;&gt;""),'Personal Budget'!G72,0)</f>
        <v>0</v>
      </c>
      <c r="J75" s="206"/>
      <c r="K75" s="248" cm="1">
        <f t="array" ref="K75">IF(OR($J$33:$J$38&lt;&gt;"",$J$44:$J$57&lt;&gt;"", $J$62:$J$66&lt;&gt;"", $J$71:$J$76&lt;&gt;"", $J$81:$J$87&lt;&gt;"", $J$92:$J$97&lt;&gt;"", $J$102:$J$109&lt;&gt;"", $J$114:$J$119&lt;&gt;"", $J$124:$J$133&lt;&gt;"", $J$138:$J$144&lt;&gt;""),'Personal Budget'!H72,0)</f>
        <v>0</v>
      </c>
      <c r="L75" s="206"/>
      <c r="M75" s="248" cm="1">
        <f t="array" ref="M75">IF(OR($L$33:$L$38&lt;&gt;"",$L$44:$L$57&lt;&gt;"", $L$62:$L$66&lt;&gt;"", $L$71:$L$76&lt;&gt;"", $L$81:$L$87&lt;&gt;"", $L$92:$L$97&lt;&gt;"", $L$102:$L$109&lt;&gt;"", $L$114:$L$119&lt;&gt;"", $L$124:$L$133&lt;&gt;"", $L$138:$L$144&lt;&gt;""),'Personal Budget'!I72,0)</f>
        <v>0</v>
      </c>
      <c r="N75" s="206"/>
      <c r="O75" s="248" cm="1">
        <f t="array" ref="O75">IF(OR($N$33:$N$38&lt;&gt;"",$N$44:$N$57&lt;&gt;"", $N$62:$N$66&lt;&gt;"", $N$71:$N$76&lt;&gt;"", $N$81:$N$87&lt;&gt;"", $N$92:$N$97&lt;&gt;"", $N$102:$N$109&lt;&gt;"", $N$114:$N$119&lt;&gt;"", $N$124:$N$133&lt;&gt;"", $N$138:$N$144&lt;&gt;""),'Personal Budget'!J72,0)</f>
        <v>0</v>
      </c>
      <c r="P75" s="206"/>
      <c r="Q75" s="248" cm="1">
        <f t="array" ref="Q75">IF(OR($P$33:$P$38&lt;&gt;"",$P$44:$P$57&lt;&gt;"", $P$62:$P$66&lt;&gt;"", $P$71:$P$76&lt;&gt;"", $P$81:$P$87&lt;&gt;"", $P$92:$P$97&lt;&gt;"", $P$102:$P$109&lt;&gt;"", $P$114:$P$119&lt;&gt;"", $P$124:$P$133&lt;&gt;"", $P$138:$P$144&lt;&gt;""),'Personal Budget'!K72,0)</f>
        <v>0</v>
      </c>
      <c r="R75" s="206"/>
      <c r="S75" s="162" cm="1">
        <f t="array" ref="S75">IF(OR($R$33:$R$38&lt;&gt;"",$R$44:$R$57&lt;&gt;"", $R$62:$R$66&lt;&gt;"", $R$71:$R$76&lt;&gt;"", $R$81:$R$87&lt;&gt;"", $R$92:$R$97&lt;&gt;"", $R$102:$R$109&lt;&gt;"", $R$114:$R$119&lt;&gt;"", $R$124:$R$133&lt;&gt;"", $R$138:$R$144&lt;&gt;""),'Personal Budget'!L72,0)</f>
        <v>0</v>
      </c>
      <c r="T75" s="222"/>
      <c r="U75" s="162" cm="1">
        <f t="array" ref="U75">IF(OR($T$33:$T$38&lt;&gt;"",$T$44:$T$57&lt;&gt;"", $T$62:$T$66&lt;&gt;"", $T$71:$T$76&lt;&gt;"", $T$81:$T$87&lt;&gt;"", $T$92:$T$97&lt;&gt;"", $T$102:$T$109&lt;&gt;"", $T$114:$T$119&lt;&gt;"", $T$124:$T$133&lt;&gt;"", $T$138:$T$144&lt;&gt;""),'Personal Budget'!M72,0)</f>
        <v>0</v>
      </c>
      <c r="V75" s="222"/>
      <c r="W75" s="162" cm="1">
        <f t="array" ref="W75">IF(OR($V$33:$V$38&lt;&gt;"",$V$44:$V$57&lt;&gt;"", $V$62:$V$66&lt;&gt;"", $V$71:$V$76&lt;&gt;"", $V$81:$V$87&lt;&gt;"", $V$92:$V$97&lt;&gt;"", $V$102:$V$109&lt;&gt;"", $V$114:$V$119&lt;&gt;"", $V$124:$V$133&lt;&gt;"", $V$138:$V$144&lt;&gt;""),'Personal Budget'!N72,0)</f>
        <v>0</v>
      </c>
      <c r="X75" s="222"/>
      <c r="Y75" s="162" cm="1">
        <f t="array" ref="Y75">IF(OR($X$33:$X$38&lt;&gt;"",$X$44:$X$57&lt;&gt;"", $X$62:$X$66&lt;&gt;"", $X$71:$X$76&lt;&gt;"", $X$81:$X$87&lt;&gt;"", $X$92:$X$97&lt;&gt;"", $X$102:$X$109&lt;&gt;"", $X$114:$X$119&lt;&gt;"", $X$124:$X$133&lt;&gt;"", $X$138:$X$144&lt;&gt;""),'Personal Budget'!O72,0)</f>
        <v>0</v>
      </c>
      <c r="Z75" s="222"/>
      <c r="AA75" s="162" cm="1">
        <f t="array" ref="AA75">IF(OR($Z$33:$Z$38&lt;&gt;"",$Z$44:$Z$57&lt;&gt;"", $Z$62:$Z$66&lt;&gt;"", $Z$71:$Z$76&lt;&gt;"", $Z$81:$Z$87&lt;&gt;"", $Z$92:$Z$97&lt;&gt;"", $Z$102:$Z$109&lt;&gt;"", $Z$114:$Z$119&lt;&gt;"", $Z$124:$Z$133&lt;&gt;"", $Z$138:$Z$144&lt;&gt;""),'Personal Budget'!P72,0)</f>
        <v>0</v>
      </c>
      <c r="AB75" s="206"/>
      <c r="AC75" s="162" cm="1">
        <f t="array" ref="AC75">IF(OR($AB$33:$AB$38&lt;&gt;"",$AB$44:$AB$57&lt;&gt;"", $AB$62:$AB$66&lt;&gt;"", $AB$71:$AB$76&lt;&gt;"", $AB$81:$AB$87&lt;&gt;"", $AB$92:$AB$97&lt;&gt;"", $AB$102:$AB$109&lt;&gt;"", $AB$114:$AB$119&lt;&gt;"", $AB$124:$AB$133&lt;&gt;"", $AB$138:$AB$144&lt;&gt;""),'Personal Budget'!Q72,0)</f>
        <v>0</v>
      </c>
      <c r="AD75" s="235">
        <f t="shared" si="10"/>
        <v>0</v>
      </c>
      <c r="AE75" s="235">
        <f t="shared" si="10"/>
        <v>0</v>
      </c>
      <c r="AF75" s="74">
        <f t="shared" si="11"/>
        <v>0</v>
      </c>
    </row>
    <row r="76" spans="2:32" ht="19.5" customHeight="1" thickBot="1" x14ac:dyDescent="0.25">
      <c r="B76" s="24"/>
      <c r="C76" s="163" t="str">
        <f>'Personal Budget'!C73</f>
        <v>Other</v>
      </c>
      <c r="D76" s="164" t="s">
        <v>41</v>
      </c>
      <c r="E76" s="172">
        <v>0</v>
      </c>
      <c r="F76" s="208"/>
      <c r="G76" s="162" cm="1">
        <f t="array" ref="G76">IF(OR($F$33:$F$38&lt;&gt;"",$F$44:$F$57&lt;&gt;"", $F$62:$F$66&lt;&gt;"", $F$71:$F$76&lt;&gt;"", $F$81:$F$87&lt;&gt;"", $F$92:$F$97&lt;&gt;"", $F$102:$F$109&lt;&gt;"", $F$114:$F$119&lt;&gt;"", $F$124:$F$133&lt;&gt;"", $F$138:$F$144&lt;&gt;""),'Personal Budget'!F73,0)</f>
        <v>0</v>
      </c>
      <c r="H76" s="208"/>
      <c r="I76" s="247" cm="1">
        <f t="array" ref="I76">IF(OR($H$33:$H$38&lt;&gt;"",$H$44:$H$57&lt;&gt;"", $H$62:$H$66&lt;&gt;"", $H$71:$H$76&lt;&gt;"", $H$81:$H$87&lt;&gt;"", $H$92:$H$97&lt;&gt;"", $H$102:$H$109&lt;&gt;"", $H$114:$H$119&lt;&gt;"", $H$124:$H$133&lt;&gt;"", $H$138:$H$144&lt;&gt;""),'Personal Budget'!G73,0)</f>
        <v>0</v>
      </c>
      <c r="J76" s="209"/>
      <c r="K76" s="247" cm="1">
        <f t="array" ref="K76">IF(OR($J$33:$J$38&lt;&gt;"",$J$44:$J$57&lt;&gt;"", $J$62:$J$66&lt;&gt;"", $J$71:$J$76&lt;&gt;"", $J$81:$J$87&lt;&gt;"", $J$92:$J$97&lt;&gt;"", $J$102:$J$109&lt;&gt;"", $J$114:$J$119&lt;&gt;"", $J$124:$J$133&lt;&gt;"", $J$138:$J$144&lt;&gt;""),'Personal Budget'!H73,0)</f>
        <v>0</v>
      </c>
      <c r="L76" s="209"/>
      <c r="M76" s="247" cm="1">
        <f t="array" ref="M76">IF(OR($L$33:$L$38&lt;&gt;"",$L$44:$L$57&lt;&gt;"", $L$62:$L$66&lt;&gt;"", $L$71:$L$76&lt;&gt;"", $L$81:$L$87&lt;&gt;"", $L$92:$L$97&lt;&gt;"", $L$102:$L$109&lt;&gt;"", $L$114:$L$119&lt;&gt;"", $L$124:$L$133&lt;&gt;"", $L$138:$L$144&lt;&gt;""),'Personal Budget'!I73,0)</f>
        <v>0</v>
      </c>
      <c r="N76" s="209"/>
      <c r="O76" s="247" cm="1">
        <f t="array" ref="O76">IF(OR($N$33:$N$38&lt;&gt;"",$N$44:$N$57&lt;&gt;"", $N$62:$N$66&lt;&gt;"", $N$71:$N$76&lt;&gt;"", $N$81:$N$87&lt;&gt;"", $N$92:$N$97&lt;&gt;"", $N$102:$N$109&lt;&gt;"", $N$114:$N$119&lt;&gt;"", $N$124:$N$133&lt;&gt;"", $N$138:$N$144&lt;&gt;""),'Personal Budget'!J73,0)</f>
        <v>0</v>
      </c>
      <c r="P76" s="209"/>
      <c r="Q76" s="247" cm="1">
        <f t="array" ref="Q76">IF(OR($P$33:$P$38&lt;&gt;"",$P$44:$P$57&lt;&gt;"", $P$62:$P$66&lt;&gt;"", $P$71:$P$76&lt;&gt;"", $P$81:$P$87&lt;&gt;"", $P$92:$P$97&lt;&gt;"", $P$102:$P$109&lt;&gt;"", $P$114:$P$119&lt;&gt;"", $P$124:$P$133&lt;&gt;"", $P$138:$P$144&lt;&gt;""),'Personal Budget'!K73,0)</f>
        <v>0</v>
      </c>
      <c r="R76" s="209"/>
      <c r="S76" s="162" cm="1">
        <f t="array" ref="S76">IF(OR($R$33:$R$38&lt;&gt;"",$R$44:$R$57&lt;&gt;"", $R$62:$R$66&lt;&gt;"", $R$71:$R$76&lt;&gt;"", $R$81:$R$87&lt;&gt;"", $R$92:$R$97&lt;&gt;"", $R$102:$R$109&lt;&gt;"", $R$114:$R$119&lt;&gt;"", $R$124:$R$133&lt;&gt;"", $R$138:$R$144&lt;&gt;""),'Personal Budget'!L73,0)</f>
        <v>0</v>
      </c>
      <c r="T76" s="209"/>
      <c r="U76" s="162" cm="1">
        <f t="array" ref="U76">IF(OR($T$33:$T$38&lt;&gt;"",$T$44:$T$57&lt;&gt;"", $T$62:$T$66&lt;&gt;"", $T$71:$T$76&lt;&gt;"", $T$81:$T$87&lt;&gt;"", $T$92:$T$97&lt;&gt;"", $T$102:$T$109&lt;&gt;"", $T$114:$T$119&lt;&gt;"", $T$124:$T$133&lt;&gt;"", $T$138:$T$144&lt;&gt;""),'Personal Budget'!M73,0)</f>
        <v>0</v>
      </c>
      <c r="V76" s="209"/>
      <c r="W76" s="162" cm="1">
        <f t="array" ref="W76">IF(OR($V$33:$V$38&lt;&gt;"",$V$44:$V$57&lt;&gt;"", $V$62:$V$66&lt;&gt;"", $V$71:$V$76&lt;&gt;"", $V$81:$V$87&lt;&gt;"", $V$92:$V$97&lt;&gt;"", $V$102:$V$109&lt;&gt;"", $V$114:$V$119&lt;&gt;"", $V$124:$V$133&lt;&gt;"", $V$138:$V$144&lt;&gt;""),'Personal Budget'!N73,0)</f>
        <v>0</v>
      </c>
      <c r="X76" s="209"/>
      <c r="Y76" s="162" cm="1">
        <f t="array" ref="Y76">IF(OR($X$33:$X$38&lt;&gt;"",$X$44:$X$57&lt;&gt;"", $X$62:$X$66&lt;&gt;"", $X$71:$X$76&lt;&gt;"", $X$81:$X$87&lt;&gt;"", $X$92:$X$97&lt;&gt;"", $X$102:$X$109&lt;&gt;"", $X$114:$X$119&lt;&gt;"", $X$124:$X$133&lt;&gt;"", $X$138:$X$144&lt;&gt;""),'Personal Budget'!O73,0)</f>
        <v>0</v>
      </c>
      <c r="Z76" s="209"/>
      <c r="AA76" s="162" cm="1">
        <f t="array" ref="AA76">IF(OR($Z$33:$Z$38&lt;&gt;"",$Z$44:$Z$57&lt;&gt;"", $Z$62:$Z$66&lt;&gt;"", $Z$71:$Z$76&lt;&gt;"", $Z$81:$Z$87&lt;&gt;"", $Z$92:$Z$97&lt;&gt;"", $Z$102:$Z$109&lt;&gt;"", $Z$114:$Z$119&lt;&gt;"", $Z$124:$Z$133&lt;&gt;"", $Z$138:$Z$144&lt;&gt;""),'Personal Budget'!P73,0)</f>
        <v>0</v>
      </c>
      <c r="AB76" s="209"/>
      <c r="AC76" s="162" cm="1">
        <f t="array" ref="AC76">IF(OR($AB$33:$AB$38&lt;&gt;"",$AB$44:$AB$57&lt;&gt;"", $AB$62:$AB$66&lt;&gt;"", $AB$71:$AB$76&lt;&gt;"", $AB$81:$AB$87&lt;&gt;"", $AB$92:$AB$97&lt;&gt;"", $AB$102:$AB$109&lt;&gt;"", $AB$114:$AB$119&lt;&gt;"", $AB$124:$AB$133&lt;&gt;"", $AB$138:$AB$144&lt;&gt;""),'Personal Budget'!Q73,0)</f>
        <v>0</v>
      </c>
      <c r="AD76" s="236">
        <f t="shared" si="10"/>
        <v>0</v>
      </c>
      <c r="AE76" s="236">
        <f t="shared" si="10"/>
        <v>0</v>
      </c>
      <c r="AF76" s="232">
        <f t="shared" si="11"/>
        <v>0</v>
      </c>
    </row>
    <row r="77" spans="2:32" ht="19.5" customHeight="1" thickTop="1" x14ac:dyDescent="0.2">
      <c r="B77" s="24"/>
      <c r="C77" s="148" t="str">
        <f>'Personal Budget'!C74</f>
        <v>Total</v>
      </c>
      <c r="D77" s="183"/>
      <c r="E77" s="183"/>
      <c r="F77" s="220">
        <f t="shared" ref="F77:AB77" si="12">SUM(F71:F76)</f>
        <v>0</v>
      </c>
      <c r="G77" s="109">
        <f>SUM(G71:G76)</f>
        <v>0</v>
      </c>
      <c r="H77" s="220">
        <f t="shared" si="12"/>
        <v>0</v>
      </c>
      <c r="I77" s="109">
        <f>SUM(I71:I76)</f>
        <v>0</v>
      </c>
      <c r="J77" s="220">
        <f t="shared" si="12"/>
        <v>0</v>
      </c>
      <c r="K77" s="109">
        <f>SUM(K71:K76)</f>
        <v>0</v>
      </c>
      <c r="L77" s="220">
        <f t="shared" si="12"/>
        <v>0</v>
      </c>
      <c r="M77" s="109">
        <f>SUM(M71:M76)</f>
        <v>0</v>
      </c>
      <c r="N77" s="220">
        <f t="shared" si="12"/>
        <v>0</v>
      </c>
      <c r="O77" s="109">
        <f>SUM(O71:O76)</f>
        <v>0</v>
      </c>
      <c r="P77" s="220">
        <f t="shared" si="12"/>
        <v>0</v>
      </c>
      <c r="Q77" s="109">
        <f>SUM(Q71:Q76)</f>
        <v>0</v>
      </c>
      <c r="R77" s="220">
        <f t="shared" si="12"/>
        <v>0</v>
      </c>
      <c r="S77" s="109">
        <f>SUM(S71:S76)</f>
        <v>0</v>
      </c>
      <c r="T77" s="220">
        <f t="shared" si="12"/>
        <v>0</v>
      </c>
      <c r="U77" s="109">
        <f>SUM(U71:U76)</f>
        <v>0</v>
      </c>
      <c r="V77" s="220">
        <f t="shared" si="12"/>
        <v>0</v>
      </c>
      <c r="W77" s="109">
        <f>SUM(W71:W76)</f>
        <v>0</v>
      </c>
      <c r="X77" s="220">
        <f t="shared" si="12"/>
        <v>0</v>
      </c>
      <c r="Y77" s="109">
        <f>SUM(Y71:Y76)</f>
        <v>0</v>
      </c>
      <c r="Z77" s="220">
        <f t="shared" si="12"/>
        <v>0</v>
      </c>
      <c r="AA77" s="109">
        <f>SUM(AA71:AA76)</f>
        <v>0</v>
      </c>
      <c r="AB77" s="220">
        <f t="shared" si="12"/>
        <v>0</v>
      </c>
      <c r="AC77" s="109">
        <f>SUM(AC71:AC76)</f>
        <v>0</v>
      </c>
      <c r="AD77" s="230">
        <f t="shared" si="10"/>
        <v>0</v>
      </c>
      <c r="AE77" s="230">
        <f t="shared" si="10"/>
        <v>0</v>
      </c>
      <c r="AF77" s="231">
        <f>SUM(AE77-AD77)</f>
        <v>0</v>
      </c>
    </row>
    <row r="78" spans="2:32" ht="19.5" customHeight="1" x14ac:dyDescent="0.2">
      <c r="B78" s="51"/>
      <c r="C78" s="51"/>
      <c r="D78" s="67"/>
      <c r="E78" s="67"/>
      <c r="F78" s="198"/>
      <c r="G78" s="45"/>
      <c r="H78" s="198"/>
      <c r="I78" s="45"/>
      <c r="J78" s="198"/>
      <c r="K78" s="45"/>
      <c r="L78" s="198"/>
      <c r="M78" s="45"/>
      <c r="N78" s="198"/>
      <c r="O78" s="45"/>
      <c r="P78" s="198"/>
      <c r="Q78" s="45"/>
      <c r="R78" s="198"/>
      <c r="S78" s="45"/>
      <c r="T78" s="198"/>
      <c r="U78" s="45"/>
      <c r="V78" s="198"/>
      <c r="W78" s="45"/>
      <c r="X78" s="198"/>
      <c r="Y78" s="45"/>
      <c r="Z78" s="198"/>
      <c r="AA78" s="45"/>
      <c r="AB78" s="198"/>
      <c r="AC78" s="45"/>
      <c r="AD78" s="24"/>
      <c r="AE78" s="45"/>
    </row>
    <row r="79" spans="2:32" ht="19.5" customHeight="1" x14ac:dyDescent="0.25">
      <c r="B79" s="80" t="str">
        <f>'Personal Budget'!B76</f>
        <v>Children</v>
      </c>
      <c r="C79" s="92"/>
      <c r="D79" s="81" t="s">
        <v>82</v>
      </c>
      <c r="E79" s="81" t="s">
        <v>83</v>
      </c>
      <c r="F79" s="295" t="str">
        <f ca="1">'Personal Budget'!F28</f>
        <v xml:space="preserve">APR </v>
      </c>
      <c r="G79" s="295"/>
      <c r="H79" s="295" t="str">
        <f ca="1">'Personal Budget'!G28</f>
        <v xml:space="preserve">MAY </v>
      </c>
      <c r="I79" s="295"/>
      <c r="J79" s="295" t="str">
        <f ca="1">'Personal Budget'!H28</f>
        <v xml:space="preserve">JUN </v>
      </c>
      <c r="K79" s="295"/>
      <c r="L79" s="295" t="str">
        <f ca="1">'Personal Budget'!I28</f>
        <v xml:space="preserve">JUL </v>
      </c>
      <c r="M79" s="295"/>
      <c r="N79" s="295" t="str">
        <f ca="1">'Personal Budget'!J28</f>
        <v xml:space="preserve">AUG </v>
      </c>
      <c r="O79" s="295"/>
      <c r="P79" s="295" t="str">
        <f ca="1">'Personal Budget'!K28</f>
        <v xml:space="preserve">SEPT </v>
      </c>
      <c r="Q79" s="295"/>
      <c r="R79" s="295" t="str">
        <f ca="1">'Personal Budget'!L28</f>
        <v xml:space="preserve">OCT </v>
      </c>
      <c r="S79" s="295"/>
      <c r="T79" s="295" t="str">
        <f ca="1">'Personal Budget'!M28</f>
        <v xml:space="preserve">NOV </v>
      </c>
      <c r="U79" s="295"/>
      <c r="V79" s="295" t="str">
        <f ca="1">'Personal Budget'!N28</f>
        <v xml:space="preserve">DEC </v>
      </c>
      <c r="W79" s="295"/>
      <c r="X79" s="295" t="str">
        <f ca="1">'Personal Budget'!O28</f>
        <v xml:space="preserve">JAN </v>
      </c>
      <c r="Y79" s="295"/>
      <c r="Z79" s="295" t="str">
        <f ca="1">'Personal Budget'!P28</f>
        <v xml:space="preserve">FEB </v>
      </c>
      <c r="AA79" s="295"/>
      <c r="AB79" s="295" t="str">
        <f ca="1">'Personal Budget'!Q28</f>
        <v xml:space="preserve">MAR </v>
      </c>
      <c r="AC79" s="295"/>
      <c r="AD79" s="158" t="s">
        <v>95</v>
      </c>
      <c r="AE79" s="158" t="s">
        <v>95</v>
      </c>
      <c r="AF79" s="158" t="s">
        <v>95</v>
      </c>
    </row>
    <row r="80" spans="2:32" ht="19.5" customHeight="1" thickBot="1" x14ac:dyDescent="0.25">
      <c r="B80" s="71"/>
      <c r="C80" s="32"/>
      <c r="D80" s="150"/>
      <c r="E80" s="150"/>
      <c r="F80" s="191" t="s">
        <v>94</v>
      </c>
      <c r="G80" s="135" t="s">
        <v>93</v>
      </c>
      <c r="H80" s="191" t="s">
        <v>94</v>
      </c>
      <c r="I80" s="135" t="s">
        <v>93</v>
      </c>
      <c r="J80" s="191" t="s">
        <v>94</v>
      </c>
      <c r="K80" s="135" t="s">
        <v>93</v>
      </c>
      <c r="L80" s="191" t="s">
        <v>94</v>
      </c>
      <c r="M80" s="135" t="s">
        <v>93</v>
      </c>
      <c r="N80" s="191" t="s">
        <v>94</v>
      </c>
      <c r="O80" s="135" t="s">
        <v>93</v>
      </c>
      <c r="P80" s="191" t="s">
        <v>94</v>
      </c>
      <c r="Q80" s="135" t="s">
        <v>93</v>
      </c>
      <c r="R80" s="191" t="s">
        <v>94</v>
      </c>
      <c r="S80" s="135" t="s">
        <v>93</v>
      </c>
      <c r="T80" s="191" t="s">
        <v>94</v>
      </c>
      <c r="U80" s="135" t="s">
        <v>93</v>
      </c>
      <c r="V80" s="191" t="s">
        <v>94</v>
      </c>
      <c r="W80" s="135" t="s">
        <v>93</v>
      </c>
      <c r="X80" s="191" t="s">
        <v>94</v>
      </c>
      <c r="Y80" s="135" t="s">
        <v>93</v>
      </c>
      <c r="Z80" s="191" t="s">
        <v>94</v>
      </c>
      <c r="AA80" s="135" t="s">
        <v>93</v>
      </c>
      <c r="AB80" s="191" t="s">
        <v>94</v>
      </c>
      <c r="AC80" s="159" t="s">
        <v>93</v>
      </c>
      <c r="AD80" s="159" t="s">
        <v>94</v>
      </c>
      <c r="AE80" s="159" t="s">
        <v>93</v>
      </c>
      <c r="AF80" s="159" t="s">
        <v>96</v>
      </c>
    </row>
    <row r="81" spans="2:32" ht="19.5" customHeight="1" thickTop="1" x14ac:dyDescent="0.2">
      <c r="B81" s="28"/>
      <c r="C81" s="153" t="str">
        <f>'Personal Budget'!C77</f>
        <v>Childcare</v>
      </c>
      <c r="D81" s="142" t="s">
        <v>41</v>
      </c>
      <c r="E81" s="143">
        <v>0</v>
      </c>
      <c r="F81" s="249"/>
      <c r="G81" s="250" cm="1">
        <f t="array" ref="G81">IF(OR($F$33:$F$38&lt;&gt;"",$F$44:$F$57&lt;&gt;"", $F$62:$F$66&lt;&gt;"", $F$71:$F$76&lt;&gt;"", $F$81:$F$87&lt;&gt;"", $F$92:$F$97&lt;&gt;"", $F$102:$F$109&lt;&gt;"", $F$114:$F$119&lt;&gt;"", $F$124:$F$133&lt;&gt;"", $F$138:$F$144&lt;&gt;""),'Personal Budget'!F77,0)</f>
        <v>0</v>
      </c>
      <c r="H81" s="249"/>
      <c r="I81" s="251" cm="1">
        <f t="array" ref="I81">IF(OR($H$33:$H$38&lt;&gt;"",$H$44:$H$57&lt;&gt;"", $H$62:$H$66&lt;&gt;"", $H$71:$H$76&lt;&gt;"", $H$81:$H$87&lt;&gt;"", $H$92:$H$97&lt;&gt;"", $H$102:$H$109&lt;&gt;"", $H$114:$H$119&lt;&gt;"", $H$124:$H$133&lt;&gt;"", $H$138:$H$144&lt;&gt;""),'Personal Budget'!G77,0)</f>
        <v>0</v>
      </c>
      <c r="J81" s="249"/>
      <c r="K81" s="251" cm="1">
        <f t="array" ref="K81">IF(OR($J$33:$J$38&lt;&gt;"",$J$44:$J$57&lt;&gt;"", $J$62:$J$66&lt;&gt;"", $J$71:$J$76&lt;&gt;"", $J$81:$J$87&lt;&gt;"", $J$92:$J$97&lt;&gt;"", $J$102:$J$109&lt;&gt;"", $J$114:$J$119&lt;&gt;"", $J$124:$J$133&lt;&gt;"", $J$138:$J$144&lt;&gt;""),'Personal Budget'!H77,0)</f>
        <v>0</v>
      </c>
      <c r="L81" s="249"/>
      <c r="M81" s="251" cm="1">
        <f t="array" ref="M81">IF(OR($L$33:$L$38&lt;&gt;"",$L$44:$L$57&lt;&gt;"", $L$62:$L$66&lt;&gt;"", $L$71:$L$76&lt;&gt;"", $L$81:$L$87&lt;&gt;"", $L$92:$L$97&lt;&gt;"", $L$102:$L$109&lt;&gt;"", $L$114:$L$119&lt;&gt;"", $L$124:$L$133&lt;&gt;"", $L$138:$L$144&lt;&gt;""),'Personal Budget'!I77,0)</f>
        <v>0</v>
      </c>
      <c r="N81" s="249"/>
      <c r="O81" s="251" cm="1">
        <f t="array" ref="O81">IF(OR($N$33:$N$38&lt;&gt;"",$N$44:$N$57&lt;&gt;"", $N$62:$N$66&lt;&gt;"", $N$71:$N$76&lt;&gt;"", $N$81:$N$87&lt;&gt;"", $N$92:$N$97&lt;&gt;"", $N$102:$N$109&lt;&gt;"", $N$114:$N$119&lt;&gt;"", $N$124:$N$133&lt;&gt;"", $N$138:$N$144&lt;&gt;""),'Personal Budget'!J77,0)</f>
        <v>0</v>
      </c>
      <c r="P81" s="249"/>
      <c r="Q81" s="251" cm="1">
        <f t="array" ref="Q81">IF(OR($P$33:$P$38&lt;&gt;"",$P$44:$P$57&lt;&gt;"", $P$62:$P$66&lt;&gt;"", $P$71:$P$76&lt;&gt;"", $P$81:$P$87&lt;&gt;"", $P$92:$P$97&lt;&gt;"", $P$102:$P$109&lt;&gt;"", $P$114:$P$119&lt;&gt;"", $P$124:$P$133&lt;&gt;"", $P$138:$P$144&lt;&gt;""),'Personal Budget'!K77,0)</f>
        <v>0</v>
      </c>
      <c r="R81" s="249"/>
      <c r="S81" s="250" cm="1">
        <f t="array" ref="S81">IF(OR($R$33:$R$38&lt;&gt;"",$R$44:$R$57&lt;&gt;"", $R$62:$R$66&lt;&gt;"", $R$71:$R$76&lt;&gt;"", $R$81:$R$87&lt;&gt;"", $R$92:$R$97&lt;&gt;"", $R$102:$R$109&lt;&gt;"", $R$114:$R$119&lt;&gt;"", $R$124:$R$133&lt;&gt;"", $R$138:$R$144&lt;&gt;""),'Personal Budget'!L77,0)</f>
        <v>0</v>
      </c>
      <c r="T81" s="249"/>
      <c r="U81" s="250" cm="1">
        <f t="array" ref="U81">IF(OR($T$33:$T$38&lt;&gt;"",$T$44:$T$57&lt;&gt;"", $T$62:$T$66&lt;&gt;"", $T$71:$T$76&lt;&gt;"", $T$81:$T$87&lt;&gt;"", $T$92:$T$97&lt;&gt;"", $T$102:$T$109&lt;&gt;"", $T$114:$T$119&lt;&gt;"", $T$124:$T$133&lt;&gt;"", $T$138:$T$144&lt;&gt;""),'Personal Budget'!M77,0)</f>
        <v>0</v>
      </c>
      <c r="V81" s="249"/>
      <c r="W81" s="250" cm="1">
        <f t="array" ref="W81">IF(OR($V$33:$V$38&lt;&gt;"",$V$44:$V$57&lt;&gt;"", $V$62:$V$66&lt;&gt;"", $V$71:$V$76&lt;&gt;"", $V$81:$V$87&lt;&gt;"", $V$92:$V$97&lt;&gt;"", $V$102:$V$109&lt;&gt;"", $V$114:$V$119&lt;&gt;"", $V$124:$V$133&lt;&gt;"", $V$138:$V$144&lt;&gt;""),'Personal Budget'!N77,0)</f>
        <v>0</v>
      </c>
      <c r="X81" s="249"/>
      <c r="Y81" s="250" cm="1">
        <f t="array" ref="Y81">IF(OR($X$33:$X$38&lt;&gt;"",$X$44:$X$57&lt;&gt;"", $X$62:$X$66&lt;&gt;"", $X$71:$X$76&lt;&gt;"", $X$81:$X$87&lt;&gt;"", $X$92:$X$97&lt;&gt;"", $X$102:$X$109&lt;&gt;"", $X$114:$X$119&lt;&gt;"", $X$124:$X$133&lt;&gt;"", $X$138:$X$144&lt;&gt;""),'Personal Budget'!O77,0)</f>
        <v>0</v>
      </c>
      <c r="Z81" s="249"/>
      <c r="AA81" s="250" cm="1">
        <f t="array" ref="AA81">IF(OR($Z$33:$Z$38&lt;&gt;"",$Z$44:$Z$57&lt;&gt;"", $Z$62:$Z$66&lt;&gt;"", $Z$71:$Z$76&lt;&gt;"", $Z$81:$Z$87&lt;&gt;"", $Z$92:$Z$97&lt;&gt;"", $Z$102:$Z$109&lt;&gt;"", $Z$114:$Z$119&lt;&gt;"", $Z$124:$Z$133&lt;&gt;"", $Z$138:$Z$144&lt;&gt;""),'Personal Budget'!P77,0)</f>
        <v>0</v>
      </c>
      <c r="AB81" s="249"/>
      <c r="AC81" s="239" cm="1">
        <f t="array" ref="AC81">IF(OR($AB$33:$AB$38&lt;&gt;"",$AB$44:$AB$57&lt;&gt;"", $AB$62:$AB$66&lt;&gt;"", $AB$71:$AB$76&lt;&gt;"", $AB$81:$AB$87&lt;&gt;"", $AB$92:$AB$97&lt;&gt;"", $AB$102:$AB$109&lt;&gt;"", $AB$114:$AB$119&lt;&gt;"", $AB$124:$AB$133&lt;&gt;"", $AB$138:$AB$144&lt;&gt;""),'Personal Budget'!Q77,0)</f>
        <v>0</v>
      </c>
      <c r="AD81" s="234">
        <f t="shared" ref="AD81:AE88" si="13">SUM(F81+H81+J81+L81+N81+P81+R81+T81+V81+X81+Z81+AB81)</f>
        <v>0</v>
      </c>
      <c r="AE81" s="234">
        <f t="shared" si="13"/>
        <v>0</v>
      </c>
      <c r="AF81" s="73">
        <f t="shared" ref="AF81:AF87" si="14">ROUND(SUM(AE81-AD81),2)</f>
        <v>0</v>
      </c>
    </row>
    <row r="82" spans="2:32" ht="19.5" customHeight="1" x14ac:dyDescent="0.2">
      <c r="B82" s="28"/>
      <c r="C82" s="153" t="str">
        <f>'Personal Budget'!C78</f>
        <v>Education</v>
      </c>
      <c r="D82" s="142" t="s">
        <v>41</v>
      </c>
      <c r="E82" s="143">
        <v>0</v>
      </c>
      <c r="F82" s="206"/>
      <c r="G82" s="147" cm="1">
        <f t="array" ref="G82">IF(OR($F$33:$F$38&lt;&gt;"",$F$44:$F$57&lt;&gt;"", $F$62:$F$66&lt;&gt;"", $F$71:$F$76&lt;&gt;"", $F$81:$F$87&lt;&gt;"", $F$92:$F$97&lt;&gt;"", $F$102:$F$109&lt;&gt;"", $F$114:$F$119&lt;&gt;"", $F$124:$F$133&lt;&gt;"", $F$138:$F$144&lt;&gt;""),'Personal Budget'!F78,0)</f>
        <v>0</v>
      </c>
      <c r="H82" s="206"/>
      <c r="I82" s="147" cm="1">
        <f t="array" ref="I82">IF(OR($H$33:$H$38&lt;&gt;"",$H$44:$H$57&lt;&gt;"", $H$62:$H$66&lt;&gt;"", $H$71:$H$76&lt;&gt;"", $H$81:$H$87&lt;&gt;"", $H$92:$H$97&lt;&gt;"", $H$102:$H$109&lt;&gt;"", $H$114:$H$119&lt;&gt;"", $H$124:$H$133&lt;&gt;"", $H$138:$H$144&lt;&gt;""),'Personal Budget'!G78,0)</f>
        <v>0</v>
      </c>
      <c r="J82" s="206"/>
      <c r="K82" s="147" cm="1">
        <f t="array" ref="K82">IF(OR($J$33:$J$38&lt;&gt;"",$J$44:$J$57&lt;&gt;"", $J$62:$J$66&lt;&gt;"", $J$71:$J$76&lt;&gt;"", $J$81:$J$87&lt;&gt;"", $J$92:$J$97&lt;&gt;"", $J$102:$J$109&lt;&gt;"", $J$114:$J$119&lt;&gt;"", $J$124:$J$133&lt;&gt;"", $J$138:$J$144&lt;&gt;""),'Personal Budget'!H78,0)</f>
        <v>0</v>
      </c>
      <c r="L82" s="206"/>
      <c r="M82" s="147" cm="1">
        <f t="array" ref="M82">IF(OR($L$33:$L$38&lt;&gt;"",$L$44:$L$57&lt;&gt;"", $L$62:$L$66&lt;&gt;"", $L$71:$L$76&lt;&gt;"", $L$81:$L$87&lt;&gt;"", $L$92:$L$97&lt;&gt;"", $L$102:$L$109&lt;&gt;"", $L$114:$L$119&lt;&gt;"", $L$124:$L$133&lt;&gt;"", $L$138:$L$144&lt;&gt;""),'Personal Budget'!I78,0)</f>
        <v>0</v>
      </c>
      <c r="N82" s="206"/>
      <c r="O82" s="147" cm="1">
        <f t="array" ref="O82">IF(OR($N$33:$N$38&lt;&gt;"",$N$44:$N$57&lt;&gt;"", $N$62:$N$66&lt;&gt;"", $N$71:$N$76&lt;&gt;"", $N$81:$N$87&lt;&gt;"", $N$92:$N$97&lt;&gt;"", $N$102:$N$109&lt;&gt;"", $N$114:$N$119&lt;&gt;"", $N$124:$N$133&lt;&gt;"", $N$138:$N$144&lt;&gt;""),'Personal Budget'!J78,0)</f>
        <v>0</v>
      </c>
      <c r="P82" s="206"/>
      <c r="Q82" s="147" cm="1">
        <f t="array" ref="Q82">IF(OR($P$33:$P$38&lt;&gt;"",$P$44:$P$57&lt;&gt;"", $P$62:$P$66&lt;&gt;"", $P$71:$P$76&lt;&gt;"", $P$81:$P$87&lt;&gt;"", $P$92:$P$97&lt;&gt;"", $P$102:$P$109&lt;&gt;"", $P$114:$P$119&lt;&gt;"", $P$124:$P$133&lt;&gt;"", $P$138:$P$144&lt;&gt;""),'Personal Budget'!K78,0)</f>
        <v>0</v>
      </c>
      <c r="R82" s="206"/>
      <c r="S82" s="147" cm="1">
        <f t="array" ref="S82">IF(OR($R$33:$R$38&lt;&gt;"",$R$44:$R$57&lt;&gt;"", $R$62:$R$66&lt;&gt;"", $R$71:$R$76&lt;&gt;"", $R$81:$R$87&lt;&gt;"", $R$92:$R$97&lt;&gt;"", $R$102:$R$109&lt;&gt;"", $R$114:$R$119&lt;&gt;"", $R$124:$R$133&lt;&gt;"", $R$138:$R$144&lt;&gt;""),'Personal Budget'!L78,0)</f>
        <v>0</v>
      </c>
      <c r="T82" s="206"/>
      <c r="U82" s="147" cm="1">
        <f t="array" ref="U82">IF(OR($T$33:$T$38&lt;&gt;"",$T$44:$T$57&lt;&gt;"", $T$62:$T$66&lt;&gt;"", $T$71:$T$76&lt;&gt;"", $T$81:$T$87&lt;&gt;"", $T$92:$T$97&lt;&gt;"", $T$102:$T$109&lt;&gt;"", $T$114:$T$119&lt;&gt;"", $T$124:$T$133&lt;&gt;"", $T$138:$T$144&lt;&gt;""),'Personal Budget'!M78,0)</f>
        <v>0</v>
      </c>
      <c r="V82" s="206"/>
      <c r="W82" s="147" cm="1">
        <f t="array" ref="W82">IF(OR($V$33:$V$38&lt;&gt;"",$V$44:$V$57&lt;&gt;"", $V$62:$V$66&lt;&gt;"", $V$71:$V$76&lt;&gt;"", $V$81:$V$87&lt;&gt;"", $V$92:$V$97&lt;&gt;"", $V$102:$V$109&lt;&gt;"", $V$114:$V$119&lt;&gt;"", $V$124:$V$133&lt;&gt;"", $V$138:$V$144&lt;&gt;""),'Personal Budget'!N78,0)</f>
        <v>0</v>
      </c>
      <c r="X82" s="206"/>
      <c r="Y82" s="147" cm="1">
        <f t="array" ref="Y82">IF(OR($X$33:$X$38&lt;&gt;"",$X$44:$X$57&lt;&gt;"", $X$62:$X$66&lt;&gt;"", $X$71:$X$76&lt;&gt;"", $X$81:$X$87&lt;&gt;"", $X$92:$X$97&lt;&gt;"", $X$102:$X$109&lt;&gt;"", $X$114:$X$119&lt;&gt;"", $X$124:$X$133&lt;&gt;"", $X$138:$X$144&lt;&gt;""),'Personal Budget'!O78,0)</f>
        <v>0</v>
      </c>
      <c r="Z82" s="206"/>
      <c r="AA82" s="147" cm="1">
        <f t="array" ref="AA82">IF(OR($Z$33:$Z$38&lt;&gt;"",$Z$44:$Z$57&lt;&gt;"", $Z$62:$Z$66&lt;&gt;"", $Z$71:$Z$76&lt;&gt;"", $Z$81:$Z$87&lt;&gt;"", $Z$92:$Z$97&lt;&gt;"", $Z$102:$Z$109&lt;&gt;"", $Z$114:$Z$119&lt;&gt;"", $Z$124:$Z$133&lt;&gt;"", $Z$138:$Z$144&lt;&gt;""),'Personal Budget'!P78,0)</f>
        <v>0</v>
      </c>
      <c r="AB82" s="206"/>
      <c r="AC82" s="147" cm="1">
        <f t="array" ref="AC82">IF(OR($AB$33:$AB$38&lt;&gt;"",$AB$44:$AB$57&lt;&gt;"", $AB$62:$AB$66&lt;&gt;"", $AB$71:$AB$76&lt;&gt;"", $AB$81:$AB$87&lt;&gt;"", $AB$92:$AB$97&lt;&gt;"", $AB$102:$AB$109&lt;&gt;"", $AB$114:$AB$119&lt;&gt;"", $AB$124:$AB$133&lt;&gt;"", $AB$138:$AB$144&lt;&gt;""),'Personal Budget'!Q78,0)</f>
        <v>0</v>
      </c>
      <c r="AD82" s="235">
        <f t="shared" si="13"/>
        <v>0</v>
      </c>
      <c r="AE82" s="235">
        <f t="shared" si="13"/>
        <v>0</v>
      </c>
      <c r="AF82" s="74">
        <f t="shared" si="14"/>
        <v>0</v>
      </c>
    </row>
    <row r="83" spans="2:32" ht="19.5" customHeight="1" x14ac:dyDescent="0.2">
      <c r="B83" s="28"/>
      <c r="C83" s="153" t="str">
        <f>'Personal Budget'!C79</f>
        <v>Uniforms</v>
      </c>
      <c r="D83" s="142" t="s">
        <v>41</v>
      </c>
      <c r="E83" s="143">
        <v>0</v>
      </c>
      <c r="F83" s="206"/>
      <c r="G83" s="147" cm="1">
        <f t="array" ref="G83">IF(OR($F$33:$F$38&lt;&gt;"",$F$44:$F$57&lt;&gt;"", $F$62:$F$66&lt;&gt;"", $F$71:$F$76&lt;&gt;"", $F$81:$F$87&lt;&gt;"", $F$92:$F$97&lt;&gt;"", $F$102:$F$109&lt;&gt;"", $F$114:$F$119&lt;&gt;"", $F$124:$F$133&lt;&gt;"", $F$138:$F$144&lt;&gt;""),'Personal Budget'!F79,0)</f>
        <v>0</v>
      </c>
      <c r="H83" s="206"/>
      <c r="I83" s="147" cm="1">
        <f t="array" ref="I83">IF(OR($H$33:$H$38&lt;&gt;"",$H$44:$H$57&lt;&gt;"", $H$62:$H$66&lt;&gt;"", $H$71:$H$76&lt;&gt;"", $H$81:$H$87&lt;&gt;"", $H$92:$H$97&lt;&gt;"", $H$102:$H$109&lt;&gt;"", $H$114:$H$119&lt;&gt;"", $H$124:$H$133&lt;&gt;"", $H$138:$H$144&lt;&gt;""),'Personal Budget'!G79,0)</f>
        <v>0</v>
      </c>
      <c r="J83" s="206"/>
      <c r="K83" s="147" cm="1">
        <f t="array" ref="K83">IF(OR($J$33:$J$38&lt;&gt;"",$J$44:$J$57&lt;&gt;"", $J$62:$J$66&lt;&gt;"", $J$71:$J$76&lt;&gt;"", $J$81:$J$87&lt;&gt;"", $J$92:$J$97&lt;&gt;"", $J$102:$J$109&lt;&gt;"", $J$114:$J$119&lt;&gt;"", $J$124:$J$133&lt;&gt;"", $J$138:$J$144&lt;&gt;""),'Personal Budget'!H79,0)</f>
        <v>0</v>
      </c>
      <c r="L83" s="206"/>
      <c r="M83" s="147" cm="1">
        <f t="array" ref="M83">IF(OR($L$33:$L$38&lt;&gt;"",$L$44:$L$57&lt;&gt;"", $L$62:$L$66&lt;&gt;"", $L$71:$L$76&lt;&gt;"", $L$81:$L$87&lt;&gt;"", $L$92:$L$97&lt;&gt;"", $L$102:$L$109&lt;&gt;"", $L$114:$L$119&lt;&gt;"", $L$124:$L$133&lt;&gt;"", $L$138:$L$144&lt;&gt;""),'Personal Budget'!I79,0)</f>
        <v>0</v>
      </c>
      <c r="N83" s="206"/>
      <c r="O83" s="147" cm="1">
        <f t="array" ref="O83">IF(OR($N$33:$N$38&lt;&gt;"",$N$44:$N$57&lt;&gt;"", $N$62:$N$66&lt;&gt;"", $N$71:$N$76&lt;&gt;"", $N$81:$N$87&lt;&gt;"", $N$92:$N$97&lt;&gt;"", $N$102:$N$109&lt;&gt;"", $N$114:$N$119&lt;&gt;"", $N$124:$N$133&lt;&gt;"", $N$138:$N$144&lt;&gt;""),'Personal Budget'!J79,0)</f>
        <v>0</v>
      </c>
      <c r="P83" s="206"/>
      <c r="Q83" s="147" cm="1">
        <f t="array" ref="Q83">IF(OR($P$33:$P$38&lt;&gt;"",$P$44:$P$57&lt;&gt;"", $P$62:$P$66&lt;&gt;"", $P$71:$P$76&lt;&gt;"", $P$81:$P$87&lt;&gt;"", $P$92:$P$97&lt;&gt;"", $P$102:$P$109&lt;&gt;"", $P$114:$P$119&lt;&gt;"", $P$124:$P$133&lt;&gt;"", $P$138:$P$144&lt;&gt;""),'Personal Budget'!K79,0)</f>
        <v>0</v>
      </c>
      <c r="R83" s="206"/>
      <c r="S83" s="147" cm="1">
        <f t="array" ref="S83">IF(OR($R$33:$R$38&lt;&gt;"",$R$44:$R$57&lt;&gt;"", $R$62:$R$66&lt;&gt;"", $R$71:$R$76&lt;&gt;"", $R$81:$R$87&lt;&gt;"", $R$92:$R$97&lt;&gt;"", $R$102:$R$109&lt;&gt;"", $R$114:$R$119&lt;&gt;"", $R$124:$R$133&lt;&gt;"", $R$138:$R$144&lt;&gt;""),'Personal Budget'!L79,0)</f>
        <v>0</v>
      </c>
      <c r="T83" s="206"/>
      <c r="U83" s="147" cm="1">
        <f t="array" ref="U83">IF(OR($T$33:$T$38&lt;&gt;"",$T$44:$T$57&lt;&gt;"", $T$62:$T$66&lt;&gt;"", $T$71:$T$76&lt;&gt;"", $T$81:$T$87&lt;&gt;"", $T$92:$T$97&lt;&gt;"", $T$102:$T$109&lt;&gt;"", $T$114:$T$119&lt;&gt;"", $T$124:$T$133&lt;&gt;"", $T$138:$T$144&lt;&gt;""),'Personal Budget'!M79,0)</f>
        <v>0</v>
      </c>
      <c r="V83" s="206"/>
      <c r="W83" s="147" cm="1">
        <f t="array" ref="W83">IF(OR($V$33:$V$38&lt;&gt;"",$V$44:$V$57&lt;&gt;"", $V$62:$V$66&lt;&gt;"", $V$71:$V$76&lt;&gt;"", $V$81:$V$87&lt;&gt;"", $V$92:$V$97&lt;&gt;"", $V$102:$V$109&lt;&gt;"", $V$114:$V$119&lt;&gt;"", $V$124:$V$133&lt;&gt;"", $V$138:$V$144&lt;&gt;""),'Personal Budget'!N79,0)</f>
        <v>0</v>
      </c>
      <c r="X83" s="206"/>
      <c r="Y83" s="147" cm="1">
        <f t="array" ref="Y83">IF(OR($X$33:$X$38&lt;&gt;"",$X$44:$X$57&lt;&gt;"", $X$62:$X$66&lt;&gt;"", $X$71:$X$76&lt;&gt;"", $X$81:$X$87&lt;&gt;"", $X$92:$X$97&lt;&gt;"", $X$102:$X$109&lt;&gt;"", $X$114:$X$119&lt;&gt;"", $X$124:$X$133&lt;&gt;"", $X$138:$X$144&lt;&gt;""),'Personal Budget'!O79,0)</f>
        <v>0</v>
      </c>
      <c r="Z83" s="206"/>
      <c r="AA83" s="147" cm="1">
        <f t="array" ref="AA83">IF(OR($Z$33:$Z$38&lt;&gt;"",$Z$44:$Z$57&lt;&gt;"", $Z$62:$Z$66&lt;&gt;"", $Z$71:$Z$76&lt;&gt;"", $Z$81:$Z$87&lt;&gt;"", $Z$92:$Z$97&lt;&gt;"", $Z$102:$Z$109&lt;&gt;"", $Z$114:$Z$119&lt;&gt;"", $Z$124:$Z$133&lt;&gt;"", $Z$138:$Z$144&lt;&gt;""),'Personal Budget'!P79,0)</f>
        <v>0</v>
      </c>
      <c r="AB83" s="206"/>
      <c r="AC83" s="147" cm="1">
        <f t="array" ref="AC83">IF(OR($AB$33:$AB$38&lt;&gt;"",$AB$44:$AB$57&lt;&gt;"", $AB$62:$AB$66&lt;&gt;"", $AB$71:$AB$76&lt;&gt;"", $AB$81:$AB$87&lt;&gt;"", $AB$92:$AB$97&lt;&gt;"", $AB$102:$AB$109&lt;&gt;"", $AB$114:$AB$119&lt;&gt;"", $AB$124:$AB$133&lt;&gt;"", $AB$138:$AB$144&lt;&gt;""),'Personal Budget'!Q79,0)</f>
        <v>0</v>
      </c>
      <c r="AD83" s="235">
        <f t="shared" si="13"/>
        <v>0</v>
      </c>
      <c r="AE83" s="235">
        <f t="shared" si="13"/>
        <v>0</v>
      </c>
      <c r="AF83" s="74">
        <f t="shared" si="14"/>
        <v>0</v>
      </c>
    </row>
    <row r="84" spans="2:32" ht="19.5" customHeight="1" x14ac:dyDescent="0.2">
      <c r="B84" s="28"/>
      <c r="C84" s="153" t="str">
        <f>'Personal Budget'!C80</f>
        <v>Sports / hobbies</v>
      </c>
      <c r="D84" s="142" t="s">
        <v>41</v>
      </c>
      <c r="E84" s="143">
        <v>0</v>
      </c>
      <c r="F84" s="206"/>
      <c r="G84" s="147" cm="1">
        <f t="array" ref="G84">IF(OR($F$33:$F$38&lt;&gt;"",$F$44:$F$57&lt;&gt;"", $F$62:$F$66&lt;&gt;"", $F$71:$F$76&lt;&gt;"", $F$81:$F$87&lt;&gt;"", $F$92:$F$97&lt;&gt;"", $F$102:$F$109&lt;&gt;"", $F$114:$F$119&lt;&gt;"", $F$124:$F$133&lt;&gt;"", $F$138:$F$144&lt;&gt;""),'Personal Budget'!F80,0)</f>
        <v>0</v>
      </c>
      <c r="H84" s="206"/>
      <c r="I84" s="147" cm="1">
        <f t="array" ref="I84">IF(OR($H$33:$H$38&lt;&gt;"",$H$44:$H$57&lt;&gt;"", $H$62:$H$66&lt;&gt;"", $H$71:$H$76&lt;&gt;"", $H$81:$H$87&lt;&gt;"", $H$92:$H$97&lt;&gt;"", $H$102:$H$109&lt;&gt;"", $H$114:$H$119&lt;&gt;"", $H$124:$H$133&lt;&gt;"", $H$138:$H$144&lt;&gt;""),'Personal Budget'!G80,0)</f>
        <v>0</v>
      </c>
      <c r="J84" s="206"/>
      <c r="K84" s="147" cm="1">
        <f t="array" ref="K84">IF(OR($J$33:$J$38&lt;&gt;"",$J$44:$J$57&lt;&gt;"", $J$62:$J$66&lt;&gt;"", $J$71:$J$76&lt;&gt;"", $J$81:$J$87&lt;&gt;"", $J$92:$J$97&lt;&gt;"", $J$102:$J$109&lt;&gt;"", $J$114:$J$119&lt;&gt;"", $J$124:$J$133&lt;&gt;"", $J$138:$J$144&lt;&gt;""),'Personal Budget'!H80,0)</f>
        <v>0</v>
      </c>
      <c r="L84" s="206"/>
      <c r="M84" s="147" cm="1">
        <f t="array" ref="M84">IF(OR($L$33:$L$38&lt;&gt;"",$L$44:$L$57&lt;&gt;"", $L$62:$L$66&lt;&gt;"", $L$71:$L$76&lt;&gt;"", $L$81:$L$87&lt;&gt;"", $L$92:$L$97&lt;&gt;"", $L$102:$L$109&lt;&gt;"", $L$114:$L$119&lt;&gt;"", $L$124:$L$133&lt;&gt;"", $L$138:$L$144&lt;&gt;""),'Personal Budget'!I80,0)</f>
        <v>0</v>
      </c>
      <c r="N84" s="206"/>
      <c r="O84" s="147" cm="1">
        <f t="array" ref="O84">IF(OR($N$33:$N$38&lt;&gt;"",$N$44:$N$57&lt;&gt;"", $N$62:$N$66&lt;&gt;"", $N$71:$N$76&lt;&gt;"", $N$81:$N$87&lt;&gt;"", $N$92:$N$97&lt;&gt;"", $N$102:$N$109&lt;&gt;"", $N$114:$N$119&lt;&gt;"", $N$124:$N$133&lt;&gt;"", $N$138:$N$144&lt;&gt;""),'Personal Budget'!J80,0)</f>
        <v>0</v>
      </c>
      <c r="P84" s="206"/>
      <c r="Q84" s="147" cm="1">
        <f t="array" ref="Q84">IF(OR($P$33:$P$38&lt;&gt;"",$P$44:$P$57&lt;&gt;"", $P$62:$P$66&lt;&gt;"", $P$71:$P$76&lt;&gt;"", $P$81:$P$87&lt;&gt;"", $P$92:$P$97&lt;&gt;"", $P$102:$P$109&lt;&gt;"", $P$114:$P$119&lt;&gt;"", $P$124:$P$133&lt;&gt;"", $P$138:$P$144&lt;&gt;""),'Personal Budget'!K80,0)</f>
        <v>0</v>
      </c>
      <c r="R84" s="206"/>
      <c r="S84" s="147" cm="1">
        <f t="array" ref="S84">IF(OR($R$33:$R$38&lt;&gt;"",$R$44:$R$57&lt;&gt;"", $R$62:$R$66&lt;&gt;"", $R$71:$R$76&lt;&gt;"", $R$81:$R$87&lt;&gt;"", $R$92:$R$97&lt;&gt;"", $R$102:$R$109&lt;&gt;"", $R$114:$R$119&lt;&gt;"", $R$124:$R$133&lt;&gt;"", $R$138:$R$144&lt;&gt;""),'Personal Budget'!L80,0)</f>
        <v>0</v>
      </c>
      <c r="T84" s="206"/>
      <c r="U84" s="147" cm="1">
        <f t="array" ref="U84">IF(OR($T$33:$T$38&lt;&gt;"",$T$44:$T$57&lt;&gt;"", $T$62:$T$66&lt;&gt;"", $T$71:$T$76&lt;&gt;"", $T$81:$T$87&lt;&gt;"", $T$92:$T$97&lt;&gt;"", $T$102:$T$109&lt;&gt;"", $T$114:$T$119&lt;&gt;"", $T$124:$T$133&lt;&gt;"", $T$138:$T$144&lt;&gt;""),'Personal Budget'!M80,0)</f>
        <v>0</v>
      </c>
      <c r="V84" s="206"/>
      <c r="W84" s="147" cm="1">
        <f t="array" ref="W84">IF(OR($V$33:$V$38&lt;&gt;"",$V$44:$V$57&lt;&gt;"", $V$62:$V$66&lt;&gt;"", $V$71:$V$76&lt;&gt;"", $V$81:$V$87&lt;&gt;"", $V$92:$V$97&lt;&gt;"", $V$102:$V$109&lt;&gt;"", $V$114:$V$119&lt;&gt;"", $V$124:$V$133&lt;&gt;"", $V$138:$V$144&lt;&gt;""),'Personal Budget'!N80,0)</f>
        <v>0</v>
      </c>
      <c r="X84" s="206"/>
      <c r="Y84" s="147" cm="1">
        <f t="array" ref="Y84">IF(OR($X$33:$X$38&lt;&gt;"",$X$44:$X$57&lt;&gt;"", $X$62:$X$66&lt;&gt;"", $X$71:$X$76&lt;&gt;"", $X$81:$X$87&lt;&gt;"", $X$92:$X$97&lt;&gt;"", $X$102:$X$109&lt;&gt;"", $X$114:$X$119&lt;&gt;"", $X$124:$X$133&lt;&gt;"", $X$138:$X$144&lt;&gt;""),'Personal Budget'!O80,0)</f>
        <v>0</v>
      </c>
      <c r="Z84" s="206"/>
      <c r="AA84" s="147" cm="1">
        <f t="array" ref="AA84">IF(OR($Z$33:$Z$38&lt;&gt;"",$Z$44:$Z$57&lt;&gt;"", $Z$62:$Z$66&lt;&gt;"", $Z$71:$Z$76&lt;&gt;"", $Z$81:$Z$87&lt;&gt;"", $Z$92:$Z$97&lt;&gt;"", $Z$102:$Z$109&lt;&gt;"", $Z$114:$Z$119&lt;&gt;"", $Z$124:$Z$133&lt;&gt;"", $Z$138:$Z$144&lt;&gt;""),'Personal Budget'!P80,0)</f>
        <v>0</v>
      </c>
      <c r="AB84" s="206"/>
      <c r="AC84" s="147" cm="1">
        <f t="array" ref="AC84">IF(OR($AB$33:$AB$38&lt;&gt;"",$AB$44:$AB$57&lt;&gt;"", $AB$62:$AB$66&lt;&gt;"", $AB$71:$AB$76&lt;&gt;"", $AB$81:$AB$87&lt;&gt;"", $AB$92:$AB$97&lt;&gt;"", $AB$102:$AB$109&lt;&gt;"", $AB$114:$AB$119&lt;&gt;"", $AB$124:$AB$133&lt;&gt;"", $AB$138:$AB$144&lt;&gt;""),'Personal Budget'!Q80,0)</f>
        <v>0</v>
      </c>
      <c r="AD84" s="235">
        <f t="shared" si="13"/>
        <v>0</v>
      </c>
      <c r="AE84" s="235">
        <f t="shared" si="13"/>
        <v>0</v>
      </c>
      <c r="AF84" s="74">
        <f t="shared" si="14"/>
        <v>0</v>
      </c>
    </row>
    <row r="85" spans="2:32" ht="19.5" customHeight="1" x14ac:dyDescent="0.2">
      <c r="B85" s="28"/>
      <c r="C85" s="153" t="str">
        <f>'Personal Budget'!C81</f>
        <v>Pocket money</v>
      </c>
      <c r="D85" s="142" t="s">
        <v>41</v>
      </c>
      <c r="E85" s="143">
        <v>0</v>
      </c>
      <c r="F85" s="206"/>
      <c r="G85" s="147" cm="1">
        <f t="array" ref="G85">IF(OR($F$33:$F$38&lt;&gt;"",$F$44:$F$57&lt;&gt;"", $F$62:$F$66&lt;&gt;"", $F$71:$F$76&lt;&gt;"", $F$81:$F$87&lt;&gt;"", $F$92:$F$97&lt;&gt;"", $F$102:$F$109&lt;&gt;"", $F$114:$F$119&lt;&gt;"", $F$124:$F$133&lt;&gt;"", $F$138:$F$144&lt;&gt;""),'Personal Budget'!F81,0)</f>
        <v>0</v>
      </c>
      <c r="H85" s="206"/>
      <c r="I85" s="147" cm="1">
        <f t="array" ref="I85">IF(OR($H$33:$H$38&lt;&gt;"",$H$44:$H$57&lt;&gt;"", $H$62:$H$66&lt;&gt;"", $H$71:$H$76&lt;&gt;"", $H$81:$H$87&lt;&gt;"", $H$92:$H$97&lt;&gt;"", $H$102:$H$109&lt;&gt;"", $H$114:$H$119&lt;&gt;"", $H$124:$H$133&lt;&gt;"", $H$138:$H$144&lt;&gt;""),'Personal Budget'!G81,0)</f>
        <v>0</v>
      </c>
      <c r="J85" s="206"/>
      <c r="K85" s="147" cm="1">
        <f t="array" ref="K85">IF(OR($J$33:$J$38&lt;&gt;"",$J$44:$J$57&lt;&gt;"", $J$62:$J$66&lt;&gt;"", $J$71:$J$76&lt;&gt;"", $J$81:$J$87&lt;&gt;"", $J$92:$J$97&lt;&gt;"", $J$102:$J$109&lt;&gt;"", $J$114:$J$119&lt;&gt;"", $J$124:$J$133&lt;&gt;"", $J$138:$J$144&lt;&gt;""),'Personal Budget'!H81,0)</f>
        <v>0</v>
      </c>
      <c r="L85" s="206"/>
      <c r="M85" s="147" cm="1">
        <f t="array" ref="M85">IF(OR($L$33:$L$38&lt;&gt;"",$L$44:$L$57&lt;&gt;"", $L$62:$L$66&lt;&gt;"", $L$71:$L$76&lt;&gt;"", $L$81:$L$87&lt;&gt;"", $L$92:$L$97&lt;&gt;"", $L$102:$L$109&lt;&gt;"", $L$114:$L$119&lt;&gt;"", $L$124:$L$133&lt;&gt;"", $L$138:$L$144&lt;&gt;""),'Personal Budget'!I81,0)</f>
        <v>0</v>
      </c>
      <c r="N85" s="206"/>
      <c r="O85" s="147" cm="1">
        <f t="array" ref="O85">IF(OR($N$33:$N$38&lt;&gt;"",$N$44:$N$57&lt;&gt;"", $N$62:$N$66&lt;&gt;"", $N$71:$N$76&lt;&gt;"", $N$81:$N$87&lt;&gt;"", $N$92:$N$97&lt;&gt;"", $N$102:$N$109&lt;&gt;"", $N$114:$N$119&lt;&gt;"", $N$124:$N$133&lt;&gt;"", $N$138:$N$144&lt;&gt;""),'Personal Budget'!J81,0)</f>
        <v>0</v>
      </c>
      <c r="P85" s="206"/>
      <c r="Q85" s="147" cm="1">
        <f t="array" ref="Q85">IF(OR($P$33:$P$38&lt;&gt;"",$P$44:$P$57&lt;&gt;"", $P$62:$P$66&lt;&gt;"", $P$71:$P$76&lt;&gt;"", $P$81:$P$87&lt;&gt;"", $P$92:$P$97&lt;&gt;"", $P$102:$P$109&lt;&gt;"", $P$114:$P$119&lt;&gt;"", $P$124:$P$133&lt;&gt;"", $P$138:$P$144&lt;&gt;""),'Personal Budget'!K81,0)</f>
        <v>0</v>
      </c>
      <c r="R85" s="206"/>
      <c r="S85" s="147" cm="1">
        <f t="array" ref="S85">IF(OR($R$33:$R$38&lt;&gt;"",$R$44:$R$57&lt;&gt;"", $R$62:$R$66&lt;&gt;"", $R$71:$R$76&lt;&gt;"", $R$81:$R$87&lt;&gt;"", $R$92:$R$97&lt;&gt;"", $R$102:$R$109&lt;&gt;"", $R$114:$R$119&lt;&gt;"", $R$124:$R$133&lt;&gt;"", $R$138:$R$144&lt;&gt;""),'Personal Budget'!L81,0)</f>
        <v>0</v>
      </c>
      <c r="T85" s="206"/>
      <c r="U85" s="147" cm="1">
        <f t="array" ref="U85">IF(OR($T$33:$T$38&lt;&gt;"",$T$44:$T$57&lt;&gt;"", $T$62:$T$66&lt;&gt;"", $T$71:$T$76&lt;&gt;"", $T$81:$T$87&lt;&gt;"", $T$92:$T$97&lt;&gt;"", $T$102:$T$109&lt;&gt;"", $T$114:$T$119&lt;&gt;"", $T$124:$T$133&lt;&gt;"", $T$138:$T$144&lt;&gt;""),'Personal Budget'!M81,0)</f>
        <v>0</v>
      </c>
      <c r="V85" s="206"/>
      <c r="W85" s="147" cm="1">
        <f t="array" ref="W85">IF(OR($V$33:$V$38&lt;&gt;"",$V$44:$V$57&lt;&gt;"", $V$62:$V$66&lt;&gt;"", $V$71:$V$76&lt;&gt;"", $V$81:$V$87&lt;&gt;"", $V$92:$V$97&lt;&gt;"", $V$102:$V$109&lt;&gt;"", $V$114:$V$119&lt;&gt;"", $V$124:$V$133&lt;&gt;"", $V$138:$V$144&lt;&gt;""),'Personal Budget'!N81,0)</f>
        <v>0</v>
      </c>
      <c r="X85" s="206"/>
      <c r="Y85" s="147" cm="1">
        <f t="array" ref="Y85">IF(OR($X$33:$X$38&lt;&gt;"",$X$44:$X$57&lt;&gt;"", $X$62:$X$66&lt;&gt;"", $X$71:$X$76&lt;&gt;"", $X$81:$X$87&lt;&gt;"", $X$92:$X$97&lt;&gt;"", $X$102:$X$109&lt;&gt;"", $X$114:$X$119&lt;&gt;"", $X$124:$X$133&lt;&gt;"", $X$138:$X$144&lt;&gt;""),'Personal Budget'!O81,0)</f>
        <v>0</v>
      </c>
      <c r="Z85" s="206"/>
      <c r="AA85" s="147" cm="1">
        <f t="array" ref="AA85">IF(OR($Z$33:$Z$38&lt;&gt;"",$Z$44:$Z$57&lt;&gt;"", $Z$62:$Z$66&lt;&gt;"", $Z$71:$Z$76&lt;&gt;"", $Z$81:$Z$87&lt;&gt;"", $Z$92:$Z$97&lt;&gt;"", $Z$102:$Z$109&lt;&gt;"", $Z$114:$Z$119&lt;&gt;"", $Z$124:$Z$133&lt;&gt;"", $Z$138:$Z$144&lt;&gt;""),'Personal Budget'!P81,0)</f>
        <v>0</v>
      </c>
      <c r="AB85" s="206"/>
      <c r="AC85" s="147" cm="1">
        <f t="array" ref="AC85">IF(OR($AB$33:$AB$38&lt;&gt;"",$AB$44:$AB$57&lt;&gt;"", $AB$62:$AB$66&lt;&gt;"", $AB$71:$AB$76&lt;&gt;"", $AB$81:$AB$87&lt;&gt;"", $AB$92:$AB$97&lt;&gt;"", $AB$102:$AB$109&lt;&gt;"", $AB$114:$AB$119&lt;&gt;"", $AB$124:$AB$133&lt;&gt;"", $AB$138:$AB$144&lt;&gt;""),'Personal Budget'!Q81,0)</f>
        <v>0</v>
      </c>
      <c r="AD85" s="235">
        <f t="shared" si="13"/>
        <v>0</v>
      </c>
      <c r="AE85" s="235">
        <f t="shared" si="13"/>
        <v>0</v>
      </c>
      <c r="AF85" s="74">
        <f t="shared" si="14"/>
        <v>0</v>
      </c>
    </row>
    <row r="86" spans="2:32" ht="19.5" customHeight="1" x14ac:dyDescent="0.2">
      <c r="B86" s="28"/>
      <c r="C86" s="163" t="str">
        <f>'Personal Budget'!C82</f>
        <v>Child support</v>
      </c>
      <c r="D86" s="142" t="s">
        <v>41</v>
      </c>
      <c r="E86" s="143">
        <v>0</v>
      </c>
      <c r="F86" s="206"/>
      <c r="G86" s="147" cm="1">
        <f t="array" ref="G86">IF(OR($F$33:$F$38&lt;&gt;"",$F$44:$F$57&lt;&gt;"", $F$62:$F$66&lt;&gt;"", $F$71:$F$76&lt;&gt;"", $F$81:$F$87&lt;&gt;"", $F$92:$F$97&lt;&gt;"", $F$102:$F$109&lt;&gt;"", $F$114:$F$119&lt;&gt;"", $F$124:$F$133&lt;&gt;"", $F$138:$F$144&lt;&gt;""),'Personal Budget'!F82,0)</f>
        <v>0</v>
      </c>
      <c r="H86" s="206"/>
      <c r="I86" s="147" cm="1">
        <f t="array" ref="I86">IF(OR($H$33:$H$38&lt;&gt;"",$H$44:$H$57&lt;&gt;"", $H$62:$H$66&lt;&gt;"", $H$71:$H$76&lt;&gt;"", $H$81:$H$87&lt;&gt;"", $H$92:$H$97&lt;&gt;"", $H$102:$H$109&lt;&gt;"", $H$114:$H$119&lt;&gt;"", $H$124:$H$133&lt;&gt;"", $H$138:$H$144&lt;&gt;""),'Personal Budget'!G82,0)</f>
        <v>0</v>
      </c>
      <c r="J86" s="206"/>
      <c r="K86" s="147" cm="1">
        <f t="array" ref="K86">IF(OR($J$33:$J$38&lt;&gt;"",$J$44:$J$57&lt;&gt;"", $J$62:$J$66&lt;&gt;"", $J$71:$J$76&lt;&gt;"", $J$81:$J$87&lt;&gt;"", $J$92:$J$97&lt;&gt;"", $J$102:$J$109&lt;&gt;"", $J$114:$J$119&lt;&gt;"", $J$124:$J$133&lt;&gt;"", $J$138:$J$144&lt;&gt;""),'Personal Budget'!H82,0)</f>
        <v>0</v>
      </c>
      <c r="L86" s="206"/>
      <c r="M86" s="147" cm="1">
        <f t="array" ref="M86">IF(OR($L$33:$L$38&lt;&gt;"",$L$44:$L$57&lt;&gt;"", $L$62:$L$66&lt;&gt;"", $L$71:$L$76&lt;&gt;"", $L$81:$L$87&lt;&gt;"", $L$92:$L$97&lt;&gt;"", $L$102:$L$109&lt;&gt;"", $L$114:$L$119&lt;&gt;"", $L$124:$L$133&lt;&gt;"", $L$138:$L$144&lt;&gt;""),'Personal Budget'!I82,0)</f>
        <v>0</v>
      </c>
      <c r="N86" s="206"/>
      <c r="O86" s="147" cm="1">
        <f t="array" ref="O86">IF(OR($N$33:$N$38&lt;&gt;"",$N$44:$N$57&lt;&gt;"", $N$62:$N$66&lt;&gt;"", $N$71:$N$76&lt;&gt;"", $N$81:$N$87&lt;&gt;"", $N$92:$N$97&lt;&gt;"", $N$102:$N$109&lt;&gt;"", $N$114:$N$119&lt;&gt;"", $N$124:$N$133&lt;&gt;"", $N$138:$N$144&lt;&gt;""),'Personal Budget'!J82,0)</f>
        <v>0</v>
      </c>
      <c r="P86" s="206"/>
      <c r="Q86" s="147" cm="1">
        <f t="array" ref="Q86">IF(OR($P$33:$P$38&lt;&gt;"",$P$44:$P$57&lt;&gt;"", $P$62:$P$66&lt;&gt;"", $P$71:$P$76&lt;&gt;"", $P$81:$P$87&lt;&gt;"", $P$92:$P$97&lt;&gt;"", $P$102:$P$109&lt;&gt;"", $P$114:$P$119&lt;&gt;"", $P$124:$P$133&lt;&gt;"", $P$138:$P$144&lt;&gt;""),'Personal Budget'!K82,0)</f>
        <v>0</v>
      </c>
      <c r="R86" s="206"/>
      <c r="S86" s="147" cm="1">
        <f t="array" ref="S86">IF(OR($R$33:$R$38&lt;&gt;"",$R$44:$R$57&lt;&gt;"", $R$62:$R$66&lt;&gt;"", $R$71:$R$76&lt;&gt;"", $R$81:$R$87&lt;&gt;"", $R$92:$R$97&lt;&gt;"", $R$102:$R$109&lt;&gt;"", $R$114:$R$119&lt;&gt;"", $R$124:$R$133&lt;&gt;"", $R$138:$R$144&lt;&gt;""),'Personal Budget'!L82,0)</f>
        <v>0</v>
      </c>
      <c r="T86" s="206"/>
      <c r="U86" s="147" cm="1">
        <f t="array" ref="U86">IF(OR($T$33:$T$38&lt;&gt;"",$T$44:$T$57&lt;&gt;"", $T$62:$T$66&lt;&gt;"", $T$71:$T$76&lt;&gt;"", $T$81:$T$87&lt;&gt;"", $T$92:$T$97&lt;&gt;"", $T$102:$T$109&lt;&gt;"", $T$114:$T$119&lt;&gt;"", $T$124:$T$133&lt;&gt;"", $T$138:$T$144&lt;&gt;""),'Personal Budget'!M82,0)</f>
        <v>0</v>
      </c>
      <c r="V86" s="206"/>
      <c r="W86" s="147" cm="1">
        <f t="array" ref="W86">IF(OR($V$33:$V$38&lt;&gt;"",$V$44:$V$57&lt;&gt;"", $V$62:$V$66&lt;&gt;"", $V$71:$V$76&lt;&gt;"", $V$81:$V$87&lt;&gt;"", $V$92:$V$97&lt;&gt;"", $V$102:$V$109&lt;&gt;"", $V$114:$V$119&lt;&gt;"", $V$124:$V$133&lt;&gt;"", $V$138:$V$144&lt;&gt;""),'Personal Budget'!N82,0)</f>
        <v>0</v>
      </c>
      <c r="X86" s="206"/>
      <c r="Y86" s="147" cm="1">
        <f t="array" ref="Y86">IF(OR($X$33:$X$38&lt;&gt;"",$X$44:$X$57&lt;&gt;"", $X$62:$X$66&lt;&gt;"", $X$71:$X$76&lt;&gt;"", $X$81:$X$87&lt;&gt;"", $X$92:$X$97&lt;&gt;"", $X$102:$X$109&lt;&gt;"", $X$114:$X$119&lt;&gt;"", $X$124:$X$133&lt;&gt;"", $X$138:$X$144&lt;&gt;""),'Personal Budget'!O82,0)</f>
        <v>0</v>
      </c>
      <c r="Z86" s="206"/>
      <c r="AA86" s="147" cm="1">
        <f t="array" ref="AA86">IF(OR($Z$33:$Z$38&lt;&gt;"",$Z$44:$Z$57&lt;&gt;"", $Z$62:$Z$66&lt;&gt;"", $Z$71:$Z$76&lt;&gt;"", $Z$81:$Z$87&lt;&gt;"", $Z$92:$Z$97&lt;&gt;"", $Z$102:$Z$109&lt;&gt;"", $Z$114:$Z$119&lt;&gt;"", $Z$124:$Z$133&lt;&gt;"", $Z$138:$Z$144&lt;&gt;""),'Personal Budget'!P82,0)</f>
        <v>0</v>
      </c>
      <c r="AB86" s="206"/>
      <c r="AC86" s="147" cm="1">
        <f t="array" ref="AC86">IF(OR($AB$33:$AB$38&lt;&gt;"",$AB$44:$AB$57&lt;&gt;"", $AB$62:$AB$66&lt;&gt;"", $AB$71:$AB$76&lt;&gt;"", $AB$81:$AB$87&lt;&gt;"", $AB$92:$AB$97&lt;&gt;"", $AB$102:$AB$109&lt;&gt;"", $AB$114:$AB$119&lt;&gt;"", $AB$124:$AB$133&lt;&gt;"", $AB$138:$AB$144&lt;&gt;""),'Personal Budget'!Q82,0)</f>
        <v>0</v>
      </c>
      <c r="AD86" s="235">
        <f t="shared" si="13"/>
        <v>0</v>
      </c>
      <c r="AE86" s="235">
        <f t="shared" si="13"/>
        <v>0</v>
      </c>
      <c r="AF86" s="74">
        <f t="shared" si="14"/>
        <v>0</v>
      </c>
    </row>
    <row r="87" spans="2:32" ht="19.5" customHeight="1" thickBot="1" x14ac:dyDescent="0.25">
      <c r="B87" s="28"/>
      <c r="C87" s="163" t="str">
        <f>'Personal Budget'!C83</f>
        <v>Other</v>
      </c>
      <c r="D87" s="164" t="s">
        <v>41</v>
      </c>
      <c r="E87" s="172">
        <v>0</v>
      </c>
      <c r="F87" s="208"/>
      <c r="G87" s="147" cm="1">
        <f t="array" ref="G87">IF(OR($F$33:$F$38&lt;&gt;"",$F$44:$F$57&lt;&gt;"", $F$62:$F$66&lt;&gt;"", $F$71:$F$76&lt;&gt;"", $F$81:$F$87&lt;&gt;"", $F$92:$F$97&lt;&gt;"", $F$102:$F$109&lt;&gt;"", $F$114:$F$119&lt;&gt;"", $F$124:$F$133&lt;&gt;"", $F$138:$F$144&lt;&gt;""),'Personal Budget'!F83,0)</f>
        <v>0</v>
      </c>
      <c r="H87" s="208"/>
      <c r="I87" s="147" cm="1">
        <f t="array" ref="I87">IF(OR($H$33:$H$38&lt;&gt;"",$H$44:$H$57&lt;&gt;"", $H$62:$H$66&lt;&gt;"", $H$71:$H$76&lt;&gt;"", $H$81:$H$87&lt;&gt;"", $H$92:$H$97&lt;&gt;"", $H$102:$H$109&lt;&gt;"", $H$114:$H$119&lt;&gt;"", $H$124:$H$133&lt;&gt;"", $H$138:$H$144&lt;&gt;""),'Personal Budget'!G83,0)</f>
        <v>0</v>
      </c>
      <c r="J87" s="208"/>
      <c r="K87" s="147" cm="1">
        <f t="array" ref="K87">IF(OR($J$33:$J$38&lt;&gt;"",$J$44:$J$57&lt;&gt;"", $J$62:$J$66&lt;&gt;"", $J$71:$J$76&lt;&gt;"", $J$81:$J$87&lt;&gt;"", $J$92:$J$97&lt;&gt;"", $J$102:$J$109&lt;&gt;"", $J$114:$J$119&lt;&gt;"", $J$124:$J$133&lt;&gt;"", $J$138:$J$144&lt;&gt;""),'Personal Budget'!H83,0)</f>
        <v>0</v>
      </c>
      <c r="L87" s="208"/>
      <c r="M87" s="147" cm="1">
        <f t="array" ref="M87">IF(OR($L$33:$L$38&lt;&gt;"",$L$44:$L$57&lt;&gt;"", $L$62:$L$66&lt;&gt;"", $L$71:$L$76&lt;&gt;"", $L$81:$L$87&lt;&gt;"", $L$92:$L$97&lt;&gt;"", $L$102:$L$109&lt;&gt;"", $L$114:$L$119&lt;&gt;"", $L$124:$L$133&lt;&gt;"", $L$138:$L$144&lt;&gt;""),'Personal Budget'!I83,0)</f>
        <v>0</v>
      </c>
      <c r="N87" s="208"/>
      <c r="O87" s="147" cm="1">
        <f t="array" ref="O87">IF(OR($N$33:$N$38&lt;&gt;"",$N$44:$N$57&lt;&gt;"", $N$62:$N$66&lt;&gt;"", $N$71:$N$76&lt;&gt;"", $N$81:$N$87&lt;&gt;"", $N$92:$N$97&lt;&gt;"", $N$102:$N$109&lt;&gt;"", $N$114:$N$119&lt;&gt;"", $N$124:$N$133&lt;&gt;"", $N$138:$N$144&lt;&gt;""),'Personal Budget'!J83,0)</f>
        <v>0</v>
      </c>
      <c r="P87" s="208"/>
      <c r="Q87" s="147" cm="1">
        <f t="array" ref="Q87">IF(OR($P$33:$P$38&lt;&gt;"",$P$44:$P$57&lt;&gt;"", $P$62:$P$66&lt;&gt;"", $P$71:$P$76&lt;&gt;"", $P$81:$P$87&lt;&gt;"", $P$92:$P$97&lt;&gt;"", $P$102:$P$109&lt;&gt;"", $P$114:$P$119&lt;&gt;"", $P$124:$P$133&lt;&gt;"", $P$138:$P$144&lt;&gt;""),'Personal Budget'!K83,0)</f>
        <v>0</v>
      </c>
      <c r="R87" s="208"/>
      <c r="S87" s="147" cm="1">
        <f t="array" ref="S87">IF(OR($R$33:$R$38&lt;&gt;"",$R$44:$R$57&lt;&gt;"", $R$62:$R$66&lt;&gt;"", $R$71:$R$76&lt;&gt;"", $R$81:$R$87&lt;&gt;"", $R$92:$R$97&lt;&gt;"", $R$102:$R$109&lt;&gt;"", $R$114:$R$119&lt;&gt;"", $R$124:$R$133&lt;&gt;"", $R$138:$R$144&lt;&gt;""),'Personal Budget'!L83,0)</f>
        <v>0</v>
      </c>
      <c r="T87" s="208"/>
      <c r="U87" s="147" cm="1">
        <f t="array" ref="U87">IF(OR($T$33:$T$38&lt;&gt;"",$T$44:$T$57&lt;&gt;"", $T$62:$T$66&lt;&gt;"", $T$71:$T$76&lt;&gt;"", $T$81:$T$87&lt;&gt;"", $T$92:$T$97&lt;&gt;"", $T$102:$T$109&lt;&gt;"", $T$114:$T$119&lt;&gt;"", $T$124:$T$133&lt;&gt;"", $T$138:$T$144&lt;&gt;""),'Personal Budget'!M83,0)</f>
        <v>0</v>
      </c>
      <c r="V87" s="208"/>
      <c r="W87" s="147" cm="1">
        <f t="array" ref="W87">IF(OR($V$33:$V$38&lt;&gt;"",$V$44:$V$57&lt;&gt;"", $V$62:$V$66&lt;&gt;"", $V$71:$V$76&lt;&gt;"", $V$81:$V$87&lt;&gt;"", $V$92:$V$97&lt;&gt;"", $V$102:$V$109&lt;&gt;"", $V$114:$V$119&lt;&gt;"", $V$124:$V$133&lt;&gt;"", $V$138:$V$144&lt;&gt;""),'Personal Budget'!N83,0)</f>
        <v>0</v>
      </c>
      <c r="X87" s="208"/>
      <c r="Y87" s="147" cm="1">
        <f t="array" ref="Y87">IF(OR($X$33:$X$38&lt;&gt;"",$X$44:$X$57&lt;&gt;"", $X$62:$X$66&lt;&gt;"", $X$71:$X$76&lt;&gt;"", $X$81:$X$87&lt;&gt;"", $X$92:$X$97&lt;&gt;"", $X$102:$X$109&lt;&gt;"", $X$114:$X$119&lt;&gt;"", $X$124:$X$133&lt;&gt;"", $X$138:$X$144&lt;&gt;""),'Personal Budget'!O83,0)</f>
        <v>0</v>
      </c>
      <c r="Z87" s="208"/>
      <c r="AA87" s="147" cm="1">
        <f t="array" ref="AA87">IF(OR($Z$33:$Z$38&lt;&gt;"",$Z$44:$Z$57&lt;&gt;"", $Z$62:$Z$66&lt;&gt;"", $Z$71:$Z$76&lt;&gt;"", $Z$81:$Z$87&lt;&gt;"", $Z$92:$Z$97&lt;&gt;"", $Z$102:$Z$109&lt;&gt;"", $Z$114:$Z$119&lt;&gt;"", $Z$124:$Z$133&lt;&gt;"", $Z$138:$Z$144&lt;&gt;""),'Personal Budget'!P83,0)</f>
        <v>0</v>
      </c>
      <c r="AB87" s="208"/>
      <c r="AC87" s="147" cm="1">
        <f t="array" ref="AC87">IF(OR($AB$33:$AB$38&lt;&gt;"",$AB$44:$AB$57&lt;&gt;"", $AB$62:$AB$66&lt;&gt;"", $AB$71:$AB$76&lt;&gt;"", $AB$81:$AB$87&lt;&gt;"", $AB$92:$AB$97&lt;&gt;"", $AB$102:$AB$109&lt;&gt;"", $AB$114:$AB$119&lt;&gt;"", $AB$124:$AB$133&lt;&gt;"", $AB$138:$AB$144&lt;&gt;""),'Personal Budget'!Q83,0)</f>
        <v>0</v>
      </c>
      <c r="AD87" s="236">
        <f t="shared" si="13"/>
        <v>0</v>
      </c>
      <c r="AE87" s="236">
        <f t="shared" si="13"/>
        <v>0</v>
      </c>
      <c r="AF87" s="232">
        <f t="shared" si="14"/>
        <v>0</v>
      </c>
    </row>
    <row r="88" spans="2:32" ht="19.5" customHeight="1" thickTop="1" x14ac:dyDescent="0.2">
      <c r="B88" s="28"/>
      <c r="C88" s="148" t="str">
        <f>'Personal Budget'!C84</f>
        <v>Total</v>
      </c>
      <c r="D88" s="183"/>
      <c r="E88" s="183"/>
      <c r="F88" s="220">
        <f t="shared" ref="F88:AB88" si="15">SUM(F81:F87)</f>
        <v>0</v>
      </c>
      <c r="G88" s="109">
        <f>SUM(G81:G87)</f>
        <v>0</v>
      </c>
      <c r="H88" s="220">
        <f t="shared" si="15"/>
        <v>0</v>
      </c>
      <c r="I88" s="109">
        <f>SUM(I81:I87)</f>
        <v>0</v>
      </c>
      <c r="J88" s="220">
        <f t="shared" si="15"/>
        <v>0</v>
      </c>
      <c r="K88" s="109">
        <f>SUM(K81:K87)</f>
        <v>0</v>
      </c>
      <c r="L88" s="220">
        <f t="shared" si="15"/>
        <v>0</v>
      </c>
      <c r="M88" s="109">
        <f>SUM(M81:M87)</f>
        <v>0</v>
      </c>
      <c r="N88" s="220">
        <f t="shared" si="15"/>
        <v>0</v>
      </c>
      <c r="O88" s="109">
        <f>SUM(O81:O87)</f>
        <v>0</v>
      </c>
      <c r="P88" s="220">
        <f t="shared" si="15"/>
        <v>0</v>
      </c>
      <c r="Q88" s="109">
        <f>SUM(Q81:Q87)</f>
        <v>0</v>
      </c>
      <c r="R88" s="220">
        <f t="shared" si="15"/>
        <v>0</v>
      </c>
      <c r="S88" s="109">
        <f>SUM(S81:S87)</f>
        <v>0</v>
      </c>
      <c r="T88" s="220">
        <f t="shared" si="15"/>
        <v>0</v>
      </c>
      <c r="U88" s="109">
        <f>SUM(U81:U87)</f>
        <v>0</v>
      </c>
      <c r="V88" s="220">
        <f t="shared" si="15"/>
        <v>0</v>
      </c>
      <c r="W88" s="109">
        <f>SUM(W81:W87)</f>
        <v>0</v>
      </c>
      <c r="X88" s="220">
        <f t="shared" si="15"/>
        <v>0</v>
      </c>
      <c r="Y88" s="109">
        <f>SUM(Y81:Y87)</f>
        <v>0</v>
      </c>
      <c r="Z88" s="220">
        <f t="shared" si="15"/>
        <v>0</v>
      </c>
      <c r="AA88" s="109">
        <f>SUM(AA81:AA87)</f>
        <v>0</v>
      </c>
      <c r="AB88" s="220">
        <f t="shared" si="15"/>
        <v>0</v>
      </c>
      <c r="AC88" s="109">
        <f>SUM(AC81:AC87)</f>
        <v>0</v>
      </c>
      <c r="AD88" s="230">
        <f t="shared" si="13"/>
        <v>0</v>
      </c>
      <c r="AE88" s="230">
        <f t="shared" si="13"/>
        <v>0</v>
      </c>
      <c r="AF88" s="231">
        <f>SUM(AE88-AD88)</f>
        <v>0</v>
      </c>
    </row>
    <row r="89" spans="2:32" ht="19.5" customHeight="1" x14ac:dyDescent="0.2">
      <c r="B89" s="24"/>
      <c r="C89" s="24"/>
      <c r="D89" s="67"/>
      <c r="E89" s="67"/>
      <c r="F89" s="198"/>
      <c r="G89" s="24"/>
      <c r="H89" s="198"/>
      <c r="I89" s="24"/>
      <c r="J89" s="198"/>
      <c r="K89" s="24"/>
      <c r="L89" s="198"/>
      <c r="M89" s="24"/>
      <c r="N89" s="198"/>
      <c r="O89" s="24"/>
      <c r="P89" s="198"/>
      <c r="Q89" s="24"/>
      <c r="R89" s="198"/>
      <c r="S89" s="24"/>
      <c r="T89" s="198"/>
      <c r="U89" s="24"/>
      <c r="V89" s="198"/>
      <c r="W89" s="24"/>
      <c r="X89" s="198"/>
      <c r="Y89" s="24"/>
      <c r="Z89" s="198"/>
      <c r="AA89" s="24"/>
      <c r="AB89" s="198"/>
      <c r="AC89" s="24"/>
      <c r="AD89" s="24"/>
      <c r="AE89" s="24"/>
    </row>
    <row r="90" spans="2:32" ht="19.5" customHeight="1" x14ac:dyDescent="0.25">
      <c r="B90" s="80" t="str">
        <f>'Personal Budget'!B86</f>
        <v>Medical</v>
      </c>
      <c r="C90" s="92"/>
      <c r="D90" s="81" t="s">
        <v>82</v>
      </c>
      <c r="E90" s="81" t="s">
        <v>83</v>
      </c>
      <c r="F90" s="295" t="str">
        <f ca="1">'Personal Budget'!F28</f>
        <v xml:space="preserve">APR </v>
      </c>
      <c r="G90" s="295"/>
      <c r="H90" s="295" t="str">
        <f ca="1">'Personal Budget'!G28</f>
        <v xml:space="preserve">MAY </v>
      </c>
      <c r="I90" s="295"/>
      <c r="J90" s="295" t="str">
        <f ca="1">'Personal Budget'!H28</f>
        <v xml:space="preserve">JUN </v>
      </c>
      <c r="K90" s="295"/>
      <c r="L90" s="295" t="str">
        <f ca="1">'Personal Budget'!I28</f>
        <v xml:space="preserve">JUL </v>
      </c>
      <c r="M90" s="295"/>
      <c r="N90" s="295" t="str">
        <f ca="1">'Personal Budget'!J28</f>
        <v xml:space="preserve">AUG </v>
      </c>
      <c r="O90" s="295"/>
      <c r="P90" s="295" t="str">
        <f ca="1">'Personal Budget'!K28</f>
        <v xml:space="preserve">SEPT </v>
      </c>
      <c r="Q90" s="295"/>
      <c r="R90" s="295" t="str">
        <f ca="1">'Personal Budget'!L28</f>
        <v xml:space="preserve">OCT </v>
      </c>
      <c r="S90" s="295"/>
      <c r="T90" s="295" t="str">
        <f ca="1">'Personal Budget'!M28</f>
        <v xml:space="preserve">NOV </v>
      </c>
      <c r="U90" s="295"/>
      <c r="V90" s="295" t="str">
        <f ca="1">'Personal Budget'!N28</f>
        <v xml:space="preserve">DEC </v>
      </c>
      <c r="W90" s="295"/>
      <c r="X90" s="295" t="str">
        <f ca="1">'Personal Budget'!O28</f>
        <v xml:space="preserve">JAN </v>
      </c>
      <c r="Y90" s="295"/>
      <c r="Z90" s="295" t="str">
        <f ca="1">'Personal Budget'!P28</f>
        <v xml:space="preserve">FEB </v>
      </c>
      <c r="AA90" s="295"/>
      <c r="AB90" s="295" t="str">
        <f ca="1">'Personal Budget'!Q28</f>
        <v xml:space="preserve">MAR </v>
      </c>
      <c r="AC90" s="295"/>
      <c r="AD90" s="158" t="s">
        <v>95</v>
      </c>
      <c r="AE90" s="158" t="s">
        <v>95</v>
      </c>
      <c r="AF90" s="158" t="s">
        <v>95</v>
      </c>
    </row>
    <row r="91" spans="2:32" ht="19.5" customHeight="1" thickBot="1" x14ac:dyDescent="0.25">
      <c r="B91" s="71"/>
      <c r="C91" s="32"/>
      <c r="D91" s="150"/>
      <c r="E91" s="150"/>
      <c r="F91" s="199" t="s">
        <v>94</v>
      </c>
      <c r="G91" s="159" t="s">
        <v>93</v>
      </c>
      <c r="H91" s="199" t="s">
        <v>94</v>
      </c>
      <c r="I91" s="135" t="s">
        <v>93</v>
      </c>
      <c r="J91" s="191" t="s">
        <v>94</v>
      </c>
      <c r="K91" s="135" t="s">
        <v>93</v>
      </c>
      <c r="L91" s="191" t="s">
        <v>94</v>
      </c>
      <c r="M91" s="135" t="s">
        <v>93</v>
      </c>
      <c r="N91" s="191" t="s">
        <v>94</v>
      </c>
      <c r="O91" s="135" t="s">
        <v>93</v>
      </c>
      <c r="P91" s="191" t="s">
        <v>94</v>
      </c>
      <c r="Q91" s="135" t="s">
        <v>93</v>
      </c>
      <c r="R91" s="199" t="s">
        <v>94</v>
      </c>
      <c r="S91" s="159" t="s">
        <v>93</v>
      </c>
      <c r="T91" s="199" t="s">
        <v>94</v>
      </c>
      <c r="U91" s="159" t="s">
        <v>93</v>
      </c>
      <c r="V91" s="199" t="s">
        <v>94</v>
      </c>
      <c r="W91" s="159" t="s">
        <v>93</v>
      </c>
      <c r="X91" s="199" t="s">
        <v>94</v>
      </c>
      <c r="Y91" s="159" t="s">
        <v>93</v>
      </c>
      <c r="Z91" s="199" t="s">
        <v>94</v>
      </c>
      <c r="AA91" s="159" t="s">
        <v>93</v>
      </c>
      <c r="AB91" s="199" t="s">
        <v>94</v>
      </c>
      <c r="AC91" s="159" t="s">
        <v>93</v>
      </c>
      <c r="AD91" s="159" t="s">
        <v>94</v>
      </c>
      <c r="AE91" s="159" t="s">
        <v>93</v>
      </c>
      <c r="AF91" s="159" t="s">
        <v>96</v>
      </c>
    </row>
    <row r="92" spans="2:32" ht="19.5" customHeight="1" thickTop="1" x14ac:dyDescent="0.2">
      <c r="B92" s="28"/>
      <c r="C92" s="153" t="str">
        <f>'Personal Budget'!C87</f>
        <v>Doctor</v>
      </c>
      <c r="D92" s="142" t="s">
        <v>41</v>
      </c>
      <c r="E92" s="143">
        <v>0</v>
      </c>
      <c r="F92" s="229"/>
      <c r="G92" s="213" cm="1">
        <f t="array" ref="G92">IF(OR($F$33:$F$38&lt;&gt;"",$F$44:$F$57&lt;&gt;"", $F$62:$F$66&lt;&gt;"", $F$71:$F$76&lt;&gt;"", $F$81:$F$87&lt;&gt;"", $F$92:$F$97&lt;&gt;"", $F$102:$F$109&lt;&gt;"", $F$114:$F$119&lt;&gt;"", $F$124:$F$133&lt;&gt;"", $F$138:$F$144&lt;&gt;""),'Personal Budget'!F87,0)</f>
        <v>0</v>
      </c>
      <c r="H92" s="229"/>
      <c r="I92" s="251" cm="1">
        <f t="array" ref="I92">IF(OR($H$33:$H$38&lt;&gt;"",$H$44:$H$57&lt;&gt;"", $H$62:$H$66&lt;&gt;"", $H$71:$H$76&lt;&gt;"", $H$81:$H$87&lt;&gt;"", $H$92:$H$97&lt;&gt;"", $H$102:$H$109&lt;&gt;"", $H$114:$H$119&lt;&gt;"", $H$124:$H$133&lt;&gt;"", $H$138:$H$144&lt;&gt;""),'Personal Budget'!G87,0)</f>
        <v>0</v>
      </c>
      <c r="J92" s="249"/>
      <c r="K92" s="251" cm="1">
        <f t="array" ref="K92">IF(OR($J$33:$J$38&lt;&gt;"",$J$44:$J$57&lt;&gt;"", $J$62:$J$66&lt;&gt;"", $J$71:$J$76&lt;&gt;"", $J$81:$J$87&lt;&gt;"", $J$92:$J$97&lt;&gt;"", $J$102:$J$109&lt;&gt;"", $J$114:$J$119&lt;&gt;"", $J$124:$J$133&lt;&gt;"", $J$138:$J$144&lt;&gt;""),'Personal Budget'!H87,0)</f>
        <v>0</v>
      </c>
      <c r="L92" s="249"/>
      <c r="M92" s="251" cm="1">
        <f t="array" ref="M92">IF(OR($L$33:$L$38&lt;&gt;"",$L$44:$L$57&lt;&gt;"", $L$62:$L$66&lt;&gt;"", $L$71:$L$76&lt;&gt;"", $L$81:$L$87&lt;&gt;"", $L$92:$L$97&lt;&gt;"", $L$102:$L$109&lt;&gt;"", $L$114:$L$119&lt;&gt;"", $L$124:$L$133&lt;&gt;"", $L$138:$L$144&lt;&gt;""),'Personal Budget'!I87,0)</f>
        <v>0</v>
      </c>
      <c r="N92" s="249"/>
      <c r="O92" s="251" cm="1">
        <f t="array" ref="O92">IF(OR($N$33:$N$38&lt;&gt;"",$N$44:$N$57&lt;&gt;"", $N$62:$N$66&lt;&gt;"", $N$71:$N$76&lt;&gt;"", $N$81:$N$87&lt;&gt;"", $N$92:$N$97&lt;&gt;"", $N$102:$N$109&lt;&gt;"", $N$114:$N$119&lt;&gt;"", $N$124:$N$133&lt;&gt;"", $N$138:$N$144&lt;&gt;""),'Personal Budget'!J87,0)</f>
        <v>0</v>
      </c>
      <c r="P92" s="249"/>
      <c r="Q92" s="251" cm="1">
        <f t="array" ref="Q92">IF(OR($P$33:$P$38&lt;&gt;"",$P$44:$P$57&lt;&gt;"", $P$62:$P$66&lt;&gt;"", $P$71:$P$76&lt;&gt;"", $P$81:$P$87&lt;&gt;"", $P$92:$P$97&lt;&gt;"", $P$102:$P$109&lt;&gt;"", $P$114:$P$119&lt;&gt;"", $P$124:$P$133&lt;&gt;"", $P$138:$P$144&lt;&gt;""),'Personal Budget'!K87,0)</f>
        <v>0</v>
      </c>
      <c r="R92" s="229"/>
      <c r="S92" s="213" cm="1">
        <f t="array" ref="S92">IF(OR($R$33:$R$38&lt;&gt;"",$R$44:$R$57&lt;&gt;"", $R$62:$R$66&lt;&gt;"", $R$71:$R$76&lt;&gt;"", $R$81:$R$87&lt;&gt;"", $R$92:$R$97&lt;&gt;"", $R$102:$R$109&lt;&gt;"", $R$114:$R$119&lt;&gt;"", $R$124:$R$133&lt;&gt;"", $R$138:$R$144&lt;&gt;""),'Personal Budget'!L87,0)</f>
        <v>0</v>
      </c>
      <c r="T92" s="229"/>
      <c r="U92" s="213" cm="1">
        <f t="array" ref="U92">IF(OR($T$33:$T$38&lt;&gt;"",$T$44:$T$57&lt;&gt;"", $T$62:$T$66&lt;&gt;"", $T$71:$T$76&lt;&gt;"", $T$81:$T$87&lt;&gt;"", $T$92:$T$97&lt;&gt;"", $T$102:$T$109&lt;&gt;"", $T$114:$T$119&lt;&gt;"", $T$124:$T$133&lt;&gt;"", $T$138:$T$144&lt;&gt;""),'Personal Budget'!M87,0)</f>
        <v>0</v>
      </c>
      <c r="V92" s="229"/>
      <c r="W92" s="213" cm="1">
        <f t="array" ref="W92">IF(OR($V$33:$V$38&lt;&gt;"",$V$44:$V$57&lt;&gt;"", $V$62:$V$66&lt;&gt;"", $V$71:$V$76&lt;&gt;"", $V$81:$V$87&lt;&gt;"", $V$92:$V$97&lt;&gt;"", $V$102:$V$109&lt;&gt;"", $V$114:$V$119&lt;&gt;"", $V$124:$V$133&lt;&gt;"", $V$138:$V$144&lt;&gt;""),'Personal Budget'!N87,0)</f>
        <v>0</v>
      </c>
      <c r="X92" s="229"/>
      <c r="Y92" s="213" cm="1">
        <f t="array" ref="Y92">IF(OR($X$33:$X$38&lt;&gt;"",$X$44:$X$57&lt;&gt;"", $X$62:$X$66&lt;&gt;"", $X$71:$X$76&lt;&gt;"", $X$81:$X$87&lt;&gt;"", $X$92:$X$97&lt;&gt;"", $X$102:$X$109&lt;&gt;"", $X$114:$X$119&lt;&gt;"", $X$124:$X$133&lt;&gt;"", $X$138:$X$144&lt;&gt;""),'Personal Budget'!O87,0)</f>
        <v>0</v>
      </c>
      <c r="Z92" s="229"/>
      <c r="AA92" s="213" cm="1">
        <f t="array" ref="AA92">IF(OR($Z$33:$Z$38&lt;&gt;"",$Z$44:$Z$57&lt;&gt;"", $Z$62:$Z$66&lt;&gt;"", $Z$71:$Z$76&lt;&gt;"", $Z$81:$Z$87&lt;&gt;"", $Z$92:$Z$97&lt;&gt;"", $Z$102:$Z$109&lt;&gt;"", $Z$114:$Z$119&lt;&gt;"", $Z$124:$Z$133&lt;&gt;"", $Z$138:$Z$144&lt;&gt;""),'Personal Budget'!P87,0)</f>
        <v>0</v>
      </c>
      <c r="AB92" s="229"/>
      <c r="AC92" s="239" cm="1">
        <f t="array" ref="AC92">IF(OR($AB$33:$AB$38&lt;&gt;"",$AB$44:$AB$57&lt;&gt;"", $AB$62:$AB$66&lt;&gt;"", $AB$71:$AB$76&lt;&gt;"", $AB$81:$AB$87&lt;&gt;"", $AB$92:$AB$97&lt;&gt;"", $AB$102:$AB$109&lt;&gt;"", $AB$114:$AB$119&lt;&gt;"", $AB$124:$AB$133&lt;&gt;"", $AB$138:$AB$144&lt;&gt;""),'Personal Budget'!Q87,0)</f>
        <v>0</v>
      </c>
      <c r="AD92" s="234">
        <f t="shared" ref="AD92:AE98" si="16">SUM(F92+H92+J92+L92+N92+P92+R92+T92+V92+X92+Z92+AB92)</f>
        <v>0</v>
      </c>
      <c r="AE92" s="234">
        <f t="shared" si="16"/>
        <v>0</v>
      </c>
      <c r="AF92" s="73">
        <f t="shared" ref="AF92:AF97" si="17">ROUND(SUM(AE92-AD92),2)</f>
        <v>0</v>
      </c>
    </row>
    <row r="93" spans="2:32" ht="19.5" customHeight="1" x14ac:dyDescent="0.2">
      <c r="B93" s="28"/>
      <c r="C93" s="153" t="str">
        <f>'Personal Budget'!C88</f>
        <v>Dentist</v>
      </c>
      <c r="D93" s="142" t="s">
        <v>41</v>
      </c>
      <c r="E93" s="143">
        <v>0</v>
      </c>
      <c r="F93" s="206"/>
      <c r="G93" s="165" cm="1">
        <f t="array" ref="G93">IF(OR($F$33:$F$38&lt;&gt;"",$F$44:$F$57&lt;&gt;"", $F$62:$F$66&lt;&gt;"", $F$71:$F$76&lt;&gt;"", $F$81:$F$87&lt;&gt;"", $F$92:$F$97&lt;&gt;"", $F$102:$F$109&lt;&gt;"", $F$114:$F$119&lt;&gt;"", $F$124:$F$133&lt;&gt;"", $F$138:$F$144&lt;&gt;""),'Personal Budget'!F88,0)</f>
        <v>0</v>
      </c>
      <c r="H93" s="206"/>
      <c r="I93" s="165" cm="1">
        <f t="array" ref="I93">IF(OR($H$33:$H$38&lt;&gt;"",$H$44:$H$57&lt;&gt;"", $H$62:$H$66&lt;&gt;"", $H$71:$H$76&lt;&gt;"", $H$81:$H$87&lt;&gt;"", $H$92:$H$97&lt;&gt;"", $H$102:$H$109&lt;&gt;"", $H$114:$H$119&lt;&gt;"", $H$124:$H$133&lt;&gt;"", $H$138:$H$144&lt;&gt;""),'Personal Budget'!G88,0)</f>
        <v>0</v>
      </c>
      <c r="J93" s="206"/>
      <c r="K93" s="165" cm="1">
        <f t="array" ref="K93">IF(OR($J$33:$J$38&lt;&gt;"",$J$44:$J$57&lt;&gt;"", $J$62:$J$66&lt;&gt;"", $J$71:$J$76&lt;&gt;"", $J$81:$J$87&lt;&gt;"", $J$92:$J$97&lt;&gt;"", $J$102:$J$109&lt;&gt;"", $J$114:$J$119&lt;&gt;"", $J$124:$J$133&lt;&gt;"", $J$138:$J$144&lt;&gt;""),'Personal Budget'!H88,0)</f>
        <v>0</v>
      </c>
      <c r="L93" s="206"/>
      <c r="M93" s="165" cm="1">
        <f t="array" ref="M93">IF(OR($L$33:$L$38&lt;&gt;"",$L$44:$L$57&lt;&gt;"", $L$62:$L$66&lt;&gt;"", $L$71:$L$76&lt;&gt;"", $L$81:$L$87&lt;&gt;"", $L$92:$L$97&lt;&gt;"", $L$102:$L$109&lt;&gt;"", $L$114:$L$119&lt;&gt;"", $L$124:$L$133&lt;&gt;"", $L$138:$L$144&lt;&gt;""),'Personal Budget'!I88,0)</f>
        <v>0</v>
      </c>
      <c r="N93" s="206"/>
      <c r="O93" s="165" cm="1">
        <f t="array" ref="O93">IF(OR($N$33:$N$38&lt;&gt;"",$N$44:$N$57&lt;&gt;"", $N$62:$N$66&lt;&gt;"", $N$71:$N$76&lt;&gt;"", $N$81:$N$87&lt;&gt;"", $N$92:$N$97&lt;&gt;"", $N$102:$N$109&lt;&gt;"", $N$114:$N$119&lt;&gt;"", $N$124:$N$133&lt;&gt;"", $N$138:$N$144&lt;&gt;""),'Personal Budget'!J88,0)</f>
        <v>0</v>
      </c>
      <c r="P93" s="206"/>
      <c r="Q93" s="165" cm="1">
        <f t="array" ref="Q93">IF(OR($P$33:$P$38&lt;&gt;"",$P$44:$P$57&lt;&gt;"", $P$62:$P$66&lt;&gt;"", $P$71:$P$76&lt;&gt;"", $P$81:$P$87&lt;&gt;"", $P$92:$P$97&lt;&gt;"", $P$102:$P$109&lt;&gt;"", $P$114:$P$119&lt;&gt;"", $P$124:$P$133&lt;&gt;"", $P$138:$P$144&lt;&gt;""),'Personal Budget'!K88,0)</f>
        <v>0</v>
      </c>
      <c r="R93" s="206"/>
      <c r="S93" s="165" cm="1">
        <f t="array" ref="S93">IF(OR($R$33:$R$38&lt;&gt;"",$R$44:$R$57&lt;&gt;"", $R$62:$R$66&lt;&gt;"", $R$71:$R$76&lt;&gt;"", $R$81:$R$87&lt;&gt;"", $R$92:$R$97&lt;&gt;"", $R$102:$R$109&lt;&gt;"", $R$114:$R$119&lt;&gt;"", $R$124:$R$133&lt;&gt;"", $R$138:$R$144&lt;&gt;""),'Personal Budget'!L88,0)</f>
        <v>0</v>
      </c>
      <c r="T93" s="206"/>
      <c r="U93" s="165" cm="1">
        <f t="array" ref="U93">IF(OR($T$33:$T$38&lt;&gt;"",$T$44:$T$57&lt;&gt;"", $T$62:$T$66&lt;&gt;"", $T$71:$T$76&lt;&gt;"", $T$81:$T$87&lt;&gt;"", $T$92:$T$97&lt;&gt;"", $T$102:$T$109&lt;&gt;"", $T$114:$T$119&lt;&gt;"", $T$124:$T$133&lt;&gt;"", $T$138:$T$144&lt;&gt;""),'Personal Budget'!M88,0)</f>
        <v>0</v>
      </c>
      <c r="V93" s="206"/>
      <c r="W93" s="165" cm="1">
        <f t="array" ref="W93">IF(OR($V$33:$V$38&lt;&gt;"",$V$44:$V$57&lt;&gt;"", $V$62:$V$66&lt;&gt;"", $V$71:$V$76&lt;&gt;"", $V$81:$V$87&lt;&gt;"", $V$92:$V$97&lt;&gt;"", $V$102:$V$109&lt;&gt;"", $V$114:$V$119&lt;&gt;"", $V$124:$V$133&lt;&gt;"", $V$138:$V$144&lt;&gt;""),'Personal Budget'!N88,0)</f>
        <v>0</v>
      </c>
      <c r="X93" s="206"/>
      <c r="Y93" s="165" cm="1">
        <f t="array" ref="Y93">IF(OR($X$33:$X$38&lt;&gt;"",$X$44:$X$57&lt;&gt;"", $X$62:$X$66&lt;&gt;"", $X$71:$X$76&lt;&gt;"", $X$81:$X$87&lt;&gt;"", $X$92:$X$97&lt;&gt;"", $X$102:$X$109&lt;&gt;"", $X$114:$X$119&lt;&gt;"", $X$124:$X$133&lt;&gt;"", $X$138:$X$144&lt;&gt;""),'Personal Budget'!O88,0)</f>
        <v>0</v>
      </c>
      <c r="Z93" s="206"/>
      <c r="AA93" s="165" cm="1">
        <f t="array" ref="AA93">IF(OR($Z$33:$Z$38&lt;&gt;"",$Z$44:$Z$57&lt;&gt;"", $Z$62:$Z$66&lt;&gt;"", $Z$71:$Z$76&lt;&gt;"", $Z$81:$Z$87&lt;&gt;"", $Z$92:$Z$97&lt;&gt;"", $Z$102:$Z$109&lt;&gt;"", $Z$114:$Z$119&lt;&gt;"", $Z$124:$Z$133&lt;&gt;"", $Z$138:$Z$144&lt;&gt;""),'Personal Budget'!P88,0)</f>
        <v>0</v>
      </c>
      <c r="AB93" s="206"/>
      <c r="AC93" s="165" cm="1">
        <f t="array" ref="AC93">IF(OR($AB$33:$AB$38&lt;&gt;"",$AB$44:$AB$57&lt;&gt;"", $AB$62:$AB$66&lt;&gt;"", $AB$71:$AB$76&lt;&gt;"", $AB$81:$AB$87&lt;&gt;"", $AB$92:$AB$97&lt;&gt;"", $AB$102:$AB$109&lt;&gt;"", $AB$114:$AB$119&lt;&gt;"", $AB$124:$AB$133&lt;&gt;"", $AB$138:$AB$144&lt;&gt;""),'Personal Budget'!Q88,0)</f>
        <v>0</v>
      </c>
      <c r="AD93" s="235">
        <f t="shared" si="16"/>
        <v>0</v>
      </c>
      <c r="AE93" s="235">
        <f t="shared" si="16"/>
        <v>0</v>
      </c>
      <c r="AF93" s="74">
        <f t="shared" si="17"/>
        <v>0</v>
      </c>
    </row>
    <row r="94" spans="2:32" ht="19.5" customHeight="1" x14ac:dyDescent="0.2">
      <c r="B94" s="28"/>
      <c r="C94" s="153" t="str">
        <f>'Personal Budget'!C89</f>
        <v>Optometrist</v>
      </c>
      <c r="D94" s="142" t="s">
        <v>41</v>
      </c>
      <c r="E94" s="143">
        <v>0</v>
      </c>
      <c r="F94" s="206"/>
      <c r="G94" s="165" cm="1">
        <f t="array" ref="G94">IF(OR($F$33:$F$38&lt;&gt;"",$F$44:$F$57&lt;&gt;"", $F$62:$F$66&lt;&gt;"", $F$71:$F$76&lt;&gt;"", $F$81:$F$87&lt;&gt;"", $F$92:$F$97&lt;&gt;"", $F$102:$F$109&lt;&gt;"", $F$114:$F$119&lt;&gt;"", $F$124:$F$133&lt;&gt;"", $F$138:$F$144&lt;&gt;""),'Personal Budget'!F89,0)</f>
        <v>0</v>
      </c>
      <c r="H94" s="206"/>
      <c r="I94" s="165" cm="1">
        <f t="array" ref="I94">IF(OR($H$33:$H$38&lt;&gt;"",$H$44:$H$57&lt;&gt;"", $H$62:$H$66&lt;&gt;"", $H$71:$H$76&lt;&gt;"", $H$81:$H$87&lt;&gt;"", $H$92:$H$97&lt;&gt;"", $H$102:$H$109&lt;&gt;"", $H$114:$H$119&lt;&gt;"", $H$124:$H$133&lt;&gt;"", $H$138:$H$144&lt;&gt;""),'Personal Budget'!G89,0)</f>
        <v>0</v>
      </c>
      <c r="J94" s="206"/>
      <c r="K94" s="165" cm="1">
        <f t="array" ref="K94">IF(OR($J$33:$J$38&lt;&gt;"",$J$44:$J$57&lt;&gt;"", $J$62:$J$66&lt;&gt;"", $J$71:$J$76&lt;&gt;"", $J$81:$J$87&lt;&gt;"", $J$92:$J$97&lt;&gt;"", $J$102:$J$109&lt;&gt;"", $J$114:$J$119&lt;&gt;"", $J$124:$J$133&lt;&gt;"", $J$138:$J$144&lt;&gt;""),'Personal Budget'!H89,0)</f>
        <v>0</v>
      </c>
      <c r="L94" s="206"/>
      <c r="M94" s="165" cm="1">
        <f t="array" ref="M94">IF(OR($L$33:$L$38&lt;&gt;"",$L$44:$L$57&lt;&gt;"", $L$62:$L$66&lt;&gt;"", $L$71:$L$76&lt;&gt;"", $L$81:$L$87&lt;&gt;"", $L$92:$L$97&lt;&gt;"", $L$102:$L$109&lt;&gt;"", $L$114:$L$119&lt;&gt;"", $L$124:$L$133&lt;&gt;"", $L$138:$L$144&lt;&gt;""),'Personal Budget'!I89,0)</f>
        <v>0</v>
      </c>
      <c r="N94" s="206"/>
      <c r="O94" s="165" cm="1">
        <f t="array" ref="O94">IF(OR($N$33:$N$38&lt;&gt;"",$N$44:$N$57&lt;&gt;"", $N$62:$N$66&lt;&gt;"", $N$71:$N$76&lt;&gt;"", $N$81:$N$87&lt;&gt;"", $N$92:$N$97&lt;&gt;"", $N$102:$N$109&lt;&gt;"", $N$114:$N$119&lt;&gt;"", $N$124:$N$133&lt;&gt;"", $N$138:$N$144&lt;&gt;""),'Personal Budget'!J89,0)</f>
        <v>0</v>
      </c>
      <c r="P94" s="206"/>
      <c r="Q94" s="165" cm="1">
        <f t="array" ref="Q94">IF(OR($P$33:$P$38&lt;&gt;"",$P$44:$P$57&lt;&gt;"", $P$62:$P$66&lt;&gt;"", $P$71:$P$76&lt;&gt;"", $P$81:$P$87&lt;&gt;"", $P$92:$P$97&lt;&gt;"", $P$102:$P$109&lt;&gt;"", $P$114:$P$119&lt;&gt;"", $P$124:$P$133&lt;&gt;"", $P$138:$P$144&lt;&gt;""),'Personal Budget'!K89,0)</f>
        <v>0</v>
      </c>
      <c r="R94" s="206"/>
      <c r="S94" s="165" cm="1">
        <f t="array" ref="S94">IF(OR($R$33:$R$38&lt;&gt;"",$R$44:$R$57&lt;&gt;"", $R$62:$R$66&lt;&gt;"", $R$71:$R$76&lt;&gt;"", $R$81:$R$87&lt;&gt;"", $R$92:$R$97&lt;&gt;"", $R$102:$R$109&lt;&gt;"", $R$114:$R$119&lt;&gt;"", $R$124:$R$133&lt;&gt;"", $R$138:$R$144&lt;&gt;""),'Personal Budget'!L89,0)</f>
        <v>0</v>
      </c>
      <c r="T94" s="206"/>
      <c r="U94" s="165" cm="1">
        <f t="array" ref="U94">IF(OR($T$33:$T$38&lt;&gt;"",$T$44:$T$57&lt;&gt;"", $T$62:$T$66&lt;&gt;"", $T$71:$T$76&lt;&gt;"", $T$81:$T$87&lt;&gt;"", $T$92:$T$97&lt;&gt;"", $T$102:$T$109&lt;&gt;"", $T$114:$T$119&lt;&gt;"", $T$124:$T$133&lt;&gt;"", $T$138:$T$144&lt;&gt;""),'Personal Budget'!M89,0)</f>
        <v>0</v>
      </c>
      <c r="V94" s="206"/>
      <c r="W94" s="165" cm="1">
        <f t="array" ref="W94">IF(OR($V$33:$V$38&lt;&gt;"",$V$44:$V$57&lt;&gt;"", $V$62:$V$66&lt;&gt;"", $V$71:$V$76&lt;&gt;"", $V$81:$V$87&lt;&gt;"", $V$92:$V$97&lt;&gt;"", $V$102:$V$109&lt;&gt;"", $V$114:$V$119&lt;&gt;"", $V$124:$V$133&lt;&gt;"", $V$138:$V$144&lt;&gt;""),'Personal Budget'!N89,0)</f>
        <v>0</v>
      </c>
      <c r="X94" s="206"/>
      <c r="Y94" s="165" cm="1">
        <f t="array" ref="Y94">IF(OR($X$33:$X$38&lt;&gt;"",$X$44:$X$57&lt;&gt;"", $X$62:$X$66&lt;&gt;"", $X$71:$X$76&lt;&gt;"", $X$81:$X$87&lt;&gt;"", $X$92:$X$97&lt;&gt;"", $X$102:$X$109&lt;&gt;"", $X$114:$X$119&lt;&gt;"", $X$124:$X$133&lt;&gt;"", $X$138:$X$144&lt;&gt;""),'Personal Budget'!O89,0)</f>
        <v>0</v>
      </c>
      <c r="Z94" s="206"/>
      <c r="AA94" s="165" cm="1">
        <f t="array" ref="AA94">IF(OR($Z$33:$Z$38&lt;&gt;"",$Z$44:$Z$57&lt;&gt;"", $Z$62:$Z$66&lt;&gt;"", $Z$71:$Z$76&lt;&gt;"", $Z$81:$Z$87&lt;&gt;"", $Z$92:$Z$97&lt;&gt;"", $Z$102:$Z$109&lt;&gt;"", $Z$114:$Z$119&lt;&gt;"", $Z$124:$Z$133&lt;&gt;"", $Z$138:$Z$144&lt;&gt;""),'Personal Budget'!P89,0)</f>
        <v>0</v>
      </c>
      <c r="AB94" s="206"/>
      <c r="AC94" s="165" cm="1">
        <f t="array" ref="AC94">IF(OR($AB$33:$AB$38&lt;&gt;"",$AB$44:$AB$57&lt;&gt;"", $AB$62:$AB$66&lt;&gt;"", $AB$71:$AB$76&lt;&gt;"", $AB$81:$AB$87&lt;&gt;"", $AB$92:$AB$97&lt;&gt;"", $AB$102:$AB$109&lt;&gt;"", $AB$114:$AB$119&lt;&gt;"", $AB$124:$AB$133&lt;&gt;"", $AB$138:$AB$144&lt;&gt;""),'Personal Budget'!Q89,0)</f>
        <v>0</v>
      </c>
      <c r="AD94" s="235">
        <f t="shared" si="16"/>
        <v>0</v>
      </c>
      <c r="AE94" s="235">
        <f t="shared" si="16"/>
        <v>0</v>
      </c>
      <c r="AF94" s="74">
        <f t="shared" si="17"/>
        <v>0</v>
      </c>
    </row>
    <row r="95" spans="2:32" ht="19.5" customHeight="1" x14ac:dyDescent="0.2">
      <c r="B95" s="28"/>
      <c r="C95" s="153" t="str">
        <f>'Personal Budget'!C90</f>
        <v>Chemist / prescriptions</v>
      </c>
      <c r="D95" s="142" t="s">
        <v>41</v>
      </c>
      <c r="E95" s="143">
        <v>0</v>
      </c>
      <c r="F95" s="206"/>
      <c r="G95" s="165" cm="1">
        <f t="array" ref="G95">IF(OR($F$33:$F$38&lt;&gt;"",$F$44:$F$57&lt;&gt;"", $F$62:$F$66&lt;&gt;"", $F$71:$F$76&lt;&gt;"", $F$81:$F$87&lt;&gt;"", $F$92:$F$97&lt;&gt;"", $F$102:$F$109&lt;&gt;"", $F$114:$F$119&lt;&gt;"", $F$124:$F$133&lt;&gt;"", $F$138:$F$144&lt;&gt;""),'Personal Budget'!F90,0)</f>
        <v>0</v>
      </c>
      <c r="H95" s="206"/>
      <c r="I95" s="165" cm="1">
        <f t="array" ref="I95">IF(OR($H$33:$H$38&lt;&gt;"",$H$44:$H$57&lt;&gt;"", $H$62:$H$66&lt;&gt;"", $H$71:$H$76&lt;&gt;"", $H$81:$H$87&lt;&gt;"", $H$92:$H$97&lt;&gt;"", $H$102:$H$109&lt;&gt;"", $H$114:$H$119&lt;&gt;"", $H$124:$H$133&lt;&gt;"", $H$138:$H$144&lt;&gt;""),'Personal Budget'!G90,0)</f>
        <v>0</v>
      </c>
      <c r="J95" s="206"/>
      <c r="K95" s="165" cm="1">
        <f t="array" ref="K95">IF(OR($J$33:$J$38&lt;&gt;"",$J$44:$J$57&lt;&gt;"", $J$62:$J$66&lt;&gt;"", $J$71:$J$76&lt;&gt;"", $J$81:$J$87&lt;&gt;"", $J$92:$J$97&lt;&gt;"", $J$102:$J$109&lt;&gt;"", $J$114:$J$119&lt;&gt;"", $J$124:$J$133&lt;&gt;"", $J$138:$J$144&lt;&gt;""),'Personal Budget'!H90,0)</f>
        <v>0</v>
      </c>
      <c r="L95" s="206"/>
      <c r="M95" s="165" cm="1">
        <f t="array" ref="M95">IF(OR($L$33:$L$38&lt;&gt;"",$L$44:$L$57&lt;&gt;"", $L$62:$L$66&lt;&gt;"", $L$71:$L$76&lt;&gt;"", $L$81:$L$87&lt;&gt;"", $L$92:$L$97&lt;&gt;"", $L$102:$L$109&lt;&gt;"", $L$114:$L$119&lt;&gt;"", $L$124:$L$133&lt;&gt;"", $L$138:$L$144&lt;&gt;""),'Personal Budget'!I90,0)</f>
        <v>0</v>
      </c>
      <c r="N95" s="206"/>
      <c r="O95" s="165" cm="1">
        <f t="array" ref="O95">IF(OR($N$33:$N$38&lt;&gt;"",$N$44:$N$57&lt;&gt;"", $N$62:$N$66&lt;&gt;"", $N$71:$N$76&lt;&gt;"", $N$81:$N$87&lt;&gt;"", $N$92:$N$97&lt;&gt;"", $N$102:$N$109&lt;&gt;"", $N$114:$N$119&lt;&gt;"", $N$124:$N$133&lt;&gt;"", $N$138:$N$144&lt;&gt;""),'Personal Budget'!J90,0)</f>
        <v>0</v>
      </c>
      <c r="P95" s="206"/>
      <c r="Q95" s="165" cm="1">
        <f t="array" ref="Q95">IF(OR($P$33:$P$38&lt;&gt;"",$P$44:$P$57&lt;&gt;"", $P$62:$P$66&lt;&gt;"", $P$71:$P$76&lt;&gt;"", $P$81:$P$87&lt;&gt;"", $P$92:$P$97&lt;&gt;"", $P$102:$P$109&lt;&gt;"", $P$114:$P$119&lt;&gt;"", $P$124:$P$133&lt;&gt;"", $P$138:$P$144&lt;&gt;""),'Personal Budget'!K90,0)</f>
        <v>0</v>
      </c>
      <c r="R95" s="206"/>
      <c r="S95" s="165" cm="1">
        <f t="array" ref="S95">IF(OR($R$33:$R$38&lt;&gt;"",$R$44:$R$57&lt;&gt;"", $R$62:$R$66&lt;&gt;"", $R$71:$R$76&lt;&gt;"", $R$81:$R$87&lt;&gt;"", $R$92:$R$97&lt;&gt;"", $R$102:$R$109&lt;&gt;"", $R$114:$R$119&lt;&gt;"", $R$124:$R$133&lt;&gt;"", $R$138:$R$144&lt;&gt;""),'Personal Budget'!L90,0)</f>
        <v>0</v>
      </c>
      <c r="T95" s="206"/>
      <c r="U95" s="165" cm="1">
        <f t="array" ref="U95">IF(OR($T$33:$T$38&lt;&gt;"",$T$44:$T$57&lt;&gt;"", $T$62:$T$66&lt;&gt;"", $T$71:$T$76&lt;&gt;"", $T$81:$T$87&lt;&gt;"", $T$92:$T$97&lt;&gt;"", $T$102:$T$109&lt;&gt;"", $T$114:$T$119&lt;&gt;"", $T$124:$T$133&lt;&gt;"", $T$138:$T$144&lt;&gt;""),'Personal Budget'!M90,0)</f>
        <v>0</v>
      </c>
      <c r="V95" s="206"/>
      <c r="W95" s="165" cm="1">
        <f t="array" ref="W95">IF(OR($V$33:$V$38&lt;&gt;"",$V$44:$V$57&lt;&gt;"", $V$62:$V$66&lt;&gt;"", $V$71:$V$76&lt;&gt;"", $V$81:$V$87&lt;&gt;"", $V$92:$V$97&lt;&gt;"", $V$102:$V$109&lt;&gt;"", $V$114:$V$119&lt;&gt;"", $V$124:$V$133&lt;&gt;"", $V$138:$V$144&lt;&gt;""),'Personal Budget'!N90,0)</f>
        <v>0</v>
      </c>
      <c r="X95" s="206"/>
      <c r="Y95" s="165" cm="1">
        <f t="array" ref="Y95">IF(OR($X$33:$X$38&lt;&gt;"",$X$44:$X$57&lt;&gt;"", $X$62:$X$66&lt;&gt;"", $X$71:$X$76&lt;&gt;"", $X$81:$X$87&lt;&gt;"", $X$92:$X$97&lt;&gt;"", $X$102:$X$109&lt;&gt;"", $X$114:$X$119&lt;&gt;"", $X$124:$X$133&lt;&gt;"", $X$138:$X$144&lt;&gt;""),'Personal Budget'!O90,0)</f>
        <v>0</v>
      </c>
      <c r="Z95" s="206"/>
      <c r="AA95" s="165" cm="1">
        <f t="array" ref="AA95">IF(OR($Z$33:$Z$38&lt;&gt;"",$Z$44:$Z$57&lt;&gt;"", $Z$62:$Z$66&lt;&gt;"", $Z$71:$Z$76&lt;&gt;"", $Z$81:$Z$87&lt;&gt;"", $Z$92:$Z$97&lt;&gt;"", $Z$102:$Z$109&lt;&gt;"", $Z$114:$Z$119&lt;&gt;"", $Z$124:$Z$133&lt;&gt;"", $Z$138:$Z$144&lt;&gt;""),'Personal Budget'!P90,0)</f>
        <v>0</v>
      </c>
      <c r="AB95" s="206"/>
      <c r="AC95" s="165" cm="1">
        <f t="array" ref="AC95">IF(OR($AB$33:$AB$38&lt;&gt;"",$AB$44:$AB$57&lt;&gt;"", $AB$62:$AB$66&lt;&gt;"", $AB$71:$AB$76&lt;&gt;"", $AB$81:$AB$87&lt;&gt;"", $AB$92:$AB$97&lt;&gt;"", $AB$102:$AB$109&lt;&gt;"", $AB$114:$AB$119&lt;&gt;"", $AB$124:$AB$133&lt;&gt;"", $AB$138:$AB$144&lt;&gt;""),'Personal Budget'!Q90,0)</f>
        <v>0</v>
      </c>
      <c r="AD95" s="235">
        <f t="shared" si="16"/>
        <v>0</v>
      </c>
      <c r="AE95" s="235">
        <f t="shared" si="16"/>
        <v>0</v>
      </c>
      <c r="AF95" s="74">
        <f t="shared" si="17"/>
        <v>0</v>
      </c>
    </row>
    <row r="96" spans="2:32" ht="19.5" customHeight="1" x14ac:dyDescent="0.2">
      <c r="B96" s="28"/>
      <c r="C96" s="153" t="str">
        <f>'Personal Budget'!C91</f>
        <v>Massage therapy</v>
      </c>
      <c r="D96" s="142" t="s">
        <v>41</v>
      </c>
      <c r="E96" s="143">
        <v>0</v>
      </c>
      <c r="F96" s="206"/>
      <c r="G96" s="165" cm="1">
        <f t="array" ref="G96">IF(OR($F$33:$F$38&lt;&gt;"",$F$44:$F$57&lt;&gt;"", $F$62:$F$66&lt;&gt;"", $F$71:$F$76&lt;&gt;"", $F$81:$F$87&lt;&gt;"", $F$92:$F$97&lt;&gt;"", $F$102:$F$109&lt;&gt;"", $F$114:$F$119&lt;&gt;"", $F$124:$F$133&lt;&gt;"", $F$138:$F$144&lt;&gt;""),'Personal Budget'!F91,0)</f>
        <v>0</v>
      </c>
      <c r="H96" s="206"/>
      <c r="I96" s="165" cm="1">
        <f t="array" ref="I96">IF(OR($H$33:$H$38&lt;&gt;"",$H$44:$H$57&lt;&gt;"", $H$62:$H$66&lt;&gt;"", $H$71:$H$76&lt;&gt;"", $H$81:$H$87&lt;&gt;"", $H$92:$H$97&lt;&gt;"", $H$102:$H$109&lt;&gt;"", $H$114:$H$119&lt;&gt;"", $H$124:$H$133&lt;&gt;"", $H$138:$H$144&lt;&gt;""),'Personal Budget'!G91,0)</f>
        <v>0</v>
      </c>
      <c r="J96" s="206"/>
      <c r="K96" s="165" cm="1">
        <f t="array" ref="K96">IF(OR($J$33:$J$38&lt;&gt;"",$J$44:$J$57&lt;&gt;"", $J$62:$J$66&lt;&gt;"", $J$71:$J$76&lt;&gt;"", $J$81:$J$87&lt;&gt;"", $J$92:$J$97&lt;&gt;"", $J$102:$J$109&lt;&gt;"", $J$114:$J$119&lt;&gt;"", $J$124:$J$133&lt;&gt;"", $J$138:$J$144&lt;&gt;""),'Personal Budget'!H91,0)</f>
        <v>0</v>
      </c>
      <c r="L96" s="206"/>
      <c r="M96" s="165" cm="1">
        <f t="array" ref="M96">IF(OR($L$33:$L$38&lt;&gt;"",$L$44:$L$57&lt;&gt;"", $L$62:$L$66&lt;&gt;"", $L$71:$L$76&lt;&gt;"", $L$81:$L$87&lt;&gt;"", $L$92:$L$97&lt;&gt;"", $L$102:$L$109&lt;&gt;"", $L$114:$L$119&lt;&gt;"", $L$124:$L$133&lt;&gt;"", $L$138:$L$144&lt;&gt;""),'Personal Budget'!I91,0)</f>
        <v>0</v>
      </c>
      <c r="N96" s="206"/>
      <c r="O96" s="165" cm="1">
        <f t="array" ref="O96">IF(OR($N$33:$N$38&lt;&gt;"",$N$44:$N$57&lt;&gt;"", $N$62:$N$66&lt;&gt;"", $N$71:$N$76&lt;&gt;"", $N$81:$N$87&lt;&gt;"", $N$92:$N$97&lt;&gt;"", $N$102:$N$109&lt;&gt;"", $N$114:$N$119&lt;&gt;"", $N$124:$N$133&lt;&gt;"", $N$138:$N$144&lt;&gt;""),'Personal Budget'!J91,0)</f>
        <v>0</v>
      </c>
      <c r="P96" s="206"/>
      <c r="Q96" s="165" cm="1">
        <f t="array" ref="Q96">IF(OR($P$33:$P$38&lt;&gt;"",$P$44:$P$57&lt;&gt;"", $P$62:$P$66&lt;&gt;"", $P$71:$P$76&lt;&gt;"", $P$81:$P$87&lt;&gt;"", $P$92:$P$97&lt;&gt;"", $P$102:$P$109&lt;&gt;"", $P$114:$P$119&lt;&gt;"", $P$124:$P$133&lt;&gt;"", $P$138:$P$144&lt;&gt;""),'Personal Budget'!K91,0)</f>
        <v>0</v>
      </c>
      <c r="R96" s="206"/>
      <c r="S96" s="165" cm="1">
        <f t="array" ref="S96">IF(OR($R$33:$R$38&lt;&gt;"",$R$44:$R$57&lt;&gt;"", $R$62:$R$66&lt;&gt;"", $R$71:$R$76&lt;&gt;"", $R$81:$R$87&lt;&gt;"", $R$92:$R$97&lt;&gt;"", $R$102:$R$109&lt;&gt;"", $R$114:$R$119&lt;&gt;"", $R$124:$R$133&lt;&gt;"", $R$138:$R$144&lt;&gt;""),'Personal Budget'!L91,0)</f>
        <v>0</v>
      </c>
      <c r="T96" s="206"/>
      <c r="U96" s="165" cm="1">
        <f t="array" ref="U96">IF(OR($T$33:$T$38&lt;&gt;"",$T$44:$T$57&lt;&gt;"", $T$62:$T$66&lt;&gt;"", $T$71:$T$76&lt;&gt;"", $T$81:$T$87&lt;&gt;"", $T$92:$T$97&lt;&gt;"", $T$102:$T$109&lt;&gt;"", $T$114:$T$119&lt;&gt;"", $T$124:$T$133&lt;&gt;"", $T$138:$T$144&lt;&gt;""),'Personal Budget'!M91,0)</f>
        <v>0</v>
      </c>
      <c r="V96" s="206"/>
      <c r="W96" s="165" cm="1">
        <f t="array" ref="W96">IF(OR($V$33:$V$38&lt;&gt;"",$V$44:$V$57&lt;&gt;"", $V$62:$V$66&lt;&gt;"", $V$71:$V$76&lt;&gt;"", $V$81:$V$87&lt;&gt;"", $V$92:$V$97&lt;&gt;"", $V$102:$V$109&lt;&gt;"", $V$114:$V$119&lt;&gt;"", $V$124:$V$133&lt;&gt;"", $V$138:$V$144&lt;&gt;""),'Personal Budget'!N91,0)</f>
        <v>0</v>
      </c>
      <c r="X96" s="206"/>
      <c r="Y96" s="165" cm="1">
        <f t="array" ref="Y96">IF(OR($X$33:$X$38&lt;&gt;"",$X$44:$X$57&lt;&gt;"", $X$62:$X$66&lt;&gt;"", $X$71:$X$76&lt;&gt;"", $X$81:$X$87&lt;&gt;"", $X$92:$X$97&lt;&gt;"", $X$102:$X$109&lt;&gt;"", $X$114:$X$119&lt;&gt;"", $X$124:$X$133&lt;&gt;"", $X$138:$X$144&lt;&gt;""),'Personal Budget'!O91,0)</f>
        <v>0</v>
      </c>
      <c r="Z96" s="206"/>
      <c r="AA96" s="165" cm="1">
        <f t="array" ref="AA96">IF(OR($Z$33:$Z$38&lt;&gt;"",$Z$44:$Z$57&lt;&gt;"", $Z$62:$Z$66&lt;&gt;"", $Z$71:$Z$76&lt;&gt;"", $Z$81:$Z$87&lt;&gt;"", $Z$92:$Z$97&lt;&gt;"", $Z$102:$Z$109&lt;&gt;"", $Z$114:$Z$119&lt;&gt;"", $Z$124:$Z$133&lt;&gt;"", $Z$138:$Z$144&lt;&gt;""),'Personal Budget'!P91,0)</f>
        <v>0</v>
      </c>
      <c r="AB96" s="206"/>
      <c r="AC96" s="165" cm="1">
        <f t="array" ref="AC96">IF(OR($AB$33:$AB$38&lt;&gt;"",$AB$44:$AB$57&lt;&gt;"", $AB$62:$AB$66&lt;&gt;"", $AB$71:$AB$76&lt;&gt;"", $AB$81:$AB$87&lt;&gt;"", $AB$92:$AB$97&lt;&gt;"", $AB$102:$AB$109&lt;&gt;"", $AB$114:$AB$119&lt;&gt;"", $AB$124:$AB$133&lt;&gt;"", $AB$138:$AB$144&lt;&gt;""),'Personal Budget'!Q91,0)</f>
        <v>0</v>
      </c>
      <c r="AD96" s="235">
        <f t="shared" si="16"/>
        <v>0</v>
      </c>
      <c r="AE96" s="235">
        <f t="shared" si="16"/>
        <v>0</v>
      </c>
      <c r="AF96" s="74">
        <f t="shared" si="17"/>
        <v>0</v>
      </c>
    </row>
    <row r="97" spans="2:32" ht="19.5" customHeight="1" thickBot="1" x14ac:dyDescent="0.25">
      <c r="B97" s="28"/>
      <c r="C97" s="163" t="str">
        <f>'Personal Budget'!C92</f>
        <v>Other</v>
      </c>
      <c r="D97" s="164" t="s">
        <v>41</v>
      </c>
      <c r="E97" s="172">
        <v>0</v>
      </c>
      <c r="F97" s="208"/>
      <c r="G97" s="165" cm="1">
        <f t="array" ref="G97">IF(OR($F$33:$F$38&lt;&gt;"",$F$44:$F$57&lt;&gt;"", $F$62:$F$66&lt;&gt;"", $F$71:$F$76&lt;&gt;"", $F$81:$F$87&lt;&gt;"", $F$92:$F$97&lt;&gt;"", $F$102:$F$109&lt;&gt;"", $F$114:$F$119&lt;&gt;"", $F$124:$F$133&lt;&gt;"", $F$138:$F$144&lt;&gt;""),'Personal Budget'!F92,0)</f>
        <v>0</v>
      </c>
      <c r="H97" s="208"/>
      <c r="I97" s="165" cm="1">
        <f t="array" ref="I97">IF(OR($H$33:$H$38&lt;&gt;"",$H$44:$H$57&lt;&gt;"", $H$62:$H$66&lt;&gt;"", $H$71:$H$76&lt;&gt;"", $H$81:$H$87&lt;&gt;"", $H$92:$H$97&lt;&gt;"", $H$102:$H$109&lt;&gt;"", $H$114:$H$119&lt;&gt;"", $H$124:$H$133&lt;&gt;"", $H$138:$H$144&lt;&gt;""),'Personal Budget'!G92,0)</f>
        <v>0</v>
      </c>
      <c r="J97" s="208"/>
      <c r="K97" s="165" cm="1">
        <f t="array" ref="K97">IF(OR($J$33:$J$38&lt;&gt;"",$J$44:$J$57&lt;&gt;"", $J$62:$J$66&lt;&gt;"", $J$71:$J$76&lt;&gt;"", $J$81:$J$87&lt;&gt;"", $J$92:$J$97&lt;&gt;"", $J$102:$J$109&lt;&gt;"", $J$114:$J$119&lt;&gt;"", $J$124:$J$133&lt;&gt;"", $J$138:$J$144&lt;&gt;""),'Personal Budget'!H92,0)</f>
        <v>0</v>
      </c>
      <c r="L97" s="208"/>
      <c r="M97" s="165" cm="1">
        <f t="array" ref="M97">IF(OR($L$33:$L$38&lt;&gt;"",$L$44:$L$57&lt;&gt;"", $L$62:$L$66&lt;&gt;"", $L$71:$L$76&lt;&gt;"", $L$81:$L$87&lt;&gt;"", $L$92:$L$97&lt;&gt;"", $L$102:$L$109&lt;&gt;"", $L$114:$L$119&lt;&gt;"", $L$124:$L$133&lt;&gt;"", $L$138:$L$144&lt;&gt;""),'Personal Budget'!I92,0)</f>
        <v>0</v>
      </c>
      <c r="N97" s="208"/>
      <c r="O97" s="165" cm="1">
        <f t="array" ref="O97">IF(OR($N$33:$N$38&lt;&gt;"",$N$44:$N$57&lt;&gt;"", $N$62:$N$66&lt;&gt;"", $N$71:$N$76&lt;&gt;"", $N$81:$N$87&lt;&gt;"", $N$92:$N$97&lt;&gt;"", $N$102:$N$109&lt;&gt;"", $N$114:$N$119&lt;&gt;"", $N$124:$N$133&lt;&gt;"", $N$138:$N$144&lt;&gt;""),'Personal Budget'!J92,0)</f>
        <v>0</v>
      </c>
      <c r="P97" s="208"/>
      <c r="Q97" s="165" cm="1">
        <f t="array" ref="Q97">IF(OR($P$33:$P$38&lt;&gt;"",$P$44:$P$57&lt;&gt;"", $P$62:$P$66&lt;&gt;"", $P$71:$P$76&lt;&gt;"", $P$81:$P$87&lt;&gt;"", $P$92:$P$97&lt;&gt;"", $P$102:$P$109&lt;&gt;"", $P$114:$P$119&lt;&gt;"", $P$124:$P$133&lt;&gt;"", $P$138:$P$144&lt;&gt;""),'Personal Budget'!K92,0)</f>
        <v>0</v>
      </c>
      <c r="R97" s="208"/>
      <c r="S97" s="165" cm="1">
        <f t="array" ref="S97">IF(OR($R$33:$R$38&lt;&gt;"",$R$44:$R$57&lt;&gt;"", $R$62:$R$66&lt;&gt;"", $R$71:$R$76&lt;&gt;"", $R$81:$R$87&lt;&gt;"", $R$92:$R$97&lt;&gt;"", $R$102:$R$109&lt;&gt;"", $R$114:$R$119&lt;&gt;"", $R$124:$R$133&lt;&gt;"", $R$138:$R$144&lt;&gt;""),'Personal Budget'!L92,0)</f>
        <v>0</v>
      </c>
      <c r="T97" s="208"/>
      <c r="U97" s="165" cm="1">
        <f t="array" ref="U97">IF(OR($T$33:$T$38&lt;&gt;"",$T$44:$T$57&lt;&gt;"", $T$62:$T$66&lt;&gt;"", $T$71:$T$76&lt;&gt;"", $T$81:$T$87&lt;&gt;"", $T$92:$T$97&lt;&gt;"", $T$102:$T$109&lt;&gt;"", $T$114:$T$119&lt;&gt;"", $T$124:$T$133&lt;&gt;"", $T$138:$T$144&lt;&gt;""),'Personal Budget'!M92,0)</f>
        <v>0</v>
      </c>
      <c r="V97" s="208"/>
      <c r="W97" s="165" cm="1">
        <f t="array" ref="W97">IF(OR($V$33:$V$38&lt;&gt;"",$V$44:$V$57&lt;&gt;"", $V$62:$V$66&lt;&gt;"", $V$71:$V$76&lt;&gt;"", $V$81:$V$87&lt;&gt;"", $V$92:$V$97&lt;&gt;"", $V$102:$V$109&lt;&gt;"", $V$114:$V$119&lt;&gt;"", $V$124:$V$133&lt;&gt;"", $V$138:$V$144&lt;&gt;""),'Personal Budget'!N92,0)</f>
        <v>0</v>
      </c>
      <c r="X97" s="208"/>
      <c r="Y97" s="165" cm="1">
        <f t="array" ref="Y97">IF(OR($X$33:$X$38&lt;&gt;"",$X$44:$X$57&lt;&gt;"", $X$62:$X$66&lt;&gt;"", $X$71:$X$76&lt;&gt;"", $X$81:$X$87&lt;&gt;"", $X$92:$X$97&lt;&gt;"", $X$102:$X$109&lt;&gt;"", $X$114:$X$119&lt;&gt;"", $X$124:$X$133&lt;&gt;"", $X$138:$X$144&lt;&gt;""),'Personal Budget'!O92,0)</f>
        <v>0</v>
      </c>
      <c r="Z97" s="208"/>
      <c r="AA97" s="165" cm="1">
        <f t="array" ref="AA97">IF(OR($Z$33:$Z$38&lt;&gt;"",$Z$44:$Z$57&lt;&gt;"", $Z$62:$Z$66&lt;&gt;"", $Z$71:$Z$76&lt;&gt;"", $Z$81:$Z$87&lt;&gt;"", $Z$92:$Z$97&lt;&gt;"", $Z$102:$Z$109&lt;&gt;"", $Z$114:$Z$119&lt;&gt;"", $Z$124:$Z$133&lt;&gt;"", $Z$138:$Z$144&lt;&gt;""),'Personal Budget'!P92,0)</f>
        <v>0</v>
      </c>
      <c r="AB97" s="208"/>
      <c r="AC97" s="165" cm="1">
        <f t="array" ref="AC97">IF(OR($AB$33:$AB$38&lt;&gt;"",$AB$44:$AB$57&lt;&gt;"", $AB$62:$AB$66&lt;&gt;"", $AB$71:$AB$76&lt;&gt;"", $AB$81:$AB$87&lt;&gt;"", $AB$92:$AB$97&lt;&gt;"", $AB$102:$AB$109&lt;&gt;"", $AB$114:$AB$119&lt;&gt;"", $AB$124:$AB$133&lt;&gt;"", $AB$138:$AB$144&lt;&gt;""),'Personal Budget'!Q92,0)</f>
        <v>0</v>
      </c>
      <c r="AD97" s="236">
        <f t="shared" si="16"/>
        <v>0</v>
      </c>
      <c r="AE97" s="236">
        <f t="shared" si="16"/>
        <v>0</v>
      </c>
      <c r="AF97" s="232">
        <f t="shared" si="17"/>
        <v>0</v>
      </c>
    </row>
    <row r="98" spans="2:32" ht="19.5" customHeight="1" thickTop="1" x14ac:dyDescent="0.2">
      <c r="B98" s="28"/>
      <c r="C98" s="148" t="str">
        <f>'Personal Budget'!C93</f>
        <v>Total</v>
      </c>
      <c r="D98" s="183"/>
      <c r="E98" s="183"/>
      <c r="F98" s="220">
        <f t="shared" ref="F98:AB98" si="18">SUM(F92:F97)</f>
        <v>0</v>
      </c>
      <c r="G98" s="109">
        <f>SUM(G92:G97)</f>
        <v>0</v>
      </c>
      <c r="H98" s="220">
        <f t="shared" si="18"/>
        <v>0</v>
      </c>
      <c r="I98" s="109">
        <f>SUM(I92:I97)</f>
        <v>0</v>
      </c>
      <c r="J98" s="220">
        <f t="shared" si="18"/>
        <v>0</v>
      </c>
      <c r="K98" s="109">
        <f>SUM(K92:K97)</f>
        <v>0</v>
      </c>
      <c r="L98" s="220">
        <f t="shared" si="18"/>
        <v>0</v>
      </c>
      <c r="M98" s="109">
        <f>SUM(M92:M97)</f>
        <v>0</v>
      </c>
      <c r="N98" s="220">
        <f t="shared" si="18"/>
        <v>0</v>
      </c>
      <c r="O98" s="109">
        <f>SUM(O92:O97)</f>
        <v>0</v>
      </c>
      <c r="P98" s="220">
        <f t="shared" si="18"/>
        <v>0</v>
      </c>
      <c r="Q98" s="109">
        <f>SUM(Q92:Q97)</f>
        <v>0</v>
      </c>
      <c r="R98" s="220">
        <f t="shared" si="18"/>
        <v>0</v>
      </c>
      <c r="S98" s="109">
        <f>SUM(S92:S97)</f>
        <v>0</v>
      </c>
      <c r="T98" s="220">
        <f t="shared" si="18"/>
        <v>0</v>
      </c>
      <c r="U98" s="109">
        <f>SUM(U92:U97)</f>
        <v>0</v>
      </c>
      <c r="V98" s="220">
        <f t="shared" si="18"/>
        <v>0</v>
      </c>
      <c r="W98" s="109">
        <f>SUM(W92:W97)</f>
        <v>0</v>
      </c>
      <c r="X98" s="220">
        <f t="shared" si="18"/>
        <v>0</v>
      </c>
      <c r="Y98" s="109">
        <f>SUM(Y92:Y97)</f>
        <v>0</v>
      </c>
      <c r="Z98" s="220">
        <f t="shared" si="18"/>
        <v>0</v>
      </c>
      <c r="AA98" s="109">
        <f>SUM(AA92:AA97)</f>
        <v>0</v>
      </c>
      <c r="AB98" s="220">
        <f t="shared" si="18"/>
        <v>0</v>
      </c>
      <c r="AC98" s="109">
        <f>SUM(AC92:AC97)</f>
        <v>0</v>
      </c>
      <c r="AD98" s="230">
        <f t="shared" si="16"/>
        <v>0</v>
      </c>
      <c r="AE98" s="230">
        <f t="shared" si="16"/>
        <v>0</v>
      </c>
      <c r="AF98" s="231">
        <f>SUM(AE98-AD98)</f>
        <v>0</v>
      </c>
    </row>
    <row r="99" spans="2:32" ht="19.5" customHeight="1" x14ac:dyDescent="0.2">
      <c r="B99" s="51"/>
      <c r="C99" s="51"/>
      <c r="D99" s="67"/>
      <c r="E99" s="67"/>
      <c r="F99" s="198"/>
      <c r="G99" s="24"/>
      <c r="H99" s="198"/>
      <c r="I99" s="24"/>
      <c r="J99" s="198"/>
      <c r="K99" s="24"/>
      <c r="L99" s="198"/>
      <c r="M99" s="24"/>
      <c r="N99" s="198"/>
      <c r="O99" s="24"/>
      <c r="P99" s="198"/>
      <c r="Q99" s="24"/>
      <c r="R99" s="198"/>
      <c r="S99" s="24"/>
      <c r="T99" s="198"/>
      <c r="U99" s="24"/>
      <c r="V99" s="198"/>
      <c r="W99" s="24"/>
      <c r="X99" s="198"/>
      <c r="Y99" s="24"/>
      <c r="Z99" s="198"/>
      <c r="AA99" s="24"/>
      <c r="AB99" s="198"/>
      <c r="AC99" s="24"/>
      <c r="AD99" s="24"/>
      <c r="AE99" s="24"/>
    </row>
    <row r="100" spans="2:32" ht="19.5" customHeight="1" x14ac:dyDescent="0.25">
      <c r="B100" s="80" t="str">
        <f>'Personal Budget'!B95</f>
        <v>Insurance</v>
      </c>
      <c r="C100" s="92"/>
      <c r="D100" s="81" t="s">
        <v>82</v>
      </c>
      <c r="E100" s="81" t="s">
        <v>83</v>
      </c>
      <c r="F100" s="295" t="str">
        <f ca="1">'Personal Budget'!F28</f>
        <v xml:space="preserve">APR </v>
      </c>
      <c r="G100" s="295"/>
      <c r="H100" s="295" t="str">
        <f ca="1">'Personal Budget'!G28</f>
        <v xml:space="preserve">MAY </v>
      </c>
      <c r="I100" s="295"/>
      <c r="J100" s="295" t="str">
        <f ca="1">'Personal Budget'!H28</f>
        <v xml:space="preserve">JUN </v>
      </c>
      <c r="K100" s="295"/>
      <c r="L100" s="295" t="str">
        <f ca="1">'Personal Budget'!I28</f>
        <v xml:space="preserve">JUL </v>
      </c>
      <c r="M100" s="295"/>
      <c r="N100" s="295" t="str">
        <f ca="1">'Personal Budget'!J28</f>
        <v xml:space="preserve">AUG </v>
      </c>
      <c r="O100" s="295"/>
      <c r="P100" s="295" t="str">
        <f ca="1">'Personal Budget'!K28</f>
        <v xml:space="preserve">SEPT </v>
      </c>
      <c r="Q100" s="295"/>
      <c r="R100" s="295" t="str">
        <f ca="1">'Personal Budget'!L28</f>
        <v xml:space="preserve">OCT </v>
      </c>
      <c r="S100" s="295"/>
      <c r="T100" s="295" t="str">
        <f ca="1">'Personal Budget'!M28</f>
        <v xml:space="preserve">NOV </v>
      </c>
      <c r="U100" s="295"/>
      <c r="V100" s="295" t="str">
        <f ca="1">'Personal Budget'!N28</f>
        <v xml:space="preserve">DEC </v>
      </c>
      <c r="W100" s="295"/>
      <c r="X100" s="295" t="str">
        <f ca="1">'Personal Budget'!O28</f>
        <v xml:space="preserve">JAN </v>
      </c>
      <c r="Y100" s="295"/>
      <c r="Z100" s="295" t="str">
        <f ca="1">'Personal Budget'!P28</f>
        <v xml:space="preserve">FEB </v>
      </c>
      <c r="AA100" s="295"/>
      <c r="AB100" s="295" t="str">
        <f ca="1">'Personal Budget'!Q28</f>
        <v xml:space="preserve">MAR </v>
      </c>
      <c r="AC100" s="295"/>
      <c r="AD100" s="158" t="s">
        <v>95</v>
      </c>
      <c r="AE100" s="158" t="s">
        <v>95</v>
      </c>
      <c r="AF100" s="158" t="s">
        <v>95</v>
      </c>
    </row>
    <row r="101" spans="2:32" ht="19.5" customHeight="1" thickBot="1" x14ac:dyDescent="0.25">
      <c r="B101" s="71"/>
      <c r="C101" s="32"/>
      <c r="D101" s="150"/>
      <c r="E101" s="150"/>
      <c r="F101" s="199" t="s">
        <v>94</v>
      </c>
      <c r="G101" s="159" t="s">
        <v>93</v>
      </c>
      <c r="H101" s="199" t="s">
        <v>94</v>
      </c>
      <c r="I101" s="135" t="s">
        <v>93</v>
      </c>
      <c r="J101" s="191" t="s">
        <v>94</v>
      </c>
      <c r="K101" s="135" t="s">
        <v>93</v>
      </c>
      <c r="L101" s="191" t="s">
        <v>94</v>
      </c>
      <c r="M101" s="135" t="s">
        <v>93</v>
      </c>
      <c r="N101" s="191" t="s">
        <v>94</v>
      </c>
      <c r="O101" s="135" t="s">
        <v>93</v>
      </c>
      <c r="P101" s="191" t="s">
        <v>94</v>
      </c>
      <c r="Q101" s="135" t="s">
        <v>93</v>
      </c>
      <c r="R101" s="199" t="s">
        <v>94</v>
      </c>
      <c r="S101" s="159" t="s">
        <v>93</v>
      </c>
      <c r="T101" s="199" t="s">
        <v>94</v>
      </c>
      <c r="U101" s="159" t="s">
        <v>93</v>
      </c>
      <c r="V101" s="199" t="s">
        <v>94</v>
      </c>
      <c r="W101" s="159" t="s">
        <v>93</v>
      </c>
      <c r="X101" s="199" t="s">
        <v>94</v>
      </c>
      <c r="Y101" s="159" t="s">
        <v>93</v>
      </c>
      <c r="Z101" s="199" t="s">
        <v>94</v>
      </c>
      <c r="AA101" s="159" t="s">
        <v>93</v>
      </c>
      <c r="AB101" s="199" t="s">
        <v>94</v>
      </c>
      <c r="AC101" s="159" t="s">
        <v>93</v>
      </c>
      <c r="AD101" s="159" t="s">
        <v>94</v>
      </c>
      <c r="AE101" s="159" t="s">
        <v>93</v>
      </c>
      <c r="AF101" s="159" t="s">
        <v>96</v>
      </c>
    </row>
    <row r="102" spans="2:32" ht="19.5" customHeight="1" thickTop="1" x14ac:dyDescent="0.2">
      <c r="B102" s="28"/>
      <c r="C102" s="166" t="str">
        <f>'Personal Budget'!C96</f>
        <v>Life</v>
      </c>
      <c r="D102" s="142" t="s">
        <v>41</v>
      </c>
      <c r="E102" s="143">
        <v>0</v>
      </c>
      <c r="F102" s="229"/>
      <c r="G102" s="213" cm="1">
        <f t="array" ref="G102">IF(OR($F$33:$F$38&lt;&gt;"",$F$44:$F$57&lt;&gt;"", $F$62:$F$66&lt;&gt;"", $F$71:$F$76&lt;&gt;"", $F$81:$F$87&lt;&gt;"", $F$92:$F$97&lt;&gt;"", $F$102:$F$109&lt;&gt;"", $F$114:$F$119&lt;&gt;"", $F$124:$F$133&lt;&gt;"", $F$138:$F$144&lt;&gt;""),'Personal Budget'!F96,0)</f>
        <v>0</v>
      </c>
      <c r="H102" s="229"/>
      <c r="I102" s="251" cm="1">
        <f t="array" ref="I102">IF(OR($H$33:$H$38&lt;&gt;"",$H$44:$H$57&lt;&gt;"", $H$62:$H$66&lt;&gt;"", $H$71:$H$76&lt;&gt;"", $H$81:$H$87&lt;&gt;"", $H$92:$H$97&lt;&gt;"", $H$102:$H$109&lt;&gt;"", $H$114:$H$119&lt;&gt;"", $H$124:$H$133&lt;&gt;"", $H$138:$H$144&lt;&gt;""),'Personal Budget'!G96,0)</f>
        <v>0</v>
      </c>
      <c r="J102" s="249"/>
      <c r="K102" s="251" cm="1">
        <f t="array" ref="K102">IF(OR($J$33:$J$38&lt;&gt;"",$J$44:$J$57&lt;&gt;"", $J$62:$J$66&lt;&gt;"", $J$71:$J$76&lt;&gt;"", $J$81:$J$87&lt;&gt;"", $J$92:$J$97&lt;&gt;"", $J$102:$J$109&lt;&gt;"", $J$114:$J$119&lt;&gt;"", $J$124:$J$133&lt;&gt;"", $J$138:$J$144&lt;&gt;""),'Personal Budget'!H96,0)</f>
        <v>0</v>
      </c>
      <c r="L102" s="249"/>
      <c r="M102" s="251" cm="1">
        <f t="array" ref="M102">IF(OR($L$33:$L$38&lt;&gt;"",$L$44:$L$57&lt;&gt;"", $L$62:$L$66&lt;&gt;"", $L$71:$L$76&lt;&gt;"", $L$81:$L$87&lt;&gt;"", $L$92:$L$97&lt;&gt;"", $L$102:$L$109&lt;&gt;"", $L$114:$L$119&lt;&gt;"", $L$124:$L$133&lt;&gt;"", $L$138:$L$144&lt;&gt;""),'Personal Budget'!I96,0)</f>
        <v>0</v>
      </c>
      <c r="N102" s="249"/>
      <c r="O102" s="251" cm="1">
        <f t="array" ref="O102">IF(OR($N$33:$N$38&lt;&gt;"",$N$44:$N$57&lt;&gt;"", $N$62:$N$66&lt;&gt;"", $N$71:$N$76&lt;&gt;"", $N$81:$N$87&lt;&gt;"", $N$92:$N$97&lt;&gt;"", $N$102:$N$109&lt;&gt;"", $N$114:$N$119&lt;&gt;"", $N$124:$N$133&lt;&gt;"", $N$138:$N$144&lt;&gt;""),'Personal Budget'!J96,0)</f>
        <v>0</v>
      </c>
      <c r="P102" s="249"/>
      <c r="Q102" s="251" cm="1">
        <f t="array" ref="Q102">IF(OR($P$33:$P$38&lt;&gt;"",$P$44:$P$57&lt;&gt;"", $P$62:$P$66&lt;&gt;"", $P$71:$P$76&lt;&gt;"", $P$81:$P$87&lt;&gt;"", $P$92:$P$97&lt;&gt;"", $P$102:$P$109&lt;&gt;"", $P$114:$P$119&lt;&gt;"", $P$124:$P$133&lt;&gt;"", $P$138:$P$144&lt;&gt;""),'Personal Budget'!K96,0)</f>
        <v>0</v>
      </c>
      <c r="R102" s="229"/>
      <c r="S102" s="213" cm="1">
        <f t="array" ref="S102">IF(OR($R$33:$R$38&lt;&gt;"",$R$44:$R$57&lt;&gt;"", $R$62:$R$66&lt;&gt;"", $R$71:$R$76&lt;&gt;"", $R$81:$R$87&lt;&gt;"", $R$92:$R$97&lt;&gt;"", $R$102:$R$109&lt;&gt;"", $R$114:$R$119&lt;&gt;"", $R$124:$R$133&lt;&gt;"", $R$138:$R$144&lt;&gt;""),'Personal Budget'!L96,0)</f>
        <v>0</v>
      </c>
      <c r="T102" s="229"/>
      <c r="U102" s="213" cm="1">
        <f t="array" ref="U102">IF(OR($T$33:$T$38&lt;&gt;"",$T$44:$T$57&lt;&gt;"", $T$62:$T$66&lt;&gt;"", $T$71:$T$76&lt;&gt;"", $T$81:$T$87&lt;&gt;"", $T$92:$T$97&lt;&gt;"", $T$102:$T$109&lt;&gt;"", $T$114:$T$119&lt;&gt;"", $T$124:$T$133&lt;&gt;"", $T$138:$T$144&lt;&gt;""),'Personal Budget'!M96,0)</f>
        <v>0</v>
      </c>
      <c r="V102" s="229"/>
      <c r="W102" s="213" cm="1">
        <f t="array" ref="W102">IF(OR($V$33:$V$38&lt;&gt;"",$V$44:$V$57&lt;&gt;"", $V$62:$V$66&lt;&gt;"", $V$71:$V$76&lt;&gt;"", $V$81:$V$87&lt;&gt;"", $V$92:$V$97&lt;&gt;"", $V$102:$V$109&lt;&gt;"", $V$114:$V$119&lt;&gt;"", $V$124:$V$133&lt;&gt;"", $V$138:$V$144&lt;&gt;""),'Personal Budget'!N96,0)</f>
        <v>0</v>
      </c>
      <c r="X102" s="229"/>
      <c r="Y102" s="213" cm="1">
        <f t="array" ref="Y102">IF(OR($X$33:$X$38&lt;&gt;"",$X$44:$X$57&lt;&gt;"", $X$62:$X$66&lt;&gt;"", $X$71:$X$76&lt;&gt;"", $X$81:$X$87&lt;&gt;"", $X$92:$X$97&lt;&gt;"", $X$102:$X$109&lt;&gt;"", $X$114:$X$119&lt;&gt;"", $X$124:$X$133&lt;&gt;"", $X$138:$X$144&lt;&gt;""),'Personal Budget'!O96,0)</f>
        <v>0</v>
      </c>
      <c r="Z102" s="229"/>
      <c r="AA102" s="213" cm="1">
        <f t="array" ref="AA102">IF(OR($Z$33:$Z$38&lt;&gt;"",$Z$44:$Z$57&lt;&gt;"", $Z$62:$Z$66&lt;&gt;"", $Z$71:$Z$76&lt;&gt;"", $Z$81:$Z$87&lt;&gt;"", $Z$92:$Z$97&lt;&gt;"", $Z$102:$Z$109&lt;&gt;"", $Z$114:$Z$119&lt;&gt;"", $Z$124:$Z$133&lt;&gt;"", $Z$138:$Z$144&lt;&gt;""),'Personal Budget'!P96,0)</f>
        <v>0</v>
      </c>
      <c r="AB102" s="229"/>
      <c r="AC102" s="239" cm="1">
        <f t="array" ref="AC102">IF(OR($AB$33:$AB$38&lt;&gt;"",$AB$44:$AB$57&lt;&gt;"", $AB$62:$AB$66&lt;&gt;"", $AB$71:$AB$76&lt;&gt;"", $AB$81:$AB$87&lt;&gt;"", $AB$92:$AB$97&lt;&gt;"", $AB$102:$AB$109&lt;&gt;"", $AB$114:$AB$119&lt;&gt;"", $AB$124:$AB$133&lt;&gt;"", $AB$138:$AB$144&lt;&gt;""),'Personal Budget'!Q96,0)</f>
        <v>0</v>
      </c>
      <c r="AD102" s="234">
        <f t="shared" ref="AD102:AD110" si="19">SUM(F102+H102+J102+L102+N102+P102+R102+T102+V102+X102+Z102+AB102)</f>
        <v>0</v>
      </c>
      <c r="AE102" s="234">
        <f t="shared" ref="AE102:AE110" si="20">SUM(G102+I102+K102+M102+O102+Q102+S102+U102+W102+Y102+AA102+AC102)</f>
        <v>0</v>
      </c>
      <c r="AF102" s="73">
        <f t="shared" ref="AF102:AF109" si="21">ROUND(SUM(AE102-AD102),2)</f>
        <v>0</v>
      </c>
    </row>
    <row r="103" spans="2:32" ht="19.5" customHeight="1" x14ac:dyDescent="0.2">
      <c r="B103" s="28"/>
      <c r="C103" s="167" t="str">
        <f>'Personal Budget'!C97</f>
        <v>Health</v>
      </c>
      <c r="D103" s="142" t="s">
        <v>41</v>
      </c>
      <c r="E103" s="143">
        <v>0</v>
      </c>
      <c r="F103" s="206"/>
      <c r="G103" s="165" cm="1">
        <f t="array" ref="G103">IF(OR($F$33:$F$38&lt;&gt;"",$F$44:$F$57&lt;&gt;"", $F$62:$F$66&lt;&gt;"", $F$71:$F$76&lt;&gt;"", $F$81:$F$87&lt;&gt;"", $F$92:$F$97&lt;&gt;"", $F$102:$F$109&lt;&gt;"", $F$114:$F$119&lt;&gt;"", $F$124:$F$133&lt;&gt;"", $F$138:$F$144&lt;&gt;""),'Personal Budget'!F97,0)</f>
        <v>0</v>
      </c>
      <c r="H103" s="206"/>
      <c r="I103" s="165" cm="1">
        <f t="array" ref="I103">IF(OR($H$33:$H$38&lt;&gt;"",$H$44:$H$57&lt;&gt;"", $H$62:$H$66&lt;&gt;"", $H$71:$H$76&lt;&gt;"", $H$81:$H$87&lt;&gt;"", $H$92:$H$97&lt;&gt;"", $H$102:$H$109&lt;&gt;"", $H$114:$H$119&lt;&gt;"", $H$124:$H$133&lt;&gt;"", $H$138:$H$144&lt;&gt;""),'Personal Budget'!G97,0)</f>
        <v>0</v>
      </c>
      <c r="J103" s="206"/>
      <c r="K103" s="165" cm="1">
        <f t="array" ref="K103">IF(OR($J$33:$J$38&lt;&gt;"",$J$44:$J$57&lt;&gt;"", $J$62:$J$66&lt;&gt;"", $J$71:$J$76&lt;&gt;"", $J$81:$J$87&lt;&gt;"", $J$92:$J$97&lt;&gt;"", $J$102:$J$109&lt;&gt;"", $J$114:$J$119&lt;&gt;"", $J$124:$J$133&lt;&gt;"", $J$138:$J$144&lt;&gt;""),'Personal Budget'!H97,0)</f>
        <v>0</v>
      </c>
      <c r="L103" s="206"/>
      <c r="M103" s="165" cm="1">
        <f t="array" ref="M103">IF(OR($L$33:$L$38&lt;&gt;"",$L$44:$L$57&lt;&gt;"", $L$62:$L$66&lt;&gt;"", $L$71:$L$76&lt;&gt;"", $L$81:$L$87&lt;&gt;"", $L$92:$L$97&lt;&gt;"", $L$102:$L$109&lt;&gt;"", $L$114:$L$119&lt;&gt;"", $L$124:$L$133&lt;&gt;"", $L$138:$L$144&lt;&gt;""),'Personal Budget'!I97,0)</f>
        <v>0</v>
      </c>
      <c r="N103" s="206"/>
      <c r="O103" s="165" cm="1">
        <f t="array" ref="O103">IF(OR($N$33:$N$38&lt;&gt;"",$N$44:$N$57&lt;&gt;"", $N$62:$N$66&lt;&gt;"", $N$71:$N$76&lt;&gt;"", $N$81:$N$87&lt;&gt;"", $N$92:$N$97&lt;&gt;"", $N$102:$N$109&lt;&gt;"", $N$114:$N$119&lt;&gt;"", $N$124:$N$133&lt;&gt;"", $N$138:$N$144&lt;&gt;""),'Personal Budget'!J97,0)</f>
        <v>0</v>
      </c>
      <c r="P103" s="206"/>
      <c r="Q103" s="165" cm="1">
        <f t="array" ref="Q103">IF(OR($P$33:$P$38&lt;&gt;"",$P$44:$P$57&lt;&gt;"", $P$62:$P$66&lt;&gt;"", $P$71:$P$76&lt;&gt;"", $P$81:$P$87&lt;&gt;"", $P$92:$P$97&lt;&gt;"", $P$102:$P$109&lt;&gt;"", $P$114:$P$119&lt;&gt;"", $P$124:$P$133&lt;&gt;"", $P$138:$P$144&lt;&gt;""),'Personal Budget'!K97,0)</f>
        <v>0</v>
      </c>
      <c r="R103" s="206"/>
      <c r="S103" s="165" cm="1">
        <f t="array" ref="S103">IF(OR($R$33:$R$38&lt;&gt;"",$R$44:$R$57&lt;&gt;"", $R$62:$R$66&lt;&gt;"", $R$71:$R$76&lt;&gt;"", $R$81:$R$87&lt;&gt;"", $R$92:$R$97&lt;&gt;"", $R$102:$R$109&lt;&gt;"", $R$114:$R$119&lt;&gt;"", $R$124:$R$133&lt;&gt;"", $R$138:$R$144&lt;&gt;""),'Personal Budget'!L97,0)</f>
        <v>0</v>
      </c>
      <c r="T103" s="206"/>
      <c r="U103" s="165" cm="1">
        <f t="array" ref="U103">IF(OR($T$33:$T$38&lt;&gt;"",$T$44:$T$57&lt;&gt;"", $T$62:$T$66&lt;&gt;"", $T$71:$T$76&lt;&gt;"", $T$81:$T$87&lt;&gt;"", $T$92:$T$97&lt;&gt;"", $T$102:$T$109&lt;&gt;"", $T$114:$T$119&lt;&gt;"", $T$124:$T$133&lt;&gt;"", $T$138:$T$144&lt;&gt;""),'Personal Budget'!M97,0)</f>
        <v>0</v>
      </c>
      <c r="V103" s="206"/>
      <c r="W103" s="165" cm="1">
        <f t="array" ref="W103">IF(OR($V$33:$V$38&lt;&gt;"",$V$44:$V$57&lt;&gt;"", $V$62:$V$66&lt;&gt;"", $V$71:$V$76&lt;&gt;"", $V$81:$V$87&lt;&gt;"", $V$92:$V$97&lt;&gt;"", $V$102:$V$109&lt;&gt;"", $V$114:$V$119&lt;&gt;"", $V$124:$V$133&lt;&gt;"", $V$138:$V$144&lt;&gt;""),'Personal Budget'!N97,0)</f>
        <v>0</v>
      </c>
      <c r="X103" s="206"/>
      <c r="Y103" s="165" cm="1">
        <f t="array" ref="Y103">IF(OR($X$33:$X$38&lt;&gt;"",$X$44:$X$57&lt;&gt;"", $X$62:$X$66&lt;&gt;"", $X$71:$X$76&lt;&gt;"", $X$81:$X$87&lt;&gt;"", $X$92:$X$97&lt;&gt;"", $X$102:$X$109&lt;&gt;"", $X$114:$X$119&lt;&gt;"", $X$124:$X$133&lt;&gt;"", $X$138:$X$144&lt;&gt;""),'Personal Budget'!O97,0)</f>
        <v>0</v>
      </c>
      <c r="Z103" s="206"/>
      <c r="AA103" s="165" cm="1">
        <f t="array" ref="AA103">IF(OR($Z$33:$Z$38&lt;&gt;"",$Z$44:$Z$57&lt;&gt;"", $Z$62:$Z$66&lt;&gt;"", $Z$71:$Z$76&lt;&gt;"", $Z$81:$Z$87&lt;&gt;"", $Z$92:$Z$97&lt;&gt;"", $Z$102:$Z$109&lt;&gt;"", $Z$114:$Z$119&lt;&gt;"", $Z$124:$Z$133&lt;&gt;"", $Z$138:$Z$144&lt;&gt;""),'Personal Budget'!P97,0)</f>
        <v>0</v>
      </c>
      <c r="AB103" s="206"/>
      <c r="AC103" s="165" cm="1">
        <f t="array" ref="AC103">IF(OR($AB$33:$AB$38&lt;&gt;"",$AB$44:$AB$57&lt;&gt;"", $AB$62:$AB$66&lt;&gt;"", $AB$71:$AB$76&lt;&gt;"", $AB$81:$AB$87&lt;&gt;"", $AB$92:$AB$97&lt;&gt;"", $AB$102:$AB$109&lt;&gt;"", $AB$114:$AB$119&lt;&gt;"", $AB$124:$AB$133&lt;&gt;"", $AB$138:$AB$144&lt;&gt;""),'Personal Budget'!Q97,0)</f>
        <v>0</v>
      </c>
      <c r="AD103" s="235">
        <f t="shared" si="19"/>
        <v>0</v>
      </c>
      <c r="AE103" s="235">
        <f t="shared" si="20"/>
        <v>0</v>
      </c>
      <c r="AF103" s="74">
        <f t="shared" si="21"/>
        <v>0</v>
      </c>
    </row>
    <row r="104" spans="2:32" ht="19.5" customHeight="1" x14ac:dyDescent="0.2">
      <c r="B104" s="28"/>
      <c r="C104" s="167" t="str">
        <f>'Personal Budget'!C98</f>
        <v>Trauma</v>
      </c>
      <c r="D104" s="142" t="s">
        <v>41</v>
      </c>
      <c r="E104" s="143">
        <v>0</v>
      </c>
      <c r="F104" s="206"/>
      <c r="G104" s="165" cm="1">
        <f t="array" ref="G104">IF(OR($F$33:$F$38&lt;&gt;"",$F$44:$F$57&lt;&gt;"", $F$62:$F$66&lt;&gt;"", $F$71:$F$76&lt;&gt;"", $F$81:$F$87&lt;&gt;"", $F$92:$F$97&lt;&gt;"", $F$102:$F$109&lt;&gt;"", $F$114:$F$119&lt;&gt;"", $F$124:$F$133&lt;&gt;"", $F$138:$F$144&lt;&gt;""),'Personal Budget'!F98,0)</f>
        <v>0</v>
      </c>
      <c r="H104" s="206"/>
      <c r="I104" s="165" cm="1">
        <f t="array" ref="I104">IF(OR($H$33:$H$38&lt;&gt;"",$H$44:$H$57&lt;&gt;"", $H$62:$H$66&lt;&gt;"", $H$71:$H$76&lt;&gt;"", $H$81:$H$87&lt;&gt;"", $H$92:$H$97&lt;&gt;"", $H$102:$H$109&lt;&gt;"", $H$114:$H$119&lt;&gt;"", $H$124:$H$133&lt;&gt;"", $H$138:$H$144&lt;&gt;""),'Personal Budget'!G98,0)</f>
        <v>0</v>
      </c>
      <c r="J104" s="206"/>
      <c r="K104" s="165" cm="1">
        <f t="array" ref="K104">IF(OR($J$33:$J$38&lt;&gt;"",$J$44:$J$57&lt;&gt;"", $J$62:$J$66&lt;&gt;"", $J$71:$J$76&lt;&gt;"", $J$81:$J$87&lt;&gt;"", $J$92:$J$97&lt;&gt;"", $J$102:$J$109&lt;&gt;"", $J$114:$J$119&lt;&gt;"", $J$124:$J$133&lt;&gt;"", $J$138:$J$144&lt;&gt;""),'Personal Budget'!H98,0)</f>
        <v>0</v>
      </c>
      <c r="L104" s="206"/>
      <c r="M104" s="165" cm="1">
        <f t="array" ref="M104">IF(OR($L$33:$L$38&lt;&gt;"",$L$44:$L$57&lt;&gt;"", $L$62:$L$66&lt;&gt;"", $L$71:$L$76&lt;&gt;"", $L$81:$L$87&lt;&gt;"", $L$92:$L$97&lt;&gt;"", $L$102:$L$109&lt;&gt;"", $L$114:$L$119&lt;&gt;"", $L$124:$L$133&lt;&gt;"", $L$138:$L$144&lt;&gt;""),'Personal Budget'!I98,0)</f>
        <v>0</v>
      </c>
      <c r="N104" s="206"/>
      <c r="O104" s="165" cm="1">
        <f t="array" ref="O104">IF(OR($N$33:$N$38&lt;&gt;"",$N$44:$N$57&lt;&gt;"", $N$62:$N$66&lt;&gt;"", $N$71:$N$76&lt;&gt;"", $N$81:$N$87&lt;&gt;"", $N$92:$N$97&lt;&gt;"", $N$102:$N$109&lt;&gt;"", $N$114:$N$119&lt;&gt;"", $N$124:$N$133&lt;&gt;"", $N$138:$N$144&lt;&gt;""),'Personal Budget'!J98,0)</f>
        <v>0</v>
      </c>
      <c r="P104" s="206"/>
      <c r="Q104" s="165" cm="1">
        <f t="array" ref="Q104">IF(OR($P$33:$P$38&lt;&gt;"",$P$44:$P$57&lt;&gt;"", $P$62:$P$66&lt;&gt;"", $P$71:$P$76&lt;&gt;"", $P$81:$P$87&lt;&gt;"", $P$92:$P$97&lt;&gt;"", $P$102:$P$109&lt;&gt;"", $P$114:$P$119&lt;&gt;"", $P$124:$P$133&lt;&gt;"", $P$138:$P$144&lt;&gt;""),'Personal Budget'!K98,0)</f>
        <v>0</v>
      </c>
      <c r="R104" s="206"/>
      <c r="S104" s="165" cm="1">
        <f t="array" ref="S104">IF(OR($R$33:$R$38&lt;&gt;"",$R$44:$R$57&lt;&gt;"", $R$62:$R$66&lt;&gt;"", $R$71:$R$76&lt;&gt;"", $R$81:$R$87&lt;&gt;"", $R$92:$R$97&lt;&gt;"", $R$102:$R$109&lt;&gt;"", $R$114:$R$119&lt;&gt;"", $R$124:$R$133&lt;&gt;"", $R$138:$R$144&lt;&gt;""),'Personal Budget'!L98,0)</f>
        <v>0</v>
      </c>
      <c r="T104" s="206"/>
      <c r="U104" s="165" cm="1">
        <f t="array" ref="U104">IF(OR($T$33:$T$38&lt;&gt;"",$T$44:$T$57&lt;&gt;"", $T$62:$T$66&lt;&gt;"", $T$71:$T$76&lt;&gt;"", $T$81:$T$87&lt;&gt;"", $T$92:$T$97&lt;&gt;"", $T$102:$T$109&lt;&gt;"", $T$114:$T$119&lt;&gt;"", $T$124:$T$133&lt;&gt;"", $T$138:$T$144&lt;&gt;""),'Personal Budget'!M98,0)</f>
        <v>0</v>
      </c>
      <c r="V104" s="206"/>
      <c r="W104" s="165" cm="1">
        <f t="array" ref="W104">IF(OR($V$33:$V$38&lt;&gt;"",$V$44:$V$57&lt;&gt;"", $V$62:$V$66&lt;&gt;"", $V$71:$V$76&lt;&gt;"", $V$81:$V$87&lt;&gt;"", $V$92:$V$97&lt;&gt;"", $V$102:$V$109&lt;&gt;"", $V$114:$V$119&lt;&gt;"", $V$124:$V$133&lt;&gt;"", $V$138:$V$144&lt;&gt;""),'Personal Budget'!N98,0)</f>
        <v>0</v>
      </c>
      <c r="X104" s="206"/>
      <c r="Y104" s="165" cm="1">
        <f t="array" ref="Y104">IF(OR($X$33:$X$38&lt;&gt;"",$X$44:$X$57&lt;&gt;"", $X$62:$X$66&lt;&gt;"", $X$71:$X$76&lt;&gt;"", $X$81:$X$87&lt;&gt;"", $X$92:$X$97&lt;&gt;"", $X$102:$X$109&lt;&gt;"", $X$114:$X$119&lt;&gt;"", $X$124:$X$133&lt;&gt;"", $X$138:$X$144&lt;&gt;""),'Personal Budget'!O98,0)</f>
        <v>0</v>
      </c>
      <c r="Z104" s="206"/>
      <c r="AA104" s="165" cm="1">
        <f t="array" ref="AA104">IF(OR($Z$33:$Z$38&lt;&gt;"",$Z$44:$Z$57&lt;&gt;"", $Z$62:$Z$66&lt;&gt;"", $Z$71:$Z$76&lt;&gt;"", $Z$81:$Z$87&lt;&gt;"", $Z$92:$Z$97&lt;&gt;"", $Z$102:$Z$109&lt;&gt;"", $Z$114:$Z$119&lt;&gt;"", $Z$124:$Z$133&lt;&gt;"", $Z$138:$Z$144&lt;&gt;""),'Personal Budget'!P98,0)</f>
        <v>0</v>
      </c>
      <c r="AB104" s="206"/>
      <c r="AC104" s="165" cm="1">
        <f t="array" ref="AC104">IF(OR($AB$33:$AB$38&lt;&gt;"",$AB$44:$AB$57&lt;&gt;"", $AB$62:$AB$66&lt;&gt;"", $AB$71:$AB$76&lt;&gt;"", $AB$81:$AB$87&lt;&gt;"", $AB$92:$AB$97&lt;&gt;"", $AB$102:$AB$109&lt;&gt;"", $AB$114:$AB$119&lt;&gt;"", $AB$124:$AB$133&lt;&gt;"", $AB$138:$AB$144&lt;&gt;""),'Personal Budget'!Q98,0)</f>
        <v>0</v>
      </c>
      <c r="AD104" s="235">
        <f t="shared" si="19"/>
        <v>0</v>
      </c>
      <c r="AE104" s="235">
        <f t="shared" si="20"/>
        <v>0</v>
      </c>
      <c r="AF104" s="74">
        <f t="shared" si="21"/>
        <v>0</v>
      </c>
    </row>
    <row r="105" spans="2:32" ht="19.5" customHeight="1" x14ac:dyDescent="0.2">
      <c r="B105" s="28"/>
      <c r="C105" s="167" t="str">
        <f>'Personal Budget'!C99</f>
        <v>Income protection</v>
      </c>
      <c r="D105" s="142" t="s">
        <v>41</v>
      </c>
      <c r="E105" s="143">
        <v>0</v>
      </c>
      <c r="F105" s="206"/>
      <c r="G105" s="165" cm="1">
        <f t="array" ref="G105">IF(OR($F$33:$F$38&lt;&gt;"",$F$44:$F$57&lt;&gt;"", $F$62:$F$66&lt;&gt;"", $F$71:$F$76&lt;&gt;"", $F$81:$F$87&lt;&gt;"", $F$92:$F$97&lt;&gt;"", $F$102:$F$109&lt;&gt;"", $F$114:$F$119&lt;&gt;"", $F$124:$F$133&lt;&gt;"", $F$138:$F$144&lt;&gt;""),'Personal Budget'!F99,0)</f>
        <v>0</v>
      </c>
      <c r="H105" s="206"/>
      <c r="I105" s="165" cm="1">
        <f t="array" ref="I105">IF(OR($H$33:$H$38&lt;&gt;"",$H$44:$H$57&lt;&gt;"", $H$62:$H$66&lt;&gt;"", $H$71:$H$76&lt;&gt;"", $H$81:$H$87&lt;&gt;"", $H$92:$H$97&lt;&gt;"", $H$102:$H$109&lt;&gt;"", $H$114:$H$119&lt;&gt;"", $H$124:$H$133&lt;&gt;"", $H$138:$H$144&lt;&gt;""),'Personal Budget'!G99,0)</f>
        <v>0</v>
      </c>
      <c r="J105" s="206"/>
      <c r="K105" s="165" cm="1">
        <f t="array" ref="K105">IF(OR($J$33:$J$38&lt;&gt;"",$J$44:$J$57&lt;&gt;"", $J$62:$J$66&lt;&gt;"", $J$71:$J$76&lt;&gt;"", $J$81:$J$87&lt;&gt;"", $J$92:$J$97&lt;&gt;"", $J$102:$J$109&lt;&gt;"", $J$114:$J$119&lt;&gt;"", $J$124:$J$133&lt;&gt;"", $J$138:$J$144&lt;&gt;""),'Personal Budget'!H99,0)</f>
        <v>0</v>
      </c>
      <c r="L105" s="206"/>
      <c r="M105" s="165" cm="1">
        <f t="array" ref="M105">IF(OR($L$33:$L$38&lt;&gt;"",$L$44:$L$57&lt;&gt;"", $L$62:$L$66&lt;&gt;"", $L$71:$L$76&lt;&gt;"", $L$81:$L$87&lt;&gt;"", $L$92:$L$97&lt;&gt;"", $L$102:$L$109&lt;&gt;"", $L$114:$L$119&lt;&gt;"", $L$124:$L$133&lt;&gt;"", $L$138:$L$144&lt;&gt;""),'Personal Budget'!I99,0)</f>
        <v>0</v>
      </c>
      <c r="N105" s="206"/>
      <c r="O105" s="165" cm="1">
        <f t="array" ref="O105">IF(OR($N$33:$N$38&lt;&gt;"",$N$44:$N$57&lt;&gt;"", $N$62:$N$66&lt;&gt;"", $N$71:$N$76&lt;&gt;"", $N$81:$N$87&lt;&gt;"", $N$92:$N$97&lt;&gt;"", $N$102:$N$109&lt;&gt;"", $N$114:$N$119&lt;&gt;"", $N$124:$N$133&lt;&gt;"", $N$138:$N$144&lt;&gt;""),'Personal Budget'!J99,0)</f>
        <v>0</v>
      </c>
      <c r="P105" s="206"/>
      <c r="Q105" s="165" cm="1">
        <f t="array" ref="Q105">IF(OR($P$33:$P$38&lt;&gt;"",$P$44:$P$57&lt;&gt;"", $P$62:$P$66&lt;&gt;"", $P$71:$P$76&lt;&gt;"", $P$81:$P$87&lt;&gt;"", $P$92:$P$97&lt;&gt;"", $P$102:$P$109&lt;&gt;"", $P$114:$P$119&lt;&gt;"", $P$124:$P$133&lt;&gt;"", $P$138:$P$144&lt;&gt;""),'Personal Budget'!K99,0)</f>
        <v>0</v>
      </c>
      <c r="R105" s="206"/>
      <c r="S105" s="165" cm="1">
        <f t="array" ref="S105">IF(OR($R$33:$R$38&lt;&gt;"",$R$44:$R$57&lt;&gt;"", $R$62:$R$66&lt;&gt;"", $R$71:$R$76&lt;&gt;"", $R$81:$R$87&lt;&gt;"", $R$92:$R$97&lt;&gt;"", $R$102:$R$109&lt;&gt;"", $R$114:$R$119&lt;&gt;"", $R$124:$R$133&lt;&gt;"", $R$138:$R$144&lt;&gt;""),'Personal Budget'!L99,0)</f>
        <v>0</v>
      </c>
      <c r="T105" s="206"/>
      <c r="U105" s="165" cm="1">
        <f t="array" ref="U105">IF(OR($T$33:$T$38&lt;&gt;"",$T$44:$T$57&lt;&gt;"", $T$62:$T$66&lt;&gt;"", $T$71:$T$76&lt;&gt;"", $T$81:$T$87&lt;&gt;"", $T$92:$T$97&lt;&gt;"", $T$102:$T$109&lt;&gt;"", $T$114:$T$119&lt;&gt;"", $T$124:$T$133&lt;&gt;"", $T$138:$T$144&lt;&gt;""),'Personal Budget'!M99,0)</f>
        <v>0</v>
      </c>
      <c r="V105" s="206"/>
      <c r="W105" s="165" cm="1">
        <f t="array" ref="W105">IF(OR($V$33:$V$38&lt;&gt;"",$V$44:$V$57&lt;&gt;"", $V$62:$V$66&lt;&gt;"", $V$71:$V$76&lt;&gt;"", $V$81:$V$87&lt;&gt;"", $V$92:$V$97&lt;&gt;"", $V$102:$V$109&lt;&gt;"", $V$114:$V$119&lt;&gt;"", $V$124:$V$133&lt;&gt;"", $V$138:$V$144&lt;&gt;""),'Personal Budget'!N99,0)</f>
        <v>0</v>
      </c>
      <c r="X105" s="206"/>
      <c r="Y105" s="165" cm="1">
        <f t="array" ref="Y105">IF(OR($X$33:$X$38&lt;&gt;"",$X$44:$X$57&lt;&gt;"", $X$62:$X$66&lt;&gt;"", $X$71:$X$76&lt;&gt;"", $X$81:$X$87&lt;&gt;"", $X$92:$X$97&lt;&gt;"", $X$102:$X$109&lt;&gt;"", $X$114:$X$119&lt;&gt;"", $X$124:$X$133&lt;&gt;"", $X$138:$X$144&lt;&gt;""),'Personal Budget'!O99,0)</f>
        <v>0</v>
      </c>
      <c r="Z105" s="206"/>
      <c r="AA105" s="165" cm="1">
        <f t="array" ref="AA105">IF(OR($Z$33:$Z$38&lt;&gt;"",$Z$44:$Z$57&lt;&gt;"", $Z$62:$Z$66&lt;&gt;"", $Z$71:$Z$76&lt;&gt;"", $Z$81:$Z$87&lt;&gt;"", $Z$92:$Z$97&lt;&gt;"", $Z$102:$Z$109&lt;&gt;"", $Z$114:$Z$119&lt;&gt;"", $Z$124:$Z$133&lt;&gt;"", $Z$138:$Z$144&lt;&gt;""),'Personal Budget'!P99,0)</f>
        <v>0</v>
      </c>
      <c r="AB105" s="206"/>
      <c r="AC105" s="165" cm="1">
        <f t="array" ref="AC105">IF(OR($AB$33:$AB$38&lt;&gt;"",$AB$44:$AB$57&lt;&gt;"", $AB$62:$AB$66&lt;&gt;"", $AB$71:$AB$76&lt;&gt;"", $AB$81:$AB$87&lt;&gt;"", $AB$92:$AB$97&lt;&gt;"", $AB$102:$AB$109&lt;&gt;"", $AB$114:$AB$119&lt;&gt;"", $AB$124:$AB$133&lt;&gt;"", $AB$138:$AB$144&lt;&gt;""),'Personal Budget'!Q99,0)</f>
        <v>0</v>
      </c>
      <c r="AD105" s="235">
        <f t="shared" si="19"/>
        <v>0</v>
      </c>
      <c r="AE105" s="235">
        <f t="shared" si="20"/>
        <v>0</v>
      </c>
      <c r="AF105" s="74">
        <f t="shared" si="21"/>
        <v>0</v>
      </c>
    </row>
    <row r="106" spans="2:32" ht="19.5" customHeight="1" x14ac:dyDescent="0.2">
      <c r="B106" s="28"/>
      <c r="C106" s="167" t="str">
        <f>'Personal Budget'!C100</f>
        <v>House / contents</v>
      </c>
      <c r="D106" s="142" t="s">
        <v>41</v>
      </c>
      <c r="E106" s="143">
        <v>0</v>
      </c>
      <c r="F106" s="206"/>
      <c r="G106" s="165" cm="1">
        <f t="array" ref="G106">IF(OR($F$33:$F$38&lt;&gt;"",$F$44:$F$57&lt;&gt;"", $F$62:$F$66&lt;&gt;"", $F$71:$F$76&lt;&gt;"", $F$81:$F$87&lt;&gt;"", $F$92:$F$97&lt;&gt;"", $F$102:$F$109&lt;&gt;"", $F$114:$F$119&lt;&gt;"", $F$124:$F$133&lt;&gt;"", $F$138:$F$144&lt;&gt;""),'Personal Budget'!F100,0)</f>
        <v>0</v>
      </c>
      <c r="H106" s="206"/>
      <c r="I106" s="165" cm="1">
        <f t="array" ref="I106">IF(OR($H$33:$H$38&lt;&gt;"",$H$44:$H$57&lt;&gt;"", $H$62:$H$66&lt;&gt;"", $H$71:$H$76&lt;&gt;"", $H$81:$H$87&lt;&gt;"", $H$92:$H$97&lt;&gt;"", $H$102:$H$109&lt;&gt;"", $H$114:$H$119&lt;&gt;"", $H$124:$H$133&lt;&gt;"", $H$138:$H$144&lt;&gt;""),'Personal Budget'!G100,0)</f>
        <v>0</v>
      </c>
      <c r="J106" s="206"/>
      <c r="K106" s="165" cm="1">
        <f t="array" ref="K106">IF(OR($J$33:$J$38&lt;&gt;"",$J$44:$J$57&lt;&gt;"", $J$62:$J$66&lt;&gt;"", $J$71:$J$76&lt;&gt;"", $J$81:$J$87&lt;&gt;"", $J$92:$J$97&lt;&gt;"", $J$102:$J$109&lt;&gt;"", $J$114:$J$119&lt;&gt;"", $J$124:$J$133&lt;&gt;"", $J$138:$J$144&lt;&gt;""),'Personal Budget'!H100,0)</f>
        <v>0</v>
      </c>
      <c r="L106" s="206"/>
      <c r="M106" s="165" cm="1">
        <f t="array" ref="M106">IF(OR($L$33:$L$38&lt;&gt;"",$L$44:$L$57&lt;&gt;"", $L$62:$L$66&lt;&gt;"", $L$71:$L$76&lt;&gt;"", $L$81:$L$87&lt;&gt;"", $L$92:$L$97&lt;&gt;"", $L$102:$L$109&lt;&gt;"", $L$114:$L$119&lt;&gt;"", $L$124:$L$133&lt;&gt;"", $L$138:$L$144&lt;&gt;""),'Personal Budget'!I100,0)</f>
        <v>0</v>
      </c>
      <c r="N106" s="206"/>
      <c r="O106" s="165" cm="1">
        <f t="array" ref="O106">IF(OR($N$33:$N$38&lt;&gt;"",$N$44:$N$57&lt;&gt;"", $N$62:$N$66&lt;&gt;"", $N$71:$N$76&lt;&gt;"", $N$81:$N$87&lt;&gt;"", $N$92:$N$97&lt;&gt;"", $N$102:$N$109&lt;&gt;"", $N$114:$N$119&lt;&gt;"", $N$124:$N$133&lt;&gt;"", $N$138:$N$144&lt;&gt;""),'Personal Budget'!J100,0)</f>
        <v>0</v>
      </c>
      <c r="P106" s="206"/>
      <c r="Q106" s="165" cm="1">
        <f t="array" ref="Q106">IF(OR($P$33:$P$38&lt;&gt;"",$P$44:$P$57&lt;&gt;"", $P$62:$P$66&lt;&gt;"", $P$71:$P$76&lt;&gt;"", $P$81:$P$87&lt;&gt;"", $P$92:$P$97&lt;&gt;"", $P$102:$P$109&lt;&gt;"", $P$114:$P$119&lt;&gt;"", $P$124:$P$133&lt;&gt;"", $P$138:$P$144&lt;&gt;""),'Personal Budget'!K100,0)</f>
        <v>0</v>
      </c>
      <c r="R106" s="206"/>
      <c r="S106" s="165" cm="1">
        <f t="array" ref="S106">IF(OR($R$33:$R$38&lt;&gt;"",$R$44:$R$57&lt;&gt;"", $R$62:$R$66&lt;&gt;"", $R$71:$R$76&lt;&gt;"", $R$81:$R$87&lt;&gt;"", $R$92:$R$97&lt;&gt;"", $R$102:$R$109&lt;&gt;"", $R$114:$R$119&lt;&gt;"", $R$124:$R$133&lt;&gt;"", $R$138:$R$144&lt;&gt;""),'Personal Budget'!L100,0)</f>
        <v>0</v>
      </c>
      <c r="T106" s="206"/>
      <c r="U106" s="165" cm="1">
        <f t="array" ref="U106">IF(OR($T$33:$T$38&lt;&gt;"",$T$44:$T$57&lt;&gt;"", $T$62:$T$66&lt;&gt;"", $T$71:$T$76&lt;&gt;"", $T$81:$T$87&lt;&gt;"", $T$92:$T$97&lt;&gt;"", $T$102:$T$109&lt;&gt;"", $T$114:$T$119&lt;&gt;"", $T$124:$T$133&lt;&gt;"", $T$138:$T$144&lt;&gt;""),'Personal Budget'!M100,0)</f>
        <v>0</v>
      </c>
      <c r="V106" s="206"/>
      <c r="W106" s="165" cm="1">
        <f t="array" ref="W106">IF(OR($V$33:$V$38&lt;&gt;"",$V$44:$V$57&lt;&gt;"", $V$62:$V$66&lt;&gt;"", $V$71:$V$76&lt;&gt;"", $V$81:$V$87&lt;&gt;"", $V$92:$V$97&lt;&gt;"", $V$102:$V$109&lt;&gt;"", $V$114:$V$119&lt;&gt;"", $V$124:$V$133&lt;&gt;"", $V$138:$V$144&lt;&gt;""),'Personal Budget'!N100,0)</f>
        <v>0</v>
      </c>
      <c r="X106" s="206"/>
      <c r="Y106" s="165" cm="1">
        <f t="array" ref="Y106">IF(OR($X$33:$X$38&lt;&gt;"",$X$44:$X$57&lt;&gt;"", $X$62:$X$66&lt;&gt;"", $X$71:$X$76&lt;&gt;"", $X$81:$X$87&lt;&gt;"", $X$92:$X$97&lt;&gt;"", $X$102:$X$109&lt;&gt;"", $X$114:$X$119&lt;&gt;"", $X$124:$X$133&lt;&gt;"", $X$138:$X$144&lt;&gt;""),'Personal Budget'!O100,0)</f>
        <v>0</v>
      </c>
      <c r="Z106" s="206"/>
      <c r="AA106" s="165" cm="1">
        <f t="array" ref="AA106">IF(OR($Z$33:$Z$38&lt;&gt;"",$Z$44:$Z$57&lt;&gt;"", $Z$62:$Z$66&lt;&gt;"", $Z$71:$Z$76&lt;&gt;"", $Z$81:$Z$87&lt;&gt;"", $Z$92:$Z$97&lt;&gt;"", $Z$102:$Z$109&lt;&gt;"", $Z$114:$Z$119&lt;&gt;"", $Z$124:$Z$133&lt;&gt;"", $Z$138:$Z$144&lt;&gt;""),'Personal Budget'!P100,0)</f>
        <v>0</v>
      </c>
      <c r="AB106" s="206"/>
      <c r="AC106" s="165" cm="1">
        <f t="array" ref="AC106">IF(OR($AB$33:$AB$38&lt;&gt;"",$AB$44:$AB$57&lt;&gt;"", $AB$62:$AB$66&lt;&gt;"", $AB$71:$AB$76&lt;&gt;"", $AB$81:$AB$87&lt;&gt;"", $AB$92:$AB$97&lt;&gt;"", $AB$102:$AB$109&lt;&gt;"", $AB$114:$AB$119&lt;&gt;"", $AB$124:$AB$133&lt;&gt;"", $AB$138:$AB$144&lt;&gt;""),'Personal Budget'!Q100,0)</f>
        <v>0</v>
      </c>
      <c r="AD106" s="235">
        <f t="shared" si="19"/>
        <v>0</v>
      </c>
      <c r="AE106" s="235">
        <f t="shared" si="20"/>
        <v>0</v>
      </c>
      <c r="AF106" s="74">
        <f t="shared" si="21"/>
        <v>0</v>
      </c>
    </row>
    <row r="107" spans="2:32" ht="19.5" customHeight="1" x14ac:dyDescent="0.2">
      <c r="B107" s="28"/>
      <c r="C107" s="167" t="str">
        <f>'Personal Budget'!C101</f>
        <v>Vehicles</v>
      </c>
      <c r="D107" s="142" t="s">
        <v>41</v>
      </c>
      <c r="E107" s="143">
        <v>0</v>
      </c>
      <c r="F107" s="206"/>
      <c r="G107" s="165" cm="1">
        <f t="array" ref="G107">IF(OR($F$33:$F$38&lt;&gt;"",$F$44:$F$57&lt;&gt;"", $F$62:$F$66&lt;&gt;"", $F$71:$F$76&lt;&gt;"", $F$81:$F$87&lt;&gt;"", $F$92:$F$97&lt;&gt;"", $F$102:$F$109&lt;&gt;"", $F$114:$F$119&lt;&gt;"", $F$124:$F$133&lt;&gt;"", $F$138:$F$144&lt;&gt;""),'Personal Budget'!F101,0)</f>
        <v>0</v>
      </c>
      <c r="H107" s="206"/>
      <c r="I107" s="165" cm="1">
        <f t="array" ref="I107">IF(OR($H$33:$H$38&lt;&gt;"",$H$44:$H$57&lt;&gt;"", $H$62:$H$66&lt;&gt;"", $H$71:$H$76&lt;&gt;"", $H$81:$H$87&lt;&gt;"", $H$92:$H$97&lt;&gt;"", $H$102:$H$109&lt;&gt;"", $H$114:$H$119&lt;&gt;"", $H$124:$H$133&lt;&gt;"", $H$138:$H$144&lt;&gt;""),'Personal Budget'!G101,0)</f>
        <v>0</v>
      </c>
      <c r="J107" s="206"/>
      <c r="K107" s="165" cm="1">
        <f t="array" ref="K107">IF(OR($J$33:$J$38&lt;&gt;"",$J$44:$J$57&lt;&gt;"", $J$62:$J$66&lt;&gt;"", $J$71:$J$76&lt;&gt;"", $J$81:$J$87&lt;&gt;"", $J$92:$J$97&lt;&gt;"", $J$102:$J$109&lt;&gt;"", $J$114:$J$119&lt;&gt;"", $J$124:$J$133&lt;&gt;"", $J$138:$J$144&lt;&gt;""),'Personal Budget'!H101,0)</f>
        <v>0</v>
      </c>
      <c r="L107" s="206"/>
      <c r="M107" s="165" cm="1">
        <f t="array" ref="M107">IF(OR($L$33:$L$38&lt;&gt;"",$L$44:$L$57&lt;&gt;"", $L$62:$L$66&lt;&gt;"", $L$71:$L$76&lt;&gt;"", $L$81:$L$87&lt;&gt;"", $L$92:$L$97&lt;&gt;"", $L$102:$L$109&lt;&gt;"", $L$114:$L$119&lt;&gt;"", $L$124:$L$133&lt;&gt;"", $L$138:$L$144&lt;&gt;""),'Personal Budget'!I101,0)</f>
        <v>0</v>
      </c>
      <c r="N107" s="206"/>
      <c r="O107" s="165" cm="1">
        <f t="array" ref="O107">IF(OR($N$33:$N$38&lt;&gt;"",$N$44:$N$57&lt;&gt;"", $N$62:$N$66&lt;&gt;"", $N$71:$N$76&lt;&gt;"", $N$81:$N$87&lt;&gt;"", $N$92:$N$97&lt;&gt;"", $N$102:$N$109&lt;&gt;"", $N$114:$N$119&lt;&gt;"", $N$124:$N$133&lt;&gt;"", $N$138:$N$144&lt;&gt;""),'Personal Budget'!J101,0)</f>
        <v>0</v>
      </c>
      <c r="P107" s="206"/>
      <c r="Q107" s="165" cm="1">
        <f t="array" ref="Q107">IF(OR($P$33:$P$38&lt;&gt;"",$P$44:$P$57&lt;&gt;"", $P$62:$P$66&lt;&gt;"", $P$71:$P$76&lt;&gt;"", $P$81:$P$87&lt;&gt;"", $P$92:$P$97&lt;&gt;"", $P$102:$P$109&lt;&gt;"", $P$114:$P$119&lt;&gt;"", $P$124:$P$133&lt;&gt;"", $P$138:$P$144&lt;&gt;""),'Personal Budget'!K101,0)</f>
        <v>0</v>
      </c>
      <c r="R107" s="206"/>
      <c r="S107" s="165" cm="1">
        <f t="array" ref="S107">IF(OR($R$33:$R$38&lt;&gt;"",$R$44:$R$57&lt;&gt;"", $R$62:$R$66&lt;&gt;"", $R$71:$R$76&lt;&gt;"", $R$81:$R$87&lt;&gt;"", $R$92:$R$97&lt;&gt;"", $R$102:$R$109&lt;&gt;"", $R$114:$R$119&lt;&gt;"", $R$124:$R$133&lt;&gt;"", $R$138:$R$144&lt;&gt;""),'Personal Budget'!L101,0)</f>
        <v>0</v>
      </c>
      <c r="T107" s="206"/>
      <c r="U107" s="165" cm="1">
        <f t="array" ref="U107">IF(OR($T$33:$T$38&lt;&gt;"",$T$44:$T$57&lt;&gt;"", $T$62:$T$66&lt;&gt;"", $T$71:$T$76&lt;&gt;"", $T$81:$T$87&lt;&gt;"", $T$92:$T$97&lt;&gt;"", $T$102:$T$109&lt;&gt;"", $T$114:$T$119&lt;&gt;"", $T$124:$T$133&lt;&gt;"", $T$138:$T$144&lt;&gt;""),'Personal Budget'!M101,0)</f>
        <v>0</v>
      </c>
      <c r="V107" s="206"/>
      <c r="W107" s="165" cm="1">
        <f t="array" ref="W107">IF(OR($V$33:$V$38&lt;&gt;"",$V$44:$V$57&lt;&gt;"", $V$62:$V$66&lt;&gt;"", $V$71:$V$76&lt;&gt;"", $V$81:$V$87&lt;&gt;"", $V$92:$V$97&lt;&gt;"", $V$102:$V$109&lt;&gt;"", $V$114:$V$119&lt;&gt;"", $V$124:$V$133&lt;&gt;"", $V$138:$V$144&lt;&gt;""),'Personal Budget'!N101,0)</f>
        <v>0</v>
      </c>
      <c r="X107" s="206"/>
      <c r="Y107" s="165" cm="1">
        <f t="array" ref="Y107">IF(OR($X$33:$X$38&lt;&gt;"",$X$44:$X$57&lt;&gt;"", $X$62:$X$66&lt;&gt;"", $X$71:$X$76&lt;&gt;"", $X$81:$X$87&lt;&gt;"", $X$92:$X$97&lt;&gt;"", $X$102:$X$109&lt;&gt;"", $X$114:$X$119&lt;&gt;"", $X$124:$X$133&lt;&gt;"", $X$138:$X$144&lt;&gt;""),'Personal Budget'!O101,0)</f>
        <v>0</v>
      </c>
      <c r="Z107" s="206"/>
      <c r="AA107" s="165" cm="1">
        <f t="array" ref="AA107">IF(OR($Z$33:$Z$38&lt;&gt;"",$Z$44:$Z$57&lt;&gt;"", $Z$62:$Z$66&lt;&gt;"", $Z$71:$Z$76&lt;&gt;"", $Z$81:$Z$87&lt;&gt;"", $Z$92:$Z$97&lt;&gt;"", $Z$102:$Z$109&lt;&gt;"", $Z$114:$Z$119&lt;&gt;"", $Z$124:$Z$133&lt;&gt;"", $Z$138:$Z$144&lt;&gt;""),'Personal Budget'!P101,0)</f>
        <v>0</v>
      </c>
      <c r="AB107" s="206"/>
      <c r="AC107" s="165" cm="1">
        <f t="array" ref="AC107">IF(OR($AB$33:$AB$38&lt;&gt;"",$AB$44:$AB$57&lt;&gt;"", $AB$62:$AB$66&lt;&gt;"", $AB$71:$AB$76&lt;&gt;"", $AB$81:$AB$87&lt;&gt;"", $AB$92:$AB$97&lt;&gt;"", $AB$102:$AB$109&lt;&gt;"", $AB$114:$AB$119&lt;&gt;"", $AB$124:$AB$133&lt;&gt;"", $AB$138:$AB$144&lt;&gt;""),'Personal Budget'!Q101,0)</f>
        <v>0</v>
      </c>
      <c r="AD107" s="235">
        <f t="shared" si="19"/>
        <v>0</v>
      </c>
      <c r="AE107" s="235">
        <f t="shared" si="20"/>
        <v>0</v>
      </c>
      <c r="AF107" s="74">
        <f t="shared" si="21"/>
        <v>0</v>
      </c>
    </row>
    <row r="108" spans="2:32" ht="19.5" customHeight="1" x14ac:dyDescent="0.2">
      <c r="B108" s="28"/>
      <c r="C108" s="167" t="str">
        <f>'Personal Budget'!C102</f>
        <v>Pets</v>
      </c>
      <c r="D108" s="142" t="s">
        <v>41</v>
      </c>
      <c r="E108" s="143">
        <v>0</v>
      </c>
      <c r="F108" s="206"/>
      <c r="G108" s="165" cm="1">
        <f t="array" ref="G108">IF(OR($F$33:$F$38&lt;&gt;"",$F$44:$F$57&lt;&gt;"", $F$62:$F$66&lt;&gt;"", $F$71:$F$76&lt;&gt;"", $F$81:$F$87&lt;&gt;"", $F$92:$F$97&lt;&gt;"", $F$102:$F$109&lt;&gt;"", $F$114:$F$119&lt;&gt;"", $F$124:$F$133&lt;&gt;"", $F$138:$F$144&lt;&gt;""),'Personal Budget'!F102,0)</f>
        <v>0</v>
      </c>
      <c r="H108" s="206"/>
      <c r="I108" s="165" cm="1">
        <f t="array" ref="I108">IF(OR($H$33:$H$38&lt;&gt;"",$H$44:$H$57&lt;&gt;"", $H$62:$H$66&lt;&gt;"", $H$71:$H$76&lt;&gt;"", $H$81:$H$87&lt;&gt;"", $H$92:$H$97&lt;&gt;"", $H$102:$H$109&lt;&gt;"", $H$114:$H$119&lt;&gt;"", $H$124:$H$133&lt;&gt;"", $H$138:$H$144&lt;&gt;""),'Personal Budget'!G102,0)</f>
        <v>0</v>
      </c>
      <c r="J108" s="206"/>
      <c r="K108" s="165" cm="1">
        <f t="array" ref="K108">IF(OR($J$33:$J$38&lt;&gt;"",$J$44:$J$57&lt;&gt;"", $J$62:$J$66&lt;&gt;"", $J$71:$J$76&lt;&gt;"", $J$81:$J$87&lt;&gt;"", $J$92:$J$97&lt;&gt;"", $J$102:$J$109&lt;&gt;"", $J$114:$J$119&lt;&gt;"", $J$124:$J$133&lt;&gt;"", $J$138:$J$144&lt;&gt;""),'Personal Budget'!H102,0)</f>
        <v>0</v>
      </c>
      <c r="L108" s="206"/>
      <c r="M108" s="165" cm="1">
        <f t="array" ref="M108">IF(OR($L$33:$L$38&lt;&gt;"",$L$44:$L$57&lt;&gt;"", $L$62:$L$66&lt;&gt;"", $L$71:$L$76&lt;&gt;"", $L$81:$L$87&lt;&gt;"", $L$92:$L$97&lt;&gt;"", $L$102:$L$109&lt;&gt;"", $L$114:$L$119&lt;&gt;"", $L$124:$L$133&lt;&gt;"", $L$138:$L$144&lt;&gt;""),'Personal Budget'!I102,0)</f>
        <v>0</v>
      </c>
      <c r="N108" s="206"/>
      <c r="O108" s="165" cm="1">
        <f t="array" ref="O108">IF(OR($N$33:$N$38&lt;&gt;"",$N$44:$N$57&lt;&gt;"", $N$62:$N$66&lt;&gt;"", $N$71:$N$76&lt;&gt;"", $N$81:$N$87&lt;&gt;"", $N$92:$N$97&lt;&gt;"", $N$102:$N$109&lt;&gt;"", $N$114:$N$119&lt;&gt;"", $N$124:$N$133&lt;&gt;"", $N$138:$N$144&lt;&gt;""),'Personal Budget'!J102,0)</f>
        <v>0</v>
      </c>
      <c r="P108" s="206"/>
      <c r="Q108" s="165" cm="1">
        <f t="array" ref="Q108">IF(OR($P$33:$P$38&lt;&gt;"",$P$44:$P$57&lt;&gt;"", $P$62:$P$66&lt;&gt;"", $P$71:$P$76&lt;&gt;"", $P$81:$P$87&lt;&gt;"", $P$92:$P$97&lt;&gt;"", $P$102:$P$109&lt;&gt;"", $P$114:$P$119&lt;&gt;"", $P$124:$P$133&lt;&gt;"", $P$138:$P$144&lt;&gt;""),'Personal Budget'!K102,0)</f>
        <v>0</v>
      </c>
      <c r="R108" s="206"/>
      <c r="S108" s="165" cm="1">
        <f t="array" ref="S108">IF(OR($R$33:$R$38&lt;&gt;"",$R$44:$R$57&lt;&gt;"", $R$62:$R$66&lt;&gt;"", $R$71:$R$76&lt;&gt;"", $R$81:$R$87&lt;&gt;"", $R$92:$R$97&lt;&gt;"", $R$102:$R$109&lt;&gt;"", $R$114:$R$119&lt;&gt;"", $R$124:$R$133&lt;&gt;"", $R$138:$R$144&lt;&gt;""),'Personal Budget'!L102,0)</f>
        <v>0</v>
      </c>
      <c r="T108" s="206"/>
      <c r="U108" s="165" cm="1">
        <f t="array" ref="U108">IF(OR($T$33:$T$38&lt;&gt;"",$T$44:$T$57&lt;&gt;"", $T$62:$T$66&lt;&gt;"", $T$71:$T$76&lt;&gt;"", $T$81:$T$87&lt;&gt;"", $T$92:$T$97&lt;&gt;"", $T$102:$T$109&lt;&gt;"", $T$114:$T$119&lt;&gt;"", $T$124:$T$133&lt;&gt;"", $T$138:$T$144&lt;&gt;""),'Personal Budget'!M102,0)</f>
        <v>0</v>
      </c>
      <c r="V108" s="206"/>
      <c r="W108" s="165" cm="1">
        <f t="array" ref="W108">IF(OR($V$33:$V$38&lt;&gt;"",$V$44:$V$57&lt;&gt;"", $V$62:$V$66&lt;&gt;"", $V$71:$V$76&lt;&gt;"", $V$81:$V$87&lt;&gt;"", $V$92:$V$97&lt;&gt;"", $V$102:$V$109&lt;&gt;"", $V$114:$V$119&lt;&gt;"", $V$124:$V$133&lt;&gt;"", $V$138:$V$144&lt;&gt;""),'Personal Budget'!N102,0)</f>
        <v>0</v>
      </c>
      <c r="X108" s="206"/>
      <c r="Y108" s="165" cm="1">
        <f t="array" ref="Y108">IF(OR($X$33:$X$38&lt;&gt;"",$X$44:$X$57&lt;&gt;"", $X$62:$X$66&lt;&gt;"", $X$71:$X$76&lt;&gt;"", $X$81:$X$87&lt;&gt;"", $X$92:$X$97&lt;&gt;"", $X$102:$X$109&lt;&gt;"", $X$114:$X$119&lt;&gt;"", $X$124:$X$133&lt;&gt;"", $X$138:$X$144&lt;&gt;""),'Personal Budget'!O102,0)</f>
        <v>0</v>
      </c>
      <c r="Z108" s="206"/>
      <c r="AA108" s="165" cm="1">
        <f t="array" ref="AA108">IF(OR($Z$33:$Z$38&lt;&gt;"",$Z$44:$Z$57&lt;&gt;"", $Z$62:$Z$66&lt;&gt;"", $Z$71:$Z$76&lt;&gt;"", $Z$81:$Z$87&lt;&gt;"", $Z$92:$Z$97&lt;&gt;"", $Z$102:$Z$109&lt;&gt;"", $Z$114:$Z$119&lt;&gt;"", $Z$124:$Z$133&lt;&gt;"", $Z$138:$Z$144&lt;&gt;""),'Personal Budget'!P102,0)</f>
        <v>0</v>
      </c>
      <c r="AB108" s="206"/>
      <c r="AC108" s="165" cm="1">
        <f t="array" ref="AC108">IF(OR($AB$33:$AB$38&lt;&gt;"",$AB$44:$AB$57&lt;&gt;"", $AB$62:$AB$66&lt;&gt;"", $AB$71:$AB$76&lt;&gt;"", $AB$81:$AB$87&lt;&gt;"", $AB$92:$AB$97&lt;&gt;"", $AB$102:$AB$109&lt;&gt;"", $AB$114:$AB$119&lt;&gt;"", $AB$124:$AB$133&lt;&gt;"", $AB$138:$AB$144&lt;&gt;""),'Personal Budget'!Q102,0)</f>
        <v>0</v>
      </c>
      <c r="AD108" s="235">
        <f t="shared" si="19"/>
        <v>0</v>
      </c>
      <c r="AE108" s="235">
        <f t="shared" si="20"/>
        <v>0</v>
      </c>
      <c r="AF108" s="74">
        <f t="shared" si="21"/>
        <v>0</v>
      </c>
    </row>
    <row r="109" spans="2:32" ht="19.5" customHeight="1" thickBot="1" x14ac:dyDescent="0.25">
      <c r="B109" s="28"/>
      <c r="C109" s="168" t="str">
        <f>'Personal Budget'!C103</f>
        <v>Other</v>
      </c>
      <c r="D109" s="164" t="s">
        <v>41</v>
      </c>
      <c r="E109" s="172">
        <v>0</v>
      </c>
      <c r="F109" s="208"/>
      <c r="G109" s="165" cm="1">
        <f t="array" ref="G109">IF(OR($F$33:$F$38&lt;&gt;"",$F$44:$F$57&lt;&gt;"", $F$62:$F$66&lt;&gt;"", $F$71:$F$76&lt;&gt;"", $F$81:$F$87&lt;&gt;"", $F$92:$F$97&lt;&gt;"", $F$102:$F$109&lt;&gt;"", $F$114:$F$119&lt;&gt;"", $F$124:$F$133&lt;&gt;"", $F$138:$F$144&lt;&gt;""),'Personal Budget'!F103,0)</f>
        <v>0</v>
      </c>
      <c r="H109" s="208"/>
      <c r="I109" s="165" cm="1">
        <f t="array" ref="I109">IF(OR($H$33:$H$38&lt;&gt;"",$H$44:$H$57&lt;&gt;"", $H$62:$H$66&lt;&gt;"", $H$71:$H$76&lt;&gt;"", $H$81:$H$87&lt;&gt;"", $H$92:$H$97&lt;&gt;"", $H$102:$H$109&lt;&gt;"", $H$114:$H$119&lt;&gt;"", $H$124:$H$133&lt;&gt;"", $H$138:$H$144&lt;&gt;""),'Personal Budget'!G103,0)</f>
        <v>0</v>
      </c>
      <c r="J109" s="208"/>
      <c r="K109" s="165" cm="1">
        <f t="array" ref="K109">IF(OR($J$33:$J$38&lt;&gt;"",$J$44:$J$57&lt;&gt;"", $J$62:$J$66&lt;&gt;"", $J$71:$J$76&lt;&gt;"", $J$81:$J$87&lt;&gt;"", $J$92:$J$97&lt;&gt;"", $J$102:$J$109&lt;&gt;"", $J$114:$J$119&lt;&gt;"", $J$124:$J$133&lt;&gt;"", $J$138:$J$144&lt;&gt;""),'Personal Budget'!H103,0)</f>
        <v>0</v>
      </c>
      <c r="L109" s="208"/>
      <c r="M109" s="165" cm="1">
        <f t="array" ref="M109">IF(OR($L$33:$L$38&lt;&gt;"",$L$44:$L$57&lt;&gt;"", $L$62:$L$66&lt;&gt;"", $L$71:$L$76&lt;&gt;"", $L$81:$L$87&lt;&gt;"", $L$92:$L$97&lt;&gt;"", $L$102:$L$109&lt;&gt;"", $L$114:$L$119&lt;&gt;"", $L$124:$L$133&lt;&gt;"", $L$138:$L$144&lt;&gt;""),'Personal Budget'!I103,0)</f>
        <v>0</v>
      </c>
      <c r="N109" s="208"/>
      <c r="O109" s="165" cm="1">
        <f t="array" ref="O109">IF(OR($N$33:$N$38&lt;&gt;"",$N$44:$N$57&lt;&gt;"", $N$62:$N$66&lt;&gt;"", $N$71:$N$76&lt;&gt;"", $N$81:$N$87&lt;&gt;"", $N$92:$N$97&lt;&gt;"", $N$102:$N$109&lt;&gt;"", $N$114:$N$119&lt;&gt;"", $N$124:$N$133&lt;&gt;"", $N$138:$N$144&lt;&gt;""),'Personal Budget'!J103,0)</f>
        <v>0</v>
      </c>
      <c r="P109" s="208"/>
      <c r="Q109" s="165" cm="1">
        <f t="array" ref="Q109">IF(OR($P$33:$P$38&lt;&gt;"",$P$44:$P$57&lt;&gt;"", $P$62:$P$66&lt;&gt;"", $P$71:$P$76&lt;&gt;"", $P$81:$P$87&lt;&gt;"", $P$92:$P$97&lt;&gt;"", $P$102:$P$109&lt;&gt;"", $P$114:$P$119&lt;&gt;"", $P$124:$P$133&lt;&gt;"", $P$138:$P$144&lt;&gt;""),'Personal Budget'!K103,0)</f>
        <v>0</v>
      </c>
      <c r="R109" s="208"/>
      <c r="S109" s="165" cm="1">
        <f t="array" ref="S109">IF(OR($R$33:$R$38&lt;&gt;"",$R$44:$R$57&lt;&gt;"", $R$62:$R$66&lt;&gt;"", $R$71:$R$76&lt;&gt;"", $R$81:$R$87&lt;&gt;"", $R$92:$R$97&lt;&gt;"", $R$102:$R$109&lt;&gt;"", $R$114:$R$119&lt;&gt;"", $R$124:$R$133&lt;&gt;"", $R$138:$R$144&lt;&gt;""),'Personal Budget'!L103,0)</f>
        <v>0</v>
      </c>
      <c r="T109" s="208"/>
      <c r="U109" s="165" cm="1">
        <f t="array" ref="U109">IF(OR($T$33:$T$38&lt;&gt;"",$T$44:$T$57&lt;&gt;"", $T$62:$T$66&lt;&gt;"", $T$71:$T$76&lt;&gt;"", $T$81:$T$87&lt;&gt;"", $T$92:$T$97&lt;&gt;"", $T$102:$T$109&lt;&gt;"", $T$114:$T$119&lt;&gt;"", $T$124:$T$133&lt;&gt;"", $T$138:$T$144&lt;&gt;""),'Personal Budget'!M103,0)</f>
        <v>0</v>
      </c>
      <c r="V109" s="208"/>
      <c r="W109" s="165" cm="1">
        <f t="array" ref="W109">IF(OR($V$33:$V$38&lt;&gt;"",$V$44:$V$57&lt;&gt;"", $V$62:$V$66&lt;&gt;"", $V$71:$V$76&lt;&gt;"", $V$81:$V$87&lt;&gt;"", $V$92:$V$97&lt;&gt;"", $V$102:$V$109&lt;&gt;"", $V$114:$V$119&lt;&gt;"", $V$124:$V$133&lt;&gt;"", $V$138:$V$144&lt;&gt;""),'Personal Budget'!N103,0)</f>
        <v>0</v>
      </c>
      <c r="X109" s="208"/>
      <c r="Y109" s="165" cm="1">
        <f t="array" ref="Y109">IF(OR($X$33:$X$38&lt;&gt;"",$X$44:$X$57&lt;&gt;"", $X$62:$X$66&lt;&gt;"", $X$71:$X$76&lt;&gt;"", $X$81:$X$87&lt;&gt;"", $X$92:$X$97&lt;&gt;"", $X$102:$X$109&lt;&gt;"", $X$114:$X$119&lt;&gt;"", $X$124:$X$133&lt;&gt;"", $X$138:$X$144&lt;&gt;""),'Personal Budget'!O103,0)</f>
        <v>0</v>
      </c>
      <c r="Z109" s="208"/>
      <c r="AA109" s="165" cm="1">
        <f t="array" ref="AA109">IF(OR($Z$33:$Z$38&lt;&gt;"",$Z$44:$Z$57&lt;&gt;"", $Z$62:$Z$66&lt;&gt;"", $Z$71:$Z$76&lt;&gt;"", $Z$81:$Z$87&lt;&gt;"", $Z$92:$Z$97&lt;&gt;"", $Z$102:$Z$109&lt;&gt;"", $Z$114:$Z$119&lt;&gt;"", $Z$124:$Z$133&lt;&gt;"", $Z$138:$Z$144&lt;&gt;""),'Personal Budget'!P103,0)</f>
        <v>0</v>
      </c>
      <c r="AB109" s="208"/>
      <c r="AC109" s="165" cm="1">
        <f t="array" ref="AC109">IF(OR($AB$33:$AB$38&lt;&gt;"",$AB$44:$AB$57&lt;&gt;"", $AB$62:$AB$66&lt;&gt;"", $AB$71:$AB$76&lt;&gt;"", $AB$81:$AB$87&lt;&gt;"", $AB$92:$AB$97&lt;&gt;"", $AB$102:$AB$109&lt;&gt;"", $AB$114:$AB$119&lt;&gt;"", $AB$124:$AB$133&lt;&gt;"", $AB$138:$AB$144&lt;&gt;""),'Personal Budget'!Q103,0)</f>
        <v>0</v>
      </c>
      <c r="AD109" s="236">
        <f t="shared" si="19"/>
        <v>0</v>
      </c>
      <c r="AE109" s="236">
        <f t="shared" si="20"/>
        <v>0</v>
      </c>
      <c r="AF109" s="232">
        <f t="shared" si="21"/>
        <v>0</v>
      </c>
    </row>
    <row r="110" spans="2:32" ht="19.5" customHeight="1" thickTop="1" x14ac:dyDescent="0.2">
      <c r="B110" s="28"/>
      <c r="C110" s="148" t="str">
        <f>'Personal Budget'!C104</f>
        <v>Total</v>
      </c>
      <c r="D110" s="183"/>
      <c r="E110" s="183"/>
      <c r="F110" s="220">
        <f t="shared" ref="F110:AB110" si="22">SUM(F102:F109)</f>
        <v>0</v>
      </c>
      <c r="G110" s="109">
        <f>SUM(G102:G109)</f>
        <v>0</v>
      </c>
      <c r="H110" s="220">
        <f t="shared" si="22"/>
        <v>0</v>
      </c>
      <c r="I110" s="109">
        <f>SUM(I102:I109)</f>
        <v>0</v>
      </c>
      <c r="J110" s="220">
        <f t="shared" si="22"/>
        <v>0</v>
      </c>
      <c r="K110" s="109">
        <f>SUM(K102:K109)</f>
        <v>0</v>
      </c>
      <c r="L110" s="220">
        <f t="shared" si="22"/>
        <v>0</v>
      </c>
      <c r="M110" s="109">
        <f>SUM(M102:M109)</f>
        <v>0</v>
      </c>
      <c r="N110" s="220">
        <f t="shared" si="22"/>
        <v>0</v>
      </c>
      <c r="O110" s="109">
        <f>SUM(O102:O109)</f>
        <v>0</v>
      </c>
      <c r="P110" s="220">
        <f t="shared" si="22"/>
        <v>0</v>
      </c>
      <c r="Q110" s="109">
        <f>SUM(Q102:Q109)</f>
        <v>0</v>
      </c>
      <c r="R110" s="220">
        <f t="shared" si="22"/>
        <v>0</v>
      </c>
      <c r="S110" s="109">
        <f>SUM(S102:S109)</f>
        <v>0</v>
      </c>
      <c r="T110" s="220">
        <f t="shared" si="22"/>
        <v>0</v>
      </c>
      <c r="U110" s="109">
        <f>SUM(U102:U109)</f>
        <v>0</v>
      </c>
      <c r="V110" s="220">
        <f t="shared" si="22"/>
        <v>0</v>
      </c>
      <c r="W110" s="109">
        <f>SUM(W102:W109)</f>
        <v>0</v>
      </c>
      <c r="X110" s="220">
        <f t="shared" si="22"/>
        <v>0</v>
      </c>
      <c r="Y110" s="109">
        <f>SUM(Y102:Y109)</f>
        <v>0</v>
      </c>
      <c r="Z110" s="220">
        <f t="shared" si="22"/>
        <v>0</v>
      </c>
      <c r="AA110" s="109">
        <f>SUM(AA102:AA109)</f>
        <v>0</v>
      </c>
      <c r="AB110" s="220">
        <f t="shared" si="22"/>
        <v>0</v>
      </c>
      <c r="AC110" s="109">
        <f>SUM(AC102:AC109)</f>
        <v>0</v>
      </c>
      <c r="AD110" s="230">
        <f t="shared" si="19"/>
        <v>0</v>
      </c>
      <c r="AE110" s="230">
        <f t="shared" si="20"/>
        <v>0</v>
      </c>
      <c r="AF110" s="231">
        <f>SUM(AE110-AD110)</f>
        <v>0</v>
      </c>
    </row>
    <row r="111" spans="2:32" ht="19.5" customHeight="1" x14ac:dyDescent="0.2">
      <c r="B111" s="28"/>
      <c r="C111" s="32"/>
      <c r="D111" s="65"/>
      <c r="E111" s="65"/>
      <c r="F111" s="198"/>
      <c r="G111" s="56"/>
      <c r="H111" s="198"/>
      <c r="I111" s="56"/>
      <c r="J111" s="198"/>
      <c r="K111" s="56"/>
      <c r="L111" s="198"/>
      <c r="M111" s="56"/>
      <c r="N111" s="198"/>
      <c r="O111" s="56"/>
      <c r="P111" s="198"/>
      <c r="Q111" s="56"/>
      <c r="R111" s="198"/>
      <c r="S111" s="56"/>
      <c r="T111" s="198"/>
      <c r="U111" s="56"/>
      <c r="V111" s="198"/>
      <c r="W111" s="56"/>
      <c r="X111" s="198"/>
      <c r="Y111" s="56"/>
      <c r="Z111" s="198"/>
      <c r="AA111" s="56"/>
      <c r="AB111" s="198"/>
      <c r="AC111" s="56"/>
      <c r="AD111" s="89"/>
      <c r="AE111" s="88"/>
    </row>
    <row r="112" spans="2:32" ht="19.5" customHeight="1" x14ac:dyDescent="0.25">
      <c r="B112" s="80" t="str">
        <f>'Personal Budget'!B106</f>
        <v>Transport</v>
      </c>
      <c r="C112" s="80"/>
      <c r="D112" s="81" t="s">
        <v>82</v>
      </c>
      <c r="E112" s="81" t="s">
        <v>83</v>
      </c>
      <c r="F112" s="295" t="str">
        <f ca="1">'Personal Budget'!F28</f>
        <v xml:space="preserve">APR </v>
      </c>
      <c r="G112" s="295"/>
      <c r="H112" s="295" t="str">
        <f ca="1">'Personal Budget'!G28</f>
        <v xml:space="preserve">MAY </v>
      </c>
      <c r="I112" s="295"/>
      <c r="J112" s="295" t="str">
        <f ca="1">'Personal Budget'!H28</f>
        <v xml:space="preserve">JUN </v>
      </c>
      <c r="K112" s="295"/>
      <c r="L112" s="295" t="str">
        <f ca="1">'Personal Budget'!I28</f>
        <v xml:space="preserve">JUL </v>
      </c>
      <c r="M112" s="295"/>
      <c r="N112" s="295" t="str">
        <f ca="1">'Personal Budget'!J28</f>
        <v xml:space="preserve">AUG </v>
      </c>
      <c r="O112" s="295"/>
      <c r="P112" s="295" t="str">
        <f ca="1">'Personal Budget'!K28</f>
        <v xml:space="preserve">SEPT </v>
      </c>
      <c r="Q112" s="295"/>
      <c r="R112" s="295" t="str">
        <f ca="1">'Personal Budget'!L28</f>
        <v xml:space="preserve">OCT </v>
      </c>
      <c r="S112" s="295"/>
      <c r="T112" s="295" t="str">
        <f ca="1">'Personal Budget'!M28</f>
        <v xml:space="preserve">NOV </v>
      </c>
      <c r="U112" s="295"/>
      <c r="V112" s="295" t="str">
        <f ca="1">'Personal Budget'!N28</f>
        <v xml:space="preserve">DEC </v>
      </c>
      <c r="W112" s="295"/>
      <c r="X112" s="295" t="str">
        <f ca="1">'Personal Budget'!O28</f>
        <v xml:space="preserve">JAN </v>
      </c>
      <c r="Y112" s="295"/>
      <c r="Z112" s="295" t="str">
        <f ca="1">'Personal Budget'!P28</f>
        <v xml:space="preserve">FEB </v>
      </c>
      <c r="AA112" s="295"/>
      <c r="AB112" s="295" t="str">
        <f ca="1">'Personal Budget'!Q28</f>
        <v xml:space="preserve">MAR </v>
      </c>
      <c r="AC112" s="295"/>
      <c r="AD112" s="158" t="s">
        <v>95</v>
      </c>
      <c r="AE112" s="158" t="s">
        <v>95</v>
      </c>
      <c r="AF112" s="158" t="s">
        <v>95</v>
      </c>
    </row>
    <row r="113" spans="2:32" ht="19.5" customHeight="1" thickBot="1" x14ac:dyDescent="0.25">
      <c r="B113" s="71"/>
      <c r="C113" s="71"/>
      <c r="D113" s="150"/>
      <c r="E113" s="150"/>
      <c r="F113" s="199" t="s">
        <v>94</v>
      </c>
      <c r="G113" s="159" t="s">
        <v>93</v>
      </c>
      <c r="H113" s="199" t="s">
        <v>94</v>
      </c>
      <c r="I113" s="159" t="s">
        <v>93</v>
      </c>
      <c r="J113" s="199" t="s">
        <v>94</v>
      </c>
      <c r="K113" s="159" t="s">
        <v>93</v>
      </c>
      <c r="L113" s="199" t="s">
        <v>94</v>
      </c>
      <c r="M113" s="159" t="s">
        <v>93</v>
      </c>
      <c r="N113" s="199" t="s">
        <v>94</v>
      </c>
      <c r="O113" s="159" t="s">
        <v>93</v>
      </c>
      <c r="P113" s="199" t="s">
        <v>94</v>
      </c>
      <c r="Q113" s="159" t="s">
        <v>93</v>
      </c>
      <c r="R113" s="199" t="s">
        <v>94</v>
      </c>
      <c r="S113" s="159" t="s">
        <v>93</v>
      </c>
      <c r="T113" s="199" t="s">
        <v>94</v>
      </c>
      <c r="U113" s="159" t="s">
        <v>93</v>
      </c>
      <c r="V113" s="199" t="s">
        <v>94</v>
      </c>
      <c r="W113" s="159" t="s">
        <v>93</v>
      </c>
      <c r="X113" s="199" t="s">
        <v>94</v>
      </c>
      <c r="Y113" s="159" t="s">
        <v>93</v>
      </c>
      <c r="Z113" s="199" t="s">
        <v>94</v>
      </c>
      <c r="AA113" s="159" t="s">
        <v>93</v>
      </c>
      <c r="AB113" s="199" t="s">
        <v>94</v>
      </c>
      <c r="AC113" s="159" t="s">
        <v>93</v>
      </c>
      <c r="AD113" s="159" t="s">
        <v>94</v>
      </c>
      <c r="AE113" s="159" t="s">
        <v>93</v>
      </c>
      <c r="AF113" s="159" t="s">
        <v>96</v>
      </c>
    </row>
    <row r="114" spans="2:32" ht="19.5" customHeight="1" thickTop="1" x14ac:dyDescent="0.2">
      <c r="B114" s="28"/>
      <c r="C114" s="166" t="str">
        <f>'Personal Budget'!C107</f>
        <v>Fuel</v>
      </c>
      <c r="D114" s="142" t="s">
        <v>41</v>
      </c>
      <c r="E114" s="143">
        <v>0</v>
      </c>
      <c r="F114" s="229"/>
      <c r="G114" s="213" cm="1">
        <f t="array" ref="G114">IF(OR($F$33:$F$38&lt;&gt;"",$F$44:$F$57&lt;&gt;"", $F$62:$F$66&lt;&gt;"", $F$71:$F$76&lt;&gt;"", $F$81:$F$87&lt;&gt;"", $F$92:$F$97&lt;&gt;"", $F$102:$F$109&lt;&gt;"", $F$114:$F$119&lt;&gt;"", $F$124:$F$133&lt;&gt;"", $F$138:$F$144&lt;&gt;""),'Personal Budget'!F107,0)</f>
        <v>0</v>
      </c>
      <c r="H114" s="229"/>
      <c r="I114" s="245" cm="1">
        <f t="array" ref="I114">IF(OR($H$33:$H$38&lt;&gt;"",$H$44:$H$57&lt;&gt;"", $H$62:$H$66&lt;&gt;"", $H$71:$H$76&lt;&gt;"", $H$81:$H$87&lt;&gt;"", $H$92:$H$97&lt;&gt;"", $H$102:$H$109&lt;&gt;"", $H$114:$H$119&lt;&gt;"", $H$124:$H$133&lt;&gt;"", $H$138:$H$144&lt;&gt;""),'Personal Budget'!G107,0)</f>
        <v>0</v>
      </c>
      <c r="J114" s="246"/>
      <c r="K114" s="245" cm="1">
        <f t="array" ref="K114">IF(OR($J$33:$J$38&lt;&gt;"",$J$44:$J$57&lt;&gt;"", $J$62:$J$66&lt;&gt;"", $J$71:$J$76&lt;&gt;"", $J$81:$J$87&lt;&gt;"", $J$92:$J$97&lt;&gt;"", $J$102:$J$109&lt;&gt;"", $J$114:$J$119&lt;&gt;"", $J$124:$J$133&lt;&gt;"", $J$138:$J$144&lt;&gt;""),'Personal Budget'!H107,0)</f>
        <v>0</v>
      </c>
      <c r="L114" s="246"/>
      <c r="M114" s="245" cm="1">
        <f t="array" ref="M114">IF(OR($L$33:$L$38&lt;&gt;"",$L$44:$L$57&lt;&gt;"", $L$62:$L$66&lt;&gt;"", $L$71:$L$76&lt;&gt;"", $L$81:$L$87&lt;&gt;"", $L$92:$L$97&lt;&gt;"", $L$102:$L$109&lt;&gt;"", $L$114:$L$119&lt;&gt;"", $L$124:$L$133&lt;&gt;"", $L$138:$L$144&lt;&gt;""),'Personal Budget'!I107,0)</f>
        <v>0</v>
      </c>
      <c r="N114" s="246"/>
      <c r="O114" s="245" cm="1">
        <f t="array" ref="O114">IF(OR($N$33:$N$38&lt;&gt;"",$N$44:$N$57&lt;&gt;"", $N$62:$N$66&lt;&gt;"", $N$71:$N$76&lt;&gt;"", $N$81:$N$87&lt;&gt;"", $N$92:$N$97&lt;&gt;"", $N$102:$N$109&lt;&gt;"", $N$114:$N$119&lt;&gt;"", $N$124:$N$133&lt;&gt;"", $N$138:$N$144&lt;&gt;""),'Personal Budget'!J107,0)</f>
        <v>0</v>
      </c>
      <c r="P114" s="246"/>
      <c r="Q114" s="245" cm="1">
        <f t="array" ref="Q114">IF(OR($P$33:$P$38&lt;&gt;"",$P$44:$P$57&lt;&gt;"", $P$62:$P$66&lt;&gt;"", $P$71:$P$76&lt;&gt;"", $P$81:$P$87&lt;&gt;"", $P$92:$P$97&lt;&gt;"", $P$102:$P$109&lt;&gt;"", $P$114:$P$119&lt;&gt;"", $P$124:$P$133&lt;&gt;"", $P$138:$P$144&lt;&gt;""),'Personal Budget'!K107,0)</f>
        <v>0</v>
      </c>
      <c r="R114" s="229"/>
      <c r="S114" s="213" cm="1">
        <f t="array" ref="S114">IF(OR($R$33:$R$38&lt;&gt;"",$R$44:$R$57&lt;&gt;"", $R$62:$R$66&lt;&gt;"", $R$71:$R$76&lt;&gt;"", $R$81:$R$87&lt;&gt;"", $R$92:$R$97&lt;&gt;"", $R$102:$R$109&lt;&gt;"", $R$114:$R$119&lt;&gt;"", $R$124:$R$133&lt;&gt;"", $R$138:$R$144&lt;&gt;""),'Personal Budget'!L107,0)</f>
        <v>0</v>
      </c>
      <c r="T114" s="229"/>
      <c r="U114" s="213" cm="1">
        <f t="array" ref="U114">IF(OR($T$33:$T$38&lt;&gt;"",$T$44:$T$57&lt;&gt;"", $T$62:$T$66&lt;&gt;"", $T$71:$T$76&lt;&gt;"", $T$81:$T$87&lt;&gt;"", $T$92:$T$97&lt;&gt;"", $T$102:$T$109&lt;&gt;"", $T$114:$T$119&lt;&gt;"", $T$124:$T$133&lt;&gt;"", $T$138:$T$144&lt;&gt;""),'Personal Budget'!M107,0)</f>
        <v>0</v>
      </c>
      <c r="V114" s="229"/>
      <c r="W114" s="213" cm="1">
        <f t="array" ref="W114">IF(OR($V$33:$V$38&lt;&gt;"",$V$44:$V$57&lt;&gt;"", $V$62:$V$66&lt;&gt;"", $V$71:$V$76&lt;&gt;"", $V$81:$V$87&lt;&gt;"", $V$92:$V$97&lt;&gt;"", $V$102:$V$109&lt;&gt;"", $V$114:$V$119&lt;&gt;"", $V$124:$V$133&lt;&gt;"", $V$138:$V$144&lt;&gt;""),'Personal Budget'!N107,0)</f>
        <v>0</v>
      </c>
      <c r="X114" s="229"/>
      <c r="Y114" s="213" cm="1">
        <f t="array" ref="Y114">IF(OR($X$33:$X$38&lt;&gt;"",$X$44:$X$57&lt;&gt;"", $X$62:$X$66&lt;&gt;"", $X$71:$X$76&lt;&gt;"", $X$81:$X$87&lt;&gt;"", $X$92:$X$97&lt;&gt;"", $X$102:$X$109&lt;&gt;"", $X$114:$X$119&lt;&gt;"", $X$124:$X$133&lt;&gt;"", $X$138:$X$144&lt;&gt;""),'Personal Budget'!O107,0)</f>
        <v>0</v>
      </c>
      <c r="Z114" s="229"/>
      <c r="AA114" s="213" cm="1">
        <f t="array" ref="AA114">IF(OR($Z$33:$Z$38&lt;&gt;"",$Z$44:$Z$57&lt;&gt;"", $Z$62:$Z$66&lt;&gt;"", $Z$71:$Z$76&lt;&gt;"", $Z$81:$Z$87&lt;&gt;"", $Z$92:$Z$97&lt;&gt;"", $Z$102:$Z$109&lt;&gt;"", $Z$114:$Z$119&lt;&gt;"", $Z$124:$Z$133&lt;&gt;"", $Z$138:$Z$144&lt;&gt;""),'Personal Budget'!P107,0)</f>
        <v>0</v>
      </c>
      <c r="AB114" s="229"/>
      <c r="AC114" s="239" cm="1">
        <f t="array" ref="AC114">IF(OR($AB$33:$AB$38&lt;&gt;"",$AB$44:$AB$57&lt;&gt;"", $AB$62:$AB$66&lt;&gt;"", $AB$71:$AB$76&lt;&gt;"", $AB$81:$AB$87&lt;&gt;"", $AB$92:$AB$97&lt;&gt;"", $AB$102:$AB$109&lt;&gt;"", $AB$114:$AB$119&lt;&gt;"", $AB$124:$AB$133&lt;&gt;"", $AB$138:$AB$144&lt;&gt;""),'Personal Budget'!Q107,0)</f>
        <v>0</v>
      </c>
      <c r="AD114" s="234">
        <f t="shared" ref="AD114:AE120" si="23">SUM(F114+H114+J114+L114+N114+P114+R114+T114+V114+X114+Z114+AB114)</f>
        <v>0</v>
      </c>
      <c r="AE114" s="234">
        <f t="shared" si="23"/>
        <v>0</v>
      </c>
      <c r="AF114" s="73">
        <f t="shared" ref="AF114:AF119" si="24">ROUND(SUM(AE114-AD114),2)</f>
        <v>0</v>
      </c>
    </row>
    <row r="115" spans="2:32" ht="19.5" customHeight="1" x14ac:dyDescent="0.2">
      <c r="B115" s="28"/>
      <c r="C115" s="167" t="str">
        <f>'Personal Budget'!C108</f>
        <v>Registration / on road costs</v>
      </c>
      <c r="D115" s="142" t="s">
        <v>41</v>
      </c>
      <c r="E115" s="143">
        <v>0</v>
      </c>
      <c r="F115" s="206"/>
      <c r="G115" s="165" cm="1">
        <f t="array" ref="G115">IF(OR($F$33:$F$38&lt;&gt;"",$F$44:$F$57&lt;&gt;"", $F$62:$F$66&lt;&gt;"", $F$71:$F$76&lt;&gt;"", $F$81:$F$87&lt;&gt;"", $F$92:$F$97&lt;&gt;"", $F$102:$F$109&lt;&gt;"", $F$114:$F$119&lt;&gt;"", $F$124:$F$133&lt;&gt;"", $F$138:$F$144&lt;&gt;""),'Personal Budget'!F108,0)</f>
        <v>0</v>
      </c>
      <c r="H115" s="206"/>
      <c r="I115" s="147" cm="1">
        <f t="array" ref="I115">IF(OR($H$33:$H$38&lt;&gt;"",$H$44:$H$57&lt;&gt;"", $H$62:$H$66&lt;&gt;"", $H$71:$H$76&lt;&gt;"", $H$81:$H$87&lt;&gt;"", $H$92:$H$97&lt;&gt;"", $H$102:$H$109&lt;&gt;"", $H$114:$H$119&lt;&gt;"", $H$124:$H$133&lt;&gt;"", $H$138:$H$144&lt;&gt;""),'Personal Budget'!G108,0)</f>
        <v>0</v>
      </c>
      <c r="J115" s="206"/>
      <c r="K115" s="147" cm="1">
        <f t="array" ref="K115">IF(OR($J$33:$J$38&lt;&gt;"",$J$44:$J$57&lt;&gt;"", $J$62:$J$66&lt;&gt;"", $J$71:$J$76&lt;&gt;"", $J$81:$J$87&lt;&gt;"", $J$92:$J$97&lt;&gt;"", $J$102:$J$109&lt;&gt;"", $J$114:$J$119&lt;&gt;"", $J$124:$J$133&lt;&gt;"", $J$138:$J$144&lt;&gt;""),'Personal Budget'!H108,0)</f>
        <v>0</v>
      </c>
      <c r="L115" s="206"/>
      <c r="M115" s="147" cm="1">
        <f t="array" ref="M115">IF(OR($L$33:$L$38&lt;&gt;"",$L$44:$L$57&lt;&gt;"", $L$62:$L$66&lt;&gt;"", $L$71:$L$76&lt;&gt;"", $L$81:$L$87&lt;&gt;"", $L$92:$L$97&lt;&gt;"", $L$102:$L$109&lt;&gt;"", $L$114:$L$119&lt;&gt;"", $L$124:$L$133&lt;&gt;"", $L$138:$L$144&lt;&gt;""),'Personal Budget'!I108,0)</f>
        <v>0</v>
      </c>
      <c r="N115" s="206"/>
      <c r="O115" s="147" cm="1">
        <f t="array" ref="O115">IF(OR($N$33:$N$38&lt;&gt;"",$N$44:$N$57&lt;&gt;"", $N$62:$N$66&lt;&gt;"", $N$71:$N$76&lt;&gt;"", $N$81:$N$87&lt;&gt;"", $N$92:$N$97&lt;&gt;"", $N$102:$N$109&lt;&gt;"", $N$114:$N$119&lt;&gt;"", $N$124:$N$133&lt;&gt;"", $N$138:$N$144&lt;&gt;""),'Personal Budget'!J108,0)</f>
        <v>0</v>
      </c>
      <c r="P115" s="206"/>
      <c r="Q115" s="147" cm="1">
        <f t="array" ref="Q115">IF(OR($P$33:$P$38&lt;&gt;"",$P$44:$P$57&lt;&gt;"", $P$62:$P$66&lt;&gt;"", $P$71:$P$76&lt;&gt;"", $P$81:$P$87&lt;&gt;"", $P$92:$P$97&lt;&gt;"", $P$102:$P$109&lt;&gt;"", $P$114:$P$119&lt;&gt;"", $P$124:$P$133&lt;&gt;"", $P$138:$P$144&lt;&gt;""),'Personal Budget'!K108,0)</f>
        <v>0</v>
      </c>
      <c r="R115" s="206"/>
      <c r="S115" s="165" cm="1">
        <f t="array" ref="S115">IF(OR($R$33:$R$38&lt;&gt;"",$R$44:$R$57&lt;&gt;"", $R$62:$R$66&lt;&gt;"", $R$71:$R$76&lt;&gt;"", $R$81:$R$87&lt;&gt;"", $R$92:$R$97&lt;&gt;"", $R$102:$R$109&lt;&gt;"", $R$114:$R$119&lt;&gt;"", $R$124:$R$133&lt;&gt;"", $R$138:$R$144&lt;&gt;""),'Personal Budget'!L108,0)</f>
        <v>0</v>
      </c>
      <c r="T115" s="206"/>
      <c r="U115" s="165" cm="1">
        <f t="array" ref="U115">IF(OR($T$33:$T$38&lt;&gt;"",$T$44:$T$57&lt;&gt;"", $T$62:$T$66&lt;&gt;"", $T$71:$T$76&lt;&gt;"", $T$81:$T$87&lt;&gt;"", $T$92:$T$97&lt;&gt;"", $T$102:$T$109&lt;&gt;"", $T$114:$T$119&lt;&gt;"", $T$124:$T$133&lt;&gt;"", $T$138:$T$144&lt;&gt;""),'Personal Budget'!M108,0)</f>
        <v>0</v>
      </c>
      <c r="V115" s="206"/>
      <c r="W115" s="165" cm="1">
        <f t="array" ref="W115">IF(OR($V$33:$V$38&lt;&gt;"",$V$44:$V$57&lt;&gt;"", $V$62:$V$66&lt;&gt;"", $V$71:$V$76&lt;&gt;"", $V$81:$V$87&lt;&gt;"", $V$92:$V$97&lt;&gt;"", $V$102:$V$109&lt;&gt;"", $V$114:$V$119&lt;&gt;"", $V$124:$V$133&lt;&gt;"", $V$138:$V$144&lt;&gt;""),'Personal Budget'!N108,0)</f>
        <v>0</v>
      </c>
      <c r="X115" s="206"/>
      <c r="Y115" s="165" cm="1">
        <f t="array" ref="Y115">IF(OR($X$33:$X$38&lt;&gt;"",$X$44:$X$57&lt;&gt;"", $X$62:$X$66&lt;&gt;"", $X$71:$X$76&lt;&gt;"", $X$81:$X$87&lt;&gt;"", $X$92:$X$97&lt;&gt;"", $X$102:$X$109&lt;&gt;"", $X$114:$X$119&lt;&gt;"", $X$124:$X$133&lt;&gt;"", $X$138:$X$144&lt;&gt;""),'Personal Budget'!O108,0)</f>
        <v>0</v>
      </c>
      <c r="Z115" s="206"/>
      <c r="AA115" s="165" cm="1">
        <f t="array" ref="AA115">IF(OR($Z$33:$Z$38&lt;&gt;"",$Z$44:$Z$57&lt;&gt;"", $Z$62:$Z$66&lt;&gt;"", $Z$71:$Z$76&lt;&gt;"", $Z$81:$Z$87&lt;&gt;"", $Z$92:$Z$97&lt;&gt;"", $Z$102:$Z$109&lt;&gt;"", $Z$114:$Z$119&lt;&gt;"", $Z$124:$Z$133&lt;&gt;"", $Z$138:$Z$144&lt;&gt;""),'Personal Budget'!P108,0)</f>
        <v>0</v>
      </c>
      <c r="AB115" s="206"/>
      <c r="AC115" s="165" cm="1">
        <f t="array" ref="AC115">IF(OR($AB$33:$AB$38&lt;&gt;"",$AB$44:$AB$57&lt;&gt;"", $AB$62:$AB$66&lt;&gt;"", $AB$71:$AB$76&lt;&gt;"", $AB$81:$AB$87&lt;&gt;"", $AB$92:$AB$97&lt;&gt;"", $AB$102:$AB$109&lt;&gt;"", $AB$114:$AB$119&lt;&gt;"", $AB$124:$AB$133&lt;&gt;"", $AB$138:$AB$144&lt;&gt;""),'Personal Budget'!Q108,0)</f>
        <v>0</v>
      </c>
      <c r="AD115" s="235">
        <f t="shared" si="23"/>
        <v>0</v>
      </c>
      <c r="AE115" s="235">
        <f t="shared" si="23"/>
        <v>0</v>
      </c>
      <c r="AF115" s="74">
        <f t="shared" si="24"/>
        <v>0</v>
      </c>
    </row>
    <row r="116" spans="2:32" ht="19.5" customHeight="1" x14ac:dyDescent="0.2">
      <c r="B116" s="28"/>
      <c r="C116" s="167" t="str">
        <f>'Personal Budget'!C109</f>
        <v>Repairs / maintenance</v>
      </c>
      <c r="D116" s="142" t="s">
        <v>41</v>
      </c>
      <c r="E116" s="143">
        <v>0</v>
      </c>
      <c r="F116" s="206"/>
      <c r="G116" s="165" cm="1">
        <f t="array" ref="G116">IF(OR($F$33:$F$38&lt;&gt;"",$F$44:$F$57&lt;&gt;"", $F$62:$F$66&lt;&gt;"", $F$71:$F$76&lt;&gt;"", $F$81:$F$87&lt;&gt;"", $F$92:$F$97&lt;&gt;"", $F$102:$F$109&lt;&gt;"", $F$114:$F$119&lt;&gt;"", $F$124:$F$133&lt;&gt;"", $F$138:$F$144&lt;&gt;""),'Personal Budget'!F109,0)</f>
        <v>0</v>
      </c>
      <c r="H116" s="206"/>
      <c r="I116" s="248" cm="1">
        <f t="array" ref="I116">IF(OR($H$33:$H$38&lt;&gt;"",$H$44:$H$57&lt;&gt;"", $H$62:$H$66&lt;&gt;"", $H$71:$H$76&lt;&gt;"", $H$81:$H$87&lt;&gt;"", $H$92:$H$97&lt;&gt;"", $H$102:$H$109&lt;&gt;"", $H$114:$H$119&lt;&gt;"", $H$124:$H$133&lt;&gt;"", $H$138:$H$144&lt;&gt;""),'Personal Budget'!G109,0)</f>
        <v>0</v>
      </c>
      <c r="J116" s="206"/>
      <c r="K116" s="248" cm="1">
        <f t="array" ref="K116">IF(OR($J$33:$J$38&lt;&gt;"",$J$44:$J$57&lt;&gt;"", $J$62:$J$66&lt;&gt;"", $J$71:$J$76&lt;&gt;"", $J$81:$J$87&lt;&gt;"", $J$92:$J$97&lt;&gt;"", $J$102:$J$109&lt;&gt;"", $J$114:$J$119&lt;&gt;"", $J$124:$J$133&lt;&gt;"", $J$138:$J$144&lt;&gt;""),'Personal Budget'!H109,0)</f>
        <v>0</v>
      </c>
      <c r="L116" s="206"/>
      <c r="M116" s="248" cm="1">
        <f t="array" ref="M116">IF(OR($L$33:$L$38&lt;&gt;"",$L$44:$L$57&lt;&gt;"", $L$62:$L$66&lt;&gt;"", $L$71:$L$76&lt;&gt;"", $L$81:$L$87&lt;&gt;"", $L$92:$L$97&lt;&gt;"", $L$102:$L$109&lt;&gt;"", $L$114:$L$119&lt;&gt;"", $L$124:$L$133&lt;&gt;"", $L$138:$L$144&lt;&gt;""),'Personal Budget'!I109,0)</f>
        <v>0</v>
      </c>
      <c r="N116" s="206"/>
      <c r="O116" s="248" cm="1">
        <f t="array" ref="O116">IF(OR($N$33:$N$38&lt;&gt;"",$N$44:$N$57&lt;&gt;"", $N$62:$N$66&lt;&gt;"", $N$71:$N$76&lt;&gt;"", $N$81:$N$87&lt;&gt;"", $N$92:$N$97&lt;&gt;"", $N$102:$N$109&lt;&gt;"", $N$114:$N$119&lt;&gt;"", $N$124:$N$133&lt;&gt;"", $N$138:$N$144&lt;&gt;""),'Personal Budget'!J109,0)</f>
        <v>0</v>
      </c>
      <c r="P116" s="206"/>
      <c r="Q116" s="248" cm="1">
        <f t="array" ref="Q116">IF(OR($P$33:$P$38&lt;&gt;"",$P$44:$P$57&lt;&gt;"", $P$62:$P$66&lt;&gt;"", $P$71:$P$76&lt;&gt;"", $P$81:$P$87&lt;&gt;"", $P$92:$P$97&lt;&gt;"", $P$102:$P$109&lt;&gt;"", $P$114:$P$119&lt;&gt;"", $P$124:$P$133&lt;&gt;"", $P$138:$P$144&lt;&gt;""),'Personal Budget'!K109,0)</f>
        <v>0</v>
      </c>
      <c r="R116" s="206"/>
      <c r="S116" s="165" cm="1">
        <f t="array" ref="S116">IF(OR($R$33:$R$38&lt;&gt;"",$R$44:$R$57&lt;&gt;"", $R$62:$R$66&lt;&gt;"", $R$71:$R$76&lt;&gt;"", $R$81:$R$87&lt;&gt;"", $R$92:$R$97&lt;&gt;"", $R$102:$R$109&lt;&gt;"", $R$114:$R$119&lt;&gt;"", $R$124:$R$133&lt;&gt;"", $R$138:$R$144&lt;&gt;""),'Personal Budget'!L109,0)</f>
        <v>0</v>
      </c>
      <c r="T116" s="206"/>
      <c r="U116" s="165" cm="1">
        <f t="array" ref="U116">IF(OR($T$33:$T$38&lt;&gt;"",$T$44:$T$57&lt;&gt;"", $T$62:$T$66&lt;&gt;"", $T$71:$T$76&lt;&gt;"", $T$81:$T$87&lt;&gt;"", $T$92:$T$97&lt;&gt;"", $T$102:$T$109&lt;&gt;"", $T$114:$T$119&lt;&gt;"", $T$124:$T$133&lt;&gt;"", $T$138:$T$144&lt;&gt;""),'Personal Budget'!M109,0)</f>
        <v>0</v>
      </c>
      <c r="V116" s="206"/>
      <c r="W116" s="165" cm="1">
        <f t="array" ref="W116">IF(OR($V$33:$V$38&lt;&gt;"",$V$44:$V$57&lt;&gt;"", $V$62:$V$66&lt;&gt;"", $V$71:$V$76&lt;&gt;"", $V$81:$V$87&lt;&gt;"", $V$92:$V$97&lt;&gt;"", $V$102:$V$109&lt;&gt;"", $V$114:$V$119&lt;&gt;"", $V$124:$V$133&lt;&gt;"", $V$138:$V$144&lt;&gt;""),'Personal Budget'!N109,0)</f>
        <v>0</v>
      </c>
      <c r="X116" s="206"/>
      <c r="Y116" s="165" cm="1">
        <f t="array" ref="Y116">IF(OR($X$33:$X$38&lt;&gt;"",$X$44:$X$57&lt;&gt;"", $X$62:$X$66&lt;&gt;"", $X$71:$X$76&lt;&gt;"", $X$81:$X$87&lt;&gt;"", $X$92:$X$97&lt;&gt;"", $X$102:$X$109&lt;&gt;"", $X$114:$X$119&lt;&gt;"", $X$124:$X$133&lt;&gt;"", $X$138:$X$144&lt;&gt;""),'Personal Budget'!O109,0)</f>
        <v>0</v>
      </c>
      <c r="Z116" s="206"/>
      <c r="AA116" s="165" cm="1">
        <f t="array" ref="AA116">IF(OR($Z$33:$Z$38&lt;&gt;"",$Z$44:$Z$57&lt;&gt;"", $Z$62:$Z$66&lt;&gt;"", $Z$71:$Z$76&lt;&gt;"", $Z$81:$Z$87&lt;&gt;"", $Z$92:$Z$97&lt;&gt;"", $Z$102:$Z$109&lt;&gt;"", $Z$114:$Z$119&lt;&gt;"", $Z$124:$Z$133&lt;&gt;"", $Z$138:$Z$144&lt;&gt;""),'Personal Budget'!P109,0)</f>
        <v>0</v>
      </c>
      <c r="AB116" s="206"/>
      <c r="AC116" s="165" cm="1">
        <f t="array" ref="AC116">IF(OR($AB$33:$AB$38&lt;&gt;"",$AB$44:$AB$57&lt;&gt;"", $AB$62:$AB$66&lt;&gt;"", $AB$71:$AB$76&lt;&gt;"", $AB$81:$AB$87&lt;&gt;"", $AB$92:$AB$97&lt;&gt;"", $AB$102:$AB$109&lt;&gt;"", $AB$114:$AB$119&lt;&gt;"", $AB$124:$AB$133&lt;&gt;"", $AB$138:$AB$144&lt;&gt;""),'Personal Budget'!Q109,0)</f>
        <v>0</v>
      </c>
      <c r="AD116" s="235">
        <f t="shared" si="23"/>
        <v>0</v>
      </c>
      <c r="AE116" s="235">
        <f t="shared" si="23"/>
        <v>0</v>
      </c>
      <c r="AF116" s="74">
        <f t="shared" si="24"/>
        <v>0</v>
      </c>
    </row>
    <row r="117" spans="2:32" ht="19.5" customHeight="1" x14ac:dyDescent="0.2">
      <c r="B117" s="28"/>
      <c r="C117" s="167" t="str">
        <f>'Personal Budget'!C110</f>
        <v>Public transport</v>
      </c>
      <c r="D117" s="142" t="s">
        <v>41</v>
      </c>
      <c r="E117" s="143">
        <v>0</v>
      </c>
      <c r="F117" s="206"/>
      <c r="G117" s="165" cm="1">
        <f t="array" ref="G117">IF(OR($F$33:$F$38&lt;&gt;"",$F$44:$F$57&lt;&gt;"", $F$62:$F$66&lt;&gt;"", $F$71:$F$76&lt;&gt;"", $F$81:$F$87&lt;&gt;"", $F$92:$F$97&lt;&gt;"", $F$102:$F$109&lt;&gt;"", $F$114:$F$119&lt;&gt;"", $F$124:$F$133&lt;&gt;"", $F$138:$F$144&lt;&gt;""),'Personal Budget'!F110,0)</f>
        <v>0</v>
      </c>
      <c r="H117" s="206"/>
      <c r="I117" s="147" cm="1">
        <f t="array" ref="I117">IF(OR($H$33:$H$38&lt;&gt;"",$H$44:$H$57&lt;&gt;"", $H$62:$H$66&lt;&gt;"", $H$71:$H$76&lt;&gt;"", $H$81:$H$87&lt;&gt;"", $H$92:$H$97&lt;&gt;"", $H$102:$H$109&lt;&gt;"", $H$114:$H$119&lt;&gt;"", $H$124:$H$133&lt;&gt;"", $H$138:$H$144&lt;&gt;""),'Personal Budget'!G110,0)</f>
        <v>0</v>
      </c>
      <c r="J117" s="206"/>
      <c r="K117" s="147" cm="1">
        <f t="array" ref="K117">IF(OR($J$33:$J$38&lt;&gt;"",$J$44:$J$57&lt;&gt;"", $J$62:$J$66&lt;&gt;"", $J$71:$J$76&lt;&gt;"", $J$81:$J$87&lt;&gt;"", $J$92:$J$97&lt;&gt;"", $J$102:$J$109&lt;&gt;"", $J$114:$J$119&lt;&gt;"", $J$124:$J$133&lt;&gt;"", $J$138:$J$144&lt;&gt;""),'Personal Budget'!H110,0)</f>
        <v>0</v>
      </c>
      <c r="L117" s="206"/>
      <c r="M117" s="147" cm="1">
        <f t="array" ref="M117">IF(OR($L$33:$L$38&lt;&gt;"",$L$44:$L$57&lt;&gt;"", $L$62:$L$66&lt;&gt;"", $L$71:$L$76&lt;&gt;"", $L$81:$L$87&lt;&gt;"", $L$92:$L$97&lt;&gt;"", $L$102:$L$109&lt;&gt;"", $L$114:$L$119&lt;&gt;"", $L$124:$L$133&lt;&gt;"", $L$138:$L$144&lt;&gt;""),'Personal Budget'!I110,0)</f>
        <v>0</v>
      </c>
      <c r="N117" s="206"/>
      <c r="O117" s="147" cm="1">
        <f t="array" ref="O117">IF(OR($N$33:$N$38&lt;&gt;"",$N$44:$N$57&lt;&gt;"", $N$62:$N$66&lt;&gt;"", $N$71:$N$76&lt;&gt;"", $N$81:$N$87&lt;&gt;"", $N$92:$N$97&lt;&gt;"", $N$102:$N$109&lt;&gt;"", $N$114:$N$119&lt;&gt;"", $N$124:$N$133&lt;&gt;"", $N$138:$N$144&lt;&gt;""),'Personal Budget'!J110,0)</f>
        <v>0</v>
      </c>
      <c r="P117" s="206"/>
      <c r="Q117" s="147" cm="1">
        <f t="array" ref="Q117">IF(OR($P$33:$P$38&lt;&gt;"",$P$44:$P$57&lt;&gt;"", $P$62:$P$66&lt;&gt;"", $P$71:$P$76&lt;&gt;"", $P$81:$P$87&lt;&gt;"", $P$92:$P$97&lt;&gt;"", $P$102:$P$109&lt;&gt;"", $P$114:$P$119&lt;&gt;"", $P$124:$P$133&lt;&gt;"", $P$138:$P$144&lt;&gt;""),'Personal Budget'!K110,0)</f>
        <v>0</v>
      </c>
      <c r="R117" s="206"/>
      <c r="S117" s="165" cm="1">
        <f t="array" ref="S117">IF(OR($R$33:$R$38&lt;&gt;"",$R$44:$R$57&lt;&gt;"", $R$62:$R$66&lt;&gt;"", $R$71:$R$76&lt;&gt;"", $R$81:$R$87&lt;&gt;"", $R$92:$R$97&lt;&gt;"", $R$102:$R$109&lt;&gt;"", $R$114:$R$119&lt;&gt;"", $R$124:$R$133&lt;&gt;"", $R$138:$R$144&lt;&gt;""),'Personal Budget'!L110,0)</f>
        <v>0</v>
      </c>
      <c r="T117" s="206"/>
      <c r="U117" s="165" cm="1">
        <f t="array" ref="U117">IF(OR($T$33:$T$38&lt;&gt;"",$T$44:$T$57&lt;&gt;"", $T$62:$T$66&lt;&gt;"", $T$71:$T$76&lt;&gt;"", $T$81:$T$87&lt;&gt;"", $T$92:$T$97&lt;&gt;"", $T$102:$T$109&lt;&gt;"", $T$114:$T$119&lt;&gt;"", $T$124:$T$133&lt;&gt;"", $T$138:$T$144&lt;&gt;""),'Personal Budget'!M110,0)</f>
        <v>0</v>
      </c>
      <c r="V117" s="206"/>
      <c r="W117" s="165" cm="1">
        <f t="array" ref="W117">IF(OR($V$33:$V$38&lt;&gt;"",$V$44:$V$57&lt;&gt;"", $V$62:$V$66&lt;&gt;"", $V$71:$V$76&lt;&gt;"", $V$81:$V$87&lt;&gt;"", $V$92:$V$97&lt;&gt;"", $V$102:$V$109&lt;&gt;"", $V$114:$V$119&lt;&gt;"", $V$124:$V$133&lt;&gt;"", $V$138:$V$144&lt;&gt;""),'Personal Budget'!N110,0)</f>
        <v>0</v>
      </c>
      <c r="X117" s="206"/>
      <c r="Y117" s="165" cm="1">
        <f t="array" ref="Y117">IF(OR($X$33:$X$38&lt;&gt;"",$X$44:$X$57&lt;&gt;"", $X$62:$X$66&lt;&gt;"", $X$71:$X$76&lt;&gt;"", $X$81:$X$87&lt;&gt;"", $X$92:$X$97&lt;&gt;"", $X$102:$X$109&lt;&gt;"", $X$114:$X$119&lt;&gt;"", $X$124:$X$133&lt;&gt;"", $X$138:$X$144&lt;&gt;""),'Personal Budget'!O110,0)</f>
        <v>0</v>
      </c>
      <c r="Z117" s="206"/>
      <c r="AA117" s="165" cm="1">
        <f t="array" ref="AA117">IF(OR($Z$33:$Z$38&lt;&gt;"",$Z$44:$Z$57&lt;&gt;"", $Z$62:$Z$66&lt;&gt;"", $Z$71:$Z$76&lt;&gt;"", $Z$81:$Z$87&lt;&gt;"", $Z$92:$Z$97&lt;&gt;"", $Z$102:$Z$109&lt;&gt;"", $Z$114:$Z$119&lt;&gt;"", $Z$124:$Z$133&lt;&gt;"", $Z$138:$Z$144&lt;&gt;""),'Personal Budget'!P110,0)</f>
        <v>0</v>
      </c>
      <c r="AB117" s="206"/>
      <c r="AC117" s="165" cm="1">
        <f t="array" ref="AC117">IF(OR($AB$33:$AB$38&lt;&gt;"",$AB$44:$AB$57&lt;&gt;"", $AB$62:$AB$66&lt;&gt;"", $AB$71:$AB$76&lt;&gt;"", $AB$81:$AB$87&lt;&gt;"", $AB$92:$AB$97&lt;&gt;"", $AB$102:$AB$109&lt;&gt;"", $AB$114:$AB$119&lt;&gt;"", $AB$124:$AB$133&lt;&gt;"", $AB$138:$AB$144&lt;&gt;""),'Personal Budget'!Q110,0)</f>
        <v>0</v>
      </c>
      <c r="AD117" s="235">
        <f t="shared" si="23"/>
        <v>0</v>
      </c>
      <c r="AE117" s="235">
        <f t="shared" si="23"/>
        <v>0</v>
      </c>
      <c r="AF117" s="74">
        <f t="shared" si="24"/>
        <v>0</v>
      </c>
    </row>
    <row r="118" spans="2:32" ht="19.5" customHeight="1" x14ac:dyDescent="0.2">
      <c r="B118" s="28"/>
      <c r="C118" s="168" t="str">
        <f>'Personal Budget'!C111</f>
        <v>Toll roads</v>
      </c>
      <c r="D118" s="142" t="s">
        <v>41</v>
      </c>
      <c r="E118" s="143">
        <v>0</v>
      </c>
      <c r="F118" s="206"/>
      <c r="G118" s="165" cm="1">
        <f t="array" ref="G118">IF(OR($F$33:$F$38&lt;&gt;"",$F$44:$F$57&lt;&gt;"", $F$62:$F$66&lt;&gt;"", $F$71:$F$76&lt;&gt;"", $F$81:$F$87&lt;&gt;"", $F$92:$F$97&lt;&gt;"", $F$102:$F$109&lt;&gt;"", $F$114:$F$119&lt;&gt;"", $F$124:$F$133&lt;&gt;"", $F$138:$F$144&lt;&gt;""),'Personal Budget'!F111,0)</f>
        <v>0</v>
      </c>
      <c r="H118" s="206"/>
      <c r="I118" s="248" cm="1">
        <f t="array" ref="I118">IF(OR($H$33:$H$38&lt;&gt;"",$H$44:$H$57&lt;&gt;"", $H$62:$H$66&lt;&gt;"", $H$71:$H$76&lt;&gt;"", $H$81:$H$87&lt;&gt;"", $H$92:$H$97&lt;&gt;"", $H$102:$H$109&lt;&gt;"", $H$114:$H$119&lt;&gt;"", $H$124:$H$133&lt;&gt;"", $H$138:$H$144&lt;&gt;""),'Personal Budget'!G111,0)</f>
        <v>0</v>
      </c>
      <c r="J118" s="206"/>
      <c r="K118" s="248" cm="1">
        <f t="array" ref="K118">IF(OR($J$33:$J$38&lt;&gt;"",$J$44:$J$57&lt;&gt;"", $J$62:$J$66&lt;&gt;"", $J$71:$J$76&lt;&gt;"", $J$81:$J$87&lt;&gt;"", $J$92:$J$97&lt;&gt;"", $J$102:$J$109&lt;&gt;"", $J$114:$J$119&lt;&gt;"", $J$124:$J$133&lt;&gt;"", $J$138:$J$144&lt;&gt;""),'Personal Budget'!H111,0)</f>
        <v>0</v>
      </c>
      <c r="L118" s="206"/>
      <c r="M118" s="248" cm="1">
        <f t="array" ref="M118">IF(OR($L$33:$L$38&lt;&gt;"",$L$44:$L$57&lt;&gt;"", $L$62:$L$66&lt;&gt;"", $L$71:$L$76&lt;&gt;"", $L$81:$L$87&lt;&gt;"", $L$92:$L$97&lt;&gt;"", $L$102:$L$109&lt;&gt;"", $L$114:$L$119&lt;&gt;"", $L$124:$L$133&lt;&gt;"", $L$138:$L$144&lt;&gt;""),'Personal Budget'!I111,0)</f>
        <v>0</v>
      </c>
      <c r="N118" s="206"/>
      <c r="O118" s="248" cm="1">
        <f t="array" ref="O118">IF(OR($N$33:$N$38&lt;&gt;"",$N$44:$N$57&lt;&gt;"", $N$62:$N$66&lt;&gt;"", $N$71:$N$76&lt;&gt;"", $N$81:$N$87&lt;&gt;"", $N$92:$N$97&lt;&gt;"", $N$102:$N$109&lt;&gt;"", $N$114:$N$119&lt;&gt;"", $N$124:$N$133&lt;&gt;"", $N$138:$N$144&lt;&gt;""),'Personal Budget'!J111,0)</f>
        <v>0</v>
      </c>
      <c r="P118" s="206"/>
      <c r="Q118" s="248" cm="1">
        <f t="array" ref="Q118">IF(OR($P$33:$P$38&lt;&gt;"",$P$44:$P$57&lt;&gt;"", $P$62:$P$66&lt;&gt;"", $P$71:$P$76&lt;&gt;"", $P$81:$P$87&lt;&gt;"", $P$92:$P$97&lt;&gt;"", $P$102:$P$109&lt;&gt;"", $P$114:$P$119&lt;&gt;"", $P$124:$P$133&lt;&gt;"", $P$138:$P$144&lt;&gt;""),'Personal Budget'!K111,0)</f>
        <v>0</v>
      </c>
      <c r="R118" s="206"/>
      <c r="S118" s="165" cm="1">
        <f t="array" ref="S118">IF(OR($R$33:$R$38&lt;&gt;"",$R$44:$R$57&lt;&gt;"", $R$62:$R$66&lt;&gt;"", $R$71:$R$76&lt;&gt;"", $R$81:$R$87&lt;&gt;"", $R$92:$R$97&lt;&gt;"", $R$102:$R$109&lt;&gt;"", $R$114:$R$119&lt;&gt;"", $R$124:$R$133&lt;&gt;"", $R$138:$R$144&lt;&gt;""),'Personal Budget'!L111,0)</f>
        <v>0</v>
      </c>
      <c r="T118" s="206"/>
      <c r="U118" s="165" cm="1">
        <f t="array" ref="U118">IF(OR($T$33:$T$38&lt;&gt;"",$T$44:$T$57&lt;&gt;"", $T$62:$T$66&lt;&gt;"", $T$71:$T$76&lt;&gt;"", $T$81:$T$87&lt;&gt;"", $T$92:$T$97&lt;&gt;"", $T$102:$T$109&lt;&gt;"", $T$114:$T$119&lt;&gt;"", $T$124:$T$133&lt;&gt;"", $T$138:$T$144&lt;&gt;""),'Personal Budget'!M111,0)</f>
        <v>0</v>
      </c>
      <c r="V118" s="206"/>
      <c r="W118" s="165" cm="1">
        <f t="array" ref="W118">IF(OR($V$33:$V$38&lt;&gt;"",$V$44:$V$57&lt;&gt;"", $V$62:$V$66&lt;&gt;"", $V$71:$V$76&lt;&gt;"", $V$81:$V$87&lt;&gt;"", $V$92:$V$97&lt;&gt;"", $V$102:$V$109&lt;&gt;"", $V$114:$V$119&lt;&gt;"", $V$124:$V$133&lt;&gt;"", $V$138:$V$144&lt;&gt;""),'Personal Budget'!N111,0)</f>
        <v>0</v>
      </c>
      <c r="X118" s="206"/>
      <c r="Y118" s="165" cm="1">
        <f t="array" ref="Y118">IF(OR($X$33:$X$38&lt;&gt;"",$X$44:$X$57&lt;&gt;"", $X$62:$X$66&lt;&gt;"", $X$71:$X$76&lt;&gt;"", $X$81:$X$87&lt;&gt;"", $X$92:$X$97&lt;&gt;"", $X$102:$X$109&lt;&gt;"", $X$114:$X$119&lt;&gt;"", $X$124:$X$133&lt;&gt;"", $X$138:$X$144&lt;&gt;""),'Personal Budget'!O111,0)</f>
        <v>0</v>
      </c>
      <c r="Z118" s="206"/>
      <c r="AA118" s="165" cm="1">
        <f t="array" ref="AA118">IF(OR($Z$33:$Z$38&lt;&gt;"",$Z$44:$Z$57&lt;&gt;"", $Z$62:$Z$66&lt;&gt;"", $Z$71:$Z$76&lt;&gt;"", $Z$81:$Z$87&lt;&gt;"", $Z$92:$Z$97&lt;&gt;"", $Z$102:$Z$109&lt;&gt;"", $Z$114:$Z$119&lt;&gt;"", $Z$124:$Z$133&lt;&gt;"", $Z$138:$Z$144&lt;&gt;""),'Personal Budget'!P111,0)</f>
        <v>0</v>
      </c>
      <c r="AB118" s="206"/>
      <c r="AC118" s="165" cm="1">
        <f t="array" ref="AC118">IF(OR($AB$33:$AB$38&lt;&gt;"",$AB$44:$AB$57&lt;&gt;"", $AB$62:$AB$66&lt;&gt;"", $AB$71:$AB$76&lt;&gt;"", $AB$81:$AB$87&lt;&gt;"", $AB$92:$AB$97&lt;&gt;"", $AB$102:$AB$109&lt;&gt;"", $AB$114:$AB$119&lt;&gt;"", $AB$124:$AB$133&lt;&gt;"", $AB$138:$AB$144&lt;&gt;""),'Personal Budget'!Q111,0)</f>
        <v>0</v>
      </c>
      <c r="AD118" s="235">
        <f t="shared" si="23"/>
        <v>0</v>
      </c>
      <c r="AE118" s="235">
        <f t="shared" si="23"/>
        <v>0</v>
      </c>
      <c r="AF118" s="74">
        <f t="shared" si="24"/>
        <v>0</v>
      </c>
    </row>
    <row r="119" spans="2:32" ht="19.5" customHeight="1" thickBot="1" x14ac:dyDescent="0.25">
      <c r="B119" s="28"/>
      <c r="C119" s="163" t="str">
        <f>'Personal Budget'!C112</f>
        <v>Other</v>
      </c>
      <c r="D119" s="164" t="s">
        <v>41</v>
      </c>
      <c r="E119" s="172">
        <v>0</v>
      </c>
      <c r="F119" s="208"/>
      <c r="G119" s="165" cm="1">
        <f t="array" ref="G119">IF(OR($F$33:$F$38&lt;&gt;"",$F$44:$F$57&lt;&gt;"", $F$62:$F$66&lt;&gt;"", $F$71:$F$76&lt;&gt;"", $F$81:$F$87&lt;&gt;"", $F$92:$F$97&lt;&gt;"", $F$102:$F$109&lt;&gt;"", $F$114:$F$119&lt;&gt;"", $F$124:$F$133&lt;&gt;"", $F$138:$F$144&lt;&gt;""),'Personal Budget'!F112,0)</f>
        <v>0</v>
      </c>
      <c r="H119" s="208"/>
      <c r="I119" s="145" cm="1">
        <f t="array" ref="I119">IF(OR($H$33:$H$38&lt;&gt;"",$H$44:$H$57&lt;&gt;"", $H$62:$H$66&lt;&gt;"", $H$71:$H$76&lt;&gt;"", $H$81:$H$87&lt;&gt;"", $H$92:$H$97&lt;&gt;"", $H$102:$H$109&lt;&gt;"", $H$114:$H$119&lt;&gt;"", $H$124:$H$133&lt;&gt;"", $H$138:$H$144&lt;&gt;""),'Personal Budget'!G112,0)</f>
        <v>0</v>
      </c>
      <c r="J119" s="209"/>
      <c r="K119" s="145" cm="1">
        <f t="array" ref="K119">IF(OR($J$33:$J$38&lt;&gt;"",$J$44:$J$57&lt;&gt;"", $J$62:$J$66&lt;&gt;"", $J$71:$J$76&lt;&gt;"", $J$81:$J$87&lt;&gt;"", $J$92:$J$97&lt;&gt;"", $J$102:$J$109&lt;&gt;"", $J$114:$J$119&lt;&gt;"", $J$124:$J$133&lt;&gt;"", $J$138:$J$144&lt;&gt;""),'Personal Budget'!H112,0)</f>
        <v>0</v>
      </c>
      <c r="L119" s="209"/>
      <c r="M119" s="145" cm="1">
        <f t="array" ref="M119">IF(OR($L$33:$L$38&lt;&gt;"",$L$44:$L$57&lt;&gt;"", $L$62:$L$66&lt;&gt;"", $L$71:$L$76&lt;&gt;"", $L$81:$L$87&lt;&gt;"", $L$92:$L$97&lt;&gt;"", $L$102:$L$109&lt;&gt;"", $L$114:$L$119&lt;&gt;"", $L$124:$L$133&lt;&gt;"", $L$138:$L$144&lt;&gt;""),'Personal Budget'!I112,0)</f>
        <v>0</v>
      </c>
      <c r="N119" s="209"/>
      <c r="O119" s="145" cm="1">
        <f t="array" ref="O119">IF(OR($N$33:$N$38&lt;&gt;"",$N$44:$N$57&lt;&gt;"", $N$62:$N$66&lt;&gt;"", $N$71:$N$76&lt;&gt;"", $N$81:$N$87&lt;&gt;"", $N$92:$N$97&lt;&gt;"", $N$102:$N$109&lt;&gt;"", $N$114:$N$119&lt;&gt;"", $N$124:$N$133&lt;&gt;"", $N$138:$N$144&lt;&gt;""),'Personal Budget'!J112,0)</f>
        <v>0</v>
      </c>
      <c r="P119" s="209"/>
      <c r="Q119" s="145" cm="1">
        <f t="array" ref="Q119">IF(OR($P$33:$P$38&lt;&gt;"",$P$44:$P$57&lt;&gt;"", $P$62:$P$66&lt;&gt;"", $P$71:$P$76&lt;&gt;"", $P$81:$P$87&lt;&gt;"", $P$92:$P$97&lt;&gt;"", $P$102:$P$109&lt;&gt;"", $P$114:$P$119&lt;&gt;"", $P$124:$P$133&lt;&gt;"", $P$138:$P$144&lt;&gt;""),'Personal Budget'!K112,0)</f>
        <v>0</v>
      </c>
      <c r="R119" s="208"/>
      <c r="S119" s="165" cm="1">
        <f t="array" ref="S119">IF(OR($R$33:$R$38&lt;&gt;"",$R$44:$R$57&lt;&gt;"", $R$62:$R$66&lt;&gt;"", $R$71:$R$76&lt;&gt;"", $R$81:$R$87&lt;&gt;"", $R$92:$R$97&lt;&gt;"", $R$102:$R$109&lt;&gt;"", $R$114:$R$119&lt;&gt;"", $R$124:$R$133&lt;&gt;"", $R$138:$R$144&lt;&gt;""),'Personal Budget'!L112,0)</f>
        <v>0</v>
      </c>
      <c r="T119" s="208"/>
      <c r="U119" s="165" cm="1">
        <f t="array" ref="U119">IF(OR($T$33:$T$38&lt;&gt;"",$T$44:$T$57&lt;&gt;"", $T$62:$T$66&lt;&gt;"", $T$71:$T$76&lt;&gt;"", $T$81:$T$87&lt;&gt;"", $T$92:$T$97&lt;&gt;"", $T$102:$T$109&lt;&gt;"", $T$114:$T$119&lt;&gt;"", $T$124:$T$133&lt;&gt;"", $T$138:$T$144&lt;&gt;""),'Personal Budget'!M112,0)</f>
        <v>0</v>
      </c>
      <c r="V119" s="208"/>
      <c r="W119" s="165" cm="1">
        <f t="array" ref="W119">IF(OR($V$33:$V$38&lt;&gt;"",$V$44:$V$57&lt;&gt;"", $V$62:$V$66&lt;&gt;"", $V$71:$V$76&lt;&gt;"", $V$81:$V$87&lt;&gt;"", $V$92:$V$97&lt;&gt;"", $V$102:$V$109&lt;&gt;"", $V$114:$V$119&lt;&gt;"", $V$124:$V$133&lt;&gt;"", $V$138:$V$144&lt;&gt;""),'Personal Budget'!N112,0)</f>
        <v>0</v>
      </c>
      <c r="X119" s="208"/>
      <c r="Y119" s="165" cm="1">
        <f t="array" ref="Y119">IF(OR($X$33:$X$38&lt;&gt;"",$X$44:$X$57&lt;&gt;"", $X$62:$X$66&lt;&gt;"", $X$71:$X$76&lt;&gt;"", $X$81:$X$87&lt;&gt;"", $X$92:$X$97&lt;&gt;"", $X$102:$X$109&lt;&gt;"", $X$114:$X$119&lt;&gt;"", $X$124:$X$133&lt;&gt;"", $X$138:$X$144&lt;&gt;""),'Personal Budget'!O112,0)</f>
        <v>0</v>
      </c>
      <c r="Z119" s="208"/>
      <c r="AA119" s="165" cm="1">
        <f t="array" ref="AA119">IF(OR($Z$33:$Z$38&lt;&gt;"",$Z$44:$Z$57&lt;&gt;"", $Z$62:$Z$66&lt;&gt;"", $Z$71:$Z$76&lt;&gt;"", $Z$81:$Z$87&lt;&gt;"", $Z$92:$Z$97&lt;&gt;"", $Z$102:$Z$109&lt;&gt;"", $Z$114:$Z$119&lt;&gt;"", $Z$124:$Z$133&lt;&gt;"", $Z$138:$Z$144&lt;&gt;""),'Personal Budget'!P112,0)</f>
        <v>0</v>
      </c>
      <c r="AB119" s="208"/>
      <c r="AC119" s="165" cm="1">
        <f t="array" ref="AC119">IF(OR($AB$33:$AB$38&lt;&gt;"",$AB$44:$AB$57&lt;&gt;"", $AB$62:$AB$66&lt;&gt;"", $AB$71:$AB$76&lt;&gt;"", $AB$81:$AB$87&lt;&gt;"", $AB$92:$AB$97&lt;&gt;"", $AB$102:$AB$109&lt;&gt;"", $AB$114:$AB$119&lt;&gt;"", $AB$124:$AB$133&lt;&gt;"", $AB$138:$AB$144&lt;&gt;""),'Personal Budget'!Q112,0)</f>
        <v>0</v>
      </c>
      <c r="AD119" s="236">
        <f t="shared" si="23"/>
        <v>0</v>
      </c>
      <c r="AE119" s="236">
        <f t="shared" si="23"/>
        <v>0</v>
      </c>
      <c r="AF119" s="232">
        <f t="shared" si="24"/>
        <v>0</v>
      </c>
    </row>
    <row r="120" spans="2:32" ht="19.5" customHeight="1" thickTop="1" x14ac:dyDescent="0.2">
      <c r="B120" s="28"/>
      <c r="C120" s="148" t="str">
        <f>'Personal Budget'!C113</f>
        <v>Total</v>
      </c>
      <c r="D120" s="183"/>
      <c r="E120" s="183"/>
      <c r="F120" s="220">
        <f t="shared" ref="F120:AB120" si="25">SUM(F114:F119)</f>
        <v>0</v>
      </c>
      <c r="G120" s="109">
        <f>SUM(G114:G119)</f>
        <v>0</v>
      </c>
      <c r="H120" s="220">
        <f t="shared" si="25"/>
        <v>0</v>
      </c>
      <c r="I120" s="109">
        <f>SUM(I114:I119)</f>
        <v>0</v>
      </c>
      <c r="J120" s="220">
        <f t="shared" si="25"/>
        <v>0</v>
      </c>
      <c r="K120" s="109">
        <f>SUM(K114:K119)</f>
        <v>0</v>
      </c>
      <c r="L120" s="220">
        <f t="shared" si="25"/>
        <v>0</v>
      </c>
      <c r="M120" s="109">
        <f>SUM(M114:M119)</f>
        <v>0</v>
      </c>
      <c r="N120" s="220">
        <f t="shared" si="25"/>
        <v>0</v>
      </c>
      <c r="O120" s="109">
        <f>SUM(O114:O119)</f>
        <v>0</v>
      </c>
      <c r="P120" s="220">
        <f t="shared" si="25"/>
        <v>0</v>
      </c>
      <c r="Q120" s="109">
        <f>SUM(Q114:Q119)</f>
        <v>0</v>
      </c>
      <c r="R120" s="220">
        <f t="shared" si="25"/>
        <v>0</v>
      </c>
      <c r="S120" s="109">
        <f>SUM(S114:S119)</f>
        <v>0</v>
      </c>
      <c r="T120" s="220">
        <f t="shared" si="25"/>
        <v>0</v>
      </c>
      <c r="U120" s="109">
        <f>SUM(U114:U119)</f>
        <v>0</v>
      </c>
      <c r="V120" s="220">
        <f t="shared" si="25"/>
        <v>0</v>
      </c>
      <c r="W120" s="109">
        <f>SUM(W114:W119)</f>
        <v>0</v>
      </c>
      <c r="X120" s="220">
        <f t="shared" si="25"/>
        <v>0</v>
      </c>
      <c r="Y120" s="109">
        <f>SUM(Y114:Y119)</f>
        <v>0</v>
      </c>
      <c r="Z120" s="220">
        <f t="shared" si="25"/>
        <v>0</v>
      </c>
      <c r="AA120" s="109">
        <f>SUM(AA114:AA119)</f>
        <v>0</v>
      </c>
      <c r="AB120" s="220">
        <f t="shared" si="25"/>
        <v>0</v>
      </c>
      <c r="AC120" s="109">
        <f>SUM(AC114:AC119)</f>
        <v>0</v>
      </c>
      <c r="AD120" s="230">
        <f t="shared" si="23"/>
        <v>0</v>
      </c>
      <c r="AE120" s="230">
        <f t="shared" si="23"/>
        <v>0</v>
      </c>
      <c r="AF120" s="231">
        <f>SUM(AE120-AD120)</f>
        <v>0</v>
      </c>
    </row>
    <row r="121" spans="2:32" ht="19.5" customHeight="1" x14ac:dyDescent="0.2">
      <c r="B121" s="28"/>
      <c r="C121" s="32"/>
      <c r="D121" s="65"/>
      <c r="E121" s="65"/>
      <c r="F121" s="198"/>
      <c r="G121" s="56"/>
      <c r="H121" s="198"/>
      <c r="I121" s="56"/>
      <c r="J121" s="198"/>
      <c r="K121" s="56"/>
      <c r="L121" s="198"/>
      <c r="M121" s="56"/>
      <c r="N121" s="198"/>
      <c r="O121" s="56"/>
      <c r="P121" s="198"/>
      <c r="Q121" s="56"/>
      <c r="R121" s="198"/>
      <c r="S121" s="56"/>
      <c r="T121" s="198"/>
      <c r="U121" s="56"/>
      <c r="V121" s="198"/>
      <c r="W121" s="56"/>
      <c r="X121" s="198"/>
      <c r="Y121" s="56"/>
      <c r="Z121" s="198"/>
      <c r="AA121" s="56"/>
      <c r="AB121" s="198"/>
      <c r="AC121" s="56"/>
      <c r="AD121" s="89"/>
      <c r="AE121" s="88"/>
    </row>
    <row r="122" spans="2:32" ht="19.5" customHeight="1" x14ac:dyDescent="0.25">
      <c r="B122" s="80" t="str">
        <f>'Personal Budget'!B115</f>
        <v>Lifestyle</v>
      </c>
      <c r="C122" s="80"/>
      <c r="D122" s="81" t="s">
        <v>82</v>
      </c>
      <c r="E122" s="81" t="s">
        <v>83</v>
      </c>
      <c r="F122" s="295" t="str">
        <f ca="1">'Personal Budget'!F28</f>
        <v xml:space="preserve">APR </v>
      </c>
      <c r="G122" s="295"/>
      <c r="H122" s="295" t="str">
        <f ca="1">'Personal Budget'!G28</f>
        <v xml:space="preserve">MAY </v>
      </c>
      <c r="I122" s="295"/>
      <c r="J122" s="295" t="str">
        <f ca="1">'Personal Budget'!H28</f>
        <v xml:space="preserve">JUN </v>
      </c>
      <c r="K122" s="295"/>
      <c r="L122" s="295" t="str">
        <f ca="1">'Personal Budget'!I28</f>
        <v xml:space="preserve">JUL </v>
      </c>
      <c r="M122" s="295"/>
      <c r="N122" s="295" t="str">
        <f ca="1">'Personal Budget'!J28</f>
        <v xml:space="preserve">AUG </v>
      </c>
      <c r="O122" s="295"/>
      <c r="P122" s="295" t="str">
        <f ca="1">'Personal Budget'!K28</f>
        <v xml:space="preserve">SEPT </v>
      </c>
      <c r="Q122" s="295"/>
      <c r="R122" s="295" t="str">
        <f ca="1">'Personal Budget'!L28</f>
        <v xml:space="preserve">OCT </v>
      </c>
      <c r="S122" s="295"/>
      <c r="T122" s="295" t="str">
        <f ca="1">'Personal Budget'!M28</f>
        <v xml:space="preserve">NOV </v>
      </c>
      <c r="U122" s="295"/>
      <c r="V122" s="295" t="str">
        <f ca="1">'Personal Budget'!N28</f>
        <v xml:space="preserve">DEC </v>
      </c>
      <c r="W122" s="295"/>
      <c r="X122" s="295" t="str">
        <f ca="1">'Personal Budget'!O28</f>
        <v xml:space="preserve">JAN </v>
      </c>
      <c r="Y122" s="295"/>
      <c r="Z122" s="295" t="str">
        <f ca="1">'Personal Budget'!P28</f>
        <v xml:space="preserve">FEB </v>
      </c>
      <c r="AA122" s="295"/>
      <c r="AB122" s="295" t="str">
        <f ca="1">'Personal Budget'!Q28</f>
        <v xml:space="preserve">MAR </v>
      </c>
      <c r="AC122" s="295"/>
      <c r="AD122" s="158" t="s">
        <v>95</v>
      </c>
      <c r="AE122" s="158" t="s">
        <v>95</v>
      </c>
      <c r="AF122" s="158" t="s">
        <v>95</v>
      </c>
    </row>
    <row r="123" spans="2:32" ht="19.5" customHeight="1" thickBot="1" x14ac:dyDescent="0.25">
      <c r="B123" s="71"/>
      <c r="C123" s="71"/>
      <c r="D123" s="150"/>
      <c r="E123" s="150"/>
      <c r="F123" s="199" t="s">
        <v>94</v>
      </c>
      <c r="G123" s="159" t="s">
        <v>93</v>
      </c>
      <c r="H123" s="199" t="s">
        <v>94</v>
      </c>
      <c r="I123" s="135" t="s">
        <v>93</v>
      </c>
      <c r="J123" s="191" t="s">
        <v>94</v>
      </c>
      <c r="K123" s="135" t="s">
        <v>93</v>
      </c>
      <c r="L123" s="191" t="s">
        <v>94</v>
      </c>
      <c r="M123" s="135" t="s">
        <v>93</v>
      </c>
      <c r="N123" s="191" t="s">
        <v>94</v>
      </c>
      <c r="O123" s="135" t="s">
        <v>93</v>
      </c>
      <c r="P123" s="191" t="s">
        <v>94</v>
      </c>
      <c r="Q123" s="135" t="s">
        <v>93</v>
      </c>
      <c r="R123" s="191" t="s">
        <v>94</v>
      </c>
      <c r="S123" s="159" t="s">
        <v>93</v>
      </c>
      <c r="T123" s="199" t="s">
        <v>94</v>
      </c>
      <c r="U123" s="159" t="s">
        <v>93</v>
      </c>
      <c r="V123" s="199" t="s">
        <v>94</v>
      </c>
      <c r="W123" s="159" t="s">
        <v>93</v>
      </c>
      <c r="X123" s="199" t="s">
        <v>94</v>
      </c>
      <c r="Y123" s="159" t="s">
        <v>93</v>
      </c>
      <c r="Z123" s="199" t="s">
        <v>94</v>
      </c>
      <c r="AA123" s="159" t="s">
        <v>93</v>
      </c>
      <c r="AB123" s="199" t="s">
        <v>94</v>
      </c>
      <c r="AC123" s="159" t="s">
        <v>93</v>
      </c>
      <c r="AD123" s="159" t="s">
        <v>94</v>
      </c>
      <c r="AE123" s="159" t="s">
        <v>93</v>
      </c>
      <c r="AF123" s="159" t="s">
        <v>96</v>
      </c>
    </row>
    <row r="124" spans="2:32" ht="19.5" customHeight="1" thickTop="1" x14ac:dyDescent="0.2">
      <c r="B124" s="28"/>
      <c r="C124" s="153" t="str">
        <f>'Personal Budget'!C116</f>
        <v>Grooming</v>
      </c>
      <c r="D124" s="142" t="s">
        <v>41</v>
      </c>
      <c r="E124" s="143">
        <v>0</v>
      </c>
      <c r="F124" s="229"/>
      <c r="G124" s="213" cm="1">
        <f t="array" ref="G124">IF(OR($F$33:$F$38&lt;&gt;"",$F$44:$F$57&lt;&gt;"", $F$62:$F$66&lt;&gt;"", $F$71:$F$76&lt;&gt;"", $F$81:$F$87&lt;&gt;"", $F$92:$F$97&lt;&gt;"", $F$102:$F$109&lt;&gt;"", $F$114:$F$119&lt;&gt;"", $F$124:$F$133&lt;&gt;"", $F$138:$F$144&lt;&gt;""),'Personal Budget'!F116,0)</f>
        <v>0</v>
      </c>
      <c r="H124" s="229"/>
      <c r="I124" s="251" cm="1">
        <f t="array" ref="I124">IF(OR($H$33:$H$38&lt;&gt;"",$H$44:$H$57&lt;&gt;"", $H$62:$H$66&lt;&gt;"", $H$71:$H$76&lt;&gt;"", $H$81:$H$87&lt;&gt;"", $H$92:$H$97&lt;&gt;"", $H$102:$H$109&lt;&gt;"", $H$114:$H$119&lt;&gt;"", $H$124:$H$133&lt;&gt;"", $H$138:$H$144&lt;&gt;""),'Personal Budget'!G116,0)</f>
        <v>0</v>
      </c>
      <c r="J124" s="249"/>
      <c r="K124" s="251" cm="1">
        <f t="array" ref="K124">IF(OR($J$33:$J$38&lt;&gt;"",$J$44:$J$57&lt;&gt;"", $J$62:$J$66&lt;&gt;"", $J$71:$J$76&lt;&gt;"", $J$81:$J$87&lt;&gt;"", $J$92:$J$97&lt;&gt;"", $J$102:$J$109&lt;&gt;"", $J$114:$J$119&lt;&gt;"", $J$124:$J$133&lt;&gt;"", $J$138:$J$144&lt;&gt;""),'Personal Budget'!H116,0)</f>
        <v>0</v>
      </c>
      <c r="L124" s="249"/>
      <c r="M124" s="251" cm="1">
        <f t="array" ref="M124">IF(OR($L$33:$L$38&lt;&gt;"",$L$44:$L$57&lt;&gt;"", $L$62:$L$66&lt;&gt;"", $L$71:$L$76&lt;&gt;"", $L$81:$L$87&lt;&gt;"", $L$92:$L$97&lt;&gt;"", $L$102:$L$109&lt;&gt;"", $L$114:$L$119&lt;&gt;"", $L$124:$L$133&lt;&gt;"", $L$138:$L$144&lt;&gt;""),'Personal Budget'!I116,0)</f>
        <v>0</v>
      </c>
      <c r="N124" s="249"/>
      <c r="O124" s="251" cm="1">
        <f t="array" ref="O124">IF(OR($N$33:$N$38&lt;&gt;"",$N$44:$N$57&lt;&gt;"", $N$62:$N$66&lt;&gt;"", $N$71:$N$76&lt;&gt;"", $N$81:$N$87&lt;&gt;"", $N$92:$N$97&lt;&gt;"", $N$102:$N$109&lt;&gt;"", $N$114:$N$119&lt;&gt;"", $N$124:$N$133&lt;&gt;"", $N$138:$N$144&lt;&gt;""),'Personal Budget'!J116,0)</f>
        <v>0</v>
      </c>
      <c r="P124" s="249"/>
      <c r="Q124" s="251" cm="1">
        <f t="array" ref="Q124">IF(OR($P$33:$P$38&lt;&gt;"",$P$44:$P$57&lt;&gt;"", $P$62:$P$66&lt;&gt;"", $P$71:$P$76&lt;&gt;"", $P$81:$P$87&lt;&gt;"", $P$92:$P$97&lt;&gt;"", $P$102:$P$109&lt;&gt;"", $P$114:$P$119&lt;&gt;"", $P$124:$P$133&lt;&gt;"", $P$138:$P$144&lt;&gt;""),'Personal Budget'!K116,0)</f>
        <v>0</v>
      </c>
      <c r="R124" s="249"/>
      <c r="S124" s="213" cm="1">
        <f t="array" ref="S124">IF(OR($R$33:$R$38&lt;&gt;"",$R$44:$R$57&lt;&gt;"", $R$62:$R$66&lt;&gt;"", $R$71:$R$76&lt;&gt;"", $R$81:$R$87&lt;&gt;"", $R$92:$R$97&lt;&gt;"", $R$102:$R$109&lt;&gt;"", $R$114:$R$119&lt;&gt;"", $R$124:$R$133&lt;&gt;"", $R$138:$R$144&lt;&gt;""),'Personal Budget'!L116,0)</f>
        <v>0</v>
      </c>
      <c r="T124" s="229"/>
      <c r="U124" s="213" cm="1">
        <f t="array" ref="U124">IF(OR($T$33:$T$38&lt;&gt;"",$T$44:$T$57&lt;&gt;"", $T$62:$T$66&lt;&gt;"", $T$71:$T$76&lt;&gt;"", $T$81:$T$87&lt;&gt;"", $T$92:$T$97&lt;&gt;"", $T$102:$T$109&lt;&gt;"", $T$114:$T$119&lt;&gt;"", $T$124:$T$133&lt;&gt;"", $T$138:$T$144&lt;&gt;""),'Personal Budget'!M116,0)</f>
        <v>0</v>
      </c>
      <c r="V124" s="229"/>
      <c r="W124" s="213" cm="1">
        <f t="array" ref="W124">IF(OR($V$33:$V$38&lt;&gt;"",$V$44:$V$57&lt;&gt;"", $V$62:$V$66&lt;&gt;"", $V$71:$V$76&lt;&gt;"", $V$81:$V$87&lt;&gt;"", $V$92:$V$97&lt;&gt;"", $V$102:$V$109&lt;&gt;"", $V$114:$V$119&lt;&gt;"", $V$124:$V$133&lt;&gt;"", $V$138:$V$144&lt;&gt;""),'Personal Budget'!N116,0)</f>
        <v>0</v>
      </c>
      <c r="X124" s="229"/>
      <c r="Y124" s="213" cm="1">
        <f t="array" ref="Y124">IF(OR($X$33:$X$38&lt;&gt;"",$X$44:$X$57&lt;&gt;"", $X$62:$X$66&lt;&gt;"", $X$71:$X$76&lt;&gt;"", $X$81:$X$87&lt;&gt;"", $X$92:$X$97&lt;&gt;"", $X$102:$X$109&lt;&gt;"", $X$114:$X$119&lt;&gt;"", $X$124:$X$133&lt;&gt;"", $X$138:$X$144&lt;&gt;""),'Personal Budget'!O116,0)</f>
        <v>0</v>
      </c>
      <c r="Z124" s="229"/>
      <c r="AA124" s="213" cm="1">
        <f t="array" ref="AA124">IF(OR($Z$33:$Z$38&lt;&gt;"",$Z$44:$Z$57&lt;&gt;"", $Z$62:$Z$66&lt;&gt;"", $Z$71:$Z$76&lt;&gt;"", $Z$81:$Z$87&lt;&gt;"", $Z$92:$Z$97&lt;&gt;"", $Z$102:$Z$109&lt;&gt;"", $Z$114:$Z$119&lt;&gt;"", $Z$124:$Z$133&lt;&gt;"", $Z$138:$Z$144&lt;&gt;""),'Personal Budget'!P116,0)</f>
        <v>0</v>
      </c>
      <c r="AB124" s="229"/>
      <c r="AC124" s="239" cm="1">
        <f t="array" ref="AC124">IF(OR($AB$33:$AB$38&lt;&gt;"",$AB$44:$AB$57&lt;&gt;"", $AB$62:$AB$66&lt;&gt;"", $AB$71:$AB$76&lt;&gt;"", $AB$81:$AB$87&lt;&gt;"", $AB$92:$AB$97&lt;&gt;"", $AB$102:$AB$109&lt;&gt;"", $AB$114:$AB$119&lt;&gt;"", $AB$124:$AB$133&lt;&gt;"", $AB$138:$AB$144&lt;&gt;""),'Personal Budget'!Q116,0)</f>
        <v>0</v>
      </c>
      <c r="AD124" s="234">
        <f t="shared" ref="AD124:AD134" si="26">SUM(F124+H124+J124+L124+N124+P124+R124+T124+V124+X124+Z124+AB124)</f>
        <v>0</v>
      </c>
      <c r="AE124" s="234">
        <f t="shared" ref="AE124:AE134" si="27">SUM(G124+I124+K124+M124+O124+Q124+S124+U124+W124+Y124+AA124+AC124)</f>
        <v>0</v>
      </c>
      <c r="AF124" s="73">
        <f t="shared" ref="AF124:AF133" si="28">ROUND(SUM(AE124-AD124),2)</f>
        <v>0</v>
      </c>
    </row>
    <row r="125" spans="2:32" ht="19.5" customHeight="1" x14ac:dyDescent="0.2">
      <c r="B125" s="28"/>
      <c r="C125" s="153" t="str">
        <f>'Personal Budget'!C117</f>
        <v>Online subscriptions</v>
      </c>
      <c r="D125" s="142" t="s">
        <v>41</v>
      </c>
      <c r="E125" s="143">
        <v>0</v>
      </c>
      <c r="F125" s="206"/>
      <c r="G125" s="165" cm="1">
        <f t="array" ref="G125">IF(OR($F$33:$F$38&lt;&gt;"",$F$44:$F$57&lt;&gt;"", $F$62:$F$66&lt;&gt;"", $F$71:$F$76&lt;&gt;"", $F$81:$F$87&lt;&gt;"", $F$92:$F$97&lt;&gt;"", $F$102:$F$109&lt;&gt;"", $F$114:$F$119&lt;&gt;"", $F$124:$F$133&lt;&gt;"", $F$138:$F$144&lt;&gt;""),'Personal Budget'!F117,0)</f>
        <v>0</v>
      </c>
      <c r="H125" s="206"/>
      <c r="I125" s="165" cm="1">
        <f t="array" ref="I125">IF(OR($H$33:$H$38&lt;&gt;"",$H$44:$H$57&lt;&gt;"", $H$62:$H$66&lt;&gt;"", $H$71:$H$76&lt;&gt;"", $H$81:$H$87&lt;&gt;"", $H$92:$H$97&lt;&gt;"", $H$102:$H$109&lt;&gt;"", $H$114:$H$119&lt;&gt;"", $H$124:$H$133&lt;&gt;"", $H$138:$H$144&lt;&gt;""),'Personal Budget'!G117,0)</f>
        <v>0</v>
      </c>
      <c r="J125" s="206"/>
      <c r="K125" s="165" cm="1">
        <f t="array" ref="K125">IF(OR($J$33:$J$38&lt;&gt;"",$J$44:$J$57&lt;&gt;"", $J$62:$J$66&lt;&gt;"", $J$71:$J$76&lt;&gt;"", $J$81:$J$87&lt;&gt;"", $J$92:$J$97&lt;&gt;"", $J$102:$J$109&lt;&gt;"", $J$114:$J$119&lt;&gt;"", $J$124:$J$133&lt;&gt;"", $J$138:$J$144&lt;&gt;""),'Personal Budget'!H117,0)</f>
        <v>0</v>
      </c>
      <c r="L125" s="206"/>
      <c r="M125" s="165" cm="1">
        <f t="array" ref="M125">IF(OR($L$33:$L$38&lt;&gt;"",$L$44:$L$57&lt;&gt;"", $L$62:$L$66&lt;&gt;"", $L$71:$L$76&lt;&gt;"", $L$81:$L$87&lt;&gt;"", $L$92:$L$97&lt;&gt;"", $L$102:$L$109&lt;&gt;"", $L$114:$L$119&lt;&gt;"", $L$124:$L$133&lt;&gt;"", $L$138:$L$144&lt;&gt;""),'Personal Budget'!I117,0)</f>
        <v>0</v>
      </c>
      <c r="N125" s="206"/>
      <c r="O125" s="165" cm="1">
        <f t="array" ref="O125">IF(OR($N$33:$N$38&lt;&gt;"",$N$44:$N$57&lt;&gt;"", $N$62:$N$66&lt;&gt;"", $N$71:$N$76&lt;&gt;"", $N$81:$N$87&lt;&gt;"", $N$92:$N$97&lt;&gt;"", $N$102:$N$109&lt;&gt;"", $N$114:$N$119&lt;&gt;"", $N$124:$N$133&lt;&gt;"", $N$138:$N$144&lt;&gt;""),'Personal Budget'!J117,0)</f>
        <v>0</v>
      </c>
      <c r="P125" s="206"/>
      <c r="Q125" s="165" cm="1">
        <f t="array" ref="Q125">IF(OR($P$33:$P$38&lt;&gt;"",$P$44:$P$57&lt;&gt;"", $P$62:$P$66&lt;&gt;"", $P$71:$P$76&lt;&gt;"", $P$81:$P$87&lt;&gt;"", $P$92:$P$97&lt;&gt;"", $P$102:$P$109&lt;&gt;"", $P$114:$P$119&lt;&gt;"", $P$124:$P$133&lt;&gt;"", $P$138:$P$144&lt;&gt;""),'Personal Budget'!K117,0)</f>
        <v>0</v>
      </c>
      <c r="R125" s="206"/>
      <c r="S125" s="165" cm="1">
        <f t="array" ref="S125">IF(OR($R$33:$R$38&lt;&gt;"",$R$44:$R$57&lt;&gt;"", $R$62:$R$66&lt;&gt;"", $R$71:$R$76&lt;&gt;"", $R$81:$R$87&lt;&gt;"", $R$92:$R$97&lt;&gt;"", $R$102:$R$109&lt;&gt;"", $R$114:$R$119&lt;&gt;"", $R$124:$R$133&lt;&gt;"", $R$138:$R$144&lt;&gt;""),'Personal Budget'!L117,0)</f>
        <v>0</v>
      </c>
      <c r="T125" s="206"/>
      <c r="U125" s="165" cm="1">
        <f t="array" ref="U125">IF(OR($T$33:$T$38&lt;&gt;"",$T$44:$T$57&lt;&gt;"", $T$62:$T$66&lt;&gt;"", $T$71:$T$76&lt;&gt;"", $T$81:$T$87&lt;&gt;"", $T$92:$T$97&lt;&gt;"", $T$102:$T$109&lt;&gt;"", $T$114:$T$119&lt;&gt;"", $T$124:$T$133&lt;&gt;"", $T$138:$T$144&lt;&gt;""),'Personal Budget'!M117,0)</f>
        <v>0</v>
      </c>
      <c r="V125" s="206"/>
      <c r="W125" s="165" cm="1">
        <f t="array" ref="W125">IF(OR($V$33:$V$38&lt;&gt;"",$V$44:$V$57&lt;&gt;"", $V$62:$V$66&lt;&gt;"", $V$71:$V$76&lt;&gt;"", $V$81:$V$87&lt;&gt;"", $V$92:$V$97&lt;&gt;"", $V$102:$V$109&lt;&gt;"", $V$114:$V$119&lt;&gt;"", $V$124:$V$133&lt;&gt;"", $V$138:$V$144&lt;&gt;""),'Personal Budget'!N117,0)</f>
        <v>0</v>
      </c>
      <c r="X125" s="206"/>
      <c r="Y125" s="165" cm="1">
        <f t="array" ref="Y125">IF(OR($X$33:$X$38&lt;&gt;"",$X$44:$X$57&lt;&gt;"", $X$62:$X$66&lt;&gt;"", $X$71:$X$76&lt;&gt;"", $X$81:$X$87&lt;&gt;"", $X$92:$X$97&lt;&gt;"", $X$102:$X$109&lt;&gt;"", $X$114:$X$119&lt;&gt;"", $X$124:$X$133&lt;&gt;"", $X$138:$X$144&lt;&gt;""),'Personal Budget'!O117,0)</f>
        <v>0</v>
      </c>
      <c r="Z125" s="206"/>
      <c r="AA125" s="165" cm="1">
        <f t="array" ref="AA125">IF(OR($Z$33:$Z$38&lt;&gt;"",$Z$44:$Z$57&lt;&gt;"", $Z$62:$Z$66&lt;&gt;"", $Z$71:$Z$76&lt;&gt;"", $Z$81:$Z$87&lt;&gt;"", $Z$92:$Z$97&lt;&gt;"", $Z$102:$Z$109&lt;&gt;"", $Z$114:$Z$119&lt;&gt;"", $Z$124:$Z$133&lt;&gt;"", $Z$138:$Z$144&lt;&gt;""),'Personal Budget'!P117,0)</f>
        <v>0</v>
      </c>
      <c r="AB125" s="206"/>
      <c r="AC125" s="165" cm="1">
        <f t="array" ref="AC125">IF(OR($AB$33:$AB$38&lt;&gt;"",$AB$44:$AB$57&lt;&gt;"", $AB$62:$AB$66&lt;&gt;"", $AB$71:$AB$76&lt;&gt;"", $AB$81:$AB$87&lt;&gt;"", $AB$92:$AB$97&lt;&gt;"", $AB$102:$AB$109&lt;&gt;"", $AB$114:$AB$119&lt;&gt;"", $AB$124:$AB$133&lt;&gt;"", $AB$138:$AB$144&lt;&gt;""),'Personal Budget'!Q117,0)</f>
        <v>0</v>
      </c>
      <c r="AD125" s="235">
        <f t="shared" si="26"/>
        <v>0</v>
      </c>
      <c r="AE125" s="235">
        <f t="shared" si="27"/>
        <v>0</v>
      </c>
      <c r="AF125" s="74">
        <f t="shared" si="28"/>
        <v>0</v>
      </c>
    </row>
    <row r="126" spans="2:32" ht="19.5" customHeight="1" x14ac:dyDescent="0.2">
      <c r="B126" s="28"/>
      <c r="C126" s="153" t="str">
        <f>'Personal Budget'!C118</f>
        <v>Gym / club memberships</v>
      </c>
      <c r="D126" s="142" t="s">
        <v>41</v>
      </c>
      <c r="E126" s="143">
        <v>0</v>
      </c>
      <c r="F126" s="206"/>
      <c r="G126" s="165" cm="1">
        <f t="array" ref="G126">IF(OR($F$33:$F$38&lt;&gt;"",$F$44:$F$57&lt;&gt;"", $F$62:$F$66&lt;&gt;"", $F$71:$F$76&lt;&gt;"", $F$81:$F$87&lt;&gt;"", $F$92:$F$97&lt;&gt;"", $F$102:$F$109&lt;&gt;"", $F$114:$F$119&lt;&gt;"", $F$124:$F$133&lt;&gt;"", $F$138:$F$144&lt;&gt;""),'Personal Budget'!F118,0)</f>
        <v>0</v>
      </c>
      <c r="H126" s="206"/>
      <c r="I126" s="165" cm="1">
        <f t="array" ref="I126">IF(OR($H$33:$H$38&lt;&gt;"",$H$44:$H$57&lt;&gt;"", $H$62:$H$66&lt;&gt;"", $H$71:$H$76&lt;&gt;"", $H$81:$H$87&lt;&gt;"", $H$92:$H$97&lt;&gt;"", $H$102:$H$109&lt;&gt;"", $H$114:$H$119&lt;&gt;"", $H$124:$H$133&lt;&gt;"", $H$138:$H$144&lt;&gt;""),'Personal Budget'!G118,0)</f>
        <v>0</v>
      </c>
      <c r="J126" s="206"/>
      <c r="K126" s="165" cm="1">
        <f t="array" ref="K126">IF(OR($J$33:$J$38&lt;&gt;"",$J$44:$J$57&lt;&gt;"", $J$62:$J$66&lt;&gt;"", $J$71:$J$76&lt;&gt;"", $J$81:$J$87&lt;&gt;"", $J$92:$J$97&lt;&gt;"", $J$102:$J$109&lt;&gt;"", $J$114:$J$119&lt;&gt;"", $J$124:$J$133&lt;&gt;"", $J$138:$J$144&lt;&gt;""),'Personal Budget'!H118,0)</f>
        <v>0</v>
      </c>
      <c r="L126" s="206"/>
      <c r="M126" s="165" cm="1">
        <f t="array" ref="M126">IF(OR($L$33:$L$38&lt;&gt;"",$L$44:$L$57&lt;&gt;"", $L$62:$L$66&lt;&gt;"", $L$71:$L$76&lt;&gt;"", $L$81:$L$87&lt;&gt;"", $L$92:$L$97&lt;&gt;"", $L$102:$L$109&lt;&gt;"", $L$114:$L$119&lt;&gt;"", $L$124:$L$133&lt;&gt;"", $L$138:$L$144&lt;&gt;""),'Personal Budget'!I118,0)</f>
        <v>0</v>
      </c>
      <c r="N126" s="206"/>
      <c r="O126" s="165" cm="1">
        <f t="array" ref="O126">IF(OR($N$33:$N$38&lt;&gt;"",$N$44:$N$57&lt;&gt;"", $N$62:$N$66&lt;&gt;"", $N$71:$N$76&lt;&gt;"", $N$81:$N$87&lt;&gt;"", $N$92:$N$97&lt;&gt;"", $N$102:$N$109&lt;&gt;"", $N$114:$N$119&lt;&gt;"", $N$124:$N$133&lt;&gt;"", $N$138:$N$144&lt;&gt;""),'Personal Budget'!J118,0)</f>
        <v>0</v>
      </c>
      <c r="P126" s="206"/>
      <c r="Q126" s="165" cm="1">
        <f t="array" ref="Q126">IF(OR($P$33:$P$38&lt;&gt;"",$P$44:$P$57&lt;&gt;"", $P$62:$P$66&lt;&gt;"", $P$71:$P$76&lt;&gt;"", $P$81:$P$87&lt;&gt;"", $P$92:$P$97&lt;&gt;"", $P$102:$P$109&lt;&gt;"", $P$114:$P$119&lt;&gt;"", $P$124:$P$133&lt;&gt;"", $P$138:$P$144&lt;&gt;""),'Personal Budget'!K118,0)</f>
        <v>0</v>
      </c>
      <c r="R126" s="206"/>
      <c r="S126" s="165" cm="1">
        <f t="array" ref="S126">IF(OR($R$33:$R$38&lt;&gt;"",$R$44:$R$57&lt;&gt;"", $R$62:$R$66&lt;&gt;"", $R$71:$R$76&lt;&gt;"", $R$81:$R$87&lt;&gt;"", $R$92:$R$97&lt;&gt;"", $R$102:$R$109&lt;&gt;"", $R$114:$R$119&lt;&gt;"", $R$124:$R$133&lt;&gt;"", $R$138:$R$144&lt;&gt;""),'Personal Budget'!L118,0)</f>
        <v>0</v>
      </c>
      <c r="T126" s="206"/>
      <c r="U126" s="165" cm="1">
        <f t="array" ref="U126">IF(OR($T$33:$T$38&lt;&gt;"",$T$44:$T$57&lt;&gt;"", $T$62:$T$66&lt;&gt;"", $T$71:$T$76&lt;&gt;"", $T$81:$T$87&lt;&gt;"", $T$92:$T$97&lt;&gt;"", $T$102:$T$109&lt;&gt;"", $T$114:$T$119&lt;&gt;"", $T$124:$T$133&lt;&gt;"", $T$138:$T$144&lt;&gt;""),'Personal Budget'!M118,0)</f>
        <v>0</v>
      </c>
      <c r="V126" s="206"/>
      <c r="W126" s="165" cm="1">
        <f t="array" ref="W126">IF(OR($V$33:$V$38&lt;&gt;"",$V$44:$V$57&lt;&gt;"", $V$62:$V$66&lt;&gt;"", $V$71:$V$76&lt;&gt;"", $V$81:$V$87&lt;&gt;"", $V$92:$V$97&lt;&gt;"", $V$102:$V$109&lt;&gt;"", $V$114:$V$119&lt;&gt;"", $V$124:$V$133&lt;&gt;"", $V$138:$V$144&lt;&gt;""),'Personal Budget'!N118,0)</f>
        <v>0</v>
      </c>
      <c r="X126" s="206"/>
      <c r="Y126" s="165" cm="1">
        <f t="array" ref="Y126">IF(OR($X$33:$X$38&lt;&gt;"",$X$44:$X$57&lt;&gt;"", $X$62:$X$66&lt;&gt;"", $X$71:$X$76&lt;&gt;"", $X$81:$X$87&lt;&gt;"", $X$92:$X$97&lt;&gt;"", $X$102:$X$109&lt;&gt;"", $X$114:$X$119&lt;&gt;"", $X$124:$X$133&lt;&gt;"", $X$138:$X$144&lt;&gt;""),'Personal Budget'!O118,0)</f>
        <v>0</v>
      </c>
      <c r="Z126" s="206"/>
      <c r="AA126" s="165" cm="1">
        <f t="array" ref="AA126">IF(OR($Z$33:$Z$38&lt;&gt;"",$Z$44:$Z$57&lt;&gt;"", $Z$62:$Z$66&lt;&gt;"", $Z$71:$Z$76&lt;&gt;"", $Z$81:$Z$87&lt;&gt;"", $Z$92:$Z$97&lt;&gt;"", $Z$102:$Z$109&lt;&gt;"", $Z$114:$Z$119&lt;&gt;"", $Z$124:$Z$133&lt;&gt;"", $Z$138:$Z$144&lt;&gt;""),'Personal Budget'!P118,0)</f>
        <v>0</v>
      </c>
      <c r="AB126" s="206"/>
      <c r="AC126" s="165" cm="1">
        <f t="array" ref="AC126">IF(OR($AB$33:$AB$38&lt;&gt;"",$AB$44:$AB$57&lt;&gt;"", $AB$62:$AB$66&lt;&gt;"", $AB$71:$AB$76&lt;&gt;"", $AB$81:$AB$87&lt;&gt;"", $AB$92:$AB$97&lt;&gt;"", $AB$102:$AB$109&lt;&gt;"", $AB$114:$AB$119&lt;&gt;"", $AB$124:$AB$133&lt;&gt;"", $AB$138:$AB$144&lt;&gt;""),'Personal Budget'!Q118,0)</f>
        <v>0</v>
      </c>
      <c r="AD126" s="235">
        <f t="shared" si="26"/>
        <v>0</v>
      </c>
      <c r="AE126" s="235">
        <f t="shared" si="27"/>
        <v>0</v>
      </c>
      <c r="AF126" s="74">
        <f t="shared" si="28"/>
        <v>0</v>
      </c>
    </row>
    <row r="127" spans="2:32" ht="19.5" customHeight="1" x14ac:dyDescent="0.2">
      <c r="B127" s="28"/>
      <c r="C127" s="153" t="str">
        <f>'Personal Budget'!C119</f>
        <v>Entertainment</v>
      </c>
      <c r="D127" s="142" t="s">
        <v>41</v>
      </c>
      <c r="E127" s="143">
        <v>0</v>
      </c>
      <c r="F127" s="206"/>
      <c r="G127" s="165" cm="1">
        <f t="array" ref="G127">IF(OR($F$33:$F$38&lt;&gt;"",$F$44:$F$57&lt;&gt;"", $F$62:$F$66&lt;&gt;"", $F$71:$F$76&lt;&gt;"", $F$81:$F$87&lt;&gt;"", $F$92:$F$97&lt;&gt;"", $F$102:$F$109&lt;&gt;"", $F$114:$F$119&lt;&gt;"", $F$124:$F$133&lt;&gt;"", $F$138:$F$144&lt;&gt;""),'Personal Budget'!F119,0)</f>
        <v>0</v>
      </c>
      <c r="H127" s="206"/>
      <c r="I127" s="165" cm="1">
        <f t="array" ref="I127">IF(OR($H$33:$H$38&lt;&gt;"",$H$44:$H$57&lt;&gt;"", $H$62:$H$66&lt;&gt;"", $H$71:$H$76&lt;&gt;"", $H$81:$H$87&lt;&gt;"", $H$92:$H$97&lt;&gt;"", $H$102:$H$109&lt;&gt;"", $H$114:$H$119&lt;&gt;"", $H$124:$H$133&lt;&gt;"", $H$138:$H$144&lt;&gt;""),'Personal Budget'!G119,0)</f>
        <v>0</v>
      </c>
      <c r="J127" s="206"/>
      <c r="K127" s="165" cm="1">
        <f t="array" ref="K127">IF(OR($J$33:$J$38&lt;&gt;"",$J$44:$J$57&lt;&gt;"", $J$62:$J$66&lt;&gt;"", $J$71:$J$76&lt;&gt;"", $J$81:$J$87&lt;&gt;"", $J$92:$J$97&lt;&gt;"", $J$102:$J$109&lt;&gt;"", $J$114:$J$119&lt;&gt;"", $J$124:$J$133&lt;&gt;"", $J$138:$J$144&lt;&gt;""),'Personal Budget'!H119,0)</f>
        <v>0</v>
      </c>
      <c r="L127" s="206"/>
      <c r="M127" s="165" cm="1">
        <f t="array" ref="M127">IF(OR($L$33:$L$38&lt;&gt;"",$L$44:$L$57&lt;&gt;"", $L$62:$L$66&lt;&gt;"", $L$71:$L$76&lt;&gt;"", $L$81:$L$87&lt;&gt;"", $L$92:$L$97&lt;&gt;"", $L$102:$L$109&lt;&gt;"", $L$114:$L$119&lt;&gt;"", $L$124:$L$133&lt;&gt;"", $L$138:$L$144&lt;&gt;""),'Personal Budget'!I119,0)</f>
        <v>0</v>
      </c>
      <c r="N127" s="206"/>
      <c r="O127" s="165" cm="1">
        <f t="array" ref="O127">IF(OR($N$33:$N$38&lt;&gt;"",$N$44:$N$57&lt;&gt;"", $N$62:$N$66&lt;&gt;"", $N$71:$N$76&lt;&gt;"", $N$81:$N$87&lt;&gt;"", $N$92:$N$97&lt;&gt;"", $N$102:$N$109&lt;&gt;"", $N$114:$N$119&lt;&gt;"", $N$124:$N$133&lt;&gt;"", $N$138:$N$144&lt;&gt;""),'Personal Budget'!J119,0)</f>
        <v>0</v>
      </c>
      <c r="P127" s="206"/>
      <c r="Q127" s="165" cm="1">
        <f t="array" ref="Q127">IF(OR($P$33:$P$38&lt;&gt;"",$P$44:$P$57&lt;&gt;"", $P$62:$P$66&lt;&gt;"", $P$71:$P$76&lt;&gt;"", $P$81:$P$87&lt;&gt;"", $P$92:$P$97&lt;&gt;"", $P$102:$P$109&lt;&gt;"", $P$114:$P$119&lt;&gt;"", $P$124:$P$133&lt;&gt;"", $P$138:$P$144&lt;&gt;""),'Personal Budget'!K119,0)</f>
        <v>0</v>
      </c>
      <c r="R127" s="206"/>
      <c r="S127" s="165" cm="1">
        <f t="array" ref="S127">IF(OR($R$33:$R$38&lt;&gt;"",$R$44:$R$57&lt;&gt;"", $R$62:$R$66&lt;&gt;"", $R$71:$R$76&lt;&gt;"", $R$81:$R$87&lt;&gt;"", $R$92:$R$97&lt;&gt;"", $R$102:$R$109&lt;&gt;"", $R$114:$R$119&lt;&gt;"", $R$124:$R$133&lt;&gt;"", $R$138:$R$144&lt;&gt;""),'Personal Budget'!L119,0)</f>
        <v>0</v>
      </c>
      <c r="T127" s="206"/>
      <c r="U127" s="165" cm="1">
        <f t="array" ref="U127">IF(OR($T$33:$T$38&lt;&gt;"",$T$44:$T$57&lt;&gt;"", $T$62:$T$66&lt;&gt;"", $T$71:$T$76&lt;&gt;"", $T$81:$T$87&lt;&gt;"", $T$92:$T$97&lt;&gt;"", $T$102:$T$109&lt;&gt;"", $T$114:$T$119&lt;&gt;"", $T$124:$T$133&lt;&gt;"", $T$138:$T$144&lt;&gt;""),'Personal Budget'!M119,0)</f>
        <v>0</v>
      </c>
      <c r="V127" s="206"/>
      <c r="W127" s="165" cm="1">
        <f t="array" ref="W127">IF(OR($V$33:$V$38&lt;&gt;"",$V$44:$V$57&lt;&gt;"", $V$62:$V$66&lt;&gt;"", $V$71:$V$76&lt;&gt;"", $V$81:$V$87&lt;&gt;"", $V$92:$V$97&lt;&gt;"", $V$102:$V$109&lt;&gt;"", $V$114:$V$119&lt;&gt;"", $V$124:$V$133&lt;&gt;"", $V$138:$V$144&lt;&gt;""),'Personal Budget'!N119,0)</f>
        <v>0</v>
      </c>
      <c r="X127" s="206"/>
      <c r="Y127" s="165" cm="1">
        <f t="array" ref="Y127">IF(OR($X$33:$X$38&lt;&gt;"",$X$44:$X$57&lt;&gt;"", $X$62:$X$66&lt;&gt;"", $X$71:$X$76&lt;&gt;"", $X$81:$X$87&lt;&gt;"", $X$92:$X$97&lt;&gt;"", $X$102:$X$109&lt;&gt;"", $X$114:$X$119&lt;&gt;"", $X$124:$X$133&lt;&gt;"", $X$138:$X$144&lt;&gt;""),'Personal Budget'!O119,0)</f>
        <v>0</v>
      </c>
      <c r="Z127" s="206"/>
      <c r="AA127" s="165" cm="1">
        <f t="array" ref="AA127">IF(OR($Z$33:$Z$38&lt;&gt;"",$Z$44:$Z$57&lt;&gt;"", $Z$62:$Z$66&lt;&gt;"", $Z$71:$Z$76&lt;&gt;"", $Z$81:$Z$87&lt;&gt;"", $Z$92:$Z$97&lt;&gt;"", $Z$102:$Z$109&lt;&gt;"", $Z$114:$Z$119&lt;&gt;"", $Z$124:$Z$133&lt;&gt;"", $Z$138:$Z$144&lt;&gt;""),'Personal Budget'!P119,0)</f>
        <v>0</v>
      </c>
      <c r="AB127" s="206"/>
      <c r="AC127" s="165" cm="1">
        <f t="array" ref="AC127">IF(OR($AB$33:$AB$38&lt;&gt;"",$AB$44:$AB$57&lt;&gt;"", $AB$62:$AB$66&lt;&gt;"", $AB$71:$AB$76&lt;&gt;"", $AB$81:$AB$87&lt;&gt;"", $AB$92:$AB$97&lt;&gt;"", $AB$102:$AB$109&lt;&gt;"", $AB$114:$AB$119&lt;&gt;"", $AB$124:$AB$133&lt;&gt;"", $AB$138:$AB$144&lt;&gt;""),'Personal Budget'!Q119,0)</f>
        <v>0</v>
      </c>
      <c r="AD127" s="235">
        <f t="shared" si="26"/>
        <v>0</v>
      </c>
      <c r="AE127" s="235">
        <f t="shared" si="27"/>
        <v>0</v>
      </c>
      <c r="AF127" s="74">
        <f t="shared" si="28"/>
        <v>0</v>
      </c>
    </row>
    <row r="128" spans="2:32" ht="19.5" customHeight="1" x14ac:dyDescent="0.2">
      <c r="B128" s="28"/>
      <c r="C128" s="153" t="str">
        <f>'Personal Budget'!C120</f>
        <v>Pet costs</v>
      </c>
      <c r="D128" s="142" t="s">
        <v>41</v>
      </c>
      <c r="E128" s="143">
        <v>0</v>
      </c>
      <c r="F128" s="206"/>
      <c r="G128" s="165" cm="1">
        <f t="array" ref="G128">IF(OR($F$33:$F$38&lt;&gt;"",$F$44:$F$57&lt;&gt;"", $F$62:$F$66&lt;&gt;"", $F$71:$F$76&lt;&gt;"", $F$81:$F$87&lt;&gt;"", $F$92:$F$97&lt;&gt;"", $F$102:$F$109&lt;&gt;"", $F$114:$F$119&lt;&gt;"", $F$124:$F$133&lt;&gt;"", $F$138:$F$144&lt;&gt;""),'Personal Budget'!F120,0)</f>
        <v>0</v>
      </c>
      <c r="H128" s="206"/>
      <c r="I128" s="165" cm="1">
        <f t="array" ref="I128">IF(OR($H$33:$H$38&lt;&gt;"",$H$44:$H$57&lt;&gt;"", $H$62:$H$66&lt;&gt;"", $H$71:$H$76&lt;&gt;"", $H$81:$H$87&lt;&gt;"", $H$92:$H$97&lt;&gt;"", $H$102:$H$109&lt;&gt;"", $H$114:$H$119&lt;&gt;"", $H$124:$H$133&lt;&gt;"", $H$138:$H$144&lt;&gt;""),'Personal Budget'!G120,0)</f>
        <v>0</v>
      </c>
      <c r="J128" s="206"/>
      <c r="K128" s="165" cm="1">
        <f t="array" ref="K128">IF(OR($J$33:$J$38&lt;&gt;"",$J$44:$J$57&lt;&gt;"", $J$62:$J$66&lt;&gt;"", $J$71:$J$76&lt;&gt;"", $J$81:$J$87&lt;&gt;"", $J$92:$J$97&lt;&gt;"", $J$102:$J$109&lt;&gt;"", $J$114:$J$119&lt;&gt;"", $J$124:$J$133&lt;&gt;"", $J$138:$J$144&lt;&gt;""),'Personal Budget'!H120,0)</f>
        <v>0</v>
      </c>
      <c r="L128" s="206"/>
      <c r="M128" s="165" cm="1">
        <f t="array" ref="M128">IF(OR($L$33:$L$38&lt;&gt;"",$L$44:$L$57&lt;&gt;"", $L$62:$L$66&lt;&gt;"", $L$71:$L$76&lt;&gt;"", $L$81:$L$87&lt;&gt;"", $L$92:$L$97&lt;&gt;"", $L$102:$L$109&lt;&gt;"", $L$114:$L$119&lt;&gt;"", $L$124:$L$133&lt;&gt;"", $L$138:$L$144&lt;&gt;""),'Personal Budget'!I120,0)</f>
        <v>0</v>
      </c>
      <c r="N128" s="206"/>
      <c r="O128" s="165" cm="1">
        <f t="array" ref="O128">IF(OR($N$33:$N$38&lt;&gt;"",$N$44:$N$57&lt;&gt;"", $N$62:$N$66&lt;&gt;"", $N$71:$N$76&lt;&gt;"", $N$81:$N$87&lt;&gt;"", $N$92:$N$97&lt;&gt;"", $N$102:$N$109&lt;&gt;"", $N$114:$N$119&lt;&gt;"", $N$124:$N$133&lt;&gt;"", $N$138:$N$144&lt;&gt;""),'Personal Budget'!J120,0)</f>
        <v>0</v>
      </c>
      <c r="P128" s="206"/>
      <c r="Q128" s="165" cm="1">
        <f t="array" ref="Q128">IF(OR($P$33:$P$38&lt;&gt;"",$P$44:$P$57&lt;&gt;"", $P$62:$P$66&lt;&gt;"", $P$71:$P$76&lt;&gt;"", $P$81:$P$87&lt;&gt;"", $P$92:$P$97&lt;&gt;"", $P$102:$P$109&lt;&gt;"", $P$114:$P$119&lt;&gt;"", $P$124:$P$133&lt;&gt;"", $P$138:$P$144&lt;&gt;""),'Personal Budget'!K120,0)</f>
        <v>0</v>
      </c>
      <c r="R128" s="206"/>
      <c r="S128" s="165" cm="1">
        <f t="array" ref="S128">IF(OR($R$33:$R$38&lt;&gt;"",$R$44:$R$57&lt;&gt;"", $R$62:$R$66&lt;&gt;"", $R$71:$R$76&lt;&gt;"", $R$81:$R$87&lt;&gt;"", $R$92:$R$97&lt;&gt;"", $R$102:$R$109&lt;&gt;"", $R$114:$R$119&lt;&gt;"", $R$124:$R$133&lt;&gt;"", $R$138:$R$144&lt;&gt;""),'Personal Budget'!L120,0)</f>
        <v>0</v>
      </c>
      <c r="T128" s="206"/>
      <c r="U128" s="165" cm="1">
        <f t="array" ref="U128">IF(OR($T$33:$T$38&lt;&gt;"",$T$44:$T$57&lt;&gt;"", $T$62:$T$66&lt;&gt;"", $T$71:$T$76&lt;&gt;"", $T$81:$T$87&lt;&gt;"", $T$92:$T$97&lt;&gt;"", $T$102:$T$109&lt;&gt;"", $T$114:$T$119&lt;&gt;"", $T$124:$T$133&lt;&gt;"", $T$138:$T$144&lt;&gt;""),'Personal Budget'!M120,0)</f>
        <v>0</v>
      </c>
      <c r="V128" s="206"/>
      <c r="W128" s="165" cm="1">
        <f t="array" ref="W128">IF(OR($V$33:$V$38&lt;&gt;"",$V$44:$V$57&lt;&gt;"", $V$62:$V$66&lt;&gt;"", $V$71:$V$76&lt;&gt;"", $V$81:$V$87&lt;&gt;"", $V$92:$V$97&lt;&gt;"", $V$102:$V$109&lt;&gt;"", $V$114:$V$119&lt;&gt;"", $V$124:$V$133&lt;&gt;"", $V$138:$V$144&lt;&gt;""),'Personal Budget'!N120,0)</f>
        <v>0</v>
      </c>
      <c r="X128" s="206"/>
      <c r="Y128" s="165" cm="1">
        <f t="array" ref="Y128">IF(OR($X$33:$X$38&lt;&gt;"",$X$44:$X$57&lt;&gt;"", $X$62:$X$66&lt;&gt;"", $X$71:$X$76&lt;&gt;"", $X$81:$X$87&lt;&gt;"", $X$92:$X$97&lt;&gt;"", $X$102:$X$109&lt;&gt;"", $X$114:$X$119&lt;&gt;"", $X$124:$X$133&lt;&gt;"", $X$138:$X$144&lt;&gt;""),'Personal Budget'!O120,0)</f>
        <v>0</v>
      </c>
      <c r="Z128" s="206"/>
      <c r="AA128" s="165" cm="1">
        <f t="array" ref="AA128">IF(OR($Z$33:$Z$38&lt;&gt;"",$Z$44:$Z$57&lt;&gt;"", $Z$62:$Z$66&lt;&gt;"", $Z$71:$Z$76&lt;&gt;"", $Z$81:$Z$87&lt;&gt;"", $Z$92:$Z$97&lt;&gt;"", $Z$102:$Z$109&lt;&gt;"", $Z$114:$Z$119&lt;&gt;"", $Z$124:$Z$133&lt;&gt;"", $Z$138:$Z$144&lt;&gt;""),'Personal Budget'!P120,0)</f>
        <v>0</v>
      </c>
      <c r="AB128" s="206"/>
      <c r="AC128" s="165" cm="1">
        <f t="array" ref="AC128">IF(OR($AB$33:$AB$38&lt;&gt;"",$AB$44:$AB$57&lt;&gt;"", $AB$62:$AB$66&lt;&gt;"", $AB$71:$AB$76&lt;&gt;"", $AB$81:$AB$87&lt;&gt;"", $AB$92:$AB$97&lt;&gt;"", $AB$102:$AB$109&lt;&gt;"", $AB$114:$AB$119&lt;&gt;"", $AB$124:$AB$133&lt;&gt;"", $AB$138:$AB$144&lt;&gt;""),'Personal Budget'!Q120,0)</f>
        <v>0</v>
      </c>
      <c r="AD128" s="235">
        <f t="shared" si="26"/>
        <v>0</v>
      </c>
      <c r="AE128" s="235">
        <f t="shared" si="27"/>
        <v>0</v>
      </c>
      <c r="AF128" s="74">
        <f t="shared" si="28"/>
        <v>0</v>
      </c>
    </row>
    <row r="129" spans="2:32" ht="19.5" customHeight="1" x14ac:dyDescent="0.2">
      <c r="B129" s="28"/>
      <c r="C129" s="153" t="str">
        <f>'Personal Budget'!C121</f>
        <v>Gifts</v>
      </c>
      <c r="D129" s="142" t="s">
        <v>41</v>
      </c>
      <c r="E129" s="143">
        <v>0</v>
      </c>
      <c r="F129" s="206"/>
      <c r="G129" s="165" cm="1">
        <f t="array" ref="G129">IF(OR($F$33:$F$38&lt;&gt;"",$F$44:$F$57&lt;&gt;"", $F$62:$F$66&lt;&gt;"", $F$71:$F$76&lt;&gt;"", $F$81:$F$87&lt;&gt;"", $F$92:$F$97&lt;&gt;"", $F$102:$F$109&lt;&gt;"", $F$114:$F$119&lt;&gt;"", $F$124:$F$133&lt;&gt;"", $F$138:$F$144&lt;&gt;""),'Personal Budget'!F121,0)</f>
        <v>0</v>
      </c>
      <c r="H129" s="206"/>
      <c r="I129" s="165" cm="1">
        <f t="array" ref="I129">IF(OR($H$33:$H$38&lt;&gt;"",$H$44:$H$57&lt;&gt;"", $H$62:$H$66&lt;&gt;"", $H$71:$H$76&lt;&gt;"", $H$81:$H$87&lt;&gt;"", $H$92:$H$97&lt;&gt;"", $H$102:$H$109&lt;&gt;"", $H$114:$H$119&lt;&gt;"", $H$124:$H$133&lt;&gt;"", $H$138:$H$144&lt;&gt;""),'Personal Budget'!G121,0)</f>
        <v>0</v>
      </c>
      <c r="J129" s="206"/>
      <c r="K129" s="165" cm="1">
        <f t="array" ref="K129">IF(OR($J$33:$J$38&lt;&gt;"",$J$44:$J$57&lt;&gt;"", $J$62:$J$66&lt;&gt;"", $J$71:$J$76&lt;&gt;"", $J$81:$J$87&lt;&gt;"", $J$92:$J$97&lt;&gt;"", $J$102:$J$109&lt;&gt;"", $J$114:$J$119&lt;&gt;"", $J$124:$J$133&lt;&gt;"", $J$138:$J$144&lt;&gt;""),'Personal Budget'!H121,0)</f>
        <v>0</v>
      </c>
      <c r="L129" s="206"/>
      <c r="M129" s="165" cm="1">
        <f t="array" ref="M129">IF(OR($L$33:$L$38&lt;&gt;"",$L$44:$L$57&lt;&gt;"", $L$62:$L$66&lt;&gt;"", $L$71:$L$76&lt;&gt;"", $L$81:$L$87&lt;&gt;"", $L$92:$L$97&lt;&gt;"", $L$102:$L$109&lt;&gt;"", $L$114:$L$119&lt;&gt;"", $L$124:$L$133&lt;&gt;"", $L$138:$L$144&lt;&gt;""),'Personal Budget'!I121,0)</f>
        <v>0</v>
      </c>
      <c r="N129" s="206"/>
      <c r="O129" s="165" cm="1">
        <f t="array" ref="O129">IF(OR($N$33:$N$38&lt;&gt;"",$N$44:$N$57&lt;&gt;"", $N$62:$N$66&lt;&gt;"", $N$71:$N$76&lt;&gt;"", $N$81:$N$87&lt;&gt;"", $N$92:$N$97&lt;&gt;"", $N$102:$N$109&lt;&gt;"", $N$114:$N$119&lt;&gt;"", $N$124:$N$133&lt;&gt;"", $N$138:$N$144&lt;&gt;""),'Personal Budget'!J121,0)</f>
        <v>0</v>
      </c>
      <c r="P129" s="206"/>
      <c r="Q129" s="165" cm="1">
        <f t="array" ref="Q129">IF(OR($P$33:$P$38&lt;&gt;"",$P$44:$P$57&lt;&gt;"", $P$62:$P$66&lt;&gt;"", $P$71:$P$76&lt;&gt;"", $P$81:$P$87&lt;&gt;"", $P$92:$P$97&lt;&gt;"", $P$102:$P$109&lt;&gt;"", $P$114:$P$119&lt;&gt;"", $P$124:$P$133&lt;&gt;"", $P$138:$P$144&lt;&gt;""),'Personal Budget'!K121,0)</f>
        <v>0</v>
      </c>
      <c r="R129" s="206"/>
      <c r="S129" s="165" cm="1">
        <f t="array" ref="S129">IF(OR($R$33:$R$38&lt;&gt;"",$R$44:$R$57&lt;&gt;"", $R$62:$R$66&lt;&gt;"", $R$71:$R$76&lt;&gt;"", $R$81:$R$87&lt;&gt;"", $R$92:$R$97&lt;&gt;"", $R$102:$R$109&lt;&gt;"", $R$114:$R$119&lt;&gt;"", $R$124:$R$133&lt;&gt;"", $R$138:$R$144&lt;&gt;""),'Personal Budget'!L121,0)</f>
        <v>0</v>
      </c>
      <c r="T129" s="206"/>
      <c r="U129" s="165" cm="1">
        <f t="array" ref="U129">IF(OR($T$33:$T$38&lt;&gt;"",$T$44:$T$57&lt;&gt;"", $T$62:$T$66&lt;&gt;"", $T$71:$T$76&lt;&gt;"", $T$81:$T$87&lt;&gt;"", $T$92:$T$97&lt;&gt;"", $T$102:$T$109&lt;&gt;"", $T$114:$T$119&lt;&gt;"", $T$124:$T$133&lt;&gt;"", $T$138:$T$144&lt;&gt;""),'Personal Budget'!M121,0)</f>
        <v>0</v>
      </c>
      <c r="V129" s="206"/>
      <c r="W129" s="165" cm="1">
        <f t="array" ref="W129">IF(OR($V$33:$V$38&lt;&gt;"",$V$44:$V$57&lt;&gt;"", $V$62:$V$66&lt;&gt;"", $V$71:$V$76&lt;&gt;"", $V$81:$V$87&lt;&gt;"", $V$92:$V$97&lt;&gt;"", $V$102:$V$109&lt;&gt;"", $V$114:$V$119&lt;&gt;"", $V$124:$V$133&lt;&gt;"", $V$138:$V$144&lt;&gt;""),'Personal Budget'!N121,0)</f>
        <v>0</v>
      </c>
      <c r="X129" s="206"/>
      <c r="Y129" s="165" cm="1">
        <f t="array" ref="Y129">IF(OR($X$33:$X$38&lt;&gt;"",$X$44:$X$57&lt;&gt;"", $X$62:$X$66&lt;&gt;"", $X$71:$X$76&lt;&gt;"", $X$81:$X$87&lt;&gt;"", $X$92:$X$97&lt;&gt;"", $X$102:$X$109&lt;&gt;"", $X$114:$X$119&lt;&gt;"", $X$124:$X$133&lt;&gt;"", $X$138:$X$144&lt;&gt;""),'Personal Budget'!O121,0)</f>
        <v>0</v>
      </c>
      <c r="Z129" s="206"/>
      <c r="AA129" s="165" cm="1">
        <f t="array" ref="AA129">IF(OR($Z$33:$Z$38&lt;&gt;"",$Z$44:$Z$57&lt;&gt;"", $Z$62:$Z$66&lt;&gt;"", $Z$71:$Z$76&lt;&gt;"", $Z$81:$Z$87&lt;&gt;"", $Z$92:$Z$97&lt;&gt;"", $Z$102:$Z$109&lt;&gt;"", $Z$114:$Z$119&lt;&gt;"", $Z$124:$Z$133&lt;&gt;"", $Z$138:$Z$144&lt;&gt;""),'Personal Budget'!P121,0)</f>
        <v>0</v>
      </c>
      <c r="AB129" s="206"/>
      <c r="AC129" s="165" cm="1">
        <f t="array" ref="AC129">IF(OR($AB$33:$AB$38&lt;&gt;"",$AB$44:$AB$57&lt;&gt;"", $AB$62:$AB$66&lt;&gt;"", $AB$71:$AB$76&lt;&gt;"", $AB$81:$AB$87&lt;&gt;"", $AB$92:$AB$97&lt;&gt;"", $AB$102:$AB$109&lt;&gt;"", $AB$114:$AB$119&lt;&gt;"", $AB$124:$AB$133&lt;&gt;"", $AB$138:$AB$144&lt;&gt;""),'Personal Budget'!Q121,0)</f>
        <v>0</v>
      </c>
      <c r="AD129" s="235">
        <f t="shared" si="26"/>
        <v>0</v>
      </c>
      <c r="AE129" s="235">
        <f t="shared" si="27"/>
        <v>0</v>
      </c>
      <c r="AF129" s="74">
        <f t="shared" si="28"/>
        <v>0</v>
      </c>
    </row>
    <row r="130" spans="2:32" ht="19.5" customHeight="1" x14ac:dyDescent="0.2">
      <c r="B130" s="28"/>
      <c r="C130" s="153" t="str">
        <f>'Personal Budget'!C122</f>
        <v>Holidays</v>
      </c>
      <c r="D130" s="142" t="s">
        <v>41</v>
      </c>
      <c r="E130" s="143">
        <v>0</v>
      </c>
      <c r="F130" s="206"/>
      <c r="G130" s="165" cm="1">
        <f t="array" ref="G130">IF(OR($F$33:$F$38&lt;&gt;"",$F$44:$F$57&lt;&gt;"", $F$62:$F$66&lt;&gt;"", $F$71:$F$76&lt;&gt;"", $F$81:$F$87&lt;&gt;"", $F$92:$F$97&lt;&gt;"", $F$102:$F$109&lt;&gt;"", $F$114:$F$119&lt;&gt;"", $F$124:$F$133&lt;&gt;"", $F$138:$F$144&lt;&gt;""),'Personal Budget'!F122,0)</f>
        <v>0</v>
      </c>
      <c r="H130" s="206"/>
      <c r="I130" s="165" cm="1">
        <f t="array" ref="I130">IF(OR($H$33:$H$38&lt;&gt;"",$H$44:$H$57&lt;&gt;"", $H$62:$H$66&lt;&gt;"", $H$71:$H$76&lt;&gt;"", $H$81:$H$87&lt;&gt;"", $H$92:$H$97&lt;&gt;"", $H$102:$H$109&lt;&gt;"", $H$114:$H$119&lt;&gt;"", $H$124:$H$133&lt;&gt;"", $H$138:$H$144&lt;&gt;""),'Personal Budget'!G122,0)</f>
        <v>0</v>
      </c>
      <c r="J130" s="206"/>
      <c r="K130" s="165" cm="1">
        <f t="array" ref="K130">IF(OR($J$33:$J$38&lt;&gt;"",$J$44:$J$57&lt;&gt;"", $J$62:$J$66&lt;&gt;"", $J$71:$J$76&lt;&gt;"", $J$81:$J$87&lt;&gt;"", $J$92:$J$97&lt;&gt;"", $J$102:$J$109&lt;&gt;"", $J$114:$J$119&lt;&gt;"", $J$124:$J$133&lt;&gt;"", $J$138:$J$144&lt;&gt;""),'Personal Budget'!H122,0)</f>
        <v>0</v>
      </c>
      <c r="L130" s="206"/>
      <c r="M130" s="165" cm="1">
        <f t="array" ref="M130">IF(OR($L$33:$L$38&lt;&gt;"",$L$44:$L$57&lt;&gt;"", $L$62:$L$66&lt;&gt;"", $L$71:$L$76&lt;&gt;"", $L$81:$L$87&lt;&gt;"", $L$92:$L$97&lt;&gt;"", $L$102:$L$109&lt;&gt;"", $L$114:$L$119&lt;&gt;"", $L$124:$L$133&lt;&gt;"", $L$138:$L$144&lt;&gt;""),'Personal Budget'!I122,0)</f>
        <v>0</v>
      </c>
      <c r="N130" s="206"/>
      <c r="O130" s="165" cm="1">
        <f t="array" ref="O130">IF(OR($N$33:$N$38&lt;&gt;"",$N$44:$N$57&lt;&gt;"", $N$62:$N$66&lt;&gt;"", $N$71:$N$76&lt;&gt;"", $N$81:$N$87&lt;&gt;"", $N$92:$N$97&lt;&gt;"", $N$102:$N$109&lt;&gt;"", $N$114:$N$119&lt;&gt;"", $N$124:$N$133&lt;&gt;"", $N$138:$N$144&lt;&gt;""),'Personal Budget'!J122,0)</f>
        <v>0</v>
      </c>
      <c r="P130" s="206"/>
      <c r="Q130" s="165" cm="1">
        <f t="array" ref="Q130">IF(OR($P$33:$P$38&lt;&gt;"",$P$44:$P$57&lt;&gt;"", $P$62:$P$66&lt;&gt;"", $P$71:$P$76&lt;&gt;"", $P$81:$P$87&lt;&gt;"", $P$92:$P$97&lt;&gt;"", $P$102:$P$109&lt;&gt;"", $P$114:$P$119&lt;&gt;"", $P$124:$P$133&lt;&gt;"", $P$138:$P$144&lt;&gt;""),'Personal Budget'!K122,0)</f>
        <v>0</v>
      </c>
      <c r="R130" s="206"/>
      <c r="S130" s="165" cm="1">
        <f t="array" ref="S130">IF(OR($R$33:$R$38&lt;&gt;"",$R$44:$R$57&lt;&gt;"", $R$62:$R$66&lt;&gt;"", $R$71:$R$76&lt;&gt;"", $R$81:$R$87&lt;&gt;"", $R$92:$R$97&lt;&gt;"", $R$102:$R$109&lt;&gt;"", $R$114:$R$119&lt;&gt;"", $R$124:$R$133&lt;&gt;"", $R$138:$R$144&lt;&gt;""),'Personal Budget'!L122,0)</f>
        <v>0</v>
      </c>
      <c r="T130" s="206"/>
      <c r="U130" s="165" cm="1">
        <f t="array" ref="U130">IF(OR($T$33:$T$38&lt;&gt;"",$T$44:$T$57&lt;&gt;"", $T$62:$T$66&lt;&gt;"", $T$71:$T$76&lt;&gt;"", $T$81:$T$87&lt;&gt;"", $T$92:$T$97&lt;&gt;"", $T$102:$T$109&lt;&gt;"", $T$114:$T$119&lt;&gt;"", $T$124:$T$133&lt;&gt;"", $T$138:$T$144&lt;&gt;""),'Personal Budget'!M122,0)</f>
        <v>0</v>
      </c>
      <c r="V130" s="206"/>
      <c r="W130" s="165" cm="1">
        <f t="array" ref="W130">IF(OR($V$33:$V$38&lt;&gt;"",$V$44:$V$57&lt;&gt;"", $V$62:$V$66&lt;&gt;"", $V$71:$V$76&lt;&gt;"", $V$81:$V$87&lt;&gt;"", $V$92:$V$97&lt;&gt;"", $V$102:$V$109&lt;&gt;"", $V$114:$V$119&lt;&gt;"", $V$124:$V$133&lt;&gt;"", $V$138:$V$144&lt;&gt;""),'Personal Budget'!N122,0)</f>
        <v>0</v>
      </c>
      <c r="X130" s="206"/>
      <c r="Y130" s="165" cm="1">
        <f t="array" ref="Y130">IF(OR($X$33:$X$38&lt;&gt;"",$X$44:$X$57&lt;&gt;"", $X$62:$X$66&lt;&gt;"", $X$71:$X$76&lt;&gt;"", $X$81:$X$87&lt;&gt;"", $X$92:$X$97&lt;&gt;"", $X$102:$X$109&lt;&gt;"", $X$114:$X$119&lt;&gt;"", $X$124:$X$133&lt;&gt;"", $X$138:$X$144&lt;&gt;""),'Personal Budget'!O122,0)</f>
        <v>0</v>
      </c>
      <c r="Z130" s="206"/>
      <c r="AA130" s="165" cm="1">
        <f t="array" ref="AA130">IF(OR($Z$33:$Z$38&lt;&gt;"",$Z$44:$Z$57&lt;&gt;"", $Z$62:$Z$66&lt;&gt;"", $Z$71:$Z$76&lt;&gt;"", $Z$81:$Z$87&lt;&gt;"", $Z$92:$Z$97&lt;&gt;"", $Z$102:$Z$109&lt;&gt;"", $Z$114:$Z$119&lt;&gt;"", $Z$124:$Z$133&lt;&gt;"", $Z$138:$Z$144&lt;&gt;""),'Personal Budget'!P122,0)</f>
        <v>0</v>
      </c>
      <c r="AB130" s="206"/>
      <c r="AC130" s="165" cm="1">
        <f t="array" ref="AC130">IF(OR($AB$33:$AB$38&lt;&gt;"",$AB$44:$AB$57&lt;&gt;"", $AB$62:$AB$66&lt;&gt;"", $AB$71:$AB$76&lt;&gt;"", $AB$81:$AB$87&lt;&gt;"", $AB$92:$AB$97&lt;&gt;"", $AB$102:$AB$109&lt;&gt;"", $AB$114:$AB$119&lt;&gt;"", $AB$124:$AB$133&lt;&gt;"", $AB$138:$AB$144&lt;&gt;""),'Personal Budget'!Q122,0)</f>
        <v>0</v>
      </c>
      <c r="AD130" s="235">
        <f t="shared" si="26"/>
        <v>0</v>
      </c>
      <c r="AE130" s="235">
        <f t="shared" si="27"/>
        <v>0</v>
      </c>
      <c r="AF130" s="74">
        <f t="shared" si="28"/>
        <v>0</v>
      </c>
    </row>
    <row r="131" spans="2:32" ht="19.5" customHeight="1" x14ac:dyDescent="0.2">
      <c r="B131" s="28"/>
      <c r="C131" s="153" t="str">
        <f>'Personal Budget'!C123</f>
        <v>Special occasions</v>
      </c>
      <c r="D131" s="142" t="s">
        <v>41</v>
      </c>
      <c r="E131" s="169">
        <v>0</v>
      </c>
      <c r="F131" s="206"/>
      <c r="G131" s="165" cm="1">
        <f t="array" ref="G131">IF(OR($F$33:$F$38&lt;&gt;"",$F$44:$F$57&lt;&gt;"", $F$62:$F$66&lt;&gt;"", $F$71:$F$76&lt;&gt;"", $F$81:$F$87&lt;&gt;"", $F$92:$F$97&lt;&gt;"", $F$102:$F$109&lt;&gt;"", $F$114:$F$119&lt;&gt;"", $F$124:$F$133&lt;&gt;"", $F$138:$F$144&lt;&gt;""),'Personal Budget'!F123,0)</f>
        <v>0</v>
      </c>
      <c r="H131" s="206"/>
      <c r="I131" s="165" cm="1">
        <f t="array" ref="I131">IF(OR($H$33:$H$38&lt;&gt;"",$H$44:$H$57&lt;&gt;"", $H$62:$H$66&lt;&gt;"", $H$71:$H$76&lt;&gt;"", $H$81:$H$87&lt;&gt;"", $H$92:$H$97&lt;&gt;"", $H$102:$H$109&lt;&gt;"", $H$114:$H$119&lt;&gt;"", $H$124:$H$133&lt;&gt;"", $H$138:$H$144&lt;&gt;""),'Personal Budget'!G123,0)</f>
        <v>0</v>
      </c>
      <c r="J131" s="206"/>
      <c r="K131" s="165" cm="1">
        <f t="array" ref="K131">IF(OR($J$33:$J$38&lt;&gt;"",$J$44:$J$57&lt;&gt;"", $J$62:$J$66&lt;&gt;"", $J$71:$J$76&lt;&gt;"", $J$81:$J$87&lt;&gt;"", $J$92:$J$97&lt;&gt;"", $J$102:$J$109&lt;&gt;"", $J$114:$J$119&lt;&gt;"", $J$124:$J$133&lt;&gt;"", $J$138:$J$144&lt;&gt;""),'Personal Budget'!H123,0)</f>
        <v>0</v>
      </c>
      <c r="L131" s="206"/>
      <c r="M131" s="165" cm="1">
        <f t="array" ref="M131">IF(OR($L$33:$L$38&lt;&gt;"",$L$44:$L$57&lt;&gt;"", $L$62:$L$66&lt;&gt;"", $L$71:$L$76&lt;&gt;"", $L$81:$L$87&lt;&gt;"", $L$92:$L$97&lt;&gt;"", $L$102:$L$109&lt;&gt;"", $L$114:$L$119&lt;&gt;"", $L$124:$L$133&lt;&gt;"", $L$138:$L$144&lt;&gt;""),'Personal Budget'!I123,0)</f>
        <v>0</v>
      </c>
      <c r="N131" s="206"/>
      <c r="O131" s="165" cm="1">
        <f t="array" ref="O131">IF(OR($N$33:$N$38&lt;&gt;"",$N$44:$N$57&lt;&gt;"", $N$62:$N$66&lt;&gt;"", $N$71:$N$76&lt;&gt;"", $N$81:$N$87&lt;&gt;"", $N$92:$N$97&lt;&gt;"", $N$102:$N$109&lt;&gt;"", $N$114:$N$119&lt;&gt;"", $N$124:$N$133&lt;&gt;"", $N$138:$N$144&lt;&gt;""),'Personal Budget'!J123,0)</f>
        <v>0</v>
      </c>
      <c r="P131" s="206"/>
      <c r="Q131" s="165" cm="1">
        <f t="array" ref="Q131">IF(OR($P$33:$P$38&lt;&gt;"",$P$44:$P$57&lt;&gt;"", $P$62:$P$66&lt;&gt;"", $P$71:$P$76&lt;&gt;"", $P$81:$P$87&lt;&gt;"", $P$92:$P$97&lt;&gt;"", $P$102:$P$109&lt;&gt;"", $P$114:$P$119&lt;&gt;"", $P$124:$P$133&lt;&gt;"", $P$138:$P$144&lt;&gt;""),'Personal Budget'!K123,0)</f>
        <v>0</v>
      </c>
      <c r="R131" s="206"/>
      <c r="S131" s="165" cm="1">
        <f t="array" ref="S131">IF(OR($R$33:$R$38&lt;&gt;"",$R$44:$R$57&lt;&gt;"", $R$62:$R$66&lt;&gt;"", $R$71:$R$76&lt;&gt;"", $R$81:$R$87&lt;&gt;"", $R$92:$R$97&lt;&gt;"", $R$102:$R$109&lt;&gt;"", $R$114:$R$119&lt;&gt;"", $R$124:$R$133&lt;&gt;"", $R$138:$R$144&lt;&gt;""),'Personal Budget'!L123,0)</f>
        <v>0</v>
      </c>
      <c r="T131" s="206"/>
      <c r="U131" s="165" cm="1">
        <f t="array" ref="U131">IF(OR($T$33:$T$38&lt;&gt;"",$T$44:$T$57&lt;&gt;"", $T$62:$T$66&lt;&gt;"", $T$71:$T$76&lt;&gt;"", $T$81:$T$87&lt;&gt;"", $T$92:$T$97&lt;&gt;"", $T$102:$T$109&lt;&gt;"", $T$114:$T$119&lt;&gt;"", $T$124:$T$133&lt;&gt;"", $T$138:$T$144&lt;&gt;""),'Personal Budget'!M123,0)</f>
        <v>0</v>
      </c>
      <c r="V131" s="206"/>
      <c r="W131" s="165" cm="1">
        <f t="array" ref="W131">IF(OR($V$33:$V$38&lt;&gt;"",$V$44:$V$57&lt;&gt;"", $V$62:$V$66&lt;&gt;"", $V$71:$V$76&lt;&gt;"", $V$81:$V$87&lt;&gt;"", $V$92:$V$97&lt;&gt;"", $V$102:$V$109&lt;&gt;"", $V$114:$V$119&lt;&gt;"", $V$124:$V$133&lt;&gt;"", $V$138:$V$144&lt;&gt;""),'Personal Budget'!N123,0)</f>
        <v>0</v>
      </c>
      <c r="X131" s="206"/>
      <c r="Y131" s="165" cm="1">
        <f t="array" ref="Y131">IF(OR($X$33:$X$38&lt;&gt;"",$X$44:$X$57&lt;&gt;"", $X$62:$X$66&lt;&gt;"", $X$71:$X$76&lt;&gt;"", $X$81:$X$87&lt;&gt;"", $X$92:$X$97&lt;&gt;"", $X$102:$X$109&lt;&gt;"", $X$114:$X$119&lt;&gt;"", $X$124:$X$133&lt;&gt;"", $X$138:$X$144&lt;&gt;""),'Personal Budget'!O123,0)</f>
        <v>0</v>
      </c>
      <c r="Z131" s="206"/>
      <c r="AA131" s="165" cm="1">
        <f t="array" ref="AA131">IF(OR($Z$33:$Z$38&lt;&gt;"",$Z$44:$Z$57&lt;&gt;"", $Z$62:$Z$66&lt;&gt;"", $Z$71:$Z$76&lt;&gt;"", $Z$81:$Z$87&lt;&gt;"", $Z$92:$Z$97&lt;&gt;"", $Z$102:$Z$109&lt;&gt;"", $Z$114:$Z$119&lt;&gt;"", $Z$124:$Z$133&lt;&gt;"", $Z$138:$Z$144&lt;&gt;""),'Personal Budget'!P123,0)</f>
        <v>0</v>
      </c>
      <c r="AB131" s="206"/>
      <c r="AC131" s="165" cm="1">
        <f t="array" ref="AC131">IF(OR($AB$33:$AB$38&lt;&gt;"",$AB$44:$AB$57&lt;&gt;"", $AB$62:$AB$66&lt;&gt;"", $AB$71:$AB$76&lt;&gt;"", $AB$81:$AB$87&lt;&gt;"", $AB$92:$AB$97&lt;&gt;"", $AB$102:$AB$109&lt;&gt;"", $AB$114:$AB$119&lt;&gt;"", $AB$124:$AB$133&lt;&gt;"", $AB$138:$AB$144&lt;&gt;""),'Personal Budget'!Q123,0)</f>
        <v>0</v>
      </c>
      <c r="AD131" s="235">
        <f t="shared" si="26"/>
        <v>0</v>
      </c>
      <c r="AE131" s="235">
        <f t="shared" si="27"/>
        <v>0</v>
      </c>
      <c r="AF131" s="74">
        <f t="shared" si="28"/>
        <v>0</v>
      </c>
    </row>
    <row r="132" spans="2:32" ht="19.5" customHeight="1" x14ac:dyDescent="0.2">
      <c r="B132" s="28"/>
      <c r="C132" s="141" t="str">
        <f>'Personal Budget'!C124</f>
        <v>Donations</v>
      </c>
      <c r="D132" s="142" t="s">
        <v>41</v>
      </c>
      <c r="E132" s="170">
        <v>0</v>
      </c>
      <c r="F132" s="223"/>
      <c r="G132" s="165" cm="1">
        <f t="array" ref="G132">IF(OR($F$33:$F$38&lt;&gt;"",$F$44:$F$57&lt;&gt;"", $F$62:$F$66&lt;&gt;"", $F$71:$F$76&lt;&gt;"", $F$81:$F$87&lt;&gt;"", $F$92:$F$97&lt;&gt;"", $F$102:$F$109&lt;&gt;"", $F$114:$F$119&lt;&gt;"", $F$124:$F$133&lt;&gt;"", $F$138:$F$144&lt;&gt;""),'Personal Budget'!F124,0)</f>
        <v>0</v>
      </c>
      <c r="H132" s="223"/>
      <c r="I132" s="165" cm="1">
        <f t="array" ref="I132">IF(OR($H$33:$H$38&lt;&gt;"",$H$44:$H$57&lt;&gt;"", $H$62:$H$66&lt;&gt;"", $H$71:$H$76&lt;&gt;"", $H$81:$H$87&lt;&gt;"", $H$92:$H$97&lt;&gt;"", $H$102:$H$109&lt;&gt;"", $H$114:$H$119&lt;&gt;"", $H$124:$H$133&lt;&gt;"", $H$138:$H$144&lt;&gt;""),'Personal Budget'!G124,0)</f>
        <v>0</v>
      </c>
      <c r="J132" s="223"/>
      <c r="K132" s="165" cm="1">
        <f t="array" ref="K132">IF(OR($J$33:$J$38&lt;&gt;"",$J$44:$J$57&lt;&gt;"", $J$62:$J$66&lt;&gt;"", $J$71:$J$76&lt;&gt;"", $J$81:$J$87&lt;&gt;"", $J$92:$J$97&lt;&gt;"", $J$102:$J$109&lt;&gt;"", $J$114:$J$119&lt;&gt;"", $J$124:$J$133&lt;&gt;"", $J$138:$J$144&lt;&gt;""),'Personal Budget'!H124,0)</f>
        <v>0</v>
      </c>
      <c r="L132" s="223"/>
      <c r="M132" s="165" cm="1">
        <f t="array" ref="M132">IF(OR($L$33:$L$38&lt;&gt;"",$L$44:$L$57&lt;&gt;"", $L$62:$L$66&lt;&gt;"", $L$71:$L$76&lt;&gt;"", $L$81:$L$87&lt;&gt;"", $L$92:$L$97&lt;&gt;"", $L$102:$L$109&lt;&gt;"", $L$114:$L$119&lt;&gt;"", $L$124:$L$133&lt;&gt;"", $L$138:$L$144&lt;&gt;""),'Personal Budget'!I124,0)</f>
        <v>0</v>
      </c>
      <c r="N132" s="223"/>
      <c r="O132" s="165" cm="1">
        <f t="array" ref="O132">IF(OR($N$33:$N$38&lt;&gt;"",$N$44:$N$57&lt;&gt;"", $N$62:$N$66&lt;&gt;"", $N$71:$N$76&lt;&gt;"", $N$81:$N$87&lt;&gt;"", $N$92:$N$97&lt;&gt;"", $N$102:$N$109&lt;&gt;"", $N$114:$N$119&lt;&gt;"", $N$124:$N$133&lt;&gt;"", $N$138:$N$144&lt;&gt;""),'Personal Budget'!J124,0)</f>
        <v>0</v>
      </c>
      <c r="P132" s="223"/>
      <c r="Q132" s="165" cm="1">
        <f t="array" ref="Q132">IF(OR($P$33:$P$38&lt;&gt;"",$P$44:$P$57&lt;&gt;"", $P$62:$P$66&lt;&gt;"", $P$71:$P$76&lt;&gt;"", $P$81:$P$87&lt;&gt;"", $P$92:$P$97&lt;&gt;"", $P$102:$P$109&lt;&gt;"", $P$114:$P$119&lt;&gt;"", $P$124:$P$133&lt;&gt;"", $P$138:$P$144&lt;&gt;""),'Personal Budget'!K124,0)</f>
        <v>0</v>
      </c>
      <c r="R132" s="206"/>
      <c r="S132" s="165" cm="1">
        <f t="array" ref="S132">IF(OR($R$33:$R$38&lt;&gt;"",$R$44:$R$57&lt;&gt;"", $R$62:$R$66&lt;&gt;"", $R$71:$R$76&lt;&gt;"", $R$81:$R$87&lt;&gt;"", $R$92:$R$97&lt;&gt;"", $R$102:$R$109&lt;&gt;"", $R$114:$R$119&lt;&gt;"", $R$124:$R$133&lt;&gt;"", $R$138:$R$144&lt;&gt;""),'Personal Budget'!L124,0)</f>
        <v>0</v>
      </c>
      <c r="T132" s="206"/>
      <c r="U132" s="165" cm="1">
        <f t="array" ref="U132">IF(OR($T$33:$T$38&lt;&gt;"",$T$44:$T$57&lt;&gt;"", $T$62:$T$66&lt;&gt;"", $T$71:$T$76&lt;&gt;"", $T$81:$T$87&lt;&gt;"", $T$92:$T$97&lt;&gt;"", $T$102:$T$109&lt;&gt;"", $T$114:$T$119&lt;&gt;"", $T$124:$T$133&lt;&gt;"", $T$138:$T$144&lt;&gt;""),'Personal Budget'!M124,0)</f>
        <v>0</v>
      </c>
      <c r="V132" s="206"/>
      <c r="W132" s="165" cm="1">
        <f t="array" ref="W132">IF(OR($V$33:$V$38&lt;&gt;"",$V$44:$V$57&lt;&gt;"", $V$62:$V$66&lt;&gt;"", $V$71:$V$76&lt;&gt;"", $V$81:$V$87&lt;&gt;"", $V$92:$V$97&lt;&gt;"", $V$102:$V$109&lt;&gt;"", $V$114:$V$119&lt;&gt;"", $V$124:$V$133&lt;&gt;"", $V$138:$V$144&lt;&gt;""),'Personal Budget'!N124,0)</f>
        <v>0</v>
      </c>
      <c r="X132" s="206"/>
      <c r="Y132" s="165" cm="1">
        <f t="array" ref="Y132">IF(OR($X$33:$X$38&lt;&gt;"",$X$44:$X$57&lt;&gt;"", $X$62:$X$66&lt;&gt;"", $X$71:$X$76&lt;&gt;"", $X$81:$X$87&lt;&gt;"", $X$92:$X$97&lt;&gt;"", $X$102:$X$109&lt;&gt;"", $X$114:$X$119&lt;&gt;"", $X$124:$X$133&lt;&gt;"", $X$138:$X$144&lt;&gt;""),'Personal Budget'!O124,0)</f>
        <v>0</v>
      </c>
      <c r="Z132" s="206"/>
      <c r="AA132" s="165" cm="1">
        <f t="array" ref="AA132">IF(OR($Z$33:$Z$38&lt;&gt;"",$Z$44:$Z$57&lt;&gt;"", $Z$62:$Z$66&lt;&gt;"", $Z$71:$Z$76&lt;&gt;"", $Z$81:$Z$87&lt;&gt;"", $Z$92:$Z$97&lt;&gt;"", $Z$102:$Z$109&lt;&gt;"", $Z$114:$Z$119&lt;&gt;"", $Z$124:$Z$133&lt;&gt;"", $Z$138:$Z$144&lt;&gt;""),'Personal Budget'!P124,0)</f>
        <v>0</v>
      </c>
      <c r="AB132" s="206"/>
      <c r="AC132" s="165" cm="1">
        <f t="array" ref="AC132">IF(OR($AB$33:$AB$38&lt;&gt;"",$AB$44:$AB$57&lt;&gt;"", $AB$62:$AB$66&lt;&gt;"", $AB$71:$AB$76&lt;&gt;"", $AB$81:$AB$87&lt;&gt;"", $AB$92:$AB$97&lt;&gt;"", $AB$102:$AB$109&lt;&gt;"", $AB$114:$AB$119&lt;&gt;"", $AB$124:$AB$133&lt;&gt;"", $AB$138:$AB$144&lt;&gt;""),'Personal Budget'!Q124,0)</f>
        <v>0</v>
      </c>
      <c r="AD132" s="235">
        <f t="shared" si="26"/>
        <v>0</v>
      </c>
      <c r="AE132" s="235">
        <f t="shared" si="27"/>
        <v>0</v>
      </c>
      <c r="AF132" s="74">
        <f t="shared" si="28"/>
        <v>0</v>
      </c>
    </row>
    <row r="133" spans="2:32" ht="19.5" customHeight="1" thickBot="1" x14ac:dyDescent="0.25">
      <c r="B133" s="28"/>
      <c r="C133" s="24" t="str">
        <f>'Personal Budget'!C125</f>
        <v>Other</v>
      </c>
      <c r="D133" s="164" t="s">
        <v>41</v>
      </c>
      <c r="E133" s="172">
        <v>0</v>
      </c>
      <c r="F133" s="208"/>
      <c r="G133" s="165" cm="1">
        <f t="array" ref="G133">IF(OR($F$33:$F$38&lt;&gt;"",$F$44:$F$57&lt;&gt;"", $F$62:$F$66&lt;&gt;"", $F$71:$F$76&lt;&gt;"", $F$81:$F$87&lt;&gt;"", $F$92:$F$97&lt;&gt;"", $F$102:$F$109&lt;&gt;"", $F$114:$F$119&lt;&gt;"", $F$124:$F$133&lt;&gt;"", $F$138:$F$144&lt;&gt;""),'Personal Budget'!F125,0)</f>
        <v>0</v>
      </c>
      <c r="H133" s="208"/>
      <c r="I133" s="165" cm="1">
        <f t="array" ref="I133">IF(OR($H$33:$H$38&lt;&gt;"",$H$44:$H$57&lt;&gt;"", $H$62:$H$66&lt;&gt;"", $H$71:$H$76&lt;&gt;"", $H$81:$H$87&lt;&gt;"", $H$92:$H$97&lt;&gt;"", $H$102:$H$109&lt;&gt;"", $H$114:$H$119&lt;&gt;"", $H$124:$H$133&lt;&gt;"", $H$138:$H$144&lt;&gt;""),'Personal Budget'!G125,0)</f>
        <v>0</v>
      </c>
      <c r="J133" s="208"/>
      <c r="K133" s="165" cm="1">
        <f t="array" ref="K133">IF(OR($J$33:$J$38&lt;&gt;"",$J$44:$J$57&lt;&gt;"", $J$62:$J$66&lt;&gt;"", $J$71:$J$76&lt;&gt;"", $J$81:$J$87&lt;&gt;"", $J$92:$J$97&lt;&gt;"", $J$102:$J$109&lt;&gt;"", $J$114:$J$119&lt;&gt;"", $J$124:$J$133&lt;&gt;"", $J$138:$J$144&lt;&gt;""),'Personal Budget'!H125,0)</f>
        <v>0</v>
      </c>
      <c r="L133" s="208"/>
      <c r="M133" s="165" cm="1">
        <f t="array" ref="M133">IF(OR($L$33:$L$38&lt;&gt;"",$L$44:$L$57&lt;&gt;"", $L$62:$L$66&lt;&gt;"", $L$71:$L$76&lt;&gt;"", $L$81:$L$87&lt;&gt;"", $L$92:$L$97&lt;&gt;"", $L$102:$L$109&lt;&gt;"", $L$114:$L$119&lt;&gt;"", $L$124:$L$133&lt;&gt;"", $L$138:$L$144&lt;&gt;""),'Personal Budget'!I125,0)</f>
        <v>0</v>
      </c>
      <c r="N133" s="208"/>
      <c r="O133" s="165" cm="1">
        <f t="array" ref="O133">IF(OR($N$33:$N$38&lt;&gt;"",$N$44:$N$57&lt;&gt;"", $N$62:$N$66&lt;&gt;"", $N$71:$N$76&lt;&gt;"", $N$81:$N$87&lt;&gt;"", $N$92:$N$97&lt;&gt;"", $N$102:$N$109&lt;&gt;"", $N$114:$N$119&lt;&gt;"", $N$124:$N$133&lt;&gt;"", $N$138:$N$144&lt;&gt;""),'Personal Budget'!J125,0)</f>
        <v>0</v>
      </c>
      <c r="P133" s="208"/>
      <c r="Q133" s="165" cm="1">
        <f t="array" ref="Q133">IF(OR($P$33:$P$38&lt;&gt;"",$P$44:$P$57&lt;&gt;"", $P$62:$P$66&lt;&gt;"", $P$71:$P$76&lt;&gt;"", $P$81:$P$87&lt;&gt;"", $P$92:$P$97&lt;&gt;"", $P$102:$P$109&lt;&gt;"", $P$114:$P$119&lt;&gt;"", $P$124:$P$133&lt;&gt;"", $P$138:$P$144&lt;&gt;""),'Personal Budget'!K125,0)</f>
        <v>0</v>
      </c>
      <c r="R133" s="208"/>
      <c r="S133" s="165" cm="1">
        <f t="array" ref="S133">IF(OR($R$33:$R$38&lt;&gt;"",$R$44:$R$57&lt;&gt;"", $R$62:$R$66&lt;&gt;"", $R$71:$R$76&lt;&gt;"", $R$81:$R$87&lt;&gt;"", $R$92:$R$97&lt;&gt;"", $R$102:$R$109&lt;&gt;"", $R$114:$R$119&lt;&gt;"", $R$124:$R$133&lt;&gt;"", $R$138:$R$144&lt;&gt;""),'Personal Budget'!L125,0)</f>
        <v>0</v>
      </c>
      <c r="T133" s="208"/>
      <c r="U133" s="165" cm="1">
        <f t="array" ref="U133">IF(OR($T$33:$T$38&lt;&gt;"",$T$44:$T$57&lt;&gt;"", $T$62:$T$66&lt;&gt;"", $T$71:$T$76&lt;&gt;"", $T$81:$T$87&lt;&gt;"", $T$92:$T$97&lt;&gt;"", $T$102:$T$109&lt;&gt;"", $T$114:$T$119&lt;&gt;"", $T$124:$T$133&lt;&gt;"", $T$138:$T$144&lt;&gt;""),'Personal Budget'!M125,0)</f>
        <v>0</v>
      </c>
      <c r="V133" s="208"/>
      <c r="W133" s="165" cm="1">
        <f t="array" ref="W133">IF(OR($V$33:$V$38&lt;&gt;"",$V$44:$V$57&lt;&gt;"", $V$62:$V$66&lt;&gt;"", $V$71:$V$76&lt;&gt;"", $V$81:$V$87&lt;&gt;"", $V$92:$V$97&lt;&gt;"", $V$102:$V$109&lt;&gt;"", $V$114:$V$119&lt;&gt;"", $V$124:$V$133&lt;&gt;"", $V$138:$V$144&lt;&gt;""),'Personal Budget'!N125,0)</f>
        <v>0</v>
      </c>
      <c r="X133" s="208"/>
      <c r="Y133" s="165" cm="1">
        <f t="array" ref="Y133">IF(OR($X$33:$X$38&lt;&gt;"",$X$44:$X$57&lt;&gt;"", $X$62:$X$66&lt;&gt;"", $X$71:$X$76&lt;&gt;"", $X$81:$X$87&lt;&gt;"", $X$92:$X$97&lt;&gt;"", $X$102:$X$109&lt;&gt;"", $X$114:$X$119&lt;&gt;"", $X$124:$X$133&lt;&gt;"", $X$138:$X$144&lt;&gt;""),'Personal Budget'!O125,0)</f>
        <v>0</v>
      </c>
      <c r="Z133" s="208"/>
      <c r="AA133" s="165" cm="1">
        <f t="array" ref="AA133">IF(OR($Z$33:$Z$38&lt;&gt;"",$Z$44:$Z$57&lt;&gt;"", $Z$62:$Z$66&lt;&gt;"", $Z$71:$Z$76&lt;&gt;"", $Z$81:$Z$87&lt;&gt;"", $Z$92:$Z$97&lt;&gt;"", $Z$102:$Z$109&lt;&gt;"", $Z$114:$Z$119&lt;&gt;"", $Z$124:$Z$133&lt;&gt;"", $Z$138:$Z$144&lt;&gt;""),'Personal Budget'!P125,0)</f>
        <v>0</v>
      </c>
      <c r="AB133" s="208"/>
      <c r="AC133" s="165" cm="1">
        <f t="array" ref="AC133">IF(OR($AB$33:$AB$38&lt;&gt;"",$AB$44:$AB$57&lt;&gt;"", $AB$62:$AB$66&lt;&gt;"", $AB$71:$AB$76&lt;&gt;"", $AB$81:$AB$87&lt;&gt;"", $AB$92:$AB$97&lt;&gt;"", $AB$102:$AB$109&lt;&gt;"", $AB$114:$AB$119&lt;&gt;"", $AB$124:$AB$133&lt;&gt;"", $AB$138:$AB$144&lt;&gt;""),'Personal Budget'!Q125,0)</f>
        <v>0</v>
      </c>
      <c r="AD133" s="236">
        <f t="shared" si="26"/>
        <v>0</v>
      </c>
      <c r="AE133" s="236">
        <f t="shared" si="27"/>
        <v>0</v>
      </c>
      <c r="AF133" s="232">
        <f t="shared" si="28"/>
        <v>0</v>
      </c>
    </row>
    <row r="134" spans="2:32" ht="19.5" customHeight="1" thickTop="1" x14ac:dyDescent="0.2">
      <c r="B134" s="28"/>
      <c r="C134" s="148" t="str">
        <f>'Personal Budget'!C126</f>
        <v>Total</v>
      </c>
      <c r="D134" s="183"/>
      <c r="E134" s="183"/>
      <c r="F134" s="220">
        <f t="shared" ref="F134:AB134" si="29">SUM(F124:F133)</f>
        <v>0</v>
      </c>
      <c r="G134" s="109">
        <f>SUM(G124:G133)</f>
        <v>0</v>
      </c>
      <c r="H134" s="220">
        <f t="shared" si="29"/>
        <v>0</v>
      </c>
      <c r="I134" s="109">
        <f>SUM(I124:I133)</f>
        <v>0</v>
      </c>
      <c r="J134" s="220">
        <f t="shared" si="29"/>
        <v>0</v>
      </c>
      <c r="K134" s="109">
        <f>SUM(K124:K133)</f>
        <v>0</v>
      </c>
      <c r="L134" s="220">
        <f t="shared" si="29"/>
        <v>0</v>
      </c>
      <c r="M134" s="109">
        <f>SUM(M124:M133)</f>
        <v>0</v>
      </c>
      <c r="N134" s="220">
        <f t="shared" si="29"/>
        <v>0</v>
      </c>
      <c r="O134" s="109">
        <f>SUM(O124:O133)</f>
        <v>0</v>
      </c>
      <c r="P134" s="220">
        <f t="shared" si="29"/>
        <v>0</v>
      </c>
      <c r="Q134" s="109">
        <f>SUM(Q124:Q133)</f>
        <v>0</v>
      </c>
      <c r="R134" s="220">
        <f t="shared" si="29"/>
        <v>0</v>
      </c>
      <c r="S134" s="109">
        <f>SUM(S124:S133)</f>
        <v>0</v>
      </c>
      <c r="T134" s="220">
        <f t="shared" si="29"/>
        <v>0</v>
      </c>
      <c r="U134" s="109">
        <f>SUM(U124:U133)</f>
        <v>0</v>
      </c>
      <c r="V134" s="220">
        <f t="shared" si="29"/>
        <v>0</v>
      </c>
      <c r="W134" s="109">
        <f>SUM(W124:W133)</f>
        <v>0</v>
      </c>
      <c r="X134" s="220">
        <f t="shared" si="29"/>
        <v>0</v>
      </c>
      <c r="Y134" s="109">
        <f>SUM(Y124:Y133)</f>
        <v>0</v>
      </c>
      <c r="Z134" s="220">
        <f t="shared" si="29"/>
        <v>0</v>
      </c>
      <c r="AA134" s="109">
        <f>SUM(AA124:AA133)</f>
        <v>0</v>
      </c>
      <c r="AB134" s="220">
        <f t="shared" si="29"/>
        <v>0</v>
      </c>
      <c r="AC134" s="109">
        <f>SUM(AC124:AC133)</f>
        <v>0</v>
      </c>
      <c r="AD134" s="230">
        <f t="shared" si="26"/>
        <v>0</v>
      </c>
      <c r="AE134" s="230">
        <f t="shared" si="27"/>
        <v>0</v>
      </c>
      <c r="AF134" s="231">
        <f>SUM(AE134-AD134)</f>
        <v>0</v>
      </c>
    </row>
    <row r="135" spans="2:32" ht="19.5" customHeight="1" x14ac:dyDescent="0.2">
      <c r="B135" s="28"/>
      <c r="C135" s="32"/>
      <c r="D135" s="65"/>
      <c r="E135" s="65"/>
      <c r="F135" s="198"/>
      <c r="G135" s="56"/>
      <c r="H135" s="198"/>
      <c r="I135" s="56"/>
      <c r="J135" s="198"/>
      <c r="K135" s="56"/>
      <c r="L135" s="198"/>
      <c r="M135" s="56"/>
      <c r="N135" s="198"/>
      <c r="O135" s="56"/>
      <c r="P135" s="198"/>
      <c r="Q135" s="56"/>
      <c r="R135" s="198"/>
      <c r="S135" s="56"/>
      <c r="T135" s="198"/>
      <c r="U135" s="56"/>
      <c r="V135" s="198"/>
      <c r="W135" s="56"/>
      <c r="X135" s="198"/>
      <c r="Y135" s="56"/>
      <c r="Z135" s="198"/>
      <c r="AA135" s="56"/>
      <c r="AB135" s="198"/>
      <c r="AC135" s="56"/>
      <c r="AD135" s="89"/>
      <c r="AE135" s="88"/>
    </row>
    <row r="136" spans="2:32" ht="19.5" customHeight="1" x14ac:dyDescent="0.25">
      <c r="B136" s="80" t="str">
        <f>'Personal Budget'!B128</f>
        <v>Debt Repayments</v>
      </c>
      <c r="C136" s="80"/>
      <c r="D136" s="81" t="s">
        <v>82</v>
      </c>
      <c r="E136" s="81" t="s">
        <v>83</v>
      </c>
      <c r="F136" s="295" t="str">
        <f ca="1">'Personal Budget'!F28</f>
        <v xml:space="preserve">APR </v>
      </c>
      <c r="G136" s="295"/>
      <c r="H136" s="295" t="str">
        <f ca="1">'Personal Budget'!G28</f>
        <v xml:space="preserve">MAY </v>
      </c>
      <c r="I136" s="295"/>
      <c r="J136" s="295" t="str">
        <f ca="1">'Personal Budget'!H28</f>
        <v xml:space="preserve">JUN </v>
      </c>
      <c r="K136" s="295"/>
      <c r="L136" s="295" t="str">
        <f ca="1">'Personal Budget'!I28</f>
        <v xml:space="preserve">JUL </v>
      </c>
      <c r="M136" s="295"/>
      <c r="N136" s="295" t="str">
        <f ca="1">'Personal Budget'!J28</f>
        <v xml:space="preserve">AUG </v>
      </c>
      <c r="O136" s="295"/>
      <c r="P136" s="295" t="str">
        <f ca="1">'Personal Budget'!K28</f>
        <v xml:space="preserve">SEPT </v>
      </c>
      <c r="Q136" s="295"/>
      <c r="R136" s="295" t="str">
        <f ca="1">'Personal Budget'!L28</f>
        <v xml:space="preserve">OCT </v>
      </c>
      <c r="S136" s="295"/>
      <c r="T136" s="295" t="str">
        <f ca="1">'Personal Budget'!M28</f>
        <v xml:space="preserve">NOV </v>
      </c>
      <c r="U136" s="295"/>
      <c r="V136" s="295" t="str">
        <f ca="1">'Personal Budget'!N28</f>
        <v xml:space="preserve">DEC </v>
      </c>
      <c r="W136" s="295"/>
      <c r="X136" s="295" t="str">
        <f ca="1">'Personal Budget'!O28</f>
        <v xml:space="preserve">JAN </v>
      </c>
      <c r="Y136" s="295"/>
      <c r="Z136" s="295" t="str">
        <f ca="1">'Personal Budget'!P28</f>
        <v xml:space="preserve">FEB </v>
      </c>
      <c r="AA136" s="295"/>
      <c r="AB136" s="295" t="str">
        <f ca="1">'Personal Budget'!Q28</f>
        <v xml:space="preserve">MAR </v>
      </c>
      <c r="AC136" s="295"/>
      <c r="AD136" s="158" t="s">
        <v>95</v>
      </c>
      <c r="AE136" s="158" t="s">
        <v>95</v>
      </c>
      <c r="AF136" s="158" t="s">
        <v>95</v>
      </c>
    </row>
    <row r="137" spans="2:32" ht="19.5" customHeight="1" thickBot="1" x14ac:dyDescent="0.25">
      <c r="B137" s="71"/>
      <c r="C137" s="71"/>
      <c r="D137" s="150"/>
      <c r="E137" s="150"/>
      <c r="F137" s="199" t="s">
        <v>94</v>
      </c>
      <c r="G137" s="159" t="s">
        <v>93</v>
      </c>
      <c r="H137" s="199" t="s">
        <v>94</v>
      </c>
      <c r="I137" s="159" t="s">
        <v>93</v>
      </c>
      <c r="J137" s="199" t="s">
        <v>94</v>
      </c>
      <c r="K137" s="159" t="s">
        <v>93</v>
      </c>
      <c r="L137" s="199" t="s">
        <v>94</v>
      </c>
      <c r="M137" s="159" t="s">
        <v>93</v>
      </c>
      <c r="N137" s="199" t="s">
        <v>94</v>
      </c>
      <c r="O137" s="159" t="s">
        <v>93</v>
      </c>
      <c r="P137" s="199" t="s">
        <v>94</v>
      </c>
      <c r="Q137" s="159" t="s">
        <v>93</v>
      </c>
      <c r="R137" s="199" t="s">
        <v>94</v>
      </c>
      <c r="S137" s="159" t="s">
        <v>93</v>
      </c>
      <c r="T137" s="199" t="s">
        <v>94</v>
      </c>
      <c r="U137" s="159" t="s">
        <v>93</v>
      </c>
      <c r="V137" s="199" t="s">
        <v>94</v>
      </c>
      <c r="W137" s="159" t="s">
        <v>93</v>
      </c>
      <c r="X137" s="199" t="s">
        <v>94</v>
      </c>
      <c r="Y137" s="159" t="s">
        <v>93</v>
      </c>
      <c r="Z137" s="199" t="s">
        <v>94</v>
      </c>
      <c r="AA137" s="159" t="s">
        <v>93</v>
      </c>
      <c r="AB137" s="199" t="s">
        <v>94</v>
      </c>
      <c r="AC137" s="159" t="s">
        <v>93</v>
      </c>
      <c r="AD137" s="159" t="s">
        <v>94</v>
      </c>
      <c r="AE137" s="159" t="s">
        <v>93</v>
      </c>
      <c r="AF137" s="159" t="s">
        <v>96</v>
      </c>
    </row>
    <row r="138" spans="2:32" ht="19.5" customHeight="1" thickTop="1" x14ac:dyDescent="0.2">
      <c r="B138" s="28"/>
      <c r="C138" s="171" t="str">
        <f>'Personal Budget'!C129</f>
        <v>Mortgage principal</v>
      </c>
      <c r="D138" s="142" t="s">
        <v>41</v>
      </c>
      <c r="E138" s="143">
        <v>0</v>
      </c>
      <c r="F138" s="229"/>
      <c r="G138" s="213" cm="1">
        <f t="array" ref="G138">IF(OR($F$33:$F$38&lt;&gt;"",$F$44:$F$57&lt;&gt;"", $F$62:$F$66&lt;&gt;"", $F$71:$F$76&lt;&gt;"", $F$81:$F$87&lt;&gt;"", $F$92:$F$97&lt;&gt;"", $F$102:$F$109&lt;&gt;"", $F$114:$F$119&lt;&gt;"", $F$124:$F$133&lt;&gt;"", $F$138:$F$144&lt;&gt;""),'Personal Budget'!F129,0)</f>
        <v>0</v>
      </c>
      <c r="H138" s="229"/>
      <c r="I138" s="213" cm="1">
        <f t="array" ref="I138">IF(OR($H$33:$H$38&lt;&gt;"",$H$44:$H$57&lt;&gt;"", $H$62:$H$66&lt;&gt;"", $H$71:$H$76&lt;&gt;"", $H$81:$H$87&lt;&gt;"", $H$92:$H$97&lt;&gt;"", $H$102:$H$109&lt;&gt;"", $H$114:$H$119&lt;&gt;"", $H$124:$H$133&lt;&gt;"", $H$138:$H$144&lt;&gt;""),'Personal Budget'!G129,0)</f>
        <v>0</v>
      </c>
      <c r="J138" s="229"/>
      <c r="K138" s="213" cm="1">
        <f t="array" ref="K138">IF(OR($J$33:$J$38&lt;&gt;"",$J$44:$J$57&lt;&gt;"", $J$62:$J$66&lt;&gt;"", $J$71:$J$76&lt;&gt;"", $J$81:$J$87&lt;&gt;"", $J$92:$J$97&lt;&gt;"", $J$102:$J$109&lt;&gt;"", $J$114:$J$119&lt;&gt;"", $J$124:$J$133&lt;&gt;"", $J$138:$J$144&lt;&gt;""),'Personal Budget'!H129,0)</f>
        <v>0</v>
      </c>
      <c r="L138" s="229"/>
      <c r="M138" s="213" cm="1">
        <f t="array" ref="M138">IF(OR($L$33:$L$38&lt;&gt;"",$L$44:$L$57&lt;&gt;"", $L$62:$L$66&lt;&gt;"", $L$71:$L$76&lt;&gt;"", $L$81:$L$87&lt;&gt;"", $L$92:$L$97&lt;&gt;"", $L$102:$L$109&lt;&gt;"", $L$114:$L$119&lt;&gt;"", $L$124:$L$133&lt;&gt;"", $L$138:$L$144&lt;&gt;""),'Personal Budget'!I129,0)</f>
        <v>0</v>
      </c>
      <c r="N138" s="229"/>
      <c r="O138" s="213" cm="1">
        <f t="array" ref="O138">IF(OR($N$33:$N$38&lt;&gt;"",$N$44:$N$57&lt;&gt;"", $N$62:$N$66&lt;&gt;"", $N$71:$N$76&lt;&gt;"", $N$81:$N$87&lt;&gt;"", $N$92:$N$97&lt;&gt;"", $N$102:$N$109&lt;&gt;"", $N$114:$N$119&lt;&gt;"", $N$124:$N$133&lt;&gt;"", $N$138:$N$144&lt;&gt;""),'Personal Budget'!J129,0)</f>
        <v>0</v>
      </c>
      <c r="P138" s="229"/>
      <c r="Q138" s="213" cm="1">
        <f t="array" ref="Q138">IF(OR($P$33:$P$38&lt;&gt;"",$P$44:$P$57&lt;&gt;"", $P$62:$P$66&lt;&gt;"", $P$71:$P$76&lt;&gt;"", $P$81:$P$87&lt;&gt;"", $P$92:$P$97&lt;&gt;"", $P$102:$P$109&lt;&gt;"", $P$114:$P$119&lt;&gt;"", $P$124:$P$133&lt;&gt;"", $P$138:$P$144&lt;&gt;""),'Personal Budget'!K129,0)</f>
        <v>0</v>
      </c>
      <c r="R138" s="229"/>
      <c r="S138" s="213" cm="1">
        <f t="array" ref="S138">IF(OR($R$33:$R$38&lt;&gt;"",$R$44:$R$57&lt;&gt;"", $R$62:$R$66&lt;&gt;"", $R$71:$R$76&lt;&gt;"", $R$81:$R$87&lt;&gt;"", $R$92:$R$97&lt;&gt;"", $R$102:$R$109&lt;&gt;"", $R$114:$R$119&lt;&gt;"", $R$124:$R$133&lt;&gt;"", $R$138:$R$144&lt;&gt;""),'Personal Budget'!L129,0)</f>
        <v>0</v>
      </c>
      <c r="T138" s="229"/>
      <c r="U138" s="213" cm="1">
        <f t="array" ref="U138">IF(OR($T$33:$T$38&lt;&gt;"",$T$44:$T$57&lt;&gt;"", $T$62:$T$66&lt;&gt;"", $T$71:$T$76&lt;&gt;"", $T$81:$T$87&lt;&gt;"", $T$92:$T$97&lt;&gt;"", $T$102:$T$109&lt;&gt;"", $T$114:$T$119&lt;&gt;"", $T$124:$T$133&lt;&gt;"", $T$138:$T$144&lt;&gt;""),'Personal Budget'!M129,0)</f>
        <v>0</v>
      </c>
      <c r="V138" s="229"/>
      <c r="W138" s="213" cm="1">
        <f t="array" ref="W138">IF(OR($V$33:$V$38&lt;&gt;"",$V$44:$V$57&lt;&gt;"", $V$62:$V$66&lt;&gt;"", $V$71:$V$76&lt;&gt;"", $V$81:$V$87&lt;&gt;"", $V$92:$V$97&lt;&gt;"", $V$102:$V$109&lt;&gt;"", $V$114:$V$119&lt;&gt;"", $V$124:$V$133&lt;&gt;"", $V$138:$V$144&lt;&gt;""),'Personal Budget'!N129,0)</f>
        <v>0</v>
      </c>
      <c r="X138" s="229"/>
      <c r="Y138" s="213" cm="1">
        <f t="array" ref="Y138">IF(OR($X$33:$X$38&lt;&gt;"",$X$44:$X$57&lt;&gt;"", $X$62:$X$66&lt;&gt;"", $X$71:$X$76&lt;&gt;"", $X$81:$X$87&lt;&gt;"", $X$92:$X$97&lt;&gt;"", $X$102:$X$109&lt;&gt;"", $X$114:$X$119&lt;&gt;"", $X$124:$X$133&lt;&gt;"", $X$138:$X$144&lt;&gt;""),'Personal Budget'!O129,0)</f>
        <v>0</v>
      </c>
      <c r="Z138" s="229"/>
      <c r="AA138" s="213" cm="1">
        <f t="array" ref="AA138">IF(OR($Z$33:$Z$38&lt;&gt;"",$Z$44:$Z$57&lt;&gt;"", $Z$62:$Z$66&lt;&gt;"", $Z$71:$Z$76&lt;&gt;"", $Z$81:$Z$87&lt;&gt;"", $Z$92:$Z$97&lt;&gt;"", $Z$102:$Z$109&lt;&gt;"", $Z$114:$Z$119&lt;&gt;"", $Z$124:$Z$133&lt;&gt;"", $Z$138:$Z$144&lt;&gt;""),'Personal Budget'!P129,0)</f>
        <v>0</v>
      </c>
      <c r="AB138" s="229"/>
      <c r="AC138" s="239" cm="1">
        <f t="array" ref="AC138">IF(OR($AB$33:$AB$38&lt;&gt;"",$AB$44:$AB$57&lt;&gt;"", $AB$62:$AB$66&lt;&gt;"", $AB$71:$AB$76&lt;&gt;"", $AB$81:$AB$87&lt;&gt;"", $AB$92:$AB$97&lt;&gt;"", $AB$102:$AB$109&lt;&gt;"", $AB$114:$AB$119&lt;&gt;"", $AB$124:$AB$133&lt;&gt;"", $AB$138:$AB$144&lt;&gt;""),'Personal Budget'!Q129,0)</f>
        <v>0</v>
      </c>
      <c r="AD138" s="234">
        <f t="shared" ref="AD138:AE145" si="30">SUM(F138+H138+J138+L138+N138+P138+R138+T138+V138+X138+Z138+AB138)</f>
        <v>0</v>
      </c>
      <c r="AE138" s="234">
        <f t="shared" si="30"/>
        <v>0</v>
      </c>
      <c r="AF138" s="73">
        <f t="shared" ref="AF138:AF144" si="31">ROUND(SUM(AE138-AD138),2)</f>
        <v>0</v>
      </c>
    </row>
    <row r="139" spans="2:32" ht="19.5" customHeight="1" x14ac:dyDescent="0.2">
      <c r="B139" s="28"/>
      <c r="C139" s="171" t="str">
        <f>'Personal Budget'!C130</f>
        <v>Vehicle loans</v>
      </c>
      <c r="D139" s="142" t="s">
        <v>41</v>
      </c>
      <c r="E139" s="143">
        <v>0</v>
      </c>
      <c r="F139" s="206"/>
      <c r="G139" s="165" cm="1">
        <f t="array" ref="G139">IF(OR($F$33:$F$38&lt;&gt;"",$F$44:$F$57&lt;&gt;"", $F$62:$F$66&lt;&gt;"", $F$71:$F$76&lt;&gt;"", $F$81:$F$87&lt;&gt;"", $F$92:$F$97&lt;&gt;"", $F$102:$F$109&lt;&gt;"", $F$114:$F$119&lt;&gt;"", $F$124:$F$133&lt;&gt;"", $F$138:$F$144&lt;&gt;""),'Personal Budget'!F130,0)</f>
        <v>0</v>
      </c>
      <c r="H139" s="206"/>
      <c r="I139" s="165" cm="1">
        <f t="array" ref="I139">IF(OR($H$33:$H$38&lt;&gt;"",$H$44:$H$57&lt;&gt;"", $H$62:$H$66&lt;&gt;"", $H$71:$H$76&lt;&gt;"", $H$81:$H$87&lt;&gt;"", $H$92:$H$97&lt;&gt;"", $H$102:$H$109&lt;&gt;"", $H$114:$H$119&lt;&gt;"", $H$124:$H$133&lt;&gt;"", $H$138:$H$144&lt;&gt;""),'Personal Budget'!G130,0)</f>
        <v>0</v>
      </c>
      <c r="J139" s="206"/>
      <c r="K139" s="165" cm="1">
        <f t="array" ref="K139">IF(OR($J$33:$J$38&lt;&gt;"",$J$44:$J$57&lt;&gt;"", $J$62:$J$66&lt;&gt;"", $J$71:$J$76&lt;&gt;"", $J$81:$J$87&lt;&gt;"", $J$92:$J$97&lt;&gt;"", $J$102:$J$109&lt;&gt;"", $J$114:$J$119&lt;&gt;"", $J$124:$J$133&lt;&gt;"", $J$138:$J$144&lt;&gt;""),'Personal Budget'!H130,0)</f>
        <v>0</v>
      </c>
      <c r="L139" s="206"/>
      <c r="M139" s="165" cm="1">
        <f t="array" ref="M139">IF(OR($L$33:$L$38&lt;&gt;"",$L$44:$L$57&lt;&gt;"", $L$62:$L$66&lt;&gt;"", $L$71:$L$76&lt;&gt;"", $L$81:$L$87&lt;&gt;"", $L$92:$L$97&lt;&gt;"", $L$102:$L$109&lt;&gt;"", $L$114:$L$119&lt;&gt;"", $L$124:$L$133&lt;&gt;"", $L$138:$L$144&lt;&gt;""),'Personal Budget'!I130,0)</f>
        <v>0</v>
      </c>
      <c r="N139" s="206"/>
      <c r="O139" s="165" cm="1">
        <f t="array" ref="O139">IF(OR($N$33:$N$38&lt;&gt;"",$N$44:$N$57&lt;&gt;"", $N$62:$N$66&lt;&gt;"", $N$71:$N$76&lt;&gt;"", $N$81:$N$87&lt;&gt;"", $N$92:$N$97&lt;&gt;"", $N$102:$N$109&lt;&gt;"", $N$114:$N$119&lt;&gt;"", $N$124:$N$133&lt;&gt;"", $N$138:$N$144&lt;&gt;""),'Personal Budget'!J130,0)</f>
        <v>0</v>
      </c>
      <c r="P139" s="206"/>
      <c r="Q139" s="165" cm="1">
        <f t="array" ref="Q139">IF(OR($P$33:$P$38&lt;&gt;"",$P$44:$P$57&lt;&gt;"", $P$62:$P$66&lt;&gt;"", $P$71:$P$76&lt;&gt;"", $P$81:$P$87&lt;&gt;"", $P$92:$P$97&lt;&gt;"", $P$102:$P$109&lt;&gt;"", $P$114:$P$119&lt;&gt;"", $P$124:$P$133&lt;&gt;"", $P$138:$P$144&lt;&gt;""),'Personal Budget'!K130,0)</f>
        <v>0</v>
      </c>
      <c r="R139" s="206"/>
      <c r="S139" s="165" cm="1">
        <f t="array" ref="S139">IF(OR($R$33:$R$38&lt;&gt;"",$R$44:$R$57&lt;&gt;"", $R$62:$R$66&lt;&gt;"", $R$71:$R$76&lt;&gt;"", $R$81:$R$87&lt;&gt;"", $R$92:$R$97&lt;&gt;"", $R$102:$R$109&lt;&gt;"", $R$114:$R$119&lt;&gt;"", $R$124:$R$133&lt;&gt;"", $R$138:$R$144&lt;&gt;""),'Personal Budget'!L130,0)</f>
        <v>0</v>
      </c>
      <c r="T139" s="206"/>
      <c r="U139" s="165" cm="1">
        <f t="array" ref="U139">IF(OR($T$33:$T$38&lt;&gt;"",$T$44:$T$57&lt;&gt;"", $T$62:$T$66&lt;&gt;"", $T$71:$T$76&lt;&gt;"", $T$81:$T$87&lt;&gt;"", $T$92:$T$97&lt;&gt;"", $T$102:$T$109&lt;&gt;"", $T$114:$T$119&lt;&gt;"", $T$124:$T$133&lt;&gt;"", $T$138:$T$144&lt;&gt;""),'Personal Budget'!M130,0)</f>
        <v>0</v>
      </c>
      <c r="V139" s="206"/>
      <c r="W139" s="165" cm="1">
        <f t="array" ref="W139">IF(OR($V$33:$V$38&lt;&gt;"",$V$44:$V$57&lt;&gt;"", $V$62:$V$66&lt;&gt;"", $V$71:$V$76&lt;&gt;"", $V$81:$V$87&lt;&gt;"", $V$92:$V$97&lt;&gt;"", $V$102:$V$109&lt;&gt;"", $V$114:$V$119&lt;&gt;"", $V$124:$V$133&lt;&gt;"", $V$138:$V$144&lt;&gt;""),'Personal Budget'!N130,0)</f>
        <v>0</v>
      </c>
      <c r="X139" s="206"/>
      <c r="Y139" s="165" cm="1">
        <f t="array" ref="Y139">IF(OR($X$33:$X$38&lt;&gt;"",$X$44:$X$57&lt;&gt;"", $X$62:$X$66&lt;&gt;"", $X$71:$X$76&lt;&gt;"", $X$81:$X$87&lt;&gt;"", $X$92:$X$97&lt;&gt;"", $X$102:$X$109&lt;&gt;"", $X$114:$X$119&lt;&gt;"", $X$124:$X$133&lt;&gt;"", $X$138:$X$144&lt;&gt;""),'Personal Budget'!O130,0)</f>
        <v>0</v>
      </c>
      <c r="Z139" s="206"/>
      <c r="AA139" s="165" cm="1">
        <f t="array" ref="AA139">IF(OR($Z$33:$Z$38&lt;&gt;"",$Z$44:$Z$57&lt;&gt;"", $Z$62:$Z$66&lt;&gt;"", $Z$71:$Z$76&lt;&gt;"", $Z$81:$Z$87&lt;&gt;"", $Z$92:$Z$97&lt;&gt;"", $Z$102:$Z$109&lt;&gt;"", $Z$114:$Z$119&lt;&gt;"", $Z$124:$Z$133&lt;&gt;"", $Z$138:$Z$144&lt;&gt;""),'Personal Budget'!P130,0)</f>
        <v>0</v>
      </c>
      <c r="AB139" s="206"/>
      <c r="AC139" s="165" cm="1">
        <f t="array" ref="AC139">IF(OR($AB$33:$AB$38&lt;&gt;"",$AB$44:$AB$57&lt;&gt;"", $AB$62:$AB$66&lt;&gt;"", $AB$71:$AB$76&lt;&gt;"", $AB$81:$AB$87&lt;&gt;"", $AB$92:$AB$97&lt;&gt;"", $AB$102:$AB$109&lt;&gt;"", $AB$114:$AB$119&lt;&gt;"", $AB$124:$AB$133&lt;&gt;"", $AB$138:$AB$144&lt;&gt;""),'Personal Budget'!Q130,0)</f>
        <v>0</v>
      </c>
      <c r="AD139" s="235">
        <f t="shared" si="30"/>
        <v>0</v>
      </c>
      <c r="AE139" s="235">
        <f t="shared" si="30"/>
        <v>0</v>
      </c>
      <c r="AF139" s="74">
        <f t="shared" si="31"/>
        <v>0</v>
      </c>
    </row>
    <row r="140" spans="2:32" ht="19.5" customHeight="1" x14ac:dyDescent="0.2">
      <c r="B140" s="28"/>
      <c r="C140" s="171" t="str">
        <f>'Personal Budget'!C131</f>
        <v>Bank loans</v>
      </c>
      <c r="D140" s="142" t="s">
        <v>41</v>
      </c>
      <c r="E140" s="143">
        <v>0</v>
      </c>
      <c r="F140" s="206"/>
      <c r="G140" s="165" cm="1">
        <f t="array" ref="G140">IF(OR($F$33:$F$38&lt;&gt;"",$F$44:$F$57&lt;&gt;"", $F$62:$F$66&lt;&gt;"", $F$71:$F$76&lt;&gt;"", $F$81:$F$87&lt;&gt;"", $F$92:$F$97&lt;&gt;"", $F$102:$F$109&lt;&gt;"", $F$114:$F$119&lt;&gt;"", $F$124:$F$133&lt;&gt;"", $F$138:$F$144&lt;&gt;""),'Personal Budget'!F131,0)</f>
        <v>0</v>
      </c>
      <c r="H140" s="206"/>
      <c r="I140" s="165" cm="1">
        <f t="array" ref="I140">IF(OR($H$33:$H$38&lt;&gt;"",$H$44:$H$57&lt;&gt;"", $H$62:$H$66&lt;&gt;"", $H$71:$H$76&lt;&gt;"", $H$81:$H$87&lt;&gt;"", $H$92:$H$97&lt;&gt;"", $H$102:$H$109&lt;&gt;"", $H$114:$H$119&lt;&gt;"", $H$124:$H$133&lt;&gt;"", $H$138:$H$144&lt;&gt;""),'Personal Budget'!G131,0)</f>
        <v>0</v>
      </c>
      <c r="J140" s="206"/>
      <c r="K140" s="165" cm="1">
        <f t="array" ref="K140">IF(OR($J$33:$J$38&lt;&gt;"",$J$44:$J$57&lt;&gt;"", $J$62:$J$66&lt;&gt;"", $J$71:$J$76&lt;&gt;"", $J$81:$J$87&lt;&gt;"", $J$92:$J$97&lt;&gt;"", $J$102:$J$109&lt;&gt;"", $J$114:$J$119&lt;&gt;"", $J$124:$J$133&lt;&gt;"", $J$138:$J$144&lt;&gt;""),'Personal Budget'!H131,0)</f>
        <v>0</v>
      </c>
      <c r="L140" s="206"/>
      <c r="M140" s="165" cm="1">
        <f t="array" ref="M140">IF(OR($L$33:$L$38&lt;&gt;"",$L$44:$L$57&lt;&gt;"", $L$62:$L$66&lt;&gt;"", $L$71:$L$76&lt;&gt;"", $L$81:$L$87&lt;&gt;"", $L$92:$L$97&lt;&gt;"", $L$102:$L$109&lt;&gt;"", $L$114:$L$119&lt;&gt;"", $L$124:$L$133&lt;&gt;"", $L$138:$L$144&lt;&gt;""),'Personal Budget'!I131,0)</f>
        <v>0</v>
      </c>
      <c r="N140" s="206"/>
      <c r="O140" s="165" cm="1">
        <f t="array" ref="O140">IF(OR($N$33:$N$38&lt;&gt;"",$N$44:$N$57&lt;&gt;"", $N$62:$N$66&lt;&gt;"", $N$71:$N$76&lt;&gt;"", $N$81:$N$87&lt;&gt;"", $N$92:$N$97&lt;&gt;"", $N$102:$N$109&lt;&gt;"", $N$114:$N$119&lt;&gt;"", $N$124:$N$133&lt;&gt;"", $N$138:$N$144&lt;&gt;""),'Personal Budget'!J131,0)</f>
        <v>0</v>
      </c>
      <c r="P140" s="206"/>
      <c r="Q140" s="165" cm="1">
        <f t="array" ref="Q140">IF(OR($P$33:$P$38&lt;&gt;"",$P$44:$P$57&lt;&gt;"", $P$62:$P$66&lt;&gt;"", $P$71:$P$76&lt;&gt;"", $P$81:$P$87&lt;&gt;"", $P$92:$P$97&lt;&gt;"", $P$102:$P$109&lt;&gt;"", $P$114:$P$119&lt;&gt;"", $P$124:$P$133&lt;&gt;"", $P$138:$P$144&lt;&gt;""),'Personal Budget'!K131,0)</f>
        <v>0</v>
      </c>
      <c r="R140" s="206"/>
      <c r="S140" s="165" cm="1">
        <f t="array" ref="S140">IF(OR($R$33:$R$38&lt;&gt;"",$R$44:$R$57&lt;&gt;"", $R$62:$R$66&lt;&gt;"", $R$71:$R$76&lt;&gt;"", $R$81:$R$87&lt;&gt;"", $R$92:$R$97&lt;&gt;"", $R$102:$R$109&lt;&gt;"", $R$114:$R$119&lt;&gt;"", $R$124:$R$133&lt;&gt;"", $R$138:$R$144&lt;&gt;""),'Personal Budget'!L131,0)</f>
        <v>0</v>
      </c>
      <c r="T140" s="206"/>
      <c r="U140" s="165" cm="1">
        <f t="array" ref="U140">IF(OR($T$33:$T$38&lt;&gt;"",$T$44:$T$57&lt;&gt;"", $T$62:$T$66&lt;&gt;"", $T$71:$T$76&lt;&gt;"", $T$81:$T$87&lt;&gt;"", $T$92:$T$97&lt;&gt;"", $T$102:$T$109&lt;&gt;"", $T$114:$T$119&lt;&gt;"", $T$124:$T$133&lt;&gt;"", $T$138:$T$144&lt;&gt;""),'Personal Budget'!M131,0)</f>
        <v>0</v>
      </c>
      <c r="V140" s="206"/>
      <c r="W140" s="165" cm="1">
        <f t="array" ref="W140">IF(OR($V$33:$V$38&lt;&gt;"",$V$44:$V$57&lt;&gt;"", $V$62:$V$66&lt;&gt;"", $V$71:$V$76&lt;&gt;"", $V$81:$V$87&lt;&gt;"", $V$92:$V$97&lt;&gt;"", $V$102:$V$109&lt;&gt;"", $V$114:$V$119&lt;&gt;"", $V$124:$V$133&lt;&gt;"", $V$138:$V$144&lt;&gt;""),'Personal Budget'!N131,0)</f>
        <v>0</v>
      </c>
      <c r="X140" s="206"/>
      <c r="Y140" s="165" cm="1">
        <f t="array" ref="Y140">IF(OR($X$33:$X$38&lt;&gt;"",$X$44:$X$57&lt;&gt;"", $X$62:$X$66&lt;&gt;"", $X$71:$X$76&lt;&gt;"", $X$81:$X$87&lt;&gt;"", $X$92:$X$97&lt;&gt;"", $X$102:$X$109&lt;&gt;"", $X$114:$X$119&lt;&gt;"", $X$124:$X$133&lt;&gt;"", $X$138:$X$144&lt;&gt;""),'Personal Budget'!O131,0)</f>
        <v>0</v>
      </c>
      <c r="Z140" s="206"/>
      <c r="AA140" s="165" cm="1">
        <f t="array" ref="AA140">IF(OR($Z$33:$Z$38&lt;&gt;"",$Z$44:$Z$57&lt;&gt;"", $Z$62:$Z$66&lt;&gt;"", $Z$71:$Z$76&lt;&gt;"", $Z$81:$Z$87&lt;&gt;"", $Z$92:$Z$97&lt;&gt;"", $Z$102:$Z$109&lt;&gt;"", $Z$114:$Z$119&lt;&gt;"", $Z$124:$Z$133&lt;&gt;"", $Z$138:$Z$144&lt;&gt;""),'Personal Budget'!P131,0)</f>
        <v>0</v>
      </c>
      <c r="AB140" s="206"/>
      <c r="AC140" s="165" cm="1">
        <f t="array" ref="AC140">IF(OR($AB$33:$AB$38&lt;&gt;"",$AB$44:$AB$57&lt;&gt;"", $AB$62:$AB$66&lt;&gt;"", $AB$71:$AB$76&lt;&gt;"", $AB$81:$AB$87&lt;&gt;"", $AB$92:$AB$97&lt;&gt;"", $AB$102:$AB$109&lt;&gt;"", $AB$114:$AB$119&lt;&gt;"", $AB$124:$AB$133&lt;&gt;"", $AB$138:$AB$144&lt;&gt;""),'Personal Budget'!Q131,0)</f>
        <v>0</v>
      </c>
      <c r="AD140" s="235">
        <f t="shared" si="30"/>
        <v>0</v>
      </c>
      <c r="AE140" s="235">
        <f t="shared" si="30"/>
        <v>0</v>
      </c>
      <c r="AF140" s="74">
        <f t="shared" si="31"/>
        <v>0</v>
      </c>
    </row>
    <row r="141" spans="2:32" ht="19.5" customHeight="1" x14ac:dyDescent="0.2">
      <c r="B141" s="28"/>
      <c r="C141" s="171" t="str">
        <f>'Personal Budget'!C132</f>
        <v>Credit cards</v>
      </c>
      <c r="D141" s="142" t="s">
        <v>41</v>
      </c>
      <c r="E141" s="143">
        <v>0</v>
      </c>
      <c r="F141" s="206"/>
      <c r="G141" s="165" cm="1">
        <f t="array" ref="G141">IF(OR($F$33:$F$38&lt;&gt;"",$F$44:$F$57&lt;&gt;"", $F$62:$F$66&lt;&gt;"", $F$71:$F$76&lt;&gt;"", $F$81:$F$87&lt;&gt;"", $F$92:$F$97&lt;&gt;"", $F$102:$F$109&lt;&gt;"", $F$114:$F$119&lt;&gt;"", $F$124:$F$133&lt;&gt;"", $F$138:$F$144&lt;&gt;""),'Personal Budget'!F132,0)</f>
        <v>0</v>
      </c>
      <c r="H141" s="206"/>
      <c r="I141" s="165" cm="1">
        <f t="array" ref="I141">IF(OR($H$33:$H$38&lt;&gt;"",$H$44:$H$57&lt;&gt;"", $H$62:$H$66&lt;&gt;"", $H$71:$H$76&lt;&gt;"", $H$81:$H$87&lt;&gt;"", $H$92:$H$97&lt;&gt;"", $H$102:$H$109&lt;&gt;"", $H$114:$H$119&lt;&gt;"", $H$124:$H$133&lt;&gt;"", $H$138:$H$144&lt;&gt;""),'Personal Budget'!G132,0)</f>
        <v>0</v>
      </c>
      <c r="J141" s="206"/>
      <c r="K141" s="165" cm="1">
        <f t="array" ref="K141">IF(OR($J$33:$J$38&lt;&gt;"",$J$44:$J$57&lt;&gt;"", $J$62:$J$66&lt;&gt;"", $J$71:$J$76&lt;&gt;"", $J$81:$J$87&lt;&gt;"", $J$92:$J$97&lt;&gt;"", $J$102:$J$109&lt;&gt;"", $J$114:$J$119&lt;&gt;"", $J$124:$J$133&lt;&gt;"", $J$138:$J$144&lt;&gt;""),'Personal Budget'!H132,0)</f>
        <v>0</v>
      </c>
      <c r="L141" s="206"/>
      <c r="M141" s="165" cm="1">
        <f t="array" ref="M141">IF(OR($L$33:$L$38&lt;&gt;"",$L$44:$L$57&lt;&gt;"", $L$62:$L$66&lt;&gt;"", $L$71:$L$76&lt;&gt;"", $L$81:$L$87&lt;&gt;"", $L$92:$L$97&lt;&gt;"", $L$102:$L$109&lt;&gt;"", $L$114:$L$119&lt;&gt;"", $L$124:$L$133&lt;&gt;"", $L$138:$L$144&lt;&gt;""),'Personal Budget'!I132,0)</f>
        <v>0</v>
      </c>
      <c r="N141" s="206"/>
      <c r="O141" s="165" cm="1">
        <f t="array" ref="O141">IF(OR($N$33:$N$38&lt;&gt;"",$N$44:$N$57&lt;&gt;"", $N$62:$N$66&lt;&gt;"", $N$71:$N$76&lt;&gt;"", $N$81:$N$87&lt;&gt;"", $N$92:$N$97&lt;&gt;"", $N$102:$N$109&lt;&gt;"", $N$114:$N$119&lt;&gt;"", $N$124:$N$133&lt;&gt;"", $N$138:$N$144&lt;&gt;""),'Personal Budget'!J132,0)</f>
        <v>0</v>
      </c>
      <c r="P141" s="206"/>
      <c r="Q141" s="165" cm="1">
        <f t="array" ref="Q141">IF(OR($P$33:$P$38&lt;&gt;"",$P$44:$P$57&lt;&gt;"", $P$62:$P$66&lt;&gt;"", $P$71:$P$76&lt;&gt;"", $P$81:$P$87&lt;&gt;"", $P$92:$P$97&lt;&gt;"", $P$102:$P$109&lt;&gt;"", $P$114:$P$119&lt;&gt;"", $P$124:$P$133&lt;&gt;"", $P$138:$P$144&lt;&gt;""),'Personal Budget'!K132,0)</f>
        <v>0</v>
      </c>
      <c r="R141" s="206"/>
      <c r="S141" s="165" cm="1">
        <f t="array" ref="S141">IF(OR($R$33:$R$38&lt;&gt;"",$R$44:$R$57&lt;&gt;"", $R$62:$R$66&lt;&gt;"", $R$71:$R$76&lt;&gt;"", $R$81:$R$87&lt;&gt;"", $R$92:$R$97&lt;&gt;"", $R$102:$R$109&lt;&gt;"", $R$114:$R$119&lt;&gt;"", $R$124:$R$133&lt;&gt;"", $R$138:$R$144&lt;&gt;""),'Personal Budget'!L132,0)</f>
        <v>0</v>
      </c>
      <c r="T141" s="206"/>
      <c r="U141" s="165" cm="1">
        <f t="array" ref="U141">IF(OR($T$33:$T$38&lt;&gt;"",$T$44:$T$57&lt;&gt;"", $T$62:$T$66&lt;&gt;"", $T$71:$T$76&lt;&gt;"", $T$81:$T$87&lt;&gt;"", $T$92:$T$97&lt;&gt;"", $T$102:$T$109&lt;&gt;"", $T$114:$T$119&lt;&gt;"", $T$124:$T$133&lt;&gt;"", $T$138:$T$144&lt;&gt;""),'Personal Budget'!M132,0)</f>
        <v>0</v>
      </c>
      <c r="V141" s="206"/>
      <c r="W141" s="165" cm="1">
        <f t="array" ref="W141">IF(OR($V$33:$V$38&lt;&gt;"",$V$44:$V$57&lt;&gt;"", $V$62:$V$66&lt;&gt;"", $V$71:$V$76&lt;&gt;"", $V$81:$V$87&lt;&gt;"", $V$92:$V$97&lt;&gt;"", $V$102:$V$109&lt;&gt;"", $V$114:$V$119&lt;&gt;"", $V$124:$V$133&lt;&gt;"", $V$138:$V$144&lt;&gt;""),'Personal Budget'!N132,0)</f>
        <v>0</v>
      </c>
      <c r="X141" s="206"/>
      <c r="Y141" s="165" cm="1">
        <f t="array" ref="Y141">IF(OR($X$33:$X$38&lt;&gt;"",$X$44:$X$57&lt;&gt;"", $X$62:$X$66&lt;&gt;"", $X$71:$X$76&lt;&gt;"", $X$81:$X$87&lt;&gt;"", $X$92:$X$97&lt;&gt;"", $X$102:$X$109&lt;&gt;"", $X$114:$X$119&lt;&gt;"", $X$124:$X$133&lt;&gt;"", $X$138:$X$144&lt;&gt;""),'Personal Budget'!O132,0)</f>
        <v>0</v>
      </c>
      <c r="Z141" s="206"/>
      <c r="AA141" s="165" cm="1">
        <f t="array" ref="AA141">IF(OR($Z$33:$Z$38&lt;&gt;"",$Z$44:$Z$57&lt;&gt;"", $Z$62:$Z$66&lt;&gt;"", $Z$71:$Z$76&lt;&gt;"", $Z$81:$Z$87&lt;&gt;"", $Z$92:$Z$97&lt;&gt;"", $Z$102:$Z$109&lt;&gt;"", $Z$114:$Z$119&lt;&gt;"", $Z$124:$Z$133&lt;&gt;"", $Z$138:$Z$144&lt;&gt;""),'Personal Budget'!P132,0)</f>
        <v>0</v>
      </c>
      <c r="AB141" s="206"/>
      <c r="AC141" s="165" cm="1">
        <f t="array" ref="AC141">IF(OR($AB$33:$AB$38&lt;&gt;"",$AB$44:$AB$57&lt;&gt;"", $AB$62:$AB$66&lt;&gt;"", $AB$71:$AB$76&lt;&gt;"", $AB$81:$AB$87&lt;&gt;"", $AB$92:$AB$97&lt;&gt;"", $AB$102:$AB$109&lt;&gt;"", $AB$114:$AB$119&lt;&gt;"", $AB$124:$AB$133&lt;&gt;"", $AB$138:$AB$144&lt;&gt;""),'Personal Budget'!Q132,0)</f>
        <v>0</v>
      </c>
      <c r="AD141" s="235">
        <f t="shared" si="30"/>
        <v>0</v>
      </c>
      <c r="AE141" s="235">
        <f t="shared" si="30"/>
        <v>0</v>
      </c>
      <c r="AF141" s="74">
        <f t="shared" si="31"/>
        <v>0</v>
      </c>
    </row>
    <row r="142" spans="2:32" ht="19.5" customHeight="1" x14ac:dyDescent="0.2">
      <c r="B142" s="28"/>
      <c r="C142" s="171" t="str">
        <f>'Personal Budget'!C133</f>
        <v>Hire purchase</v>
      </c>
      <c r="D142" s="142" t="s">
        <v>41</v>
      </c>
      <c r="E142" s="143">
        <v>0</v>
      </c>
      <c r="F142" s="206"/>
      <c r="G142" s="165" cm="1">
        <f t="array" ref="G142">IF(OR($F$33:$F$38&lt;&gt;"",$F$44:$F$57&lt;&gt;"", $F$62:$F$66&lt;&gt;"", $F$71:$F$76&lt;&gt;"", $F$81:$F$87&lt;&gt;"", $F$92:$F$97&lt;&gt;"", $F$102:$F$109&lt;&gt;"", $F$114:$F$119&lt;&gt;"", $F$124:$F$133&lt;&gt;"", $F$138:$F$144&lt;&gt;""),'Personal Budget'!F133,0)</f>
        <v>0</v>
      </c>
      <c r="H142" s="206"/>
      <c r="I142" s="165" cm="1">
        <f t="array" ref="I142">IF(OR($H$33:$H$38&lt;&gt;"",$H$44:$H$57&lt;&gt;"", $H$62:$H$66&lt;&gt;"", $H$71:$H$76&lt;&gt;"", $H$81:$H$87&lt;&gt;"", $H$92:$H$97&lt;&gt;"", $H$102:$H$109&lt;&gt;"", $H$114:$H$119&lt;&gt;"", $H$124:$H$133&lt;&gt;"", $H$138:$H$144&lt;&gt;""),'Personal Budget'!G133,0)</f>
        <v>0</v>
      </c>
      <c r="J142" s="206"/>
      <c r="K142" s="165" cm="1">
        <f t="array" ref="K142">IF(OR($J$33:$J$38&lt;&gt;"",$J$44:$J$57&lt;&gt;"", $J$62:$J$66&lt;&gt;"", $J$71:$J$76&lt;&gt;"", $J$81:$J$87&lt;&gt;"", $J$92:$J$97&lt;&gt;"", $J$102:$J$109&lt;&gt;"", $J$114:$J$119&lt;&gt;"", $J$124:$J$133&lt;&gt;"", $J$138:$J$144&lt;&gt;""),'Personal Budget'!H133,0)</f>
        <v>0</v>
      </c>
      <c r="L142" s="206"/>
      <c r="M142" s="165" cm="1">
        <f t="array" ref="M142">IF(OR($L$33:$L$38&lt;&gt;"",$L$44:$L$57&lt;&gt;"", $L$62:$L$66&lt;&gt;"", $L$71:$L$76&lt;&gt;"", $L$81:$L$87&lt;&gt;"", $L$92:$L$97&lt;&gt;"", $L$102:$L$109&lt;&gt;"", $L$114:$L$119&lt;&gt;"", $L$124:$L$133&lt;&gt;"", $L$138:$L$144&lt;&gt;""),'Personal Budget'!I133,0)</f>
        <v>0</v>
      </c>
      <c r="N142" s="206"/>
      <c r="O142" s="165" cm="1">
        <f t="array" ref="O142">IF(OR($N$33:$N$38&lt;&gt;"",$N$44:$N$57&lt;&gt;"", $N$62:$N$66&lt;&gt;"", $N$71:$N$76&lt;&gt;"", $N$81:$N$87&lt;&gt;"", $N$92:$N$97&lt;&gt;"", $N$102:$N$109&lt;&gt;"", $N$114:$N$119&lt;&gt;"", $N$124:$N$133&lt;&gt;"", $N$138:$N$144&lt;&gt;""),'Personal Budget'!J133,0)</f>
        <v>0</v>
      </c>
      <c r="P142" s="206"/>
      <c r="Q142" s="165" cm="1">
        <f t="array" ref="Q142">IF(OR($P$33:$P$38&lt;&gt;"",$P$44:$P$57&lt;&gt;"", $P$62:$P$66&lt;&gt;"", $P$71:$P$76&lt;&gt;"", $P$81:$P$87&lt;&gt;"", $P$92:$P$97&lt;&gt;"", $P$102:$P$109&lt;&gt;"", $P$114:$P$119&lt;&gt;"", $P$124:$P$133&lt;&gt;"", $P$138:$P$144&lt;&gt;""),'Personal Budget'!K133,0)</f>
        <v>0</v>
      </c>
      <c r="R142" s="206"/>
      <c r="S142" s="165" cm="1">
        <f t="array" ref="S142">IF(OR($R$33:$R$38&lt;&gt;"",$R$44:$R$57&lt;&gt;"", $R$62:$R$66&lt;&gt;"", $R$71:$R$76&lt;&gt;"", $R$81:$R$87&lt;&gt;"", $R$92:$R$97&lt;&gt;"", $R$102:$R$109&lt;&gt;"", $R$114:$R$119&lt;&gt;"", $R$124:$R$133&lt;&gt;"", $R$138:$R$144&lt;&gt;""),'Personal Budget'!L133,0)</f>
        <v>0</v>
      </c>
      <c r="T142" s="206"/>
      <c r="U142" s="165" cm="1">
        <f t="array" ref="U142">IF(OR($T$33:$T$38&lt;&gt;"",$T$44:$T$57&lt;&gt;"", $T$62:$T$66&lt;&gt;"", $T$71:$T$76&lt;&gt;"", $T$81:$T$87&lt;&gt;"", $T$92:$T$97&lt;&gt;"", $T$102:$T$109&lt;&gt;"", $T$114:$T$119&lt;&gt;"", $T$124:$T$133&lt;&gt;"", $T$138:$T$144&lt;&gt;""),'Personal Budget'!M133,0)</f>
        <v>0</v>
      </c>
      <c r="V142" s="206"/>
      <c r="W142" s="165" cm="1">
        <f t="array" ref="W142">IF(OR($V$33:$V$38&lt;&gt;"",$V$44:$V$57&lt;&gt;"", $V$62:$V$66&lt;&gt;"", $V$71:$V$76&lt;&gt;"", $V$81:$V$87&lt;&gt;"", $V$92:$V$97&lt;&gt;"", $V$102:$V$109&lt;&gt;"", $V$114:$V$119&lt;&gt;"", $V$124:$V$133&lt;&gt;"", $V$138:$V$144&lt;&gt;""),'Personal Budget'!N133,0)</f>
        <v>0</v>
      </c>
      <c r="X142" s="206"/>
      <c r="Y142" s="165" cm="1">
        <f t="array" ref="Y142">IF(OR($X$33:$X$38&lt;&gt;"",$X$44:$X$57&lt;&gt;"", $X$62:$X$66&lt;&gt;"", $X$71:$X$76&lt;&gt;"", $X$81:$X$87&lt;&gt;"", $X$92:$X$97&lt;&gt;"", $X$102:$X$109&lt;&gt;"", $X$114:$X$119&lt;&gt;"", $X$124:$X$133&lt;&gt;"", $X$138:$X$144&lt;&gt;""),'Personal Budget'!O133,0)</f>
        <v>0</v>
      </c>
      <c r="Z142" s="206"/>
      <c r="AA142" s="165" cm="1">
        <f t="array" ref="AA142">IF(OR($Z$33:$Z$38&lt;&gt;"",$Z$44:$Z$57&lt;&gt;"", $Z$62:$Z$66&lt;&gt;"", $Z$71:$Z$76&lt;&gt;"", $Z$81:$Z$87&lt;&gt;"", $Z$92:$Z$97&lt;&gt;"", $Z$102:$Z$109&lt;&gt;"", $Z$114:$Z$119&lt;&gt;"", $Z$124:$Z$133&lt;&gt;"", $Z$138:$Z$144&lt;&gt;""),'Personal Budget'!P133,0)</f>
        <v>0</v>
      </c>
      <c r="AB142" s="206"/>
      <c r="AC142" s="165" cm="1">
        <f t="array" ref="AC142">IF(OR($AB$33:$AB$38&lt;&gt;"",$AB$44:$AB$57&lt;&gt;"", $AB$62:$AB$66&lt;&gt;"", $AB$71:$AB$76&lt;&gt;"", $AB$81:$AB$87&lt;&gt;"", $AB$92:$AB$97&lt;&gt;"", $AB$102:$AB$109&lt;&gt;"", $AB$114:$AB$119&lt;&gt;"", $AB$124:$AB$133&lt;&gt;"", $AB$138:$AB$144&lt;&gt;""),'Personal Budget'!Q133,0)</f>
        <v>0</v>
      </c>
      <c r="AD142" s="235">
        <f t="shared" si="30"/>
        <v>0</v>
      </c>
      <c r="AE142" s="235">
        <f t="shared" si="30"/>
        <v>0</v>
      </c>
      <c r="AF142" s="74">
        <f t="shared" si="31"/>
        <v>0</v>
      </c>
    </row>
    <row r="143" spans="2:32" ht="19.5" customHeight="1" x14ac:dyDescent="0.2">
      <c r="B143" s="28"/>
      <c r="C143" s="171" t="str">
        <f>'Personal Budget'!C134</f>
        <v>Student loans</v>
      </c>
      <c r="D143" s="142" t="s">
        <v>41</v>
      </c>
      <c r="E143" s="143">
        <v>0</v>
      </c>
      <c r="F143" s="206"/>
      <c r="G143" s="165" cm="1">
        <f t="array" ref="G143">IF(OR($F$33:$F$38&lt;&gt;"",$F$44:$F$57&lt;&gt;"", $F$62:$F$66&lt;&gt;"", $F$71:$F$76&lt;&gt;"", $F$81:$F$87&lt;&gt;"", $F$92:$F$97&lt;&gt;"", $F$102:$F$109&lt;&gt;"", $F$114:$F$119&lt;&gt;"", $F$124:$F$133&lt;&gt;"", $F$138:$F$144&lt;&gt;""),'Personal Budget'!F134,0)</f>
        <v>0</v>
      </c>
      <c r="H143" s="206"/>
      <c r="I143" s="165" cm="1">
        <f t="array" ref="I143">IF(OR($H$33:$H$38&lt;&gt;"",$H$44:$H$57&lt;&gt;"", $H$62:$H$66&lt;&gt;"", $H$71:$H$76&lt;&gt;"", $H$81:$H$87&lt;&gt;"", $H$92:$H$97&lt;&gt;"", $H$102:$H$109&lt;&gt;"", $H$114:$H$119&lt;&gt;"", $H$124:$H$133&lt;&gt;"", $H$138:$H$144&lt;&gt;""),'Personal Budget'!G134,0)</f>
        <v>0</v>
      </c>
      <c r="J143" s="206"/>
      <c r="K143" s="165" cm="1">
        <f t="array" ref="K143">IF(OR($J$33:$J$38&lt;&gt;"",$J$44:$J$57&lt;&gt;"", $J$62:$J$66&lt;&gt;"", $J$71:$J$76&lt;&gt;"", $J$81:$J$87&lt;&gt;"", $J$92:$J$97&lt;&gt;"", $J$102:$J$109&lt;&gt;"", $J$114:$J$119&lt;&gt;"", $J$124:$J$133&lt;&gt;"", $J$138:$J$144&lt;&gt;""),'Personal Budget'!H134,0)</f>
        <v>0</v>
      </c>
      <c r="L143" s="206"/>
      <c r="M143" s="165" cm="1">
        <f t="array" ref="M143">IF(OR($L$33:$L$38&lt;&gt;"",$L$44:$L$57&lt;&gt;"", $L$62:$L$66&lt;&gt;"", $L$71:$L$76&lt;&gt;"", $L$81:$L$87&lt;&gt;"", $L$92:$L$97&lt;&gt;"", $L$102:$L$109&lt;&gt;"", $L$114:$L$119&lt;&gt;"", $L$124:$L$133&lt;&gt;"", $L$138:$L$144&lt;&gt;""),'Personal Budget'!I134,0)</f>
        <v>0</v>
      </c>
      <c r="N143" s="206"/>
      <c r="O143" s="165" cm="1">
        <f t="array" ref="O143">IF(OR($N$33:$N$38&lt;&gt;"",$N$44:$N$57&lt;&gt;"", $N$62:$N$66&lt;&gt;"", $N$71:$N$76&lt;&gt;"", $N$81:$N$87&lt;&gt;"", $N$92:$N$97&lt;&gt;"", $N$102:$N$109&lt;&gt;"", $N$114:$N$119&lt;&gt;"", $N$124:$N$133&lt;&gt;"", $N$138:$N$144&lt;&gt;""),'Personal Budget'!J134,0)</f>
        <v>0</v>
      </c>
      <c r="P143" s="206"/>
      <c r="Q143" s="165" cm="1">
        <f t="array" ref="Q143">IF(OR($P$33:$P$38&lt;&gt;"",$P$44:$P$57&lt;&gt;"", $P$62:$P$66&lt;&gt;"", $P$71:$P$76&lt;&gt;"", $P$81:$P$87&lt;&gt;"", $P$92:$P$97&lt;&gt;"", $P$102:$P$109&lt;&gt;"", $P$114:$P$119&lt;&gt;"", $P$124:$P$133&lt;&gt;"", $P$138:$P$144&lt;&gt;""),'Personal Budget'!K134,0)</f>
        <v>0</v>
      </c>
      <c r="R143" s="206"/>
      <c r="S143" s="165" cm="1">
        <f t="array" ref="S143">IF(OR($R$33:$R$38&lt;&gt;"",$R$44:$R$57&lt;&gt;"", $R$62:$R$66&lt;&gt;"", $R$71:$R$76&lt;&gt;"", $R$81:$R$87&lt;&gt;"", $R$92:$R$97&lt;&gt;"", $R$102:$R$109&lt;&gt;"", $R$114:$R$119&lt;&gt;"", $R$124:$R$133&lt;&gt;"", $R$138:$R$144&lt;&gt;""),'Personal Budget'!L134,0)</f>
        <v>0</v>
      </c>
      <c r="T143" s="206"/>
      <c r="U143" s="165" cm="1">
        <f t="array" ref="U143">IF(OR($T$33:$T$38&lt;&gt;"",$T$44:$T$57&lt;&gt;"", $T$62:$T$66&lt;&gt;"", $T$71:$T$76&lt;&gt;"", $T$81:$T$87&lt;&gt;"", $T$92:$T$97&lt;&gt;"", $T$102:$T$109&lt;&gt;"", $T$114:$T$119&lt;&gt;"", $T$124:$T$133&lt;&gt;"", $T$138:$T$144&lt;&gt;""),'Personal Budget'!M134,0)</f>
        <v>0</v>
      </c>
      <c r="V143" s="206"/>
      <c r="W143" s="165" cm="1">
        <f t="array" ref="W143">IF(OR($V$33:$V$38&lt;&gt;"",$V$44:$V$57&lt;&gt;"", $V$62:$V$66&lt;&gt;"", $V$71:$V$76&lt;&gt;"", $V$81:$V$87&lt;&gt;"", $V$92:$V$97&lt;&gt;"", $V$102:$V$109&lt;&gt;"", $V$114:$V$119&lt;&gt;"", $V$124:$V$133&lt;&gt;"", $V$138:$V$144&lt;&gt;""),'Personal Budget'!N134,0)</f>
        <v>0</v>
      </c>
      <c r="X143" s="206"/>
      <c r="Y143" s="165" cm="1">
        <f t="array" ref="Y143">IF(OR($X$33:$X$38&lt;&gt;"",$X$44:$X$57&lt;&gt;"", $X$62:$X$66&lt;&gt;"", $X$71:$X$76&lt;&gt;"", $X$81:$X$87&lt;&gt;"", $X$92:$X$97&lt;&gt;"", $X$102:$X$109&lt;&gt;"", $X$114:$X$119&lt;&gt;"", $X$124:$X$133&lt;&gt;"", $X$138:$X$144&lt;&gt;""),'Personal Budget'!O134,0)</f>
        <v>0</v>
      </c>
      <c r="Z143" s="206"/>
      <c r="AA143" s="165" cm="1">
        <f t="array" ref="AA143">IF(OR($Z$33:$Z$38&lt;&gt;"",$Z$44:$Z$57&lt;&gt;"", $Z$62:$Z$66&lt;&gt;"", $Z$71:$Z$76&lt;&gt;"", $Z$81:$Z$87&lt;&gt;"", $Z$92:$Z$97&lt;&gt;"", $Z$102:$Z$109&lt;&gt;"", $Z$114:$Z$119&lt;&gt;"", $Z$124:$Z$133&lt;&gt;"", $Z$138:$Z$144&lt;&gt;""),'Personal Budget'!P134,0)</f>
        <v>0</v>
      </c>
      <c r="AB143" s="206"/>
      <c r="AC143" s="165" cm="1">
        <f t="array" ref="AC143">IF(OR($AB$33:$AB$38&lt;&gt;"",$AB$44:$AB$57&lt;&gt;"", $AB$62:$AB$66&lt;&gt;"", $AB$71:$AB$76&lt;&gt;"", $AB$81:$AB$87&lt;&gt;"", $AB$92:$AB$97&lt;&gt;"", $AB$102:$AB$109&lt;&gt;"", $AB$114:$AB$119&lt;&gt;"", $AB$124:$AB$133&lt;&gt;"", $AB$138:$AB$144&lt;&gt;""),'Personal Budget'!Q134,0)</f>
        <v>0</v>
      </c>
      <c r="AD143" s="235">
        <f t="shared" si="30"/>
        <v>0</v>
      </c>
      <c r="AE143" s="235">
        <f t="shared" si="30"/>
        <v>0</v>
      </c>
      <c r="AF143" s="74">
        <f t="shared" si="31"/>
        <v>0</v>
      </c>
    </row>
    <row r="144" spans="2:32" ht="19.5" customHeight="1" thickBot="1" x14ac:dyDescent="0.25">
      <c r="B144" s="28"/>
      <c r="C144" s="171" t="str">
        <f>'Personal Budget'!C135</f>
        <v>Other</v>
      </c>
      <c r="D144" s="164" t="s">
        <v>41</v>
      </c>
      <c r="E144" s="172">
        <v>0</v>
      </c>
      <c r="F144" s="208"/>
      <c r="G144" s="165" cm="1">
        <f t="array" ref="G144">IF(OR($F$33:$F$38&lt;&gt;"",$F$44:$F$57&lt;&gt;"", $F$62:$F$66&lt;&gt;"", $F$71:$F$76&lt;&gt;"", $F$81:$F$87&lt;&gt;"", $F$92:$F$97&lt;&gt;"", $F$102:$F$109&lt;&gt;"", $F$114:$F$119&lt;&gt;"", $F$124:$F$133&lt;&gt;"", $F$138:$F$144&lt;&gt;""),'Personal Budget'!F135,0)</f>
        <v>0</v>
      </c>
      <c r="H144" s="208"/>
      <c r="I144" s="165" cm="1">
        <f t="array" ref="I144">IF(OR($H$33:$H$38&lt;&gt;"",$H$44:$H$57&lt;&gt;"", $H$62:$H$66&lt;&gt;"", $H$71:$H$76&lt;&gt;"", $H$81:$H$87&lt;&gt;"", $H$92:$H$97&lt;&gt;"", $H$102:$H$109&lt;&gt;"", $H$114:$H$119&lt;&gt;"", $H$124:$H$133&lt;&gt;"", $H$138:$H$144&lt;&gt;""),'Personal Budget'!G135,0)</f>
        <v>0</v>
      </c>
      <c r="J144" s="208"/>
      <c r="K144" s="165" cm="1">
        <f t="array" ref="K144">IF(OR($J$33:$J$38&lt;&gt;"",$J$44:$J$57&lt;&gt;"", $J$62:$J$66&lt;&gt;"", $J$71:$J$76&lt;&gt;"", $J$81:$J$87&lt;&gt;"", $J$92:$J$97&lt;&gt;"", $J$102:$J$109&lt;&gt;"", $J$114:$J$119&lt;&gt;"", $J$124:$J$133&lt;&gt;"", $J$138:$J$144&lt;&gt;""),'Personal Budget'!H135,0)</f>
        <v>0</v>
      </c>
      <c r="L144" s="208"/>
      <c r="M144" s="165" cm="1">
        <f t="array" ref="M144">IF(OR($L$33:$L$38&lt;&gt;"",$L$44:$L$57&lt;&gt;"", $L$62:$L$66&lt;&gt;"", $L$71:$L$76&lt;&gt;"", $L$81:$L$87&lt;&gt;"", $L$92:$L$97&lt;&gt;"", $L$102:$L$109&lt;&gt;"", $L$114:$L$119&lt;&gt;"", $L$124:$L$133&lt;&gt;"", $L$138:$L$144&lt;&gt;""),'Personal Budget'!I135,0)</f>
        <v>0</v>
      </c>
      <c r="N144" s="208"/>
      <c r="O144" s="165" cm="1">
        <f t="array" ref="O144">IF(OR($N$33:$N$38&lt;&gt;"",$N$44:$N$57&lt;&gt;"", $N$62:$N$66&lt;&gt;"", $N$71:$N$76&lt;&gt;"", $N$81:$N$87&lt;&gt;"", $N$92:$N$97&lt;&gt;"", $N$102:$N$109&lt;&gt;"", $N$114:$N$119&lt;&gt;"", $N$124:$N$133&lt;&gt;"", $N$138:$N$144&lt;&gt;""),'Personal Budget'!J135,0)</f>
        <v>0</v>
      </c>
      <c r="P144" s="208"/>
      <c r="Q144" s="165" cm="1">
        <f t="array" ref="Q144">IF(OR($P$33:$P$38&lt;&gt;"",$P$44:$P$57&lt;&gt;"", $P$62:$P$66&lt;&gt;"", $P$71:$P$76&lt;&gt;"", $P$81:$P$87&lt;&gt;"", $P$92:$P$97&lt;&gt;"", $P$102:$P$109&lt;&gt;"", $P$114:$P$119&lt;&gt;"", $P$124:$P$133&lt;&gt;"", $P$138:$P$144&lt;&gt;""),'Personal Budget'!K135,0)</f>
        <v>0</v>
      </c>
      <c r="R144" s="208"/>
      <c r="S144" s="165" cm="1">
        <f t="array" ref="S144">IF(OR($R$33:$R$38&lt;&gt;"",$R$44:$R$57&lt;&gt;"", $R$62:$R$66&lt;&gt;"", $R$71:$R$76&lt;&gt;"", $R$81:$R$87&lt;&gt;"", $R$92:$R$97&lt;&gt;"", $R$102:$R$109&lt;&gt;"", $R$114:$R$119&lt;&gt;"", $R$124:$R$133&lt;&gt;"", $R$138:$R$144&lt;&gt;""),'Personal Budget'!L135,0)</f>
        <v>0</v>
      </c>
      <c r="T144" s="208"/>
      <c r="U144" s="165" cm="1">
        <f t="array" ref="U144">IF(OR($T$33:$T$38&lt;&gt;"",$T$44:$T$57&lt;&gt;"", $T$62:$T$66&lt;&gt;"", $T$71:$T$76&lt;&gt;"", $T$81:$T$87&lt;&gt;"", $T$92:$T$97&lt;&gt;"", $T$102:$T$109&lt;&gt;"", $T$114:$T$119&lt;&gt;"", $T$124:$T$133&lt;&gt;"", $T$138:$T$144&lt;&gt;""),'Personal Budget'!M135,0)</f>
        <v>0</v>
      </c>
      <c r="V144" s="208"/>
      <c r="W144" s="165" cm="1">
        <f t="array" ref="W144">IF(OR($V$33:$V$38&lt;&gt;"",$V$44:$V$57&lt;&gt;"", $V$62:$V$66&lt;&gt;"", $V$71:$V$76&lt;&gt;"", $V$81:$V$87&lt;&gt;"", $V$92:$V$97&lt;&gt;"", $V$102:$V$109&lt;&gt;"", $V$114:$V$119&lt;&gt;"", $V$124:$V$133&lt;&gt;"", $V$138:$V$144&lt;&gt;""),'Personal Budget'!N135,0)</f>
        <v>0</v>
      </c>
      <c r="X144" s="208"/>
      <c r="Y144" s="165" cm="1">
        <f t="array" ref="Y144">IF(OR($X$33:$X$38&lt;&gt;"",$X$44:$X$57&lt;&gt;"", $X$62:$X$66&lt;&gt;"", $X$71:$X$76&lt;&gt;"", $X$81:$X$87&lt;&gt;"", $X$92:$X$97&lt;&gt;"", $X$102:$X$109&lt;&gt;"", $X$114:$X$119&lt;&gt;"", $X$124:$X$133&lt;&gt;"", $X$138:$X$144&lt;&gt;""),'Personal Budget'!O135,0)</f>
        <v>0</v>
      </c>
      <c r="Z144" s="208"/>
      <c r="AA144" s="165" cm="1">
        <f t="array" ref="AA144">IF(OR($Z$33:$Z$38&lt;&gt;"",$Z$44:$Z$57&lt;&gt;"", $Z$62:$Z$66&lt;&gt;"", $Z$71:$Z$76&lt;&gt;"", $Z$81:$Z$87&lt;&gt;"", $Z$92:$Z$97&lt;&gt;"", $Z$102:$Z$109&lt;&gt;"", $Z$114:$Z$119&lt;&gt;"", $Z$124:$Z$133&lt;&gt;"", $Z$138:$Z$144&lt;&gt;""),'Personal Budget'!P135,0)</f>
        <v>0</v>
      </c>
      <c r="AB144" s="208"/>
      <c r="AC144" s="165" cm="1">
        <f t="array" ref="AC144">IF(OR($AB$33:$AB$38&lt;&gt;"",$AB$44:$AB$57&lt;&gt;"", $AB$62:$AB$66&lt;&gt;"", $AB$71:$AB$76&lt;&gt;"", $AB$81:$AB$87&lt;&gt;"", $AB$92:$AB$97&lt;&gt;"", $AB$102:$AB$109&lt;&gt;"", $AB$114:$AB$119&lt;&gt;"", $AB$124:$AB$133&lt;&gt;"", $AB$138:$AB$144&lt;&gt;""),'Personal Budget'!Q135,0)</f>
        <v>0</v>
      </c>
      <c r="AD144" s="236">
        <f t="shared" si="30"/>
        <v>0</v>
      </c>
      <c r="AE144" s="236">
        <f t="shared" si="30"/>
        <v>0</v>
      </c>
      <c r="AF144" s="232">
        <f t="shared" si="31"/>
        <v>0</v>
      </c>
    </row>
    <row r="145" spans="2:32" ht="17.100000000000001" customHeight="1" thickTop="1" x14ac:dyDescent="0.2">
      <c r="B145" s="28"/>
      <c r="C145" s="148" t="str">
        <f>'Personal Budget'!C136</f>
        <v>Total</v>
      </c>
      <c r="D145" s="184"/>
      <c r="E145" s="184"/>
      <c r="F145" s="220">
        <f t="shared" ref="F145:AB145" si="32">SUM(F138:F144)</f>
        <v>0</v>
      </c>
      <c r="G145" s="109">
        <f>SUM(G138:G144)</f>
        <v>0</v>
      </c>
      <c r="H145" s="220">
        <f t="shared" si="32"/>
        <v>0</v>
      </c>
      <c r="I145" s="109">
        <f>SUM(I138:I144)</f>
        <v>0</v>
      </c>
      <c r="J145" s="220">
        <f t="shared" si="32"/>
        <v>0</v>
      </c>
      <c r="K145" s="109">
        <f>SUM(K138:K144)</f>
        <v>0</v>
      </c>
      <c r="L145" s="220">
        <f t="shared" si="32"/>
        <v>0</v>
      </c>
      <c r="M145" s="109">
        <f>SUM(M138:M144)</f>
        <v>0</v>
      </c>
      <c r="N145" s="220">
        <f t="shared" si="32"/>
        <v>0</v>
      </c>
      <c r="O145" s="109">
        <f>SUM(O138:O144)</f>
        <v>0</v>
      </c>
      <c r="P145" s="220">
        <f t="shared" si="32"/>
        <v>0</v>
      </c>
      <c r="Q145" s="109">
        <f>SUM(Q138:Q144)</f>
        <v>0</v>
      </c>
      <c r="R145" s="220">
        <f t="shared" si="32"/>
        <v>0</v>
      </c>
      <c r="S145" s="109">
        <f>SUM(S138:S144)</f>
        <v>0</v>
      </c>
      <c r="T145" s="220">
        <f t="shared" si="32"/>
        <v>0</v>
      </c>
      <c r="U145" s="109">
        <f>SUM(U138:U144)</f>
        <v>0</v>
      </c>
      <c r="V145" s="220">
        <f t="shared" si="32"/>
        <v>0</v>
      </c>
      <c r="W145" s="109">
        <f>SUM(W138:W144)</f>
        <v>0</v>
      </c>
      <c r="X145" s="220">
        <f t="shared" si="32"/>
        <v>0</v>
      </c>
      <c r="Y145" s="109">
        <f>SUM(Y138:Y144)</f>
        <v>0</v>
      </c>
      <c r="Z145" s="220">
        <f t="shared" si="32"/>
        <v>0</v>
      </c>
      <c r="AA145" s="109">
        <f>SUM(AA138:AA144)</f>
        <v>0</v>
      </c>
      <c r="AB145" s="220">
        <f t="shared" si="32"/>
        <v>0</v>
      </c>
      <c r="AC145" s="109">
        <f>SUM(AC138:AC144)</f>
        <v>0</v>
      </c>
      <c r="AD145" s="230">
        <f t="shared" si="30"/>
        <v>0</v>
      </c>
      <c r="AE145" s="230">
        <f t="shared" si="30"/>
        <v>0</v>
      </c>
      <c r="AF145" s="231">
        <f>SUM(AE145-AD145)</f>
        <v>0</v>
      </c>
    </row>
    <row r="146" spans="2:32" ht="17.100000000000001" customHeight="1" x14ac:dyDescent="0.2">
      <c r="B146" s="28"/>
      <c r="C146" s="71"/>
      <c r="D146" s="150"/>
      <c r="E146" s="150"/>
      <c r="F146" s="277"/>
      <c r="G146" s="278"/>
      <c r="H146" s="277"/>
      <c r="I146" s="278"/>
      <c r="J146" s="277"/>
      <c r="K146" s="278"/>
      <c r="L146" s="277"/>
      <c r="M146" s="278"/>
      <c r="N146" s="277"/>
      <c r="O146" s="278"/>
      <c r="P146" s="277"/>
      <c r="Q146" s="278"/>
      <c r="R146" s="277"/>
      <c r="S146" s="278"/>
      <c r="T146" s="277"/>
      <c r="U146" s="278"/>
      <c r="V146" s="277"/>
      <c r="W146" s="278"/>
      <c r="X146" s="277"/>
      <c r="Y146" s="278"/>
      <c r="Z146" s="277"/>
      <c r="AA146" s="278"/>
      <c r="AB146" s="277"/>
      <c r="AC146" s="278"/>
      <c r="AD146" s="279"/>
      <c r="AE146" s="279"/>
      <c r="AF146" s="279"/>
    </row>
    <row r="147" spans="2:32" ht="17.100000000000001" customHeight="1" x14ac:dyDescent="0.25">
      <c r="B147" s="80" t="str">
        <f>'Personal Budget'!B138</f>
        <v>Other/Misc</v>
      </c>
      <c r="C147" s="80"/>
      <c r="D147" s="150"/>
      <c r="E147" s="150"/>
      <c r="F147" s="295" t="str">
        <f ca="1">'Personal Budget'!F28</f>
        <v xml:space="preserve">APR </v>
      </c>
      <c r="G147" s="295"/>
      <c r="H147" s="295" t="str">
        <f ca="1">'Personal Budget'!G28</f>
        <v xml:space="preserve">MAY </v>
      </c>
      <c r="I147" s="295"/>
      <c r="J147" s="295" t="str">
        <f ca="1">'Personal Budget'!H28</f>
        <v xml:space="preserve">JUN </v>
      </c>
      <c r="K147" s="295"/>
      <c r="L147" s="295" t="str">
        <f ca="1">'Personal Budget'!I28</f>
        <v xml:space="preserve">JUL </v>
      </c>
      <c r="M147" s="295"/>
      <c r="N147" s="295" t="str">
        <f ca="1">'Personal Budget'!J28</f>
        <v xml:space="preserve">AUG </v>
      </c>
      <c r="O147" s="295"/>
      <c r="P147" s="295" t="str">
        <f ca="1">'Personal Budget'!K28</f>
        <v xml:space="preserve">SEPT </v>
      </c>
      <c r="Q147" s="295"/>
      <c r="R147" s="295" t="str">
        <f ca="1">'Personal Budget'!L28</f>
        <v xml:space="preserve">OCT </v>
      </c>
      <c r="S147" s="295"/>
      <c r="T147" s="295" t="str">
        <f ca="1">'Personal Budget'!M28</f>
        <v xml:space="preserve">NOV </v>
      </c>
      <c r="U147" s="295"/>
      <c r="V147" s="295" t="str">
        <f ca="1">'Personal Budget'!N28</f>
        <v xml:space="preserve">DEC </v>
      </c>
      <c r="W147" s="295"/>
      <c r="X147" s="295" t="str">
        <f ca="1">'Personal Budget'!O28</f>
        <v xml:space="preserve">JAN </v>
      </c>
      <c r="Y147" s="295"/>
      <c r="Z147" s="295" t="str">
        <f ca="1">'Personal Budget'!P28</f>
        <v xml:space="preserve">FEB </v>
      </c>
      <c r="AA147" s="295"/>
      <c r="AB147" s="295" t="str">
        <f ca="1">'Personal Budget'!Q28</f>
        <v xml:space="preserve">MAR </v>
      </c>
      <c r="AC147" s="295"/>
      <c r="AD147" s="158" t="s">
        <v>95</v>
      </c>
      <c r="AE147" s="158" t="s">
        <v>95</v>
      </c>
      <c r="AF147" s="158" t="s">
        <v>95</v>
      </c>
    </row>
    <row r="148" spans="2:32" ht="17.100000000000001" customHeight="1" thickBot="1" x14ac:dyDescent="0.25">
      <c r="B148" s="71"/>
      <c r="C148" s="71"/>
      <c r="D148" s="150"/>
      <c r="E148" s="150"/>
      <c r="F148" s="199" t="s">
        <v>94</v>
      </c>
      <c r="G148" s="159" t="s">
        <v>93</v>
      </c>
      <c r="H148" s="199" t="s">
        <v>94</v>
      </c>
      <c r="I148" s="159" t="s">
        <v>93</v>
      </c>
      <c r="J148" s="199" t="s">
        <v>94</v>
      </c>
      <c r="K148" s="159" t="s">
        <v>93</v>
      </c>
      <c r="L148" s="199" t="s">
        <v>94</v>
      </c>
      <c r="M148" s="159" t="s">
        <v>93</v>
      </c>
      <c r="N148" s="199" t="s">
        <v>94</v>
      </c>
      <c r="O148" s="159" t="s">
        <v>93</v>
      </c>
      <c r="P148" s="199" t="s">
        <v>94</v>
      </c>
      <c r="Q148" s="159" t="s">
        <v>93</v>
      </c>
      <c r="R148" s="199" t="s">
        <v>94</v>
      </c>
      <c r="S148" s="159" t="s">
        <v>93</v>
      </c>
      <c r="T148" s="199" t="s">
        <v>94</v>
      </c>
      <c r="U148" s="159" t="s">
        <v>93</v>
      </c>
      <c r="V148" s="199" t="s">
        <v>94</v>
      </c>
      <c r="W148" s="159" t="s">
        <v>93</v>
      </c>
      <c r="X148" s="199" t="s">
        <v>94</v>
      </c>
      <c r="Y148" s="159" t="s">
        <v>93</v>
      </c>
      <c r="Z148" s="199" t="s">
        <v>94</v>
      </c>
      <c r="AA148" s="159" t="s">
        <v>93</v>
      </c>
      <c r="AB148" s="199" t="s">
        <v>94</v>
      </c>
      <c r="AC148" s="159" t="s">
        <v>93</v>
      </c>
      <c r="AD148" s="159" t="s">
        <v>94</v>
      </c>
      <c r="AE148" s="159" t="s">
        <v>93</v>
      </c>
      <c r="AF148" s="159" t="s">
        <v>96</v>
      </c>
    </row>
    <row r="149" spans="2:32" ht="17.100000000000001" customHeight="1" thickTop="1" x14ac:dyDescent="0.2">
      <c r="B149" s="28"/>
      <c r="C149" s="171" t="str">
        <f>'Personal Budget'!C139</f>
        <v>Other</v>
      </c>
      <c r="D149" s="150"/>
      <c r="E149" s="150"/>
      <c r="F149" s="229"/>
      <c r="G149" s="213" cm="1">
        <f t="array" ref="G149">IF(OR($F$33:$F$38&lt;&gt;"",$F$44:$F$57&lt;&gt;"", $F$62:$F$66&lt;&gt;"", $F$71:$F$76&lt;&gt;"", $F$81:$F$87&lt;&gt;"", $F$92:$F$97&lt;&gt;"", $F$102:$F$109&lt;&gt;"", $F$114:$F$119&lt;&gt;"", $F$124:$F$133&lt;&gt;"", $F$138:$F$144&lt;&gt;"",$F$149:$F$158&lt;&gt;""),'Personal Budget'!F139,0)</f>
        <v>0</v>
      </c>
      <c r="H149" s="229"/>
      <c r="I149" s="213" cm="1">
        <f t="array" ref="I149">IF(OR($H$33:$H$38&lt;&gt;"",$H$44:$H$57&lt;&gt;"", $H$62:$H$66&lt;&gt;"", $H$71:$H$76&lt;&gt;"", $H$81:$H$87&lt;&gt;"", $H$92:$H$97&lt;&gt;"", $H$102:$H$109&lt;&gt;"", $H$114:$H$119&lt;&gt;"", $H$124:$H$133&lt;&gt;"", $H$138:$H$144&lt;&gt;"",$H$149:$H$158&lt;&gt;""),'Personal Budget'!G139,0)</f>
        <v>0</v>
      </c>
      <c r="J149" s="229"/>
      <c r="K149" s="213" cm="1">
        <f t="array" ref="K149">IF(OR($J$33:$J$38&lt;&gt;"",$J$44:$J$57&lt;&gt;"", $J$62:$J$66&lt;&gt;"", $J$71:$J$76&lt;&gt;"", $J$81:$J$87&lt;&gt;"", $J$92:$J$97&lt;&gt;"", $J$102:$J$109&lt;&gt;"", $J$114:$J$119&lt;&gt;"", $J$124:$J$133&lt;&gt;"", $J$138:$J$144&lt;&gt;"",$J$149:$J$158&lt;&gt;""),'Personal Budget'!H139,0)</f>
        <v>0</v>
      </c>
      <c r="L149" s="229"/>
      <c r="M149" s="213" cm="1">
        <f t="array" ref="M149">IF(OR($L$33:$L$38&lt;&gt;"",$L$44:$L$57&lt;&gt;"", $L$62:$L$66&lt;&gt;"", $L$71:$L$76&lt;&gt;"", $L$81:$L$87&lt;&gt;"", $L$92:$L$97&lt;&gt;"", $L$102:$L$109&lt;&gt;"", $L$114:$L$119&lt;&gt;"", $L$124:$L$133&lt;&gt;"", $L$138:$L$144&lt;&gt;"",$L$149:$L$158&lt;&gt;""),'Personal Budget'!I139,0)</f>
        <v>0</v>
      </c>
      <c r="N149" s="229"/>
      <c r="O149" s="213" cm="1">
        <f t="array" ref="O149">IF(OR($N$33:$N$38&lt;&gt;"",$N$44:$N$57&lt;&gt;"", $N$62:$N$66&lt;&gt;"", $N$71:$N$76&lt;&gt;"", $N$81:$N$87&lt;&gt;"", $N$92:$N$97&lt;&gt;"", $N$102:$N$109&lt;&gt;"", $N$114:$N$119&lt;&gt;"", $N$124:$N$133&lt;&gt;"", $N$138:$N$144&lt;&gt;"",$N$149:$N$158&lt;&gt;""),'Personal Budget'!J139,0)</f>
        <v>0</v>
      </c>
      <c r="P149" s="229"/>
      <c r="Q149" s="213" cm="1">
        <f t="array" ref="Q149">IF(OR($P$33:$P$38&lt;&gt;"",$P$44:$P$57&lt;&gt;"", $P$62:$P$66&lt;&gt;"", $P$71:$P$76&lt;&gt;"", $P$81:$P$87&lt;&gt;"", $P$92:$P$97&lt;&gt;"", $P$102:$P$109&lt;&gt;"", $P$114:$P$119&lt;&gt;"", $P$124:$P$133&lt;&gt;"", $P$138:$P$144&lt;&gt;"",$P$149:$P$158&lt;&gt;""),'Personal Budget'!K139,0)</f>
        <v>0</v>
      </c>
      <c r="R149" s="229"/>
      <c r="S149" s="213" cm="1">
        <f t="array" ref="S149">IF(OR($R$33:$R$38&lt;&gt;"",$R$44:$R$57&lt;&gt;"", $R$62:$R$66&lt;&gt;"", $R$71:$R$76&lt;&gt;"", $R$81:$R$87&lt;&gt;"", $R$92:$R$97&lt;&gt;"", $R$102:$R$109&lt;&gt;"", $R$114:$R$119&lt;&gt;"", $R$124:$R$133&lt;&gt;"", $R$138:$R$144&lt;&gt;"",$R$149:$R$158&lt;&gt;""),'Personal Budget'!L139,0)</f>
        <v>0</v>
      </c>
      <c r="T149" s="229"/>
      <c r="U149" s="213" cm="1">
        <f t="array" ref="U149">IF(OR($T$33:$T$38&lt;&gt;"",$T$44:$T$57&lt;&gt;"", $T$62:$T$66&lt;&gt;"", $T$71:$T$76&lt;&gt;"", $T$81:$T$87&lt;&gt;"", $T$92:$T$97&lt;&gt;"", $T$102:$T$109&lt;&gt;"", $T$114:$T$119&lt;&gt;"", $T$124:$T$133&lt;&gt;"", $T$138:$T$144&lt;&gt;"",$T$149:$T$158&lt;&gt;""),'Personal Budget'!M139,0)</f>
        <v>0</v>
      </c>
      <c r="V149" s="229"/>
      <c r="W149" s="213" cm="1">
        <f t="array" ref="W149">IF(OR($V$33:$V$38&lt;&gt;"",$V$44:$V$57&lt;&gt;"", $V$62:$V$66&lt;&gt;"", $V$71:$V$76&lt;&gt;"", $V$81:$V$87&lt;&gt;"", $V$92:$V$97&lt;&gt;"", $V$102:$V$109&lt;&gt;"", $V$114:$V$119&lt;&gt;"", $V$124:$V$133&lt;&gt;"", $V$138:$V$144&lt;&gt;"",$V$149:$V$158&lt;&gt;""),'Personal Budget'!N139,0)</f>
        <v>0</v>
      </c>
      <c r="X149" s="229"/>
      <c r="Y149" s="213" cm="1">
        <f t="array" ref="Y149">IF(OR($X$33:$X$38&lt;&gt;"",$X$44:$X$57&lt;&gt;"", $X$62:$X$66&lt;&gt;"", $X$71:$X$76&lt;&gt;"", $X$81:$X$87&lt;&gt;"", $X$92:$X$97&lt;&gt;"", $X$102:$X$109&lt;&gt;"", $X$114:$X$119&lt;&gt;"", $X$124:$X$133&lt;&gt;"", $X$138:$X$144&lt;&gt;"",$X$149:$X$158&lt;&gt;""),'Personal Budget'!O139,0)</f>
        <v>0</v>
      </c>
      <c r="Z149" s="229"/>
      <c r="AA149" s="213" cm="1">
        <f t="array" ref="AA149">IF(OR($Z$33:$Z$38&lt;&gt;"",$Z$44:$Z$57&lt;&gt;"", $Z$62:$Z$66&lt;&gt;"", $Z$71:$Z$76&lt;&gt;"", $Z$81:$Z$87&lt;&gt;"", $Z$92:$Z$97&lt;&gt;"", $Z$102:$Z$109&lt;&gt;"", $Z$114:$Z$119&lt;&gt;"", $Z$124:$Z$133&lt;&gt;"", $Z$138:$Z$144&lt;&gt;"",$Z$149:$Z$158&lt;&gt;""),'Personal Budget'!P139,0)</f>
        <v>0</v>
      </c>
      <c r="AB149" s="229"/>
      <c r="AC149" s="213" cm="1">
        <f t="array" ref="AC149">IF(OR($AB$33:$AB$38&lt;&gt;"",$AB$44:$AB$57&lt;&gt;"", $AB$62:$AB$66&lt;&gt;"", $AB$71:$AB$76&lt;&gt;"", $AB$81:$AB$87&lt;&gt;"", $AB$92:$AB$97&lt;&gt;"", $AB$102:$AB$109&lt;&gt;"", $AB$114:$AB$119&lt;&gt;"", $AB$124:$AB$133&lt;&gt;"", $AB$138:$AB$144&lt;&gt;"",$AB$149:$AB$158&lt;&gt;""),'Personal Budget'!Q139,0)</f>
        <v>0</v>
      </c>
      <c r="AD149" s="234">
        <f>SUM(F149+H149+J149+L149+N149+P149+R149+T149+V149+X149+Z149+AB149)</f>
        <v>0</v>
      </c>
      <c r="AE149" s="234">
        <f>SUM(G149+I149+K149+M149+O149+Q149+S149+U149+W149+Y149+AA149+AC149)</f>
        <v>0</v>
      </c>
      <c r="AF149" s="146">
        <f>ROUND(SUM(AE149-AD149),2)</f>
        <v>0</v>
      </c>
    </row>
    <row r="150" spans="2:32" ht="17.100000000000001" customHeight="1" x14ac:dyDescent="0.2">
      <c r="B150" s="28"/>
      <c r="C150" s="171" t="str">
        <f>'Personal Budget'!C140</f>
        <v>Other</v>
      </c>
      <c r="D150" s="150"/>
      <c r="E150" s="150"/>
      <c r="F150" s="206"/>
      <c r="G150" s="165" cm="1">
        <f t="array" ref="G150">IF(OR($F$33:$F$38&lt;&gt;"",$F$44:$F$57&lt;&gt;"", $F$62:$F$66&lt;&gt;"", $F$71:$F$76&lt;&gt;"", $F$81:$F$87&lt;&gt;"", $F$92:$F$97&lt;&gt;"", $F$102:$F$109&lt;&gt;"", $F$114:$F$119&lt;&gt;"", $F$124:$F$133&lt;&gt;"", $F$138:$F$144&lt;&gt;"",$F$149:$F$158&lt;&gt;""),'Personal Budget'!F140,0)</f>
        <v>0</v>
      </c>
      <c r="H150" s="206"/>
      <c r="I150" s="165" cm="1">
        <f t="array" ref="I150">IF(OR($H$33:$H$38&lt;&gt;"",$H$44:$H$57&lt;&gt;"", $H$62:$H$66&lt;&gt;"", $H$71:$H$76&lt;&gt;"", $H$81:$H$87&lt;&gt;"", $H$92:$H$97&lt;&gt;"", $H$102:$H$109&lt;&gt;"", $H$114:$H$119&lt;&gt;"", $H$124:$H$133&lt;&gt;"", $H$138:$H$144&lt;&gt;"",$H$149:$H$158&lt;&gt;""),'Personal Budget'!G140,0)</f>
        <v>0</v>
      </c>
      <c r="J150" s="206"/>
      <c r="K150" s="165" cm="1">
        <f t="array" ref="K150">IF(OR($J$33:$J$38&lt;&gt;"",$J$44:$J$57&lt;&gt;"", $J$62:$J$66&lt;&gt;"", $J$71:$J$76&lt;&gt;"", $J$81:$J$87&lt;&gt;"", $J$92:$J$97&lt;&gt;"", $J$102:$J$109&lt;&gt;"", $J$114:$J$119&lt;&gt;"", $J$124:$J$133&lt;&gt;"", $J$138:$J$144&lt;&gt;"",$J$149:$J$158&lt;&gt;""),'Personal Budget'!H140,0)</f>
        <v>0</v>
      </c>
      <c r="L150" s="206"/>
      <c r="M150" s="165" cm="1">
        <f t="array" ref="M150">IF(OR($L$33:$L$38&lt;&gt;"",$L$44:$L$57&lt;&gt;"", $L$62:$L$66&lt;&gt;"", $L$71:$L$76&lt;&gt;"", $L$81:$L$87&lt;&gt;"", $L$92:$L$97&lt;&gt;"", $L$102:$L$109&lt;&gt;"", $L$114:$L$119&lt;&gt;"", $L$124:$L$133&lt;&gt;"", $L$138:$L$144&lt;&gt;"",$L$149:$L$158&lt;&gt;""),'Personal Budget'!I140,0)</f>
        <v>0</v>
      </c>
      <c r="N150" s="206"/>
      <c r="O150" s="165" cm="1">
        <f t="array" ref="O150">IF(OR($N$33:$N$38&lt;&gt;"",$N$44:$N$57&lt;&gt;"", $N$62:$N$66&lt;&gt;"", $N$71:$N$76&lt;&gt;"", $N$81:$N$87&lt;&gt;"", $N$92:$N$97&lt;&gt;"", $N$102:$N$109&lt;&gt;"", $N$114:$N$119&lt;&gt;"", $N$124:$N$133&lt;&gt;"", $N$138:$N$144&lt;&gt;"",$N$149:$N$158&lt;&gt;""),'Personal Budget'!J140,0)</f>
        <v>0</v>
      </c>
      <c r="P150" s="206"/>
      <c r="Q150" s="165" cm="1">
        <f t="array" ref="Q150">IF(OR($P$33:$P$38&lt;&gt;"",$P$44:$P$57&lt;&gt;"", $P$62:$P$66&lt;&gt;"", $P$71:$P$76&lt;&gt;"", $P$81:$P$87&lt;&gt;"", $P$92:$P$97&lt;&gt;"", $P$102:$P$109&lt;&gt;"", $P$114:$P$119&lt;&gt;"", $P$124:$P$133&lt;&gt;"", $P$138:$P$144&lt;&gt;"",$P$149:$P$158&lt;&gt;""),'Personal Budget'!K140,0)</f>
        <v>0</v>
      </c>
      <c r="R150" s="206"/>
      <c r="S150" s="165" cm="1">
        <f t="array" ref="S150">IF(OR($R$33:$R$38&lt;&gt;"",$R$44:$R$57&lt;&gt;"", $R$62:$R$66&lt;&gt;"", $R$71:$R$76&lt;&gt;"", $R$81:$R$87&lt;&gt;"", $R$92:$R$97&lt;&gt;"", $R$102:$R$109&lt;&gt;"", $R$114:$R$119&lt;&gt;"", $R$124:$R$133&lt;&gt;"", $R$138:$R$144&lt;&gt;"",$R$149:$R$158&lt;&gt;""),'Personal Budget'!L140,0)</f>
        <v>0</v>
      </c>
      <c r="T150" s="206"/>
      <c r="U150" s="165" cm="1">
        <f t="array" ref="U150">IF(OR($T$33:$T$38&lt;&gt;"",$T$44:$T$57&lt;&gt;"", $T$62:$T$66&lt;&gt;"", $T$71:$T$76&lt;&gt;"", $T$81:$T$87&lt;&gt;"", $T$92:$T$97&lt;&gt;"", $T$102:$T$109&lt;&gt;"", $T$114:$T$119&lt;&gt;"", $T$124:$T$133&lt;&gt;"", $T$138:$T$144&lt;&gt;"",$T$149:$T$158&lt;&gt;""),'Personal Budget'!M140,0)</f>
        <v>0</v>
      </c>
      <c r="V150" s="206"/>
      <c r="W150" s="165" cm="1">
        <f t="array" ref="W150">IF(OR($V$33:$V$38&lt;&gt;"",$V$44:$V$57&lt;&gt;"", $V$62:$V$66&lt;&gt;"", $V$71:$V$76&lt;&gt;"", $V$81:$V$87&lt;&gt;"", $V$92:$V$97&lt;&gt;"", $V$102:$V$109&lt;&gt;"", $V$114:$V$119&lt;&gt;"", $V$124:$V$133&lt;&gt;"", $V$138:$V$144&lt;&gt;"",$V$149:$V$158&lt;&gt;""),'Personal Budget'!N140,0)</f>
        <v>0</v>
      </c>
      <c r="X150" s="206"/>
      <c r="Y150" s="165" cm="1">
        <f t="array" ref="Y150">IF(OR($X$33:$X$38&lt;&gt;"",$X$44:$X$57&lt;&gt;"", $X$62:$X$66&lt;&gt;"", $X$71:$X$76&lt;&gt;"", $X$81:$X$87&lt;&gt;"", $X$92:$X$97&lt;&gt;"", $X$102:$X$109&lt;&gt;"", $X$114:$X$119&lt;&gt;"", $X$124:$X$133&lt;&gt;"", $X$138:$X$144&lt;&gt;"",$X$149:$X$158&lt;&gt;""),'Personal Budget'!O140,0)</f>
        <v>0</v>
      </c>
      <c r="Z150" s="206"/>
      <c r="AA150" s="165" cm="1">
        <f t="array" ref="AA150">IF(OR($Z$33:$Z$38&lt;&gt;"",$Z$44:$Z$57&lt;&gt;"", $Z$62:$Z$66&lt;&gt;"", $Z$71:$Z$76&lt;&gt;"", $Z$81:$Z$87&lt;&gt;"", $Z$92:$Z$97&lt;&gt;"", $Z$102:$Z$109&lt;&gt;"", $Z$114:$Z$119&lt;&gt;"", $Z$124:$Z$133&lt;&gt;"", $Z$138:$Z$144&lt;&gt;"",$Z$149:$Z$158&lt;&gt;""),'Personal Budget'!P140,0)</f>
        <v>0</v>
      </c>
      <c r="AB150" s="206"/>
      <c r="AC150" s="165" cm="1">
        <f t="array" ref="AC150">IF(OR($AB$33:$AB$38&lt;&gt;"",$AB$44:$AB$57&lt;&gt;"", $AB$62:$AB$66&lt;&gt;"", $AB$71:$AB$76&lt;&gt;"", $AB$81:$AB$87&lt;&gt;"", $AB$92:$AB$97&lt;&gt;"", $AB$102:$AB$109&lt;&gt;"", $AB$114:$AB$119&lt;&gt;"", $AB$124:$AB$133&lt;&gt;"", $AB$138:$AB$144&lt;&gt;"",$AB$149:$AB$158&lt;&gt;""),'Personal Budget'!Q140,0)</f>
        <v>0</v>
      </c>
      <c r="AD150" s="235">
        <f>SUM(F150+H150+J150+L150+N150+P150+R150+T150+V150+X150+Z150+AB150)</f>
        <v>0</v>
      </c>
      <c r="AE150" s="235">
        <f>SUM(G150+I150+K150+M150+O150+Q150+S150+U150+W150+Y150+AA150+AC150)</f>
        <v>0</v>
      </c>
      <c r="AF150" s="74">
        <f>ROUND(SUM(AE150-AD150),2)</f>
        <v>0</v>
      </c>
    </row>
    <row r="151" spans="2:32" ht="17.100000000000001" customHeight="1" x14ac:dyDescent="0.2">
      <c r="B151" s="28"/>
      <c r="C151" s="171" t="str">
        <f>'Personal Budget'!C141</f>
        <v>Other</v>
      </c>
      <c r="D151" s="150"/>
      <c r="E151" s="150"/>
      <c r="F151" s="206"/>
      <c r="G151" s="165" cm="1">
        <f t="array" ref="G151">IF(OR($F$33:$F$38&lt;&gt;"",$F$44:$F$57&lt;&gt;"", $F$62:$F$66&lt;&gt;"", $F$71:$F$76&lt;&gt;"", $F$81:$F$87&lt;&gt;"", $F$92:$F$97&lt;&gt;"", $F$102:$F$109&lt;&gt;"", $F$114:$F$119&lt;&gt;"", $F$124:$F$133&lt;&gt;"", $F$138:$F$144&lt;&gt;"",$F$149:$F$158&lt;&gt;""),'Personal Budget'!F141,0)</f>
        <v>0</v>
      </c>
      <c r="H151" s="206"/>
      <c r="I151" s="165" cm="1">
        <f t="array" ref="I151">IF(OR($H$33:$H$38&lt;&gt;"",$H$44:$H$57&lt;&gt;"", $H$62:$H$66&lt;&gt;"", $H$71:$H$76&lt;&gt;"", $H$81:$H$87&lt;&gt;"", $H$92:$H$97&lt;&gt;"", $H$102:$H$109&lt;&gt;"", $H$114:$H$119&lt;&gt;"", $H$124:$H$133&lt;&gt;"", $H$138:$H$144&lt;&gt;"",$H$149:$H$158&lt;&gt;""),'Personal Budget'!G141,0)</f>
        <v>0</v>
      </c>
      <c r="J151" s="206"/>
      <c r="K151" s="165" cm="1">
        <f t="array" ref="K151">IF(OR($J$33:$J$38&lt;&gt;"",$J$44:$J$57&lt;&gt;"", $J$62:$J$66&lt;&gt;"", $J$71:$J$76&lt;&gt;"", $J$81:$J$87&lt;&gt;"", $J$92:$J$97&lt;&gt;"", $J$102:$J$109&lt;&gt;"", $J$114:$J$119&lt;&gt;"", $J$124:$J$133&lt;&gt;"", $J$138:$J$144&lt;&gt;"",$J$149:$J$158&lt;&gt;""),'Personal Budget'!H141,0)</f>
        <v>0</v>
      </c>
      <c r="L151" s="206"/>
      <c r="M151" s="165" cm="1">
        <f t="array" ref="M151">IF(OR($L$33:$L$38&lt;&gt;"",$L$44:$L$57&lt;&gt;"", $L$62:$L$66&lt;&gt;"", $L$71:$L$76&lt;&gt;"", $L$81:$L$87&lt;&gt;"", $L$92:$L$97&lt;&gt;"", $L$102:$L$109&lt;&gt;"", $L$114:$L$119&lt;&gt;"", $L$124:$L$133&lt;&gt;"", $L$138:$L$144&lt;&gt;"",$L$149:$L$158&lt;&gt;""),'Personal Budget'!I141,0)</f>
        <v>0</v>
      </c>
      <c r="N151" s="206"/>
      <c r="O151" s="165" cm="1">
        <f t="array" ref="O151">IF(OR($N$33:$N$38&lt;&gt;"",$N$44:$N$57&lt;&gt;"", $N$62:$N$66&lt;&gt;"", $N$71:$N$76&lt;&gt;"", $N$81:$N$87&lt;&gt;"", $N$92:$N$97&lt;&gt;"", $N$102:$N$109&lt;&gt;"", $N$114:$N$119&lt;&gt;"", $N$124:$N$133&lt;&gt;"", $N$138:$N$144&lt;&gt;"",$N$149:$N$158&lt;&gt;""),'Personal Budget'!J141,0)</f>
        <v>0</v>
      </c>
      <c r="P151" s="206"/>
      <c r="Q151" s="165" cm="1">
        <f t="array" ref="Q151">IF(OR($P$33:$P$38&lt;&gt;"",$P$44:$P$57&lt;&gt;"", $P$62:$P$66&lt;&gt;"", $P$71:$P$76&lt;&gt;"", $P$81:$P$87&lt;&gt;"", $P$92:$P$97&lt;&gt;"", $P$102:$P$109&lt;&gt;"", $P$114:$P$119&lt;&gt;"", $P$124:$P$133&lt;&gt;"", $P$138:$P$144&lt;&gt;"",$P$149:$P$158&lt;&gt;""),'Personal Budget'!K141,0)</f>
        <v>0</v>
      </c>
      <c r="R151" s="206"/>
      <c r="S151" s="165" cm="1">
        <f t="array" ref="S151">IF(OR($R$33:$R$38&lt;&gt;"",$R$44:$R$57&lt;&gt;"", $R$62:$R$66&lt;&gt;"", $R$71:$R$76&lt;&gt;"", $R$81:$R$87&lt;&gt;"", $R$92:$R$97&lt;&gt;"", $R$102:$R$109&lt;&gt;"", $R$114:$R$119&lt;&gt;"", $R$124:$R$133&lt;&gt;"", $R$138:$R$144&lt;&gt;"",$R$149:$R$158&lt;&gt;""),'Personal Budget'!L141,0)</f>
        <v>0</v>
      </c>
      <c r="T151" s="206"/>
      <c r="U151" s="165" cm="1">
        <f t="array" ref="U151">IF(OR($T$33:$T$38&lt;&gt;"",$T$44:$T$57&lt;&gt;"", $T$62:$T$66&lt;&gt;"", $T$71:$T$76&lt;&gt;"", $T$81:$T$87&lt;&gt;"", $T$92:$T$97&lt;&gt;"", $T$102:$T$109&lt;&gt;"", $T$114:$T$119&lt;&gt;"", $T$124:$T$133&lt;&gt;"", $T$138:$T$144&lt;&gt;"",$T$149:$T$158&lt;&gt;""),'Personal Budget'!M141,0)</f>
        <v>0</v>
      </c>
      <c r="V151" s="206"/>
      <c r="W151" s="165" cm="1">
        <f t="array" ref="W151">IF(OR($V$33:$V$38&lt;&gt;"",$V$44:$V$57&lt;&gt;"", $V$62:$V$66&lt;&gt;"", $V$71:$V$76&lt;&gt;"", $V$81:$V$87&lt;&gt;"", $V$92:$V$97&lt;&gt;"", $V$102:$V$109&lt;&gt;"", $V$114:$V$119&lt;&gt;"", $V$124:$V$133&lt;&gt;"", $V$138:$V$144&lt;&gt;"",$V$149:$V$158&lt;&gt;""),'Personal Budget'!N141,0)</f>
        <v>0</v>
      </c>
      <c r="X151" s="206"/>
      <c r="Y151" s="165" cm="1">
        <f t="array" ref="Y151">IF(OR($X$33:$X$38&lt;&gt;"",$X$44:$X$57&lt;&gt;"", $X$62:$X$66&lt;&gt;"", $X$71:$X$76&lt;&gt;"", $X$81:$X$87&lt;&gt;"", $X$92:$X$97&lt;&gt;"", $X$102:$X$109&lt;&gt;"", $X$114:$X$119&lt;&gt;"", $X$124:$X$133&lt;&gt;"", $X$138:$X$144&lt;&gt;"",$X$149:$X$158&lt;&gt;""),'Personal Budget'!O141,0)</f>
        <v>0</v>
      </c>
      <c r="Z151" s="206"/>
      <c r="AA151" s="165" cm="1">
        <f t="array" ref="AA151">IF(OR($Z$33:$Z$38&lt;&gt;"",$Z$44:$Z$57&lt;&gt;"", $Z$62:$Z$66&lt;&gt;"", $Z$71:$Z$76&lt;&gt;"", $Z$81:$Z$87&lt;&gt;"", $Z$92:$Z$97&lt;&gt;"", $Z$102:$Z$109&lt;&gt;"", $Z$114:$Z$119&lt;&gt;"", $Z$124:$Z$133&lt;&gt;"", $Z$138:$Z$144&lt;&gt;"",$Z$149:$Z$158&lt;&gt;""),'Personal Budget'!P141,0)</f>
        <v>0</v>
      </c>
      <c r="AB151" s="206"/>
      <c r="AC151" s="165" cm="1">
        <f t="array" ref="AC151">IF(OR($AB$33:$AB$38&lt;&gt;"",$AB$44:$AB$57&lt;&gt;"", $AB$62:$AB$66&lt;&gt;"", $AB$71:$AB$76&lt;&gt;"", $AB$81:$AB$87&lt;&gt;"", $AB$92:$AB$97&lt;&gt;"", $AB$102:$AB$109&lt;&gt;"", $AB$114:$AB$119&lt;&gt;"", $AB$124:$AB$133&lt;&gt;"", $AB$138:$AB$144&lt;&gt;"",$AB$149:$AB$158&lt;&gt;""),'Personal Budget'!Q141,0)</f>
        <v>0</v>
      </c>
      <c r="AD151" s="235">
        <f t="shared" ref="AD151:AD158" si="33">SUM(F151+H151+J151+L151+N151+P151+R151+T151+V151+X151+Z151+AB151)</f>
        <v>0</v>
      </c>
      <c r="AE151" s="235">
        <f t="shared" ref="AE151:AE158" si="34">SUM(G151+I151+K151+M151+O151+Q151+S151+U151+W151+Y151+AA151+AC151)</f>
        <v>0</v>
      </c>
      <c r="AF151" s="74">
        <f t="shared" ref="AF151:AF158" si="35">ROUND(SUM(AE151-AD151),2)</f>
        <v>0</v>
      </c>
    </row>
    <row r="152" spans="2:32" ht="17.100000000000001" customHeight="1" x14ac:dyDescent="0.2">
      <c r="B152" s="28"/>
      <c r="C152" s="171" t="str">
        <f>'Personal Budget'!C142</f>
        <v>Other</v>
      </c>
      <c r="D152" s="150"/>
      <c r="E152" s="150"/>
      <c r="F152" s="206"/>
      <c r="G152" s="165" cm="1">
        <f t="array" ref="G152">IF(OR($F$33:$F$38&lt;&gt;"",$F$44:$F$57&lt;&gt;"", $F$62:$F$66&lt;&gt;"", $F$71:$F$76&lt;&gt;"", $F$81:$F$87&lt;&gt;"", $F$92:$F$97&lt;&gt;"", $F$102:$F$109&lt;&gt;"", $F$114:$F$119&lt;&gt;"", $F$124:$F$133&lt;&gt;"", $F$138:$F$144&lt;&gt;"",$F$149:$F$158&lt;&gt;""),'Personal Budget'!F142,0)</f>
        <v>0</v>
      </c>
      <c r="H152" s="206"/>
      <c r="I152" s="165" cm="1">
        <f t="array" ref="I152">IF(OR($H$33:$H$38&lt;&gt;"",$H$44:$H$57&lt;&gt;"", $H$62:$H$66&lt;&gt;"", $H$71:$H$76&lt;&gt;"", $H$81:$H$87&lt;&gt;"", $H$92:$H$97&lt;&gt;"", $H$102:$H$109&lt;&gt;"", $H$114:$H$119&lt;&gt;"", $H$124:$H$133&lt;&gt;"", $H$138:$H$144&lt;&gt;"",$H$149:$H$158&lt;&gt;""),'Personal Budget'!G142,0)</f>
        <v>0</v>
      </c>
      <c r="J152" s="206"/>
      <c r="K152" s="165" cm="1">
        <f t="array" ref="K152">IF(OR($J$33:$J$38&lt;&gt;"",$J$44:$J$57&lt;&gt;"", $J$62:$J$66&lt;&gt;"", $J$71:$J$76&lt;&gt;"", $J$81:$J$87&lt;&gt;"", $J$92:$J$97&lt;&gt;"", $J$102:$J$109&lt;&gt;"", $J$114:$J$119&lt;&gt;"", $J$124:$J$133&lt;&gt;"", $J$138:$J$144&lt;&gt;"",$J$149:$J$158&lt;&gt;""),'Personal Budget'!H142,0)</f>
        <v>0</v>
      </c>
      <c r="L152" s="206"/>
      <c r="M152" s="165" cm="1">
        <f t="array" ref="M152">IF(OR($L$33:$L$38&lt;&gt;"",$L$44:$L$57&lt;&gt;"", $L$62:$L$66&lt;&gt;"", $L$71:$L$76&lt;&gt;"", $L$81:$L$87&lt;&gt;"", $L$92:$L$97&lt;&gt;"", $L$102:$L$109&lt;&gt;"", $L$114:$L$119&lt;&gt;"", $L$124:$L$133&lt;&gt;"", $L$138:$L$144&lt;&gt;"",$L$149:$L$158&lt;&gt;""),'Personal Budget'!I142,0)</f>
        <v>0</v>
      </c>
      <c r="N152" s="206"/>
      <c r="O152" s="165" cm="1">
        <f t="array" ref="O152">IF(OR($N$33:$N$38&lt;&gt;"",$N$44:$N$57&lt;&gt;"", $N$62:$N$66&lt;&gt;"", $N$71:$N$76&lt;&gt;"", $N$81:$N$87&lt;&gt;"", $N$92:$N$97&lt;&gt;"", $N$102:$N$109&lt;&gt;"", $N$114:$N$119&lt;&gt;"", $N$124:$N$133&lt;&gt;"", $N$138:$N$144&lt;&gt;"",$N$149:$N$158&lt;&gt;""),'Personal Budget'!J142,0)</f>
        <v>0</v>
      </c>
      <c r="P152" s="206"/>
      <c r="Q152" s="165" cm="1">
        <f t="array" ref="Q152">IF(OR($P$33:$P$38&lt;&gt;"",$P$44:$P$57&lt;&gt;"", $P$62:$P$66&lt;&gt;"", $P$71:$P$76&lt;&gt;"", $P$81:$P$87&lt;&gt;"", $P$92:$P$97&lt;&gt;"", $P$102:$P$109&lt;&gt;"", $P$114:$P$119&lt;&gt;"", $P$124:$P$133&lt;&gt;"", $P$138:$P$144&lt;&gt;"",$P$149:$P$158&lt;&gt;""),'Personal Budget'!K142,0)</f>
        <v>0</v>
      </c>
      <c r="R152" s="206"/>
      <c r="S152" s="165" cm="1">
        <f t="array" ref="S152">IF(OR($R$33:$R$38&lt;&gt;"",$R$44:$R$57&lt;&gt;"", $R$62:$R$66&lt;&gt;"", $R$71:$R$76&lt;&gt;"", $R$81:$R$87&lt;&gt;"", $R$92:$R$97&lt;&gt;"", $R$102:$R$109&lt;&gt;"", $R$114:$R$119&lt;&gt;"", $R$124:$R$133&lt;&gt;"", $R$138:$R$144&lt;&gt;"",$R$149:$R$158&lt;&gt;""),'Personal Budget'!L142,0)</f>
        <v>0</v>
      </c>
      <c r="T152" s="206"/>
      <c r="U152" s="165" cm="1">
        <f t="array" ref="U152">IF(OR($T$33:$T$38&lt;&gt;"",$T$44:$T$57&lt;&gt;"", $T$62:$T$66&lt;&gt;"", $T$71:$T$76&lt;&gt;"", $T$81:$T$87&lt;&gt;"", $T$92:$T$97&lt;&gt;"", $T$102:$T$109&lt;&gt;"", $T$114:$T$119&lt;&gt;"", $T$124:$T$133&lt;&gt;"", $T$138:$T$144&lt;&gt;"",$T$149:$T$158&lt;&gt;""),'Personal Budget'!M142,0)</f>
        <v>0</v>
      </c>
      <c r="V152" s="206"/>
      <c r="W152" s="165" cm="1">
        <f t="array" ref="W152">IF(OR($V$33:$V$38&lt;&gt;"",$V$44:$V$57&lt;&gt;"", $V$62:$V$66&lt;&gt;"", $V$71:$V$76&lt;&gt;"", $V$81:$V$87&lt;&gt;"", $V$92:$V$97&lt;&gt;"", $V$102:$V$109&lt;&gt;"", $V$114:$V$119&lt;&gt;"", $V$124:$V$133&lt;&gt;"", $V$138:$V$144&lt;&gt;"",$V$149:$V$158&lt;&gt;""),'Personal Budget'!N142,0)</f>
        <v>0</v>
      </c>
      <c r="X152" s="206"/>
      <c r="Y152" s="165" cm="1">
        <f t="array" ref="Y152">IF(OR($X$33:$X$38&lt;&gt;"",$X$44:$X$57&lt;&gt;"", $X$62:$X$66&lt;&gt;"", $X$71:$X$76&lt;&gt;"", $X$81:$X$87&lt;&gt;"", $X$92:$X$97&lt;&gt;"", $X$102:$X$109&lt;&gt;"", $X$114:$X$119&lt;&gt;"", $X$124:$X$133&lt;&gt;"", $X$138:$X$144&lt;&gt;"",$X$149:$X$158&lt;&gt;""),'Personal Budget'!O142,0)</f>
        <v>0</v>
      </c>
      <c r="Z152" s="206"/>
      <c r="AA152" s="165" cm="1">
        <f t="array" ref="AA152">IF(OR($Z$33:$Z$38&lt;&gt;"",$Z$44:$Z$57&lt;&gt;"", $Z$62:$Z$66&lt;&gt;"", $Z$71:$Z$76&lt;&gt;"", $Z$81:$Z$87&lt;&gt;"", $Z$92:$Z$97&lt;&gt;"", $Z$102:$Z$109&lt;&gt;"", $Z$114:$Z$119&lt;&gt;"", $Z$124:$Z$133&lt;&gt;"", $Z$138:$Z$144&lt;&gt;"",$Z$149:$Z$158&lt;&gt;""),'Personal Budget'!P142,0)</f>
        <v>0</v>
      </c>
      <c r="AB152" s="206"/>
      <c r="AC152" s="165" cm="1">
        <f t="array" ref="AC152">IF(OR($AB$33:$AB$38&lt;&gt;"",$AB$44:$AB$57&lt;&gt;"", $AB$62:$AB$66&lt;&gt;"", $AB$71:$AB$76&lt;&gt;"", $AB$81:$AB$87&lt;&gt;"", $AB$92:$AB$97&lt;&gt;"", $AB$102:$AB$109&lt;&gt;"", $AB$114:$AB$119&lt;&gt;"", $AB$124:$AB$133&lt;&gt;"", $AB$138:$AB$144&lt;&gt;"",$AB$149:$AB$158&lt;&gt;""),'Personal Budget'!Q142,0)</f>
        <v>0</v>
      </c>
      <c r="AD152" s="235">
        <f t="shared" si="33"/>
        <v>0</v>
      </c>
      <c r="AE152" s="235">
        <f t="shared" si="34"/>
        <v>0</v>
      </c>
      <c r="AF152" s="74">
        <f t="shared" si="35"/>
        <v>0</v>
      </c>
    </row>
    <row r="153" spans="2:32" ht="17.100000000000001" customHeight="1" x14ac:dyDescent="0.2">
      <c r="B153" s="28"/>
      <c r="C153" s="171" t="str">
        <f>'Personal Budget'!C143</f>
        <v>Other</v>
      </c>
      <c r="D153" s="150"/>
      <c r="E153" s="150"/>
      <c r="F153" s="206"/>
      <c r="G153" s="165" cm="1">
        <f t="array" ref="G153">IF(OR($F$33:$F$38&lt;&gt;"",$F$44:$F$57&lt;&gt;"", $F$62:$F$66&lt;&gt;"", $F$71:$F$76&lt;&gt;"", $F$81:$F$87&lt;&gt;"", $F$92:$F$97&lt;&gt;"", $F$102:$F$109&lt;&gt;"", $F$114:$F$119&lt;&gt;"", $F$124:$F$133&lt;&gt;"", $F$138:$F$144&lt;&gt;"",$F$149:$F$158&lt;&gt;""),'Personal Budget'!F143,0)</f>
        <v>0</v>
      </c>
      <c r="H153" s="206"/>
      <c r="I153" s="165" cm="1">
        <f t="array" ref="I153">IF(OR($H$33:$H$38&lt;&gt;"",$H$44:$H$57&lt;&gt;"", $H$62:$H$66&lt;&gt;"", $H$71:$H$76&lt;&gt;"", $H$81:$H$87&lt;&gt;"", $H$92:$H$97&lt;&gt;"", $H$102:$H$109&lt;&gt;"", $H$114:$H$119&lt;&gt;"", $H$124:$H$133&lt;&gt;"", $H$138:$H$144&lt;&gt;"",$H$149:$H$158&lt;&gt;""),'Personal Budget'!G143,0)</f>
        <v>0</v>
      </c>
      <c r="J153" s="206"/>
      <c r="K153" s="165" cm="1">
        <f t="array" ref="K153">IF(OR($J$33:$J$38&lt;&gt;"",$J$44:$J$57&lt;&gt;"", $J$62:$J$66&lt;&gt;"", $J$71:$J$76&lt;&gt;"", $J$81:$J$87&lt;&gt;"", $J$92:$J$97&lt;&gt;"", $J$102:$J$109&lt;&gt;"", $J$114:$J$119&lt;&gt;"", $J$124:$J$133&lt;&gt;"", $J$138:$J$144&lt;&gt;"",$J$149:$J$158&lt;&gt;""),'Personal Budget'!H143,0)</f>
        <v>0</v>
      </c>
      <c r="L153" s="206"/>
      <c r="M153" s="165" cm="1">
        <f t="array" ref="M153">IF(OR($L$33:$L$38&lt;&gt;"",$L$44:$L$57&lt;&gt;"", $L$62:$L$66&lt;&gt;"", $L$71:$L$76&lt;&gt;"", $L$81:$L$87&lt;&gt;"", $L$92:$L$97&lt;&gt;"", $L$102:$L$109&lt;&gt;"", $L$114:$L$119&lt;&gt;"", $L$124:$L$133&lt;&gt;"", $L$138:$L$144&lt;&gt;"",$L$149:$L$158&lt;&gt;""),'Personal Budget'!I143,0)</f>
        <v>0</v>
      </c>
      <c r="N153" s="206"/>
      <c r="O153" s="165" cm="1">
        <f t="array" ref="O153">IF(OR($N$33:$N$38&lt;&gt;"",$N$44:$N$57&lt;&gt;"", $N$62:$N$66&lt;&gt;"", $N$71:$N$76&lt;&gt;"", $N$81:$N$87&lt;&gt;"", $N$92:$N$97&lt;&gt;"", $N$102:$N$109&lt;&gt;"", $N$114:$N$119&lt;&gt;"", $N$124:$N$133&lt;&gt;"", $N$138:$N$144&lt;&gt;"",$N$149:$N$158&lt;&gt;""),'Personal Budget'!J143,0)</f>
        <v>0</v>
      </c>
      <c r="P153" s="206"/>
      <c r="Q153" s="165" cm="1">
        <f t="array" ref="Q153">IF(OR($P$33:$P$38&lt;&gt;"",$P$44:$P$57&lt;&gt;"", $P$62:$P$66&lt;&gt;"", $P$71:$P$76&lt;&gt;"", $P$81:$P$87&lt;&gt;"", $P$92:$P$97&lt;&gt;"", $P$102:$P$109&lt;&gt;"", $P$114:$P$119&lt;&gt;"", $P$124:$P$133&lt;&gt;"", $P$138:$P$144&lt;&gt;"",$P$149:$P$158&lt;&gt;""),'Personal Budget'!K143,0)</f>
        <v>0</v>
      </c>
      <c r="R153" s="206"/>
      <c r="S153" s="165" cm="1">
        <f t="array" ref="S153">IF(OR($R$33:$R$38&lt;&gt;"",$R$44:$R$57&lt;&gt;"", $R$62:$R$66&lt;&gt;"", $R$71:$R$76&lt;&gt;"", $R$81:$R$87&lt;&gt;"", $R$92:$R$97&lt;&gt;"", $R$102:$R$109&lt;&gt;"", $R$114:$R$119&lt;&gt;"", $R$124:$R$133&lt;&gt;"", $R$138:$R$144&lt;&gt;"",$R$149:$R$158&lt;&gt;""),'Personal Budget'!L143,0)</f>
        <v>0</v>
      </c>
      <c r="T153" s="206"/>
      <c r="U153" s="165" cm="1">
        <f t="array" ref="U153">IF(OR($T$33:$T$38&lt;&gt;"",$T$44:$T$57&lt;&gt;"", $T$62:$T$66&lt;&gt;"", $T$71:$T$76&lt;&gt;"", $T$81:$T$87&lt;&gt;"", $T$92:$T$97&lt;&gt;"", $T$102:$T$109&lt;&gt;"", $T$114:$T$119&lt;&gt;"", $T$124:$T$133&lt;&gt;"", $T$138:$T$144&lt;&gt;"",$T$149:$T$158&lt;&gt;""),'Personal Budget'!M143,0)</f>
        <v>0</v>
      </c>
      <c r="V153" s="206"/>
      <c r="W153" s="165" cm="1">
        <f t="array" ref="W153">IF(OR($V$33:$V$38&lt;&gt;"",$V$44:$V$57&lt;&gt;"", $V$62:$V$66&lt;&gt;"", $V$71:$V$76&lt;&gt;"", $V$81:$V$87&lt;&gt;"", $V$92:$V$97&lt;&gt;"", $V$102:$V$109&lt;&gt;"", $V$114:$V$119&lt;&gt;"", $V$124:$V$133&lt;&gt;"", $V$138:$V$144&lt;&gt;"",$V$149:$V$158&lt;&gt;""),'Personal Budget'!N143,0)</f>
        <v>0</v>
      </c>
      <c r="X153" s="206"/>
      <c r="Y153" s="165" cm="1">
        <f t="array" ref="Y153">IF(OR($X$33:$X$38&lt;&gt;"",$X$44:$X$57&lt;&gt;"", $X$62:$X$66&lt;&gt;"", $X$71:$X$76&lt;&gt;"", $X$81:$X$87&lt;&gt;"", $X$92:$X$97&lt;&gt;"", $X$102:$X$109&lt;&gt;"", $X$114:$X$119&lt;&gt;"", $X$124:$X$133&lt;&gt;"", $X$138:$X$144&lt;&gt;"",$X$149:$X$158&lt;&gt;""),'Personal Budget'!O143,0)</f>
        <v>0</v>
      </c>
      <c r="Z153" s="206"/>
      <c r="AA153" s="165" cm="1">
        <f t="array" ref="AA153">IF(OR($Z$33:$Z$38&lt;&gt;"",$Z$44:$Z$57&lt;&gt;"", $Z$62:$Z$66&lt;&gt;"", $Z$71:$Z$76&lt;&gt;"", $Z$81:$Z$87&lt;&gt;"", $Z$92:$Z$97&lt;&gt;"", $Z$102:$Z$109&lt;&gt;"", $Z$114:$Z$119&lt;&gt;"", $Z$124:$Z$133&lt;&gt;"", $Z$138:$Z$144&lt;&gt;"",$Z$149:$Z$158&lt;&gt;""),'Personal Budget'!P143,0)</f>
        <v>0</v>
      </c>
      <c r="AB153" s="206"/>
      <c r="AC153" s="165" cm="1">
        <f t="array" ref="AC153">IF(OR($AB$33:$AB$38&lt;&gt;"",$AB$44:$AB$57&lt;&gt;"", $AB$62:$AB$66&lt;&gt;"", $AB$71:$AB$76&lt;&gt;"", $AB$81:$AB$87&lt;&gt;"", $AB$92:$AB$97&lt;&gt;"", $AB$102:$AB$109&lt;&gt;"", $AB$114:$AB$119&lt;&gt;"", $AB$124:$AB$133&lt;&gt;"", $AB$138:$AB$144&lt;&gt;"",$AB$149:$AB$158&lt;&gt;""),'Personal Budget'!Q143,0)</f>
        <v>0</v>
      </c>
      <c r="AD153" s="235">
        <f>SUM(F153+H153+J153+L153+N153+P153+R153+T153+V153+X153+Z153+AB153)</f>
        <v>0</v>
      </c>
      <c r="AE153" s="235">
        <f>SUM(G153+I153+K153+M153+O153+Q153+S153+U153+W153+Y153+AA153+AC153)</f>
        <v>0</v>
      </c>
      <c r="AF153" s="74">
        <f>ROUND(SUM(AE153-AD153),2)</f>
        <v>0</v>
      </c>
    </row>
    <row r="154" spans="2:32" ht="17.100000000000001" customHeight="1" x14ac:dyDescent="0.2">
      <c r="B154" s="28"/>
      <c r="C154" s="171" t="str">
        <f>'Personal Budget'!C144</f>
        <v>Other</v>
      </c>
      <c r="D154" s="150"/>
      <c r="E154" s="150"/>
      <c r="F154" s="206"/>
      <c r="G154" s="165" cm="1">
        <f t="array" ref="G154">IF(OR($F$33:$F$38&lt;&gt;"",$F$44:$F$57&lt;&gt;"", $F$62:$F$66&lt;&gt;"", $F$71:$F$76&lt;&gt;"", $F$81:$F$87&lt;&gt;"", $F$92:$F$97&lt;&gt;"", $F$102:$F$109&lt;&gt;"", $F$114:$F$119&lt;&gt;"", $F$124:$F$133&lt;&gt;"", $F$138:$F$144&lt;&gt;"",$F$149:$F$158&lt;&gt;""),'Personal Budget'!F144,0)</f>
        <v>0</v>
      </c>
      <c r="H154" s="206"/>
      <c r="I154" s="165" cm="1">
        <f t="array" ref="I154">IF(OR($H$33:$H$38&lt;&gt;"",$H$44:$H$57&lt;&gt;"", $H$62:$H$66&lt;&gt;"", $H$71:$H$76&lt;&gt;"", $H$81:$H$87&lt;&gt;"", $H$92:$H$97&lt;&gt;"", $H$102:$H$109&lt;&gt;"", $H$114:$H$119&lt;&gt;"", $H$124:$H$133&lt;&gt;"", $H$138:$H$144&lt;&gt;"",$H$149:$H$158&lt;&gt;""),'Personal Budget'!G144,0)</f>
        <v>0</v>
      </c>
      <c r="J154" s="206"/>
      <c r="K154" s="165" cm="1">
        <f t="array" ref="K154">IF(OR($J$33:$J$38&lt;&gt;"",$J$44:$J$57&lt;&gt;"", $J$62:$J$66&lt;&gt;"", $J$71:$J$76&lt;&gt;"", $J$81:$J$87&lt;&gt;"", $J$92:$J$97&lt;&gt;"", $J$102:$J$109&lt;&gt;"", $J$114:$J$119&lt;&gt;"", $J$124:$J$133&lt;&gt;"", $J$138:$J$144&lt;&gt;"",$J$149:$J$158&lt;&gt;""),'Personal Budget'!H144,0)</f>
        <v>0</v>
      </c>
      <c r="L154" s="206"/>
      <c r="M154" s="165" cm="1">
        <f t="array" ref="M154">IF(OR($L$33:$L$38&lt;&gt;"",$L$44:$L$57&lt;&gt;"", $L$62:$L$66&lt;&gt;"", $L$71:$L$76&lt;&gt;"", $L$81:$L$87&lt;&gt;"", $L$92:$L$97&lt;&gt;"", $L$102:$L$109&lt;&gt;"", $L$114:$L$119&lt;&gt;"", $L$124:$L$133&lt;&gt;"", $L$138:$L$144&lt;&gt;"",$L$149:$L$158&lt;&gt;""),'Personal Budget'!I144,0)</f>
        <v>0</v>
      </c>
      <c r="N154" s="206"/>
      <c r="O154" s="165" cm="1">
        <f t="array" ref="O154">IF(OR($N$33:$N$38&lt;&gt;"",$N$44:$N$57&lt;&gt;"", $N$62:$N$66&lt;&gt;"", $N$71:$N$76&lt;&gt;"", $N$81:$N$87&lt;&gt;"", $N$92:$N$97&lt;&gt;"", $N$102:$N$109&lt;&gt;"", $N$114:$N$119&lt;&gt;"", $N$124:$N$133&lt;&gt;"", $N$138:$N$144&lt;&gt;"",$N$149:$N$158&lt;&gt;""),'Personal Budget'!J144,0)</f>
        <v>0</v>
      </c>
      <c r="P154" s="206"/>
      <c r="Q154" s="165" cm="1">
        <f t="array" ref="Q154">IF(OR($P$33:$P$38&lt;&gt;"",$P$44:$P$57&lt;&gt;"", $P$62:$P$66&lt;&gt;"", $P$71:$P$76&lt;&gt;"", $P$81:$P$87&lt;&gt;"", $P$92:$P$97&lt;&gt;"", $P$102:$P$109&lt;&gt;"", $P$114:$P$119&lt;&gt;"", $P$124:$P$133&lt;&gt;"", $P$138:$P$144&lt;&gt;"",$P$149:$P$158&lt;&gt;""),'Personal Budget'!K144,0)</f>
        <v>0</v>
      </c>
      <c r="R154" s="206"/>
      <c r="S154" s="165" cm="1">
        <f t="array" ref="S154">IF(OR($R$33:$R$38&lt;&gt;"",$R$44:$R$57&lt;&gt;"", $R$62:$R$66&lt;&gt;"", $R$71:$R$76&lt;&gt;"", $R$81:$R$87&lt;&gt;"", $R$92:$R$97&lt;&gt;"", $R$102:$R$109&lt;&gt;"", $R$114:$R$119&lt;&gt;"", $R$124:$R$133&lt;&gt;"", $R$138:$R$144&lt;&gt;"",$R$149:$R$158&lt;&gt;""),'Personal Budget'!L144,0)</f>
        <v>0</v>
      </c>
      <c r="T154" s="206"/>
      <c r="U154" s="165" cm="1">
        <f t="array" ref="U154">IF(OR($T$33:$T$38&lt;&gt;"",$T$44:$T$57&lt;&gt;"", $T$62:$T$66&lt;&gt;"", $T$71:$T$76&lt;&gt;"", $T$81:$T$87&lt;&gt;"", $T$92:$T$97&lt;&gt;"", $T$102:$T$109&lt;&gt;"", $T$114:$T$119&lt;&gt;"", $T$124:$T$133&lt;&gt;"", $T$138:$T$144&lt;&gt;"",$T$149:$T$158&lt;&gt;""),'Personal Budget'!M144,0)</f>
        <v>0</v>
      </c>
      <c r="V154" s="206"/>
      <c r="W154" s="165" cm="1">
        <f t="array" ref="W154">IF(OR($V$33:$V$38&lt;&gt;"",$V$44:$V$57&lt;&gt;"", $V$62:$V$66&lt;&gt;"", $V$71:$V$76&lt;&gt;"", $V$81:$V$87&lt;&gt;"", $V$92:$V$97&lt;&gt;"", $V$102:$V$109&lt;&gt;"", $V$114:$V$119&lt;&gt;"", $V$124:$V$133&lt;&gt;"", $V$138:$V$144&lt;&gt;"",$V$149:$V$158&lt;&gt;""),'Personal Budget'!N144,0)</f>
        <v>0</v>
      </c>
      <c r="X154" s="206"/>
      <c r="Y154" s="165" cm="1">
        <f t="array" ref="Y154">IF(OR($X$33:$X$38&lt;&gt;"",$X$44:$X$57&lt;&gt;"", $X$62:$X$66&lt;&gt;"", $X$71:$X$76&lt;&gt;"", $X$81:$X$87&lt;&gt;"", $X$92:$X$97&lt;&gt;"", $X$102:$X$109&lt;&gt;"", $X$114:$X$119&lt;&gt;"", $X$124:$X$133&lt;&gt;"", $X$138:$X$144&lt;&gt;"",$X$149:$X$158&lt;&gt;""),'Personal Budget'!O144,0)</f>
        <v>0</v>
      </c>
      <c r="Z154" s="206"/>
      <c r="AA154" s="165" cm="1">
        <f t="array" ref="AA154">IF(OR($Z$33:$Z$38&lt;&gt;"",$Z$44:$Z$57&lt;&gt;"", $Z$62:$Z$66&lt;&gt;"", $Z$71:$Z$76&lt;&gt;"", $Z$81:$Z$87&lt;&gt;"", $Z$92:$Z$97&lt;&gt;"", $Z$102:$Z$109&lt;&gt;"", $Z$114:$Z$119&lt;&gt;"", $Z$124:$Z$133&lt;&gt;"", $Z$138:$Z$144&lt;&gt;"",$Z$149:$Z$158&lt;&gt;""),'Personal Budget'!P144,0)</f>
        <v>0</v>
      </c>
      <c r="AB154" s="206"/>
      <c r="AC154" s="165" cm="1">
        <f t="array" ref="AC154">IF(OR($AB$33:$AB$38&lt;&gt;"",$AB$44:$AB$57&lt;&gt;"", $AB$62:$AB$66&lt;&gt;"", $AB$71:$AB$76&lt;&gt;"", $AB$81:$AB$87&lt;&gt;"", $AB$92:$AB$97&lt;&gt;"", $AB$102:$AB$109&lt;&gt;"", $AB$114:$AB$119&lt;&gt;"", $AB$124:$AB$133&lt;&gt;"", $AB$138:$AB$144&lt;&gt;"",$AB$149:$AB$158&lt;&gt;""),'Personal Budget'!Q144,0)</f>
        <v>0</v>
      </c>
      <c r="AD154" s="235">
        <f t="shared" ref="AD154:AD155" si="36">SUM(F154+H154+J154+L154+N154+P154+R154+T154+V154+X154+Z154+AB154)</f>
        <v>0</v>
      </c>
      <c r="AE154" s="235">
        <f t="shared" ref="AE154:AE155" si="37">SUM(G154+I154+K154+M154+O154+Q154+S154+U154+W154+Y154+AA154+AC154)</f>
        <v>0</v>
      </c>
      <c r="AF154" s="74">
        <f t="shared" ref="AF154:AF155" si="38">ROUND(SUM(AE154-AD154),2)</f>
        <v>0</v>
      </c>
    </row>
    <row r="155" spans="2:32" ht="17.100000000000001" customHeight="1" x14ac:dyDescent="0.2">
      <c r="B155" s="28"/>
      <c r="C155" s="171" t="str">
        <f>'Personal Budget'!C145</f>
        <v>Other</v>
      </c>
      <c r="D155" s="150"/>
      <c r="E155" s="150"/>
      <c r="F155" s="206"/>
      <c r="G155" s="165" cm="1">
        <f t="array" ref="G155">IF(OR($F$33:$F$38&lt;&gt;"",$F$44:$F$57&lt;&gt;"", $F$62:$F$66&lt;&gt;"", $F$71:$F$76&lt;&gt;"", $F$81:$F$87&lt;&gt;"", $F$92:$F$97&lt;&gt;"", $F$102:$F$109&lt;&gt;"", $F$114:$F$119&lt;&gt;"", $F$124:$F$133&lt;&gt;"", $F$138:$F$144&lt;&gt;"",$F$149:$F$158&lt;&gt;""),'Personal Budget'!F145,0)</f>
        <v>0</v>
      </c>
      <c r="H155" s="206"/>
      <c r="I155" s="165" cm="1">
        <f t="array" ref="I155">IF(OR($H$33:$H$38&lt;&gt;"",$H$44:$H$57&lt;&gt;"", $H$62:$H$66&lt;&gt;"", $H$71:$H$76&lt;&gt;"", $H$81:$H$87&lt;&gt;"", $H$92:$H$97&lt;&gt;"", $H$102:$H$109&lt;&gt;"", $H$114:$H$119&lt;&gt;"", $H$124:$H$133&lt;&gt;"", $H$138:$H$144&lt;&gt;"",$H$149:$H$158&lt;&gt;""),'Personal Budget'!G145,0)</f>
        <v>0</v>
      </c>
      <c r="J155" s="206"/>
      <c r="K155" s="165" cm="1">
        <f t="array" ref="K155">IF(OR($J$33:$J$38&lt;&gt;"",$J$44:$J$57&lt;&gt;"", $J$62:$J$66&lt;&gt;"", $J$71:$J$76&lt;&gt;"", $J$81:$J$87&lt;&gt;"", $J$92:$J$97&lt;&gt;"", $J$102:$J$109&lt;&gt;"", $J$114:$J$119&lt;&gt;"", $J$124:$J$133&lt;&gt;"", $J$138:$J$144&lt;&gt;"",$J$149:$J$158&lt;&gt;""),'Personal Budget'!H145,0)</f>
        <v>0</v>
      </c>
      <c r="L155" s="206"/>
      <c r="M155" s="165" cm="1">
        <f t="array" ref="M155">IF(OR($L$33:$L$38&lt;&gt;"",$L$44:$L$57&lt;&gt;"", $L$62:$L$66&lt;&gt;"", $L$71:$L$76&lt;&gt;"", $L$81:$L$87&lt;&gt;"", $L$92:$L$97&lt;&gt;"", $L$102:$L$109&lt;&gt;"", $L$114:$L$119&lt;&gt;"", $L$124:$L$133&lt;&gt;"", $L$138:$L$144&lt;&gt;"",$L$149:$L$158&lt;&gt;""),'Personal Budget'!I145,0)</f>
        <v>0</v>
      </c>
      <c r="N155" s="206"/>
      <c r="O155" s="165" cm="1">
        <f t="array" ref="O155">IF(OR($N$33:$N$38&lt;&gt;"",$N$44:$N$57&lt;&gt;"", $N$62:$N$66&lt;&gt;"", $N$71:$N$76&lt;&gt;"", $N$81:$N$87&lt;&gt;"", $N$92:$N$97&lt;&gt;"", $N$102:$N$109&lt;&gt;"", $N$114:$N$119&lt;&gt;"", $N$124:$N$133&lt;&gt;"", $N$138:$N$144&lt;&gt;"",$N$149:$N$158&lt;&gt;""),'Personal Budget'!J145,0)</f>
        <v>0</v>
      </c>
      <c r="P155" s="206"/>
      <c r="Q155" s="165" cm="1">
        <f t="array" ref="Q155">IF(OR($P$33:$P$38&lt;&gt;"",$P$44:$P$57&lt;&gt;"", $P$62:$P$66&lt;&gt;"", $P$71:$P$76&lt;&gt;"", $P$81:$P$87&lt;&gt;"", $P$92:$P$97&lt;&gt;"", $P$102:$P$109&lt;&gt;"", $P$114:$P$119&lt;&gt;"", $P$124:$P$133&lt;&gt;"", $P$138:$P$144&lt;&gt;"",$P$149:$P$158&lt;&gt;""),'Personal Budget'!K145,0)</f>
        <v>0</v>
      </c>
      <c r="R155" s="206"/>
      <c r="S155" s="165" cm="1">
        <f t="array" ref="S155">IF(OR($R$33:$R$38&lt;&gt;"",$R$44:$R$57&lt;&gt;"", $R$62:$R$66&lt;&gt;"", $R$71:$R$76&lt;&gt;"", $R$81:$R$87&lt;&gt;"", $R$92:$R$97&lt;&gt;"", $R$102:$R$109&lt;&gt;"", $R$114:$R$119&lt;&gt;"", $R$124:$R$133&lt;&gt;"", $R$138:$R$144&lt;&gt;"",$R$149:$R$158&lt;&gt;""),'Personal Budget'!L145,0)</f>
        <v>0</v>
      </c>
      <c r="T155" s="206"/>
      <c r="U155" s="165" cm="1">
        <f t="array" ref="U155">IF(OR($T$33:$T$38&lt;&gt;"",$T$44:$T$57&lt;&gt;"", $T$62:$T$66&lt;&gt;"", $T$71:$T$76&lt;&gt;"", $T$81:$T$87&lt;&gt;"", $T$92:$T$97&lt;&gt;"", $T$102:$T$109&lt;&gt;"", $T$114:$T$119&lt;&gt;"", $T$124:$T$133&lt;&gt;"", $T$138:$T$144&lt;&gt;"",$T$149:$T$158&lt;&gt;""),'Personal Budget'!M145,0)</f>
        <v>0</v>
      </c>
      <c r="V155" s="206"/>
      <c r="W155" s="165" cm="1">
        <f t="array" ref="W155">IF(OR($V$33:$V$38&lt;&gt;"",$V$44:$V$57&lt;&gt;"", $V$62:$V$66&lt;&gt;"", $V$71:$V$76&lt;&gt;"", $V$81:$V$87&lt;&gt;"", $V$92:$V$97&lt;&gt;"", $V$102:$V$109&lt;&gt;"", $V$114:$V$119&lt;&gt;"", $V$124:$V$133&lt;&gt;"", $V$138:$V$144&lt;&gt;"",$V$149:$V$158&lt;&gt;""),'Personal Budget'!N145,0)</f>
        <v>0</v>
      </c>
      <c r="X155" s="206"/>
      <c r="Y155" s="165" cm="1">
        <f t="array" ref="Y155">IF(OR($X$33:$X$38&lt;&gt;"",$X$44:$X$57&lt;&gt;"", $X$62:$X$66&lt;&gt;"", $X$71:$X$76&lt;&gt;"", $X$81:$X$87&lt;&gt;"", $X$92:$X$97&lt;&gt;"", $X$102:$X$109&lt;&gt;"", $X$114:$X$119&lt;&gt;"", $X$124:$X$133&lt;&gt;"", $X$138:$X$144&lt;&gt;"",$X$149:$X$158&lt;&gt;""),'Personal Budget'!O145,0)</f>
        <v>0</v>
      </c>
      <c r="Z155" s="206"/>
      <c r="AA155" s="165" cm="1">
        <f t="array" ref="AA155">IF(OR($Z$33:$Z$38&lt;&gt;"",$Z$44:$Z$57&lt;&gt;"", $Z$62:$Z$66&lt;&gt;"", $Z$71:$Z$76&lt;&gt;"", $Z$81:$Z$87&lt;&gt;"", $Z$92:$Z$97&lt;&gt;"", $Z$102:$Z$109&lt;&gt;"", $Z$114:$Z$119&lt;&gt;"", $Z$124:$Z$133&lt;&gt;"", $Z$138:$Z$144&lt;&gt;"",$Z$149:$Z$158&lt;&gt;""),'Personal Budget'!P145,0)</f>
        <v>0</v>
      </c>
      <c r="AB155" s="206"/>
      <c r="AC155" s="165" cm="1">
        <f t="array" ref="AC155">IF(OR($AB$33:$AB$38&lt;&gt;"",$AB$44:$AB$57&lt;&gt;"", $AB$62:$AB$66&lt;&gt;"", $AB$71:$AB$76&lt;&gt;"", $AB$81:$AB$87&lt;&gt;"", $AB$92:$AB$97&lt;&gt;"", $AB$102:$AB$109&lt;&gt;"", $AB$114:$AB$119&lt;&gt;"", $AB$124:$AB$133&lt;&gt;"", $AB$138:$AB$144&lt;&gt;"",$AB$149:$AB$158&lt;&gt;""),'Personal Budget'!Q145,0)</f>
        <v>0</v>
      </c>
      <c r="AD155" s="235">
        <f t="shared" si="36"/>
        <v>0</v>
      </c>
      <c r="AE155" s="235">
        <f t="shared" si="37"/>
        <v>0</v>
      </c>
      <c r="AF155" s="74">
        <f t="shared" si="38"/>
        <v>0</v>
      </c>
    </row>
    <row r="156" spans="2:32" ht="17.100000000000001" customHeight="1" x14ac:dyDescent="0.2">
      <c r="B156" s="28"/>
      <c r="C156" s="171" t="str">
        <f>'Personal Budget'!C143</f>
        <v>Other</v>
      </c>
      <c r="D156" s="150"/>
      <c r="E156" s="150"/>
      <c r="F156" s="206"/>
      <c r="G156" s="165" cm="1">
        <f t="array" ref="G156">IF(OR($F$33:$F$38&lt;&gt;"",$F$44:$F$57&lt;&gt;"", $F$62:$F$66&lt;&gt;"", $F$71:$F$76&lt;&gt;"", $F$81:$F$87&lt;&gt;"", $F$92:$F$97&lt;&gt;"", $F$102:$F$109&lt;&gt;"", $F$114:$F$119&lt;&gt;"", $F$124:$F$133&lt;&gt;"", $F$138:$F$144&lt;&gt;"",$F$149:$F$158&lt;&gt;""),'Personal Budget'!F143,0)</f>
        <v>0</v>
      </c>
      <c r="H156" s="206"/>
      <c r="I156" s="165" cm="1">
        <f t="array" ref="I156">IF(OR($H$33:$H$38&lt;&gt;"",$H$44:$H$57&lt;&gt;"", $H$62:$H$66&lt;&gt;"", $H$71:$H$76&lt;&gt;"", $H$81:$H$87&lt;&gt;"", $H$92:$H$97&lt;&gt;"", $H$102:$H$109&lt;&gt;"", $H$114:$H$119&lt;&gt;"", $H$124:$H$133&lt;&gt;"", $H$138:$H$144&lt;&gt;"",$H$149:$H$158&lt;&gt;""),'Personal Budget'!G143,0)</f>
        <v>0</v>
      </c>
      <c r="J156" s="206"/>
      <c r="K156" s="165" cm="1">
        <f t="array" ref="K156">IF(OR($J$33:$J$38&lt;&gt;"",$J$44:$J$57&lt;&gt;"", $J$62:$J$66&lt;&gt;"", $J$71:$J$76&lt;&gt;"", $J$81:$J$87&lt;&gt;"", $J$92:$J$97&lt;&gt;"", $J$102:$J$109&lt;&gt;"", $J$114:$J$119&lt;&gt;"", $J$124:$J$133&lt;&gt;"", $J$138:$J$144&lt;&gt;"",$J$149:$J$158&lt;&gt;""),'Personal Budget'!H143,0)</f>
        <v>0</v>
      </c>
      <c r="L156" s="206"/>
      <c r="M156" s="165" cm="1">
        <f t="array" ref="M156">IF(OR($L$33:$L$38&lt;&gt;"",$L$44:$L$57&lt;&gt;"", $L$62:$L$66&lt;&gt;"", $L$71:$L$76&lt;&gt;"", $L$81:$L$87&lt;&gt;"", $L$92:$L$97&lt;&gt;"", $L$102:$L$109&lt;&gt;"", $L$114:$L$119&lt;&gt;"", $L$124:$L$133&lt;&gt;"", $L$138:$L$144&lt;&gt;"",$L$149:$L$158&lt;&gt;""),'Personal Budget'!I143,0)</f>
        <v>0</v>
      </c>
      <c r="N156" s="206"/>
      <c r="O156" s="165" cm="1">
        <f t="array" ref="O156">IF(OR($N$33:$N$38&lt;&gt;"",$N$44:$N$57&lt;&gt;"", $N$62:$N$66&lt;&gt;"", $N$71:$N$76&lt;&gt;"", $N$81:$N$87&lt;&gt;"", $N$92:$N$97&lt;&gt;"", $N$102:$N$109&lt;&gt;"", $N$114:$N$119&lt;&gt;"", $N$124:$N$133&lt;&gt;"", $N$138:$N$144&lt;&gt;"",$N$149:$N$158&lt;&gt;""),'Personal Budget'!J143,0)</f>
        <v>0</v>
      </c>
      <c r="P156" s="206"/>
      <c r="Q156" s="165" cm="1">
        <f t="array" ref="Q156">IF(OR($P$33:$P$38&lt;&gt;"",$P$44:$P$57&lt;&gt;"", $P$62:$P$66&lt;&gt;"", $P$71:$P$76&lt;&gt;"", $P$81:$P$87&lt;&gt;"", $P$92:$P$97&lt;&gt;"", $P$102:$P$109&lt;&gt;"", $P$114:$P$119&lt;&gt;"", $P$124:$P$133&lt;&gt;"", $P$138:$P$144&lt;&gt;"",$P$149:$P$158&lt;&gt;""),'Personal Budget'!K143,0)</f>
        <v>0</v>
      </c>
      <c r="R156" s="206"/>
      <c r="S156" s="165" cm="1">
        <f t="array" ref="S156">IF(OR($R$33:$R$38&lt;&gt;"",$R$44:$R$57&lt;&gt;"", $R$62:$R$66&lt;&gt;"", $R$71:$R$76&lt;&gt;"", $R$81:$R$87&lt;&gt;"", $R$92:$R$97&lt;&gt;"", $R$102:$R$109&lt;&gt;"", $R$114:$R$119&lt;&gt;"", $R$124:$R$133&lt;&gt;"", $R$138:$R$144&lt;&gt;"",$R$149:$R$158&lt;&gt;""),'Personal Budget'!L143,0)</f>
        <v>0</v>
      </c>
      <c r="T156" s="206"/>
      <c r="U156" s="165" cm="1">
        <f t="array" ref="U156">IF(OR($T$33:$T$38&lt;&gt;"",$T$44:$T$57&lt;&gt;"", $T$62:$T$66&lt;&gt;"", $T$71:$T$76&lt;&gt;"", $T$81:$T$87&lt;&gt;"", $T$92:$T$97&lt;&gt;"", $T$102:$T$109&lt;&gt;"", $T$114:$T$119&lt;&gt;"", $T$124:$T$133&lt;&gt;"", $T$138:$T$144&lt;&gt;"",$T$149:$T$158&lt;&gt;""),'Personal Budget'!M143,0)</f>
        <v>0</v>
      </c>
      <c r="V156" s="206"/>
      <c r="W156" s="165" cm="1">
        <f t="array" ref="W156">IF(OR($V$33:$V$38&lt;&gt;"",$V$44:$V$57&lt;&gt;"", $V$62:$V$66&lt;&gt;"", $V$71:$V$76&lt;&gt;"", $V$81:$V$87&lt;&gt;"", $V$92:$V$97&lt;&gt;"", $V$102:$V$109&lt;&gt;"", $V$114:$V$119&lt;&gt;"", $V$124:$V$133&lt;&gt;"", $V$138:$V$144&lt;&gt;"",$V$149:$V$158&lt;&gt;""),'Personal Budget'!N143,0)</f>
        <v>0</v>
      </c>
      <c r="X156" s="206"/>
      <c r="Y156" s="165" cm="1">
        <f t="array" ref="Y156">IF(OR($X$33:$X$38&lt;&gt;"",$X$44:$X$57&lt;&gt;"", $X$62:$X$66&lt;&gt;"", $X$71:$X$76&lt;&gt;"", $X$81:$X$87&lt;&gt;"", $X$92:$X$97&lt;&gt;"", $X$102:$X$109&lt;&gt;"", $X$114:$X$119&lt;&gt;"", $X$124:$X$133&lt;&gt;"", $X$138:$X$144&lt;&gt;"",$X$149:$X$158&lt;&gt;""),'Personal Budget'!O143,0)</f>
        <v>0</v>
      </c>
      <c r="Z156" s="206"/>
      <c r="AA156" s="165" cm="1">
        <f t="array" ref="AA156">IF(OR($Z$33:$Z$38&lt;&gt;"",$Z$44:$Z$57&lt;&gt;"", $Z$62:$Z$66&lt;&gt;"", $Z$71:$Z$76&lt;&gt;"", $Z$81:$Z$87&lt;&gt;"", $Z$92:$Z$97&lt;&gt;"", $Z$102:$Z$109&lt;&gt;"", $Z$114:$Z$119&lt;&gt;"", $Z$124:$Z$133&lt;&gt;"", $Z$138:$Z$144&lt;&gt;"",$Z$149:$Z$158&lt;&gt;""),'Personal Budget'!P143,0)</f>
        <v>0</v>
      </c>
      <c r="AB156" s="206"/>
      <c r="AC156" s="165" cm="1">
        <f t="array" ref="AC156">IF(OR($AB$33:$AB$38&lt;&gt;"",$AB$44:$AB$57&lt;&gt;"", $AB$62:$AB$66&lt;&gt;"", $AB$71:$AB$76&lt;&gt;"", $AB$81:$AB$87&lt;&gt;"", $AB$92:$AB$97&lt;&gt;"", $AB$102:$AB$109&lt;&gt;"", $AB$114:$AB$119&lt;&gt;"", $AB$124:$AB$133&lt;&gt;"", $AB$138:$AB$144&lt;&gt;"",$AB$149:$AB$158&lt;&gt;""),'Personal Budget'!Q143,0)</f>
        <v>0</v>
      </c>
      <c r="AD156" s="235">
        <f t="shared" si="33"/>
        <v>0</v>
      </c>
      <c r="AE156" s="235">
        <f t="shared" si="34"/>
        <v>0</v>
      </c>
      <c r="AF156" s="74">
        <f t="shared" si="35"/>
        <v>0</v>
      </c>
    </row>
    <row r="157" spans="2:32" ht="16.5" customHeight="1" x14ac:dyDescent="0.2">
      <c r="B157" s="28"/>
      <c r="C157" s="171" t="str">
        <f>'Personal Budget'!C144</f>
        <v>Other</v>
      </c>
      <c r="D157" s="150"/>
      <c r="E157" s="150"/>
      <c r="F157" s="208"/>
      <c r="G157" s="165" cm="1">
        <f t="array" ref="G157">IF(OR($F$33:$F$38&lt;&gt;"",$F$44:$F$57&lt;&gt;"", $F$62:$F$66&lt;&gt;"", $F$71:$F$76&lt;&gt;"", $F$81:$F$87&lt;&gt;"", $F$92:$F$97&lt;&gt;"", $F$102:$F$109&lt;&gt;"", $F$114:$F$119&lt;&gt;"", $F$124:$F$133&lt;&gt;"", $F$138:$F$144&lt;&gt;"",$F$149:$F$158&lt;&gt;""),'Personal Budget'!F144,0)</f>
        <v>0</v>
      </c>
      <c r="H157" s="208"/>
      <c r="I157" s="165" cm="1">
        <f t="array" ref="I157">IF(OR($H$33:$H$38&lt;&gt;"",$H$44:$H$57&lt;&gt;"", $H$62:$H$66&lt;&gt;"", $H$71:$H$76&lt;&gt;"", $H$81:$H$87&lt;&gt;"", $H$92:$H$97&lt;&gt;"", $H$102:$H$109&lt;&gt;"", $H$114:$H$119&lt;&gt;"", $H$124:$H$133&lt;&gt;"", $H$138:$H$144&lt;&gt;"",$H$149:$H$158&lt;&gt;""),'Personal Budget'!G144,0)</f>
        <v>0</v>
      </c>
      <c r="J157" s="208"/>
      <c r="K157" s="165" cm="1">
        <f t="array" ref="K157">IF(OR($J$33:$J$38&lt;&gt;"",$J$44:$J$57&lt;&gt;"", $J$62:$J$66&lt;&gt;"", $J$71:$J$76&lt;&gt;"", $J$81:$J$87&lt;&gt;"", $J$92:$J$97&lt;&gt;"", $J$102:$J$109&lt;&gt;"", $J$114:$J$119&lt;&gt;"", $J$124:$J$133&lt;&gt;"", $J$138:$J$144&lt;&gt;"",$J$149:$J$158&lt;&gt;""),'Personal Budget'!H144,0)</f>
        <v>0</v>
      </c>
      <c r="L157" s="208"/>
      <c r="M157" s="165" cm="1">
        <f t="array" ref="M157">IF(OR($L$33:$L$38&lt;&gt;"",$L$44:$L$57&lt;&gt;"", $L$62:$L$66&lt;&gt;"", $L$71:$L$76&lt;&gt;"", $L$81:$L$87&lt;&gt;"", $L$92:$L$97&lt;&gt;"", $L$102:$L$109&lt;&gt;"", $L$114:$L$119&lt;&gt;"", $L$124:$L$133&lt;&gt;"", $L$138:$L$144&lt;&gt;"",$L$149:$L$158&lt;&gt;""),'Personal Budget'!I144,0)</f>
        <v>0</v>
      </c>
      <c r="N157" s="208"/>
      <c r="O157" s="165" cm="1">
        <f t="array" ref="O157">IF(OR($N$33:$N$38&lt;&gt;"",$N$44:$N$57&lt;&gt;"", $N$62:$N$66&lt;&gt;"", $N$71:$N$76&lt;&gt;"", $N$81:$N$87&lt;&gt;"", $N$92:$N$97&lt;&gt;"", $N$102:$N$109&lt;&gt;"", $N$114:$N$119&lt;&gt;"", $N$124:$N$133&lt;&gt;"", $N$138:$N$144&lt;&gt;"",$N$149:$N$158&lt;&gt;""),'Personal Budget'!J144,0)</f>
        <v>0</v>
      </c>
      <c r="P157" s="208"/>
      <c r="Q157" s="165" cm="1">
        <f t="array" ref="Q157">IF(OR($P$33:$P$38&lt;&gt;"",$P$44:$P$57&lt;&gt;"", $P$62:$P$66&lt;&gt;"", $P$71:$P$76&lt;&gt;"", $P$81:$P$87&lt;&gt;"", $P$92:$P$97&lt;&gt;"", $P$102:$P$109&lt;&gt;"", $P$114:$P$119&lt;&gt;"", $P$124:$P$133&lt;&gt;"", $P$138:$P$144&lt;&gt;"",$P$149:$P$158&lt;&gt;""),'Personal Budget'!K144,0)</f>
        <v>0</v>
      </c>
      <c r="R157" s="208"/>
      <c r="S157" s="165" cm="1">
        <f t="array" ref="S157">IF(OR($R$33:$R$38&lt;&gt;"",$R$44:$R$57&lt;&gt;"", $R$62:$R$66&lt;&gt;"", $R$71:$R$76&lt;&gt;"", $R$81:$R$87&lt;&gt;"", $R$92:$R$97&lt;&gt;"", $R$102:$R$109&lt;&gt;"", $R$114:$R$119&lt;&gt;"", $R$124:$R$133&lt;&gt;"", $R$138:$R$144&lt;&gt;"",$R$149:$R$158&lt;&gt;""),'Personal Budget'!L144,0)</f>
        <v>0</v>
      </c>
      <c r="T157" s="208"/>
      <c r="U157" s="165" cm="1">
        <f t="array" ref="U157">IF(OR($T$33:$T$38&lt;&gt;"",$T$44:$T$57&lt;&gt;"", $T$62:$T$66&lt;&gt;"", $T$71:$T$76&lt;&gt;"", $T$81:$T$87&lt;&gt;"", $T$92:$T$97&lt;&gt;"", $T$102:$T$109&lt;&gt;"", $T$114:$T$119&lt;&gt;"", $T$124:$T$133&lt;&gt;"", $T$138:$T$144&lt;&gt;"",$T$149:$T$158&lt;&gt;""),'Personal Budget'!M144,0)</f>
        <v>0</v>
      </c>
      <c r="V157" s="208"/>
      <c r="W157" s="165" cm="1">
        <f t="array" ref="W157">IF(OR($V$33:$V$38&lt;&gt;"",$V$44:$V$57&lt;&gt;"", $V$62:$V$66&lt;&gt;"", $V$71:$V$76&lt;&gt;"", $V$81:$V$87&lt;&gt;"", $V$92:$V$97&lt;&gt;"", $V$102:$V$109&lt;&gt;"", $V$114:$V$119&lt;&gt;"", $V$124:$V$133&lt;&gt;"", $V$138:$V$144&lt;&gt;"",$V$149:$V$158&lt;&gt;""),'Personal Budget'!N144,0)</f>
        <v>0</v>
      </c>
      <c r="X157" s="208"/>
      <c r="Y157" s="165" cm="1">
        <f t="array" ref="Y157">IF(OR($X$33:$X$38&lt;&gt;"",$X$44:$X$57&lt;&gt;"", $X$62:$X$66&lt;&gt;"", $X$71:$X$76&lt;&gt;"", $X$81:$X$87&lt;&gt;"", $X$92:$X$97&lt;&gt;"", $X$102:$X$109&lt;&gt;"", $X$114:$X$119&lt;&gt;"", $X$124:$X$133&lt;&gt;"", $X$138:$X$144&lt;&gt;"",$X$149:$X$158&lt;&gt;""),'Personal Budget'!O144,0)</f>
        <v>0</v>
      </c>
      <c r="Z157" s="208"/>
      <c r="AA157" s="165" cm="1">
        <f t="array" ref="AA157">IF(OR($Z$33:$Z$38&lt;&gt;"",$Z$44:$Z$57&lt;&gt;"", $Z$62:$Z$66&lt;&gt;"", $Z$71:$Z$76&lt;&gt;"", $Z$81:$Z$87&lt;&gt;"", $Z$92:$Z$97&lt;&gt;"", $Z$102:$Z$109&lt;&gt;"", $Z$114:$Z$119&lt;&gt;"", $Z$124:$Z$133&lt;&gt;"", $Z$138:$Z$144&lt;&gt;"",$Z$149:$Z$158&lt;&gt;""),'Personal Budget'!P144,0)</f>
        <v>0</v>
      </c>
      <c r="AB157" s="208"/>
      <c r="AC157" s="165" cm="1">
        <f t="array" ref="AC157">IF(OR($AB$33:$AB$38&lt;&gt;"",$AB$44:$AB$57&lt;&gt;"", $AB$62:$AB$66&lt;&gt;"", $AB$71:$AB$76&lt;&gt;"", $AB$81:$AB$87&lt;&gt;"", $AB$92:$AB$97&lt;&gt;"", $AB$102:$AB$109&lt;&gt;"", $AB$114:$AB$119&lt;&gt;"", $AB$124:$AB$133&lt;&gt;"", $AB$138:$AB$144&lt;&gt;"",$AB$149:$AB$158&lt;&gt;""),'Personal Budget'!Q144,0)</f>
        <v>0</v>
      </c>
      <c r="AD157" s="235">
        <f t="shared" si="33"/>
        <v>0</v>
      </c>
      <c r="AE157" s="235">
        <f t="shared" si="34"/>
        <v>0</v>
      </c>
      <c r="AF157" s="74">
        <f t="shared" si="35"/>
        <v>0</v>
      </c>
    </row>
    <row r="158" spans="2:32" ht="17.100000000000001" customHeight="1" thickBot="1" x14ac:dyDescent="0.25">
      <c r="B158" s="28"/>
      <c r="C158" s="171" t="str">
        <f>'Personal Budget'!C145</f>
        <v>Other</v>
      </c>
      <c r="D158" s="150"/>
      <c r="E158" s="150"/>
      <c r="F158" s="208"/>
      <c r="G158" s="165" cm="1">
        <f t="array" ref="G158">IF(OR($F$33:$F$38&lt;&gt;"",$F$44:$F$57&lt;&gt;"", $F$62:$F$66&lt;&gt;"", $F$71:$F$76&lt;&gt;"", $F$81:$F$87&lt;&gt;"", $F$92:$F$97&lt;&gt;"", $F$102:$F$109&lt;&gt;"", $F$114:$F$119&lt;&gt;"", $F$124:$F$133&lt;&gt;"", $F$138:$F$144&lt;&gt;"",$F$149:$F$158&lt;&gt;""),'Personal Budget'!F145,0)</f>
        <v>0</v>
      </c>
      <c r="H158" s="208"/>
      <c r="I158" s="165" cm="1">
        <f t="array" ref="I158">IF(OR($H$33:$H$38&lt;&gt;"",$H$44:$H$57&lt;&gt;"", $H$62:$H$66&lt;&gt;"", $H$71:$H$76&lt;&gt;"", $H$81:$H$87&lt;&gt;"", $H$92:$H$97&lt;&gt;"", $H$102:$H$109&lt;&gt;"", $H$114:$H$119&lt;&gt;"", $H$124:$H$133&lt;&gt;"", $H$138:$H$144&lt;&gt;"",$H$149:$H$158&lt;&gt;""),'Personal Budget'!G145,0)</f>
        <v>0</v>
      </c>
      <c r="J158" s="208"/>
      <c r="K158" s="165" cm="1">
        <f t="array" ref="K158">IF(OR($J$33:$J$38&lt;&gt;"",$J$44:$J$57&lt;&gt;"", $J$62:$J$66&lt;&gt;"", $J$71:$J$76&lt;&gt;"", $J$81:$J$87&lt;&gt;"", $J$92:$J$97&lt;&gt;"", $J$102:$J$109&lt;&gt;"", $J$114:$J$119&lt;&gt;"", $J$124:$J$133&lt;&gt;"", $J$138:$J$144&lt;&gt;"",$J$149:$J$158&lt;&gt;""),'Personal Budget'!H145,0)</f>
        <v>0</v>
      </c>
      <c r="L158" s="208"/>
      <c r="M158" s="165" cm="1">
        <f t="array" ref="M158">IF(OR($L$33:$L$38&lt;&gt;"",$L$44:$L$57&lt;&gt;"", $L$62:$L$66&lt;&gt;"", $L$71:$L$76&lt;&gt;"", $L$81:$L$87&lt;&gt;"", $L$92:$L$97&lt;&gt;"", $L$102:$L$109&lt;&gt;"", $L$114:$L$119&lt;&gt;"", $L$124:$L$133&lt;&gt;"", $L$138:$L$144&lt;&gt;"",$L$149:$L$158&lt;&gt;""),'Personal Budget'!I145,0)</f>
        <v>0</v>
      </c>
      <c r="N158" s="208"/>
      <c r="O158" s="165" cm="1">
        <f t="array" ref="O158">IF(OR($N$33:$N$38&lt;&gt;"",$N$44:$N$57&lt;&gt;"", $N$62:$N$66&lt;&gt;"", $N$71:$N$76&lt;&gt;"", $N$81:$N$87&lt;&gt;"", $N$92:$N$97&lt;&gt;"", $N$102:$N$109&lt;&gt;"", $N$114:$N$119&lt;&gt;"", $N$124:$N$133&lt;&gt;"", $N$138:$N$144&lt;&gt;"",$N$149:$N$158&lt;&gt;""),'Personal Budget'!J145,0)</f>
        <v>0</v>
      </c>
      <c r="P158" s="208"/>
      <c r="Q158" s="165" cm="1">
        <f t="array" ref="Q158">IF(OR($P$33:$P$38&lt;&gt;"",$P$44:$P$57&lt;&gt;"", $P$62:$P$66&lt;&gt;"", $P$71:$P$76&lt;&gt;"", $P$81:$P$87&lt;&gt;"", $P$92:$P$97&lt;&gt;"", $P$102:$P$109&lt;&gt;"", $P$114:$P$119&lt;&gt;"", $P$124:$P$133&lt;&gt;"", $P$138:$P$144&lt;&gt;"",$P$149:$P$158&lt;&gt;""),'Personal Budget'!K145,0)</f>
        <v>0</v>
      </c>
      <c r="R158" s="208"/>
      <c r="S158" s="165" cm="1">
        <f t="array" ref="S158">IF(OR($R$33:$R$38&lt;&gt;"",$R$44:$R$57&lt;&gt;"", $R$62:$R$66&lt;&gt;"", $R$71:$R$76&lt;&gt;"", $R$81:$R$87&lt;&gt;"", $R$92:$R$97&lt;&gt;"", $R$102:$R$109&lt;&gt;"", $R$114:$R$119&lt;&gt;"", $R$124:$R$133&lt;&gt;"", $R$138:$R$144&lt;&gt;"",$R$149:$R$158&lt;&gt;""),'Personal Budget'!L145,0)</f>
        <v>0</v>
      </c>
      <c r="T158" s="208"/>
      <c r="U158" s="165" cm="1">
        <f t="array" ref="U158">IF(OR($T$33:$T$38&lt;&gt;"",$T$44:$T$57&lt;&gt;"", $T$62:$T$66&lt;&gt;"", $T$71:$T$76&lt;&gt;"", $T$81:$T$87&lt;&gt;"", $T$92:$T$97&lt;&gt;"", $T$102:$T$109&lt;&gt;"", $T$114:$T$119&lt;&gt;"", $T$124:$T$133&lt;&gt;"", $T$138:$T$144&lt;&gt;"",$T$149:$T$158&lt;&gt;""),'Personal Budget'!M145,0)</f>
        <v>0</v>
      </c>
      <c r="V158" s="208"/>
      <c r="W158" s="165" cm="1">
        <f t="array" ref="W158">IF(OR($V$33:$V$38&lt;&gt;"",$V$44:$V$57&lt;&gt;"", $V$62:$V$66&lt;&gt;"", $V$71:$V$76&lt;&gt;"", $V$81:$V$87&lt;&gt;"", $V$92:$V$97&lt;&gt;"", $V$102:$V$109&lt;&gt;"", $V$114:$V$119&lt;&gt;"", $V$124:$V$133&lt;&gt;"", $V$138:$V$144&lt;&gt;"",$V$149:$V$158&lt;&gt;""),'Personal Budget'!N145,0)</f>
        <v>0</v>
      </c>
      <c r="X158" s="208"/>
      <c r="Y158" s="165" cm="1">
        <f t="array" ref="Y158">IF(OR($X$33:$X$38&lt;&gt;"",$X$44:$X$57&lt;&gt;"", $X$62:$X$66&lt;&gt;"", $X$71:$X$76&lt;&gt;"", $X$81:$X$87&lt;&gt;"", $X$92:$X$97&lt;&gt;"", $X$102:$X$109&lt;&gt;"", $X$114:$X$119&lt;&gt;"", $X$124:$X$133&lt;&gt;"", $X$138:$X$144&lt;&gt;"",$X$149:$X$158&lt;&gt;""),'Personal Budget'!O145,0)</f>
        <v>0</v>
      </c>
      <c r="Z158" s="208"/>
      <c r="AA158" s="165" cm="1">
        <f t="array" ref="AA158">IF(OR($Z$33:$Z$38&lt;&gt;"",$Z$44:$Z$57&lt;&gt;"", $Z$62:$Z$66&lt;&gt;"", $Z$71:$Z$76&lt;&gt;"", $Z$81:$Z$87&lt;&gt;"", $Z$92:$Z$97&lt;&gt;"", $Z$102:$Z$109&lt;&gt;"", $Z$114:$Z$119&lt;&gt;"", $Z$124:$Z$133&lt;&gt;"", $Z$138:$Z$144&lt;&gt;"",$Z$149:$Z$158&lt;&gt;""),'Personal Budget'!P145,0)</f>
        <v>0</v>
      </c>
      <c r="AB158" s="208"/>
      <c r="AC158" s="165" cm="1">
        <f t="array" ref="AC158">IF(OR($AB$33:$AB$38&lt;&gt;"",$AB$44:$AB$57&lt;&gt;"", $AB$62:$AB$66&lt;&gt;"", $AB$71:$AB$76&lt;&gt;"", $AB$81:$AB$87&lt;&gt;"", $AB$92:$AB$97&lt;&gt;"", $AB$102:$AB$109&lt;&gt;"", $AB$114:$AB$119&lt;&gt;"", $AB$124:$AB$133&lt;&gt;"", $AB$138:$AB$144&lt;&gt;"",$AB$149:$AB$158&lt;&gt;""),'Personal Budget'!Q145,0)</f>
        <v>0</v>
      </c>
      <c r="AD158" s="236">
        <f t="shared" si="33"/>
        <v>0</v>
      </c>
      <c r="AE158" s="235">
        <f t="shared" si="34"/>
        <v>0</v>
      </c>
      <c r="AF158" s="74">
        <f t="shared" si="35"/>
        <v>0</v>
      </c>
    </row>
    <row r="159" spans="2:32" ht="17.100000000000001" customHeight="1" thickTop="1" x14ac:dyDescent="0.2">
      <c r="B159" s="28"/>
      <c r="C159" s="148" t="str">
        <f>'Personal Budget'!C146</f>
        <v>Total</v>
      </c>
      <c r="D159" s="150"/>
      <c r="E159" s="150"/>
      <c r="F159" s="220">
        <f t="shared" ref="F159:AF159" si="39">SUM(F149:F158)</f>
        <v>0</v>
      </c>
      <c r="G159" s="109">
        <f t="shared" si="39"/>
        <v>0</v>
      </c>
      <c r="H159" s="220">
        <f t="shared" si="39"/>
        <v>0</v>
      </c>
      <c r="I159" s="109">
        <f t="shared" si="39"/>
        <v>0</v>
      </c>
      <c r="J159" s="220">
        <f t="shared" si="39"/>
        <v>0</v>
      </c>
      <c r="K159" s="109">
        <f t="shared" si="39"/>
        <v>0</v>
      </c>
      <c r="L159" s="220">
        <f t="shared" si="39"/>
        <v>0</v>
      </c>
      <c r="M159" s="109">
        <f t="shared" si="39"/>
        <v>0</v>
      </c>
      <c r="N159" s="220">
        <f t="shared" si="39"/>
        <v>0</v>
      </c>
      <c r="O159" s="109">
        <f t="shared" si="39"/>
        <v>0</v>
      </c>
      <c r="P159" s="220">
        <f t="shared" si="39"/>
        <v>0</v>
      </c>
      <c r="Q159" s="109">
        <f t="shared" si="39"/>
        <v>0</v>
      </c>
      <c r="R159" s="220">
        <f t="shared" si="39"/>
        <v>0</v>
      </c>
      <c r="S159" s="109">
        <f t="shared" si="39"/>
        <v>0</v>
      </c>
      <c r="T159" s="220">
        <f t="shared" si="39"/>
        <v>0</v>
      </c>
      <c r="U159" s="109">
        <f t="shared" si="39"/>
        <v>0</v>
      </c>
      <c r="V159" s="220">
        <f t="shared" si="39"/>
        <v>0</v>
      </c>
      <c r="W159" s="109">
        <f t="shared" si="39"/>
        <v>0</v>
      </c>
      <c r="X159" s="220">
        <f t="shared" si="39"/>
        <v>0</v>
      </c>
      <c r="Y159" s="109">
        <f t="shared" si="39"/>
        <v>0</v>
      </c>
      <c r="Z159" s="220">
        <f t="shared" si="39"/>
        <v>0</v>
      </c>
      <c r="AA159" s="109">
        <f t="shared" si="39"/>
        <v>0</v>
      </c>
      <c r="AB159" s="220">
        <f t="shared" si="39"/>
        <v>0</v>
      </c>
      <c r="AC159" s="109">
        <f t="shared" si="39"/>
        <v>0</v>
      </c>
      <c r="AD159" s="230">
        <f t="shared" si="39"/>
        <v>0</v>
      </c>
      <c r="AE159" s="230">
        <f t="shared" si="39"/>
        <v>0</v>
      </c>
      <c r="AF159" s="231">
        <f t="shared" si="39"/>
        <v>0</v>
      </c>
    </row>
    <row r="160" spans="2:32" ht="18.95" customHeight="1" thickBot="1" x14ac:dyDescent="0.25">
      <c r="B160" s="24"/>
      <c r="C160" s="24"/>
      <c r="D160" s="67"/>
      <c r="E160" s="67"/>
      <c r="F160" s="198"/>
      <c r="G160" s="24"/>
      <c r="H160" s="198"/>
      <c r="I160" s="24"/>
      <c r="J160" s="198"/>
      <c r="K160" s="24"/>
      <c r="L160" s="198"/>
      <c r="M160" s="24"/>
      <c r="N160" s="198"/>
      <c r="O160" s="24"/>
      <c r="P160" s="198"/>
      <c r="Q160" s="24"/>
      <c r="R160" s="198"/>
      <c r="S160" s="24"/>
      <c r="T160" s="198"/>
      <c r="U160" s="24"/>
      <c r="V160" s="198"/>
      <c r="W160" s="24"/>
      <c r="X160" s="198"/>
      <c r="Y160" s="24"/>
      <c r="Z160" s="198"/>
      <c r="AA160" s="24"/>
      <c r="AB160" s="198"/>
      <c r="AC160" s="24"/>
      <c r="AD160" s="24"/>
      <c r="AE160" s="24"/>
    </row>
    <row r="161" spans="3:32" ht="19.5" customHeight="1" thickTop="1" x14ac:dyDescent="0.2">
      <c r="C161" s="214" t="s">
        <v>5</v>
      </c>
      <c r="D161" s="215"/>
      <c r="E161" s="215"/>
      <c r="F161" s="224">
        <f t="shared" ref="F161:AC161" si="40">SUM(F58,F67,F77,F88,F98,F110,F120,F134,F145,F159)</f>
        <v>0</v>
      </c>
      <c r="G161" s="280">
        <f t="shared" si="40"/>
        <v>0</v>
      </c>
      <c r="H161" s="224">
        <f t="shared" si="40"/>
        <v>0</v>
      </c>
      <c r="I161" s="280">
        <f t="shared" si="40"/>
        <v>0</v>
      </c>
      <c r="J161" s="224">
        <f t="shared" si="40"/>
        <v>0</v>
      </c>
      <c r="K161" s="280">
        <f t="shared" si="40"/>
        <v>0</v>
      </c>
      <c r="L161" s="224">
        <f t="shared" si="40"/>
        <v>0</v>
      </c>
      <c r="M161" s="280">
        <f t="shared" si="40"/>
        <v>0</v>
      </c>
      <c r="N161" s="224">
        <f t="shared" si="40"/>
        <v>0</v>
      </c>
      <c r="O161" s="280">
        <f t="shared" si="40"/>
        <v>0</v>
      </c>
      <c r="P161" s="224">
        <f t="shared" si="40"/>
        <v>0</v>
      </c>
      <c r="Q161" s="280">
        <f t="shared" si="40"/>
        <v>0</v>
      </c>
      <c r="R161" s="224">
        <f t="shared" si="40"/>
        <v>0</v>
      </c>
      <c r="S161" s="280">
        <f t="shared" si="40"/>
        <v>0</v>
      </c>
      <c r="T161" s="224">
        <f t="shared" si="40"/>
        <v>0</v>
      </c>
      <c r="U161" s="280">
        <f t="shared" si="40"/>
        <v>0</v>
      </c>
      <c r="V161" s="224">
        <f t="shared" si="40"/>
        <v>0</v>
      </c>
      <c r="W161" s="280">
        <f t="shared" si="40"/>
        <v>0</v>
      </c>
      <c r="X161" s="224">
        <f t="shared" si="40"/>
        <v>0</v>
      </c>
      <c r="Y161" s="280">
        <f t="shared" si="40"/>
        <v>0</v>
      </c>
      <c r="Z161" s="224">
        <f t="shared" si="40"/>
        <v>0</v>
      </c>
      <c r="AA161" s="280">
        <f t="shared" si="40"/>
        <v>0</v>
      </c>
      <c r="AB161" s="224">
        <f t="shared" si="40"/>
        <v>0</v>
      </c>
      <c r="AC161" s="280">
        <f t="shared" si="40"/>
        <v>0</v>
      </c>
      <c r="AD161" s="216">
        <f>SUM(F161+H161+J161+L161+N161+P161+R161+T161+V161+X161+Z161+AB161)</f>
        <v>0</v>
      </c>
      <c r="AE161" s="216">
        <f>SUM(G161+I161+K161+M161+O161+Q161+S161+U161+W161+Y161+AA161+AC161)</f>
        <v>0</v>
      </c>
      <c r="AF161" s="216">
        <f>SUM(AE161-AD161)</f>
        <v>0</v>
      </c>
    </row>
  </sheetData>
  <sheetProtection algorithmName="SHA-512" hashValue="1ADBTlOgJpfjxKlChJnitDP3FJfIO0yu7VFeEC/dINare6ZLYiyXOHDM11FfushvNSzUbc0zeabUiQQGDZmdPw==" saltValue="j++uPKK/zRpVceOeYdNcAA==" spinCount="100000" sheet="1" selectLockedCells="1"/>
  <mergeCells count="146">
    <mergeCell ref="X147:Y147"/>
    <mergeCell ref="Z147:AA147"/>
    <mergeCell ref="AB147:AC147"/>
    <mergeCell ref="F147:G147"/>
    <mergeCell ref="H147:I147"/>
    <mergeCell ref="J147:K147"/>
    <mergeCell ref="L147:M147"/>
    <mergeCell ref="N147:O147"/>
    <mergeCell ref="P147:Q147"/>
    <mergeCell ref="R147:S147"/>
    <mergeCell ref="T147:U147"/>
    <mergeCell ref="V147:W147"/>
    <mergeCell ref="Z122:AA122"/>
    <mergeCell ref="AB122:AC122"/>
    <mergeCell ref="F136:G136"/>
    <mergeCell ref="H136:I136"/>
    <mergeCell ref="J136:K136"/>
    <mergeCell ref="L136:M136"/>
    <mergeCell ref="N136:O136"/>
    <mergeCell ref="P136:Q136"/>
    <mergeCell ref="R136:S136"/>
    <mergeCell ref="T136:U136"/>
    <mergeCell ref="V136:W136"/>
    <mergeCell ref="X136:Y136"/>
    <mergeCell ref="Z136:AA136"/>
    <mergeCell ref="AB136:AC136"/>
    <mergeCell ref="P122:Q122"/>
    <mergeCell ref="R122:S122"/>
    <mergeCell ref="T122:U122"/>
    <mergeCell ref="V122:W122"/>
    <mergeCell ref="X122:Y122"/>
    <mergeCell ref="F122:G122"/>
    <mergeCell ref="H122:I122"/>
    <mergeCell ref="J122:K122"/>
    <mergeCell ref="L122:M122"/>
    <mergeCell ref="N122:O122"/>
    <mergeCell ref="Z100:AA100"/>
    <mergeCell ref="AB100:AC100"/>
    <mergeCell ref="F112:G112"/>
    <mergeCell ref="H112:I112"/>
    <mergeCell ref="J112:K112"/>
    <mergeCell ref="L112:M112"/>
    <mergeCell ref="N112:O112"/>
    <mergeCell ref="P112:Q112"/>
    <mergeCell ref="R112:S112"/>
    <mergeCell ref="T112:U112"/>
    <mergeCell ref="V112:W112"/>
    <mergeCell ref="X112:Y112"/>
    <mergeCell ref="Z112:AA112"/>
    <mergeCell ref="AB112:AC112"/>
    <mergeCell ref="P100:Q100"/>
    <mergeCell ref="R100:S100"/>
    <mergeCell ref="T100:U100"/>
    <mergeCell ref="V100:W100"/>
    <mergeCell ref="X100:Y100"/>
    <mergeCell ref="F100:G100"/>
    <mergeCell ref="H100:I100"/>
    <mergeCell ref="J100:K100"/>
    <mergeCell ref="L100:M100"/>
    <mergeCell ref="N100:O100"/>
    <mergeCell ref="V69:W69"/>
    <mergeCell ref="Z79:AA79"/>
    <mergeCell ref="AB79:AC79"/>
    <mergeCell ref="F90:G90"/>
    <mergeCell ref="H90:I90"/>
    <mergeCell ref="J90:K90"/>
    <mergeCell ref="L90:M90"/>
    <mergeCell ref="N90:O90"/>
    <mergeCell ref="P90:Q90"/>
    <mergeCell ref="R90:S90"/>
    <mergeCell ref="T90:U90"/>
    <mergeCell ref="V90:W90"/>
    <mergeCell ref="X90:Y90"/>
    <mergeCell ref="Z90:AA90"/>
    <mergeCell ref="AB90:AC90"/>
    <mergeCell ref="F79:G79"/>
    <mergeCell ref="H79:I79"/>
    <mergeCell ref="F60:G60"/>
    <mergeCell ref="H60:I60"/>
    <mergeCell ref="J60:K60"/>
    <mergeCell ref="L60:M60"/>
    <mergeCell ref="N60:O60"/>
    <mergeCell ref="X69:Y69"/>
    <mergeCell ref="Z69:AA69"/>
    <mergeCell ref="AB69:AC69"/>
    <mergeCell ref="T79:U79"/>
    <mergeCell ref="V79:W79"/>
    <mergeCell ref="X79:Y79"/>
    <mergeCell ref="P79:Q79"/>
    <mergeCell ref="R79:S79"/>
    <mergeCell ref="J79:K79"/>
    <mergeCell ref="L79:M79"/>
    <mergeCell ref="N79:O79"/>
    <mergeCell ref="F69:G69"/>
    <mergeCell ref="H69:I69"/>
    <mergeCell ref="J69:K69"/>
    <mergeCell ref="L69:M69"/>
    <mergeCell ref="N69:O69"/>
    <mergeCell ref="P69:Q69"/>
    <mergeCell ref="R69:S69"/>
    <mergeCell ref="T69:U69"/>
    <mergeCell ref="X42:Y42"/>
    <mergeCell ref="Z42:AA42"/>
    <mergeCell ref="AB42:AC42"/>
    <mergeCell ref="L31:M31"/>
    <mergeCell ref="N31:O31"/>
    <mergeCell ref="P31:Q31"/>
    <mergeCell ref="R31:S31"/>
    <mergeCell ref="T31:U31"/>
    <mergeCell ref="Z60:AA60"/>
    <mergeCell ref="AB60:AC60"/>
    <mergeCell ref="P60:Q60"/>
    <mergeCell ref="R60:S60"/>
    <mergeCell ref="T60:U60"/>
    <mergeCell ref="V60:W60"/>
    <mergeCell ref="X60:Y60"/>
    <mergeCell ref="F42:G42"/>
    <mergeCell ref="H42:I42"/>
    <mergeCell ref="J42:K42"/>
    <mergeCell ref="L42:M42"/>
    <mergeCell ref="N42:O42"/>
    <mergeCell ref="P42:Q42"/>
    <mergeCell ref="R42:S42"/>
    <mergeCell ref="T42:U42"/>
    <mergeCell ref="V42:W42"/>
    <mergeCell ref="D41:E41"/>
    <mergeCell ref="B6:C6"/>
    <mergeCell ref="F31:G31"/>
    <mergeCell ref="H31:I31"/>
    <mergeCell ref="J31:K31"/>
    <mergeCell ref="X27:Y27"/>
    <mergeCell ref="Z27:AA27"/>
    <mergeCell ref="AB27:AC27"/>
    <mergeCell ref="F27:G27"/>
    <mergeCell ref="H27:I27"/>
    <mergeCell ref="J27:K27"/>
    <mergeCell ref="P27:Q27"/>
    <mergeCell ref="L27:M27"/>
    <mergeCell ref="N27:O27"/>
    <mergeCell ref="R27:S27"/>
    <mergeCell ref="T27:U27"/>
    <mergeCell ref="V27:W27"/>
    <mergeCell ref="V31:W31"/>
    <mergeCell ref="X31:Y31"/>
    <mergeCell ref="Z31:AA31"/>
    <mergeCell ref="AB31:AC31"/>
  </mergeCells>
  <printOptions horizontalCentered="1"/>
  <pageMargins left="0.25" right="0.25" top="0.75" bottom="0.75" header="0.3" footer="0.3"/>
  <pageSetup paperSize="8" orientation="landscape" r:id="rId1"/>
  <ignoredErrors>
    <ignoredError sqref="C2 C68:C70 C78:C80 C89:C91 C99:C101 C111:C113 C121:C123 C135:C137 C158" unlockedFormula="1"/>
    <ignoredError sqref="G29:I29 J29:K29 L29:M29 N29:O29 P29:Q29 R29:S29 T29:U29 V29:W29 X29:Y29 Z29:AA29"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073" r:id="rId4" name="Monthly Scroll">
              <controlPr locked="0" defaultSize="0" print="0" autoPict="0" altText="Click to cycle the budget summary by month.">
                <anchor moveWithCells="1" sizeWithCells="1">
                  <from>
                    <xdr:col>2</xdr:col>
                    <xdr:colOff>523875</xdr:colOff>
                    <xdr:row>22</xdr:row>
                    <xdr:rowOff>9525</xdr:rowOff>
                  </from>
                  <to>
                    <xdr:col>31</xdr:col>
                    <xdr:colOff>142875</xdr:colOff>
                    <xdr:row>23</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D5A8CC6C-54A7-8748-88B3-8E2128A1CD2A}">
          <x14:formula1>
            <xm:f>chart_calcs!$A$27:$A$31</xm:f>
          </x14:formula1>
          <xm:sqref>D33:D38 D138:D144 D102:D109 D44:D57 D114:D119 D81:D87 D92:D97 D62:D66 D71:D76 D124:D133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P31"/>
  <sheetViews>
    <sheetView showGridLines="0" zoomScaleNormal="100" workbookViewId="0">
      <selection activeCell="C25" sqref="C25"/>
    </sheetView>
  </sheetViews>
  <sheetFormatPr defaultColWidth="9.140625" defaultRowHeight="15" x14ac:dyDescent="0.3"/>
  <cols>
    <col min="3" max="3" width="46.42578125" customWidth="1"/>
    <col min="5" max="5" width="19.140625" customWidth="1"/>
    <col min="6" max="6" width="11.5703125" bestFit="1" customWidth="1"/>
    <col min="15" max="15" width="5.85546875" bestFit="1" customWidth="1"/>
    <col min="16" max="16" width="7.140625" bestFit="1" customWidth="1"/>
  </cols>
  <sheetData>
    <row r="1" spans="1:16" x14ac:dyDescent="0.3">
      <c r="A1" t="s">
        <v>9</v>
      </c>
    </row>
    <row r="3" spans="1:16" x14ac:dyDescent="0.3">
      <c r="D3" t="str">
        <f>IFERROR(PROPER(TEXT(VALUE(SelectedPeriod&amp;" 1"),"mmmm")),"Annual")</f>
        <v>Annual</v>
      </c>
    </row>
    <row r="5" spans="1:16" x14ac:dyDescent="0.3">
      <c r="D5" s="1" t="s">
        <v>1</v>
      </c>
      <c r="E5" s="1"/>
      <c r="F5" s="1"/>
    </row>
    <row r="6" spans="1:16" x14ac:dyDescent="0.3">
      <c r="D6" t="str">
        <f>D3&amp;" Income:"</f>
        <v>Annual Income:</v>
      </c>
      <c r="E6" s="102"/>
      <c r="F6" s="102">
        <f ca="1">INDEX('Personal Budget'!$F$39:$R$39,,SelectedPeriodColumn)</f>
        <v>0</v>
      </c>
    </row>
    <row r="7" spans="1:16" x14ac:dyDescent="0.3">
      <c r="D7" t="str">
        <f>D3&amp;" Expenses:"</f>
        <v>Annual Expenses:</v>
      </c>
      <c r="E7" s="102"/>
      <c r="F7" s="102">
        <f ca="1">INDEX('Personal Budget'!$F$150:$R$150,,SelectedPeriodColumn)</f>
        <v>0</v>
      </c>
    </row>
    <row r="8" spans="1:16" x14ac:dyDescent="0.3">
      <c r="D8" t="str">
        <f>D3&amp;" Cash Surplus (Deficit):"</f>
        <v>Annual Cash Surplus (Deficit):</v>
      </c>
      <c r="E8" s="101">
        <f>INDEX('Personal Budget'!F29:R29,ScrollBarValue)</f>
        <v>0</v>
      </c>
      <c r="F8" s="102">
        <f>E8</f>
        <v>0</v>
      </c>
    </row>
    <row r="12" spans="1:16" x14ac:dyDescent="0.3">
      <c r="D12" s="4" t="str">
        <f ca="1">PROPER('Personal Budget'!F28)</f>
        <v xml:space="preserve">Apr </v>
      </c>
      <c r="E12" s="4" t="str">
        <f ca="1">PROPER('Personal Budget'!G28)</f>
        <v xml:space="preserve">May </v>
      </c>
      <c r="F12" s="4" t="str">
        <f ca="1">PROPER('Personal Budget'!H28)</f>
        <v xml:space="preserve">Jun </v>
      </c>
      <c r="G12" s="4" t="str">
        <f ca="1">PROPER('Personal Budget'!I28)</f>
        <v xml:space="preserve">Jul </v>
      </c>
      <c r="H12" s="4" t="str">
        <f ca="1">PROPER('Personal Budget'!J28)</f>
        <v xml:space="preserve">Aug </v>
      </c>
      <c r="I12" s="4" t="str">
        <f ca="1">PROPER('Personal Budget'!K28)</f>
        <v xml:space="preserve">Sept </v>
      </c>
      <c r="J12" s="4" t="str">
        <f ca="1">PROPER('Personal Budget'!L28)</f>
        <v xml:space="preserve">Oct </v>
      </c>
      <c r="K12" s="4" t="str">
        <f ca="1">PROPER('Personal Budget'!M28)</f>
        <v xml:space="preserve">Nov </v>
      </c>
      <c r="L12" s="4" t="str">
        <f ca="1">PROPER('Personal Budget'!N28)</f>
        <v xml:space="preserve">Dec </v>
      </c>
      <c r="M12" s="4" t="str">
        <f ca="1">PROPER('Personal Budget'!O28)</f>
        <v xml:space="preserve">Jan </v>
      </c>
      <c r="N12" s="4" t="str">
        <f ca="1">PROPER('Personal Budget'!P28)</f>
        <v xml:space="preserve">Feb </v>
      </c>
      <c r="O12" s="4" t="str">
        <f ca="1">PROPER('Personal Budget'!Q28)</f>
        <v xml:space="preserve">Mar </v>
      </c>
      <c r="P12" s="4" t="str">
        <f>PROPER('Personal Budget'!R28)</f>
        <v>Annual</v>
      </c>
    </row>
    <row r="13" spans="1:16" x14ac:dyDescent="0.3">
      <c r="C13" s="2" t="s">
        <v>2</v>
      </c>
      <c r="D13" s="3">
        <v>13</v>
      </c>
    </row>
    <row r="14" spans="1:16" x14ac:dyDescent="0.3">
      <c r="C14" s="2" t="s">
        <v>3</v>
      </c>
      <c r="D14" s="4" t="e">
        <f ca="1">IF(SelectedPeriod='Personal Budget'!F$32,IF('Personal Budget'!$F$29:$R$29&gt;=0,'Personal Budget'!$F$29:$R$29,NA()),NA())</f>
        <v>#N/A</v>
      </c>
      <c r="E14" s="4" t="e">
        <f ca="1">IF(SelectedPeriod='Personal Budget'!G$32,IF('Personal Budget'!$F$29:$R$29&gt;=0,'Personal Budget'!$F$29:$R$29,NA()),NA())</f>
        <v>#N/A</v>
      </c>
      <c r="F14" s="4" t="e">
        <f ca="1">IF(SelectedPeriod='Personal Budget'!H$32,IF('Personal Budget'!$F$29:$R$29&gt;=0,'Personal Budget'!$F$29:$R$29,NA()),NA())</f>
        <v>#N/A</v>
      </c>
      <c r="G14" s="4" t="e">
        <f ca="1">IF(SelectedPeriod='Personal Budget'!I$32,IF('Personal Budget'!$F$29:$R$29&gt;=0,'Personal Budget'!$F$29:$R$29,NA()),NA())</f>
        <v>#N/A</v>
      </c>
      <c r="H14" s="4" t="e">
        <f ca="1">IF(SelectedPeriod='Personal Budget'!J$32,IF('Personal Budget'!$F$29:$R$29&gt;=0,'Personal Budget'!$F$29:$R$29,NA()),NA())</f>
        <v>#N/A</v>
      </c>
      <c r="I14" s="4" t="e">
        <f ca="1">IF(SelectedPeriod='Personal Budget'!K$32,IF('Personal Budget'!$F$29:$R$29&gt;=0,'Personal Budget'!$F$29:$R$29,NA()),NA())</f>
        <v>#N/A</v>
      </c>
      <c r="J14" s="4" t="e">
        <f ca="1">IF(SelectedPeriod='Personal Budget'!L$32,IF('Personal Budget'!$F$29:$R$29&gt;=0,'Personal Budget'!$F$29:$R$29,NA()),NA())</f>
        <v>#N/A</v>
      </c>
      <c r="K14" s="4" t="e">
        <f ca="1">IF(SelectedPeriod='Personal Budget'!M$32,IF('Personal Budget'!$F$29:$R$29&gt;=0,'Personal Budget'!$F$29:$R$29,NA()),NA())</f>
        <v>#N/A</v>
      </c>
      <c r="L14" s="4" t="e">
        <f ca="1">IF(SelectedPeriod='Personal Budget'!N$32,IF('Personal Budget'!$F$29:$R$29&gt;=0,'Personal Budget'!$F$29:$R$29,NA()),NA())</f>
        <v>#N/A</v>
      </c>
      <c r="M14" s="4" t="e">
        <f ca="1">IF(SelectedPeriod='Personal Budget'!O$32,IF('Personal Budget'!$F$29:$R$29&gt;=0,'Personal Budget'!$F$29:$R$29,NA()),NA())</f>
        <v>#N/A</v>
      </c>
      <c r="N14" s="4" t="e">
        <f ca="1">IF(SelectedPeriod='Personal Budget'!P$32,IF('Personal Budget'!$F$29:$R$29&gt;=0,'Personal Budget'!$F$29:$R$29,NA()),NA())</f>
        <v>#N/A</v>
      </c>
      <c r="O14" s="4" t="e">
        <f ca="1">IF(SelectedPeriod='Personal Budget'!Q$32,IF('Personal Budget'!$F$29:$R$29&gt;=0,'Personal Budget'!$F$29:$R$29,NA()),NA())</f>
        <v>#N/A</v>
      </c>
      <c r="P14" s="4">
        <f>IF(SelectedPeriod='Personal Budget'!R$32,IF('Personal Budget'!$F$29:$R$29&gt;=0,'Personal Budget'!$F$29:$R$29,NA()),NA())</f>
        <v>0</v>
      </c>
    </row>
    <row r="15" spans="1:16" x14ac:dyDescent="0.3">
      <c r="C15" s="2" t="s">
        <v>4</v>
      </c>
      <c r="D15" s="4" t="e">
        <f ca="1">IF(SelectedPeriod='Personal Budget'!F$32,IF('Personal Budget'!$F$29:$R$29&lt;0,'Personal Budget'!$F$29:$R$29,NA()),NA())</f>
        <v>#N/A</v>
      </c>
      <c r="E15" s="4" t="e">
        <f ca="1">IF(SelectedPeriod='Personal Budget'!G$32,IF('Personal Budget'!$F$29:$R$29&lt;0,'Personal Budget'!$F$29:$R$29,NA()),NA())</f>
        <v>#N/A</v>
      </c>
      <c r="F15" s="4" t="e">
        <f ca="1">IF(SelectedPeriod='Personal Budget'!H$32,IF('Personal Budget'!$F$29:$R$29&lt;0,'Personal Budget'!$F$29:$R$29,NA()),NA())</f>
        <v>#N/A</v>
      </c>
      <c r="G15" s="4" t="e">
        <f ca="1">IF(SelectedPeriod='Personal Budget'!I$32,IF('Personal Budget'!$F$29:$R$29&lt;0,'Personal Budget'!$F$29:$R$29,NA()),NA())</f>
        <v>#N/A</v>
      </c>
      <c r="H15" s="4" t="e">
        <f ca="1">IF(SelectedPeriod='Personal Budget'!J$32,IF('Personal Budget'!$F$29:$R$29&lt;0,'Personal Budget'!$F$29:$R$29,NA()),NA())</f>
        <v>#N/A</v>
      </c>
      <c r="I15" s="4" t="e">
        <f ca="1">IF(SelectedPeriod='Personal Budget'!K$32,IF('Personal Budget'!$F$29:$R$29&lt;0,'Personal Budget'!$F$29:$R$29,NA()),NA())</f>
        <v>#N/A</v>
      </c>
      <c r="J15" s="4" t="e">
        <f ca="1">IF(SelectedPeriod='Personal Budget'!L$32,IF('Personal Budget'!$F$29:$R$29&lt;0,'Personal Budget'!$F$29:$R$29,NA()),NA())</f>
        <v>#N/A</v>
      </c>
      <c r="K15" s="4" t="e">
        <f ca="1">IF(SelectedPeriod='Personal Budget'!M$32,IF('Personal Budget'!$F$29:$R$29&lt;0,'Personal Budget'!$F$29:$R$29,NA()),NA())</f>
        <v>#N/A</v>
      </c>
      <c r="L15" s="4" t="e">
        <f ca="1">IF(SelectedPeriod='Personal Budget'!N$32,IF('Personal Budget'!$F$29:$R$29&lt;0,'Personal Budget'!$F$29:$R$29,NA()),NA())</f>
        <v>#N/A</v>
      </c>
      <c r="M15" s="4" t="e">
        <f ca="1">IF(SelectedPeriod='Personal Budget'!O$32,IF('Personal Budget'!$F$29:$R$29&lt;0,'Personal Budget'!$F$29:$R$29,NA()),NA())</f>
        <v>#N/A</v>
      </c>
      <c r="N15" s="4" t="e">
        <f ca="1">IF(SelectedPeriod='Personal Budget'!P$32,IF('Personal Budget'!$F$29:$R$29&lt;0,'Personal Budget'!$F$29:$R$29,NA()),NA())</f>
        <v>#N/A</v>
      </c>
      <c r="O15" s="4" t="e">
        <f ca="1">IF(SelectedPeriod='Personal Budget'!Q$32,IF('Personal Budget'!$F$29:$R$29&lt;0,'Personal Budget'!$F$29:$R$29,NA()),NA())</f>
        <v>#N/A</v>
      </c>
      <c r="P15" s="4" t="e">
        <f>IF(SelectedPeriod='Personal Budget'!R$32,IF('Personal Budget'!$F$29:$R$29&lt;0,'Personal Budget'!$F$29:$R$29,NA()),NA())</f>
        <v>#N/A</v>
      </c>
    </row>
    <row r="18" spans="1:4" x14ac:dyDescent="0.3">
      <c r="C18" s="6" t="s">
        <v>11</v>
      </c>
      <c r="D18" s="1"/>
    </row>
    <row r="19" spans="1:4" x14ac:dyDescent="0.3">
      <c r="C19" s="96" t="s">
        <v>89</v>
      </c>
      <c r="D19" s="5">
        <f ca="1">'Personal Budget'!S33</f>
        <v>0</v>
      </c>
    </row>
    <row r="20" spans="1:4" x14ac:dyDescent="0.3">
      <c r="C20" s="7" t="s">
        <v>74</v>
      </c>
      <c r="D20" s="5">
        <f ca="1">'Personal Budget'!S34</f>
        <v>0</v>
      </c>
    </row>
    <row r="21" spans="1:4" x14ac:dyDescent="0.3">
      <c r="C21" s="8" t="s">
        <v>13</v>
      </c>
      <c r="D21" s="5">
        <f ca="1">'Personal Budget'!S35</f>
        <v>0</v>
      </c>
    </row>
    <row r="22" spans="1:4" x14ac:dyDescent="0.3">
      <c r="C22" s="8" t="s">
        <v>14</v>
      </c>
      <c r="D22" s="5">
        <f ca="1">'Personal Budget'!S36</f>
        <v>0</v>
      </c>
    </row>
    <row r="23" spans="1:4" x14ac:dyDescent="0.3">
      <c r="C23" s="8" t="s">
        <v>15</v>
      </c>
      <c r="D23" s="5">
        <f ca="1">'Personal Budget'!S37</f>
        <v>0</v>
      </c>
    </row>
    <row r="24" spans="1:4" x14ac:dyDescent="0.3">
      <c r="C24" s="9" t="str">
        <f>'Personal Budget'!C38</f>
        <v>Other income</v>
      </c>
      <c r="D24" s="5">
        <f ca="1">'Personal Budget'!S38</f>
        <v>0</v>
      </c>
    </row>
    <row r="25" spans="1:4" x14ac:dyDescent="0.3">
      <c r="D25" s="5"/>
    </row>
    <row r="26" spans="1:4" x14ac:dyDescent="0.3">
      <c r="C26" s="7"/>
    </row>
    <row r="27" spans="1:4" x14ac:dyDescent="0.3">
      <c r="A27" t="s">
        <v>48</v>
      </c>
      <c r="C27" s="7"/>
      <c r="D27" s="124"/>
    </row>
    <row r="28" spans="1:4" x14ac:dyDescent="0.3">
      <c r="A28" t="s">
        <v>43</v>
      </c>
      <c r="C28" s="7"/>
      <c r="D28" s="123"/>
    </row>
    <row r="29" spans="1:4" x14ac:dyDescent="0.3">
      <c r="A29" t="s">
        <v>42</v>
      </c>
    </row>
    <row r="30" spans="1:4" x14ac:dyDescent="0.3">
      <c r="A30" t="s">
        <v>41</v>
      </c>
    </row>
    <row r="31" spans="1:4" x14ac:dyDescent="0.3">
      <c r="A31" t="s">
        <v>44</v>
      </c>
    </row>
  </sheetData>
  <pageMargins left="0.7" right="0.7" top="0.75" bottom="0.75" header="0.3" footer="0.3"/>
  <pageSetup orientation="portrait" r:id="rId1"/>
  <ignoredErrors>
    <ignoredError sqref="E14:E15" evalError="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32</vt:i4>
      </vt:variant>
    </vt:vector>
  </HeadingPairs>
  <TitlesOfParts>
    <vt:vector size="36" baseType="lpstr">
      <vt:lpstr>Instructions</vt:lpstr>
      <vt:lpstr>Personal Budget</vt:lpstr>
      <vt:lpstr>Actual Performance</vt:lpstr>
      <vt:lpstr>chart_calcs</vt:lpstr>
      <vt:lpstr>'Actual Performance'!Apparel</vt:lpstr>
      <vt:lpstr>Apparel</vt:lpstr>
      <vt:lpstr>CategoriesExpense</vt:lpstr>
      <vt:lpstr>'Actual Performance'!Children</vt:lpstr>
      <vt:lpstr>Children</vt:lpstr>
      <vt:lpstr>DateAsANumber</vt:lpstr>
      <vt:lpstr>'Actual Performance'!Debt_Repayments</vt:lpstr>
      <vt:lpstr>Debt_Repayments</vt:lpstr>
      <vt:lpstr>'Actual Performance'!Food</vt:lpstr>
      <vt:lpstr>Food</vt:lpstr>
      <vt:lpstr>'Actual Performance'!Household</vt:lpstr>
      <vt:lpstr>Household</vt:lpstr>
      <vt:lpstr>'Actual Performance'!income_percent_selected_period</vt:lpstr>
      <vt:lpstr>income_percent_selected_period</vt:lpstr>
      <vt:lpstr>'Actual Performance'!Insurance</vt:lpstr>
      <vt:lpstr>Insurance</vt:lpstr>
      <vt:lpstr>'Actual Performance'!Lifestyle</vt:lpstr>
      <vt:lpstr>Lifestyle</vt:lpstr>
      <vt:lpstr>'Actual Performance'!Medical</vt:lpstr>
      <vt:lpstr>Medical</vt:lpstr>
      <vt:lpstr>'Actual Performance'!PercentsExpense</vt:lpstr>
      <vt:lpstr>PercentsExpense</vt:lpstr>
      <vt:lpstr>'Actual Performance'!PercentsIncome</vt:lpstr>
      <vt:lpstr>PercentsIncome</vt:lpstr>
      <vt:lpstr>'Actual Performance'!Periods</vt:lpstr>
      <vt:lpstr>Periods</vt:lpstr>
      <vt:lpstr>ScrollBarValue</vt:lpstr>
      <vt:lpstr>'Actual Performance'!SelectedStartMonth</vt:lpstr>
      <vt:lpstr>SelectedStartMonth</vt:lpstr>
      <vt:lpstr>'Actual Performance'!Transport</vt:lpstr>
      <vt:lpstr>Transport</vt:lpstr>
      <vt:lpstr>Year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The Gap 2014 Ltd</dc:creator>
  <cp:lastModifiedBy>Heather Fraser</cp:lastModifiedBy>
  <cp:lastPrinted>2020-07-15T03:25:38Z</cp:lastPrinted>
  <dcterms:created xsi:type="dcterms:W3CDTF">2018-05-22T06:39:15Z</dcterms:created>
  <dcterms:modified xsi:type="dcterms:W3CDTF">2026-01-28T23:59:05Z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2aa342-8706-4288-bd11-ebb85995028c_Enabled">
    <vt:lpwstr>True</vt:lpwstr>
  </property>
  <property fmtid="{D5CDD505-2E9C-101B-9397-08002B2CF9AE}" pid="3" name="MSIP_Label_f42aa342-8706-4288-bd11-ebb85995028c_SiteId">
    <vt:lpwstr>72f988bf-86f1-41af-91ab-2d7cd011db47</vt:lpwstr>
  </property>
  <property fmtid="{D5CDD505-2E9C-101B-9397-08002B2CF9AE}" pid="4" name="MSIP_Label_f42aa342-8706-4288-bd11-ebb85995028c_Owner">
    <vt:lpwstr>v-rimour@microsoft.com</vt:lpwstr>
  </property>
  <property fmtid="{D5CDD505-2E9C-101B-9397-08002B2CF9AE}" pid="5" name="MSIP_Label_f42aa342-8706-4288-bd11-ebb85995028c_SetDate">
    <vt:lpwstr>2018-05-22T06:39:27.6763890Z</vt:lpwstr>
  </property>
  <property fmtid="{D5CDD505-2E9C-101B-9397-08002B2CF9AE}" pid="6" name="MSIP_Label_f42aa342-8706-4288-bd11-ebb85995028c_Name">
    <vt:lpwstr>General</vt:lpwstr>
  </property>
  <property fmtid="{D5CDD505-2E9C-101B-9397-08002B2CF9AE}" pid="7" name="MSIP_Label_f42aa342-8706-4288-bd11-ebb85995028c_Application">
    <vt:lpwstr>Microsoft Azure Information Protection</vt:lpwstr>
  </property>
  <property fmtid="{D5CDD505-2E9C-101B-9397-08002B2CF9AE}" pid="8" name="MSIP_Label_f42aa342-8706-4288-bd11-ebb85995028c_Extended_MSFT_Method">
    <vt:lpwstr>Automatic</vt:lpwstr>
  </property>
  <property fmtid="{D5CDD505-2E9C-101B-9397-08002B2CF9AE}" pid="9" name="Sensitivity">
    <vt:lpwstr>General</vt:lpwstr>
  </property>
</Properties>
</file>