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rokc-my.sharepoint.com/personal/jarred_burkett_clr_com/Documents/Desktop/"/>
    </mc:Choice>
  </mc:AlternateContent>
  <xr:revisionPtr revIDLastSave="5" documentId="8_{7AA262B2-B04A-46AC-92A9-CEA22884EB20}" xr6:coauthVersionLast="47" xr6:coauthVersionMax="47" xr10:uidLastSave="{0FEAA54E-4753-49CD-BBC9-09550C6665BA}"/>
  <bookViews>
    <workbookView xWindow="-120" yWindow="-120" windowWidth="29040" windowHeight="15720" xr2:uid="{E0739018-5622-43C5-BF82-52A4B4569D0F}"/>
  </bookViews>
  <sheets>
    <sheet name="Ramp Calc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0">#REF!</definedName>
    <definedName name="\A">#REF!</definedName>
    <definedName name="__123Graph_A" localSheetId="0" hidden="1">'[1]Rpt.'!#REF!</definedName>
    <definedName name="__123Graph_A" hidden="1">'[1]Rpt.'!#REF!</definedName>
    <definedName name="__123Graph_C" localSheetId="0" hidden="1">'[1]Rpt.'!#REF!</definedName>
    <definedName name="__123Graph_C" hidden="1">'[1]Rpt.'!#REF!</definedName>
    <definedName name="_5H_Diverter" localSheetId="0">_JET1</definedName>
    <definedName name="_5H_Diverter">_JET1</definedName>
    <definedName name="_qsr1">[2]!_qsr1</definedName>
    <definedName name="A" localSheetId="0">#REF!</definedName>
    <definedName name="A">#REF!</definedName>
    <definedName name="AFENum">[3]Info!$E$3</definedName>
    <definedName name="Attach_Service_Order_Number" localSheetId="0">#REF!</definedName>
    <definedName name="Attach_Service_Order_Number">#REF!</definedName>
    <definedName name="b" localSheetId="0">#REF!</definedName>
    <definedName name="b">#REF!</definedName>
    <definedName name="BIT_JET_SIZES" localSheetId="0">_JET1</definedName>
    <definedName name="BIT_JET_SIZES">_JET1</definedName>
    <definedName name="BJ_BJ" localSheetId="0">_JET1</definedName>
    <definedName name="BJ_BJ">_JET1</definedName>
    <definedName name="BJS" localSheetId="0">_JET1</definedName>
    <definedName name="BJS">_JET1</definedName>
    <definedName name="BOX">"Text 13"</definedName>
    <definedName name="BPRNo" localSheetId="0">#REF!</definedName>
    <definedName name="BPRNo">#REF!</definedName>
    <definedName name="Cap" localSheetId="0">#REF!</definedName>
    <definedName name="Cap">#REF!</definedName>
    <definedName name="CapEng" localSheetId="0">#REF!</definedName>
    <definedName name="CapEng">#REF!</definedName>
    <definedName name="CapEngRange" localSheetId="0">#REF!</definedName>
    <definedName name="CapEngRange">#REF!</definedName>
    <definedName name="Casing" localSheetId="0">#REF!</definedName>
    <definedName name="Casing">#REF!</definedName>
    <definedName name="CI_CFMPROB">[4]INFOSHEET!$A$52:$E$52,[4]INFOSHEET!$A$51:$K$51</definedName>
    <definedName name="CI_CUSTPROB">[4]INFOSHEET!$A$53:$B$53,[4]INFOSHEET!$F$52:$K$52</definedName>
    <definedName name="COMINGLED" localSheetId="0">#REF!</definedName>
    <definedName name="COMINGLED">#REF!</definedName>
    <definedName name="county">'[5]info page'!$C$23</definedName>
    <definedName name="_xlnm.Criteria" localSheetId="0">'[6]Tally WS'!#REF!</definedName>
    <definedName name="_xlnm.Criteria">[7]Tally!#REF!</definedName>
    <definedName name="CumMoney" localSheetId="0">#REF!</definedName>
    <definedName name="CumMoney">#REF!</definedName>
    <definedName name="customer">'[5]info page'!$C$7</definedName>
    <definedName name="_xlnm.Database" localSheetId="0">#REF!</definedName>
    <definedName name="_xlnm.Database">[7]Tally!#REF!</definedName>
    <definedName name="date">'[5]info page'!$C$5</definedName>
    <definedName name="DayCol" localSheetId="0">#REF!</definedName>
    <definedName name="DayCol">#REF!</definedName>
    <definedName name="DayCost" localSheetId="0">#REF!</definedName>
    <definedName name="DayCost">#REF!</definedName>
    <definedName name="district">'[5]info page'!$C$27</definedName>
    <definedName name="EntreBOP" localSheetId="0">#REF!,#REF!,#REF!,#REF!,#REF!,#REF!,#REF!,#REF!,#REF!,#REF!,#REF!,#REF!,#REF!,#REF!,#REF!,#REF!,#REF!,#REF!,#REF!,#REF!,#REF!,#REF!,#REF!,#REF!,#REF!,#REF!,#REF!,#REF!,#REF!,#REF!,#REF!</definedName>
    <definedName name="EntreBOP">#REF!,#REF!,#REF!,#REF!,#REF!,#REF!,#REF!,#REF!,#REF!,#REF!,#REF!,#REF!,#REF!,#REF!,#REF!,#REF!,#REF!,#REF!,#REF!,#REF!,#REF!,#REF!,#REF!,#REF!,#REF!,#REF!,#REF!,#REF!,#REF!,#REF!,#REF!</definedName>
    <definedName name="field" localSheetId="0">'[5]info page'!$C$17</definedName>
    <definedName name="Field">[3]Info!$B$3</definedName>
    <definedName name="Foreman">[3]Info!$E$7</definedName>
    <definedName name="HistStart" localSheetId="0">#REF!</definedName>
    <definedName name="HistStart">#REF!</definedName>
    <definedName name="HydrocarbonType" localSheetId="0">[8]Saleables!#REF!</definedName>
    <definedName name="HydrocarbonType">[8]Saleables!#REF!</definedName>
    <definedName name="IdAll">[9]Data!$B$69:$B$457</definedName>
    <definedName name="jj" localSheetId="0">#REF!</definedName>
    <definedName name="jj">#REF!</definedName>
    <definedName name="JK" localSheetId="0">[7]Tally!#REF!</definedName>
    <definedName name="JK">[7]Tally!#REF!</definedName>
    <definedName name="Job_Masters" localSheetId="0">#REF!</definedName>
    <definedName name="Job_Masters">#REF!</definedName>
    <definedName name="King" hidden="1">'[1]Rpt.'!#REF!</definedName>
    <definedName name="lease" localSheetId="0">'[5]info page'!$C$19</definedName>
    <definedName name="Lease">[3]Info!$B$4</definedName>
    <definedName name="name1">"Drop Down 52"</definedName>
    <definedName name="name10">"Drop Down 61"</definedName>
    <definedName name="name11">"Drop Down 62"</definedName>
    <definedName name="name12">"Drop Down 63"</definedName>
    <definedName name="name13">"Drop Down 64"</definedName>
    <definedName name="name14">"Drop Down 68"</definedName>
    <definedName name="name15">"Drop Down 65"</definedName>
    <definedName name="name16">"Drop Down 69"</definedName>
    <definedName name="name17">"Drop Down 66"</definedName>
    <definedName name="name18">"Drop Down 70"</definedName>
    <definedName name="name19">"Drop Down 67"</definedName>
    <definedName name="name2">"Drop Down 53"</definedName>
    <definedName name="name20">"Drop Down 71"</definedName>
    <definedName name="name21">"Drop Down 72"</definedName>
    <definedName name="name22">"Drop Down 74"</definedName>
    <definedName name="name23">"Drop Down 78"</definedName>
    <definedName name="name24">"Drop Down 75"</definedName>
    <definedName name="name26">"Drop Down 79"</definedName>
    <definedName name="name27">"Drop Down 76"</definedName>
    <definedName name="name28">"Drop Down 80"</definedName>
    <definedName name="name29">"Drop Down 77"</definedName>
    <definedName name="name3">"Drop Down 54"</definedName>
    <definedName name="name30">"Drop Down 81"</definedName>
    <definedName name="name4">"Drop Down 58"</definedName>
    <definedName name="name5">"Drop Down 55"</definedName>
    <definedName name="name6">"Drop Down 59"</definedName>
    <definedName name="name7">"Drop Down 56"</definedName>
    <definedName name="name8">"Drop Down 60"</definedName>
    <definedName name="name9">"Drop Down 57"</definedName>
    <definedName name="NITROGEN_LOSSES___COOLDOWN" localSheetId="0">#REF!</definedName>
    <definedName name="NITROGEN_LOSSES___COOLDOWN">#REF!</definedName>
    <definedName name="NITROGEN_RATE" localSheetId="0">#REF!</definedName>
    <definedName name="NITROGEN_RATE">#REF!</definedName>
    <definedName name="NITROGEN_RATIO" localSheetId="0">#REF!</definedName>
    <definedName name="NITROGEN_RATIO">#REF!</definedName>
    <definedName name="NITROGEN_TOTAL_USED" localSheetId="0">#REF!</definedName>
    <definedName name="NITROGEN_TOTAL_USED">#REF!</definedName>
    <definedName name="No">'[10]BPR LOG'!$A:$A</definedName>
    <definedName name="PrimaryApp" localSheetId="0">[8]Saleables!#REF!</definedName>
    <definedName name="PrimaryApp">[8]Saleables!#REF!</definedName>
    <definedName name="q">'[11]info page'!$C$19</definedName>
    <definedName name="QC_ELECTRICAL">[4]INFOSHEET!$I$44:$J$44,[4]INFOSHEET!$K$44,[4]INFOSHEET!$A$45,[4]INFOSHEET!$B$45,[4]INFOSHEET!$C$45,[4]INFOSHEET!$D$45,[4]INFOSHEET!$E$45</definedName>
    <definedName name="QC_HYDRAULIC">[4]INFOSHEET!$F$45:$J$45,[4]INFOSHEET!$K$45,[4]INFOSHEET!$A$46,[4]INFOSHEET!$B$46</definedName>
    <definedName name="QC_OUTCOME">[4]INFOSHEET!$K$46,[4]INFOSHEET!$A$47,[4]INFOSHEET!$B$47</definedName>
    <definedName name="QSR">[2]!QSR</definedName>
    <definedName name="remark1">"Text 1"</definedName>
    <definedName name="RptDate" localSheetId="0">#REF!</definedName>
    <definedName name="RptDate">#REF!</definedName>
    <definedName name="RptNumber" localSheetId="0">#REF!</definedName>
    <definedName name="RptNumber">#REF!</definedName>
    <definedName name="SecondaryApp" localSheetId="0">[8]Saleables!#REF!</definedName>
    <definedName name="SecondaryApp">[8]Saleables!#REF!</definedName>
    <definedName name="Service_Order_Numbers">[2]!Service_Order_Numbers</definedName>
    <definedName name="Service_Ticket_Number">[2]!Service_Ticket_Number</definedName>
    <definedName name="SettingMethod" localSheetId="0">[8]Saleables!#REF!</definedName>
    <definedName name="SettingMethod">[8]Saleables!#REF!</definedName>
    <definedName name="seven">_JET1</definedName>
    <definedName name="SO_Page_2">[2]!Service_Order_Numbers</definedName>
    <definedName name="StartDate">[3]Info!$E$12</definedName>
    <definedName name="state">'[5]info page'!$C$25</definedName>
    <definedName name="status">'[10]BPR LOG'!$H:$H</definedName>
    <definedName name="TALLY" localSheetId="0">#REF!</definedName>
    <definedName name="TALLY">#REF!</definedName>
    <definedName name="TbgIdAll">[9]Data!$G$135:$G$230</definedName>
    <definedName name="TbgWtAll">[9]Data!$H$64:$H$183</definedName>
    <definedName name="ticket">'[5]info page'!$C$29</definedName>
    <definedName name="tikree">#N/A</definedName>
    <definedName name="treatp2">[2]!treatp2</definedName>
    <definedName name="unit1">"Drop Down 82"</definedName>
    <definedName name="unit10">"Drop Down 96"</definedName>
    <definedName name="unit11">"Drop Down 87"</definedName>
    <definedName name="unit12">"Drop Down 88"</definedName>
    <definedName name="unit13">"Drop Down 89"</definedName>
    <definedName name="unit14">"Drop Down 90"</definedName>
    <definedName name="unit15">"Drop Down 91"</definedName>
    <definedName name="unit2">"Drop Down 83"</definedName>
    <definedName name="unit3">"Drop Down 84"</definedName>
    <definedName name="unit4">"Drop Down 85"</definedName>
    <definedName name="unit5">"Drop Down 86"</definedName>
    <definedName name="unit6">"Drop Down 92"</definedName>
    <definedName name="unit7">"Drop Down 93"</definedName>
    <definedName name="unit8">"Drop Down 94"</definedName>
    <definedName name="unit9">"Drop Down 95"</definedName>
    <definedName name="WellDeviation" localSheetId="0">[8]Saleables!#REF!</definedName>
    <definedName name="WellDeviation">[8]Saleables!#REF!</definedName>
    <definedName name="wellname">'[5]info page'!$C$21</definedName>
    <definedName name="WellNum">[3]Info!$B$5</definedName>
    <definedName name="WellType" localSheetId="0">[8]Saleables!#REF!</definedName>
    <definedName name="WellType">[8]Saleables!#REF!</definedName>
    <definedName name="WtAll">[9]Data!$C$92:$C$347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22" i="1"/>
  <c r="H21" i="1"/>
  <c r="H30" i="1"/>
  <c r="H29" i="1"/>
  <c r="G22" i="1"/>
  <c r="G20" i="1"/>
  <c r="G30" i="1"/>
  <c r="G29" i="1"/>
  <c r="H31" i="1"/>
  <c r="H28" i="1"/>
  <c r="H23" i="1"/>
  <c r="H19" i="1"/>
  <c r="H11" i="1"/>
  <c r="H9" i="1"/>
  <c r="H4" i="1"/>
  <c r="O3" i="1"/>
  <c r="G10" i="1" s="1"/>
  <c r="H10" i="1" s="1"/>
  <c r="M2" i="1"/>
  <c r="L2" i="1"/>
  <c r="M3" i="1" s="1"/>
  <c r="H2" i="1"/>
  <c r="B16" i="1"/>
  <c r="B8" i="1" s="1"/>
  <c r="D2" i="1"/>
  <c r="B10" i="1" l="1"/>
  <c r="G24" i="1"/>
  <c r="G3" i="1"/>
  <c r="H3" i="1" s="1"/>
  <c r="H6" i="1" s="1"/>
  <c r="H33" i="1"/>
  <c r="G12" i="1"/>
  <c r="H13" i="1"/>
  <c r="B15" i="1"/>
  <c r="B13" i="1"/>
  <c r="B11" i="1"/>
  <c r="C11" i="1" s="1"/>
  <c r="D11" i="1" s="1"/>
  <c r="C16" i="1"/>
  <c r="D16" i="1" s="1"/>
  <c r="B9" i="1"/>
  <c r="B12" i="1"/>
  <c r="C12" i="1" s="1"/>
  <c r="B14" i="1"/>
  <c r="G5" i="1" l="1"/>
  <c r="G32" i="1"/>
  <c r="H25" i="1"/>
  <c r="C9" i="1"/>
  <c r="D9" i="1" s="1"/>
  <c r="C8" i="1"/>
  <c r="D8" i="1" s="1"/>
  <c r="C10" i="1"/>
  <c r="D10" i="1" s="1"/>
  <c r="C13" i="1"/>
  <c r="D13" i="1" s="1"/>
  <c r="C14" i="1"/>
  <c r="D14" i="1" s="1"/>
  <c r="C15" i="1"/>
  <c r="D15" i="1" s="1"/>
  <c r="D12" i="1"/>
</calcChain>
</file>

<file path=xl/sharedStrings.xml><?xml version="1.0" encoding="utf-8"?>
<sst xmlns="http://schemas.openxmlformats.org/spreadsheetml/2006/main" count="47" uniqueCount="25">
  <si>
    <t>Ramp</t>
  </si>
  <si>
    <t>Starting PPG for ramp</t>
  </si>
  <si>
    <t>Ending PPG for ramp</t>
  </si>
  <si>
    <t>Total lbs of Sand</t>
  </si>
  <si>
    <t>Total BBLS Pumped</t>
  </si>
  <si>
    <t>PPG</t>
  </si>
  <si>
    <t>Total Sand Pumped</t>
  </si>
  <si>
    <t>Simul</t>
  </si>
  <si>
    <t>sand</t>
  </si>
  <si>
    <t>BBLS</t>
  </si>
  <si>
    <t>100Mesh</t>
  </si>
  <si>
    <t>40/140</t>
  </si>
  <si>
    <t>single stage 100Mesh</t>
  </si>
  <si>
    <t>single stage 40/140</t>
  </si>
  <si>
    <t>0.5-.5</t>
  </si>
  <si>
    <t>.5-2.5</t>
  </si>
  <si>
    <t>Total</t>
  </si>
  <si>
    <t>2.5-2.5</t>
  </si>
  <si>
    <t>sand total</t>
  </si>
  <si>
    <t>Water total</t>
  </si>
  <si>
    <t>Single</t>
  </si>
  <si>
    <t>Sand Total</t>
  </si>
  <si>
    <t>.5-1.25</t>
  </si>
  <si>
    <t>1.25-1.25</t>
  </si>
  <si>
    <t>1.25-2.5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</si>
</sst>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E+00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1" fillId="0" borderId="3" xfId="1" applyBorder="1"/>
    <xf numFmtId="0" fontId="2" fillId="2" borderId="4" xfId="1" applyFont="1" applyFill="1" applyBorder="1"/>
    <xf numFmtId="164" fontId="3" fillId="0" borderId="0" xfId="1" applyNumberFormat="1" applyFont="1"/>
    <xf numFmtId="0" fontId="1" fillId="0" borderId="5" xfId="1" applyBorder="1"/>
    <xf numFmtId="0" fontId="2" fillId="2" borderId="6" xfId="1" applyFont="1" applyFill="1" applyBorder="1"/>
    <xf numFmtId="0" fontId="1" fillId="0" borderId="7" xfId="1" applyBorder="1"/>
    <xf numFmtId="0" fontId="2" fillId="3" borderId="8" xfId="1" applyFont="1" applyFill="1" applyBorder="1"/>
    <xf numFmtId="0" fontId="1" fillId="0" borderId="9" xfId="1" applyBorder="1" applyAlignment="1">
      <alignment horizontal="center"/>
    </xf>
    <xf numFmtId="0" fontId="3" fillId="0" borderId="0" xfId="1" applyFont="1"/>
    <xf numFmtId="1" fontId="4" fillId="0" borderId="10" xfId="1" applyNumberFormat="1" applyFont="1" applyBorder="1" applyAlignment="1">
      <alignment horizontal="center"/>
    </xf>
    <xf numFmtId="2" fontId="4" fillId="0" borderId="11" xfId="1" applyNumberFormat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" fontId="4" fillId="4" borderId="10" xfId="1" applyNumberFormat="1" applyFont="1" applyFill="1" applyBorder="1" applyAlignment="1">
      <alignment horizontal="center"/>
    </xf>
    <xf numFmtId="2" fontId="4" fillId="5" borderId="10" xfId="1" applyNumberFormat="1" applyFont="1" applyFill="1" applyBorder="1" applyAlignment="1">
      <alignment horizontal="center"/>
    </xf>
    <xf numFmtId="1" fontId="4" fillId="5" borderId="10" xfId="1" applyNumberFormat="1" applyFont="1" applyFill="1" applyBorder="1" applyAlignment="1">
      <alignment horizontal="center"/>
    </xf>
    <xf numFmtId="2" fontId="4" fillId="0" borderId="10" xfId="1" applyNumberFormat="1" applyFont="1" applyBorder="1" applyAlignment="1">
      <alignment horizontal="center"/>
    </xf>
    <xf numFmtId="1" fontId="4" fillId="0" borderId="12" xfId="1" applyNumberFormat="1" applyFont="1" applyBorder="1" applyAlignment="1">
      <alignment horizontal="center"/>
    </xf>
    <xf numFmtId="2" fontId="4" fillId="0" borderId="12" xfId="1" applyNumberFormat="1" applyFont="1" applyBorder="1" applyAlignment="1">
      <alignment horizontal="center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/>
    </xf>
    <xf numFmtId="0" fontId="1" fillId="0" borderId="1" xfId="1" applyBorder="1" applyAlignment="1">
      <alignment horizontal="center"/>
    </xf>
    <xf numFmtId="0" fontId="1" fillId="0" borderId="2" xfId="1" applyBorder="1" applyAlignment="1">
      <alignment horizontal="center"/>
    </xf>
    <xf numFmtId="0" fontId="0" fillId="6" borderId="13" xfId="0" applyFill="1" applyBorder="1"/>
    <xf numFmtId="0" fontId="0" fillId="7" borderId="13" xfId="0" applyFill="1" applyBorder="1"/>
    <xf numFmtId="0" fontId="0" fillId="0" borderId="13" xfId="0" applyBorder="1"/>
  </cellXfs>
  <cellStyles count="2">
    <cellStyle name="Normal" xfId="0" builtinId="0"/>
    <cellStyle name="Normal 2" xfId="1" xr:uid="{110DBFDA-53D8-4F9A-9065-5BD2857125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ERRA1\Users\Documents%20and%20Settings\DDodd.se\Local%20Settings\Temporary%20Internet%20Files\OLK99\BlankDrlgPur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1Rish\QA\BOT-QA\FORMS\1212-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othoudoc01/My%20Documents/Work%20Authorization%20Form%207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aken\Desktop\Old%20pump%20schedule%20Eag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\AppData\Local\Microsoft\Windows\Temporary%20Internet%20Files\Content.Outlook\T1X7COX2\REPORTS\DRILIING%201999%20RE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dnicholas\My%20Documents\coiltre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morgthoa\Local%20Settings\Temporary%20Internet%20Files\OLK6\Forms%20&amp;%20Teck.%20info\Forms%20&amp;%20Teck.%20info\PLAY\NEW%20JOB%20FORMS.xls%20%20%20%202-16-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letions\Desktop\Documents%20and%20Settings\nalcaraz\Desktop\windows\TEMP\Texas%20Consolidated%20HH%20%23%2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orary%20Internet%20Files\Content.IE5\F4WNBPKT\pipe%20talley\Blank%20Tally%201%20Pag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uma%20District%20Workbook%20Rev31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othoudoc01/unzipped/workbook2/Cased%20H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E 6.12"/>
      <sheetName val="Kill Sheet"/>
      <sheetName val="Rpt."/>
      <sheetName val="TimeSheet "/>
      <sheetName val="Daily Cost"/>
      <sheetName val="Rental"/>
      <sheetName val="BOPE"/>
      <sheetName val="T&amp;E"/>
      <sheetName val="Pipetally "/>
      <sheetName val="PBM Volume "/>
      <sheetName val="BHA INT"/>
      <sheetName val="Trip Sheet 4.5"/>
      <sheetName val="Trip Sheet"/>
      <sheetName val="Safety  "/>
      <sheetName val="Coveleski 3H Fra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roux"/>
      <sheetName val="PA BPR0058"/>
      <sheetName val="PA BPR0041"/>
      <sheetName val="PA BPR010"/>
      <sheetName val="PA BPR005"/>
      <sheetName val="PA BPR001"/>
      <sheetName val="BPR Form"/>
      <sheetName val="Product Lines"/>
      <sheetName val="Quotes"/>
      <sheetName val="Count Chart"/>
      <sheetName val="BPR LOG"/>
      <sheetName val="Data"/>
      <sheetName val="Pricebook &amp;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BPR No.</v>
          </cell>
          <cell r="H1" t="str">
            <v>UNSATIS.-1, UNUSUAL-2, INTERIM-3</v>
          </cell>
        </row>
        <row r="2">
          <cell r="A2">
            <v>1</v>
          </cell>
          <cell r="H2">
            <v>1</v>
          </cell>
        </row>
        <row r="3">
          <cell r="A3">
            <v>2</v>
          </cell>
          <cell r="H3">
            <v>2</v>
          </cell>
        </row>
        <row r="4">
          <cell r="A4">
            <v>3</v>
          </cell>
          <cell r="H4">
            <v>3</v>
          </cell>
        </row>
        <row r="5">
          <cell r="A5">
            <v>4</v>
          </cell>
          <cell r="H5">
            <v>1</v>
          </cell>
        </row>
        <row r="6">
          <cell r="A6">
            <v>5</v>
          </cell>
          <cell r="H6">
            <v>1</v>
          </cell>
        </row>
        <row r="7">
          <cell r="A7">
            <v>6</v>
          </cell>
          <cell r="H7">
            <v>1</v>
          </cell>
        </row>
        <row r="8">
          <cell r="A8">
            <v>7</v>
          </cell>
          <cell r="H8">
            <v>1</v>
          </cell>
        </row>
        <row r="9">
          <cell r="A9">
            <v>8</v>
          </cell>
          <cell r="H9">
            <v>1</v>
          </cell>
        </row>
        <row r="10">
          <cell r="A10">
            <v>9</v>
          </cell>
          <cell r="H10">
            <v>1</v>
          </cell>
        </row>
        <row r="11">
          <cell r="A11">
            <v>10</v>
          </cell>
          <cell r="H11">
            <v>2</v>
          </cell>
        </row>
        <row r="12">
          <cell r="A12">
            <v>11</v>
          </cell>
          <cell r="H12">
            <v>1</v>
          </cell>
        </row>
        <row r="13">
          <cell r="A13">
            <v>12</v>
          </cell>
          <cell r="H13">
            <v>2</v>
          </cell>
        </row>
        <row r="14">
          <cell r="A14">
            <v>13</v>
          </cell>
          <cell r="H14">
            <v>3</v>
          </cell>
        </row>
        <row r="15">
          <cell r="A15">
            <v>14</v>
          </cell>
          <cell r="H15">
            <v>3</v>
          </cell>
        </row>
        <row r="16">
          <cell r="A16">
            <v>15</v>
          </cell>
          <cell r="H16">
            <v>3</v>
          </cell>
        </row>
        <row r="17">
          <cell r="A17">
            <v>16</v>
          </cell>
          <cell r="H17">
            <v>2</v>
          </cell>
        </row>
        <row r="18">
          <cell r="A18">
            <v>17</v>
          </cell>
          <cell r="H18">
            <v>1</v>
          </cell>
        </row>
        <row r="19">
          <cell r="A19">
            <v>18</v>
          </cell>
          <cell r="H19">
            <v>2</v>
          </cell>
        </row>
        <row r="20">
          <cell r="A20">
            <v>19</v>
          </cell>
          <cell r="H20">
            <v>2</v>
          </cell>
        </row>
        <row r="21">
          <cell r="A21">
            <v>20</v>
          </cell>
          <cell r="H21">
            <v>1</v>
          </cell>
        </row>
        <row r="22">
          <cell r="A22">
            <v>21</v>
          </cell>
          <cell r="H22">
            <v>1</v>
          </cell>
        </row>
        <row r="23">
          <cell r="A23">
            <v>22</v>
          </cell>
          <cell r="H23">
            <v>1</v>
          </cell>
        </row>
        <row r="24">
          <cell r="A24">
            <v>23</v>
          </cell>
          <cell r="H24">
            <v>1</v>
          </cell>
        </row>
        <row r="25">
          <cell r="A25">
            <v>24</v>
          </cell>
          <cell r="H25">
            <v>1</v>
          </cell>
        </row>
        <row r="26">
          <cell r="A26">
            <v>25</v>
          </cell>
          <cell r="H26">
            <v>3</v>
          </cell>
        </row>
        <row r="27">
          <cell r="A27">
            <v>26</v>
          </cell>
          <cell r="H27">
            <v>2</v>
          </cell>
        </row>
        <row r="28">
          <cell r="A28">
            <v>27</v>
          </cell>
          <cell r="H28">
            <v>2</v>
          </cell>
        </row>
        <row r="29">
          <cell r="A29">
            <v>28</v>
          </cell>
          <cell r="H29">
            <v>2</v>
          </cell>
        </row>
        <row r="30">
          <cell r="A30">
            <v>29</v>
          </cell>
          <cell r="H30">
            <v>2</v>
          </cell>
        </row>
        <row r="31">
          <cell r="A31">
            <v>30</v>
          </cell>
          <cell r="H31">
            <v>1</v>
          </cell>
        </row>
        <row r="32">
          <cell r="A32">
            <v>31</v>
          </cell>
          <cell r="H32">
            <v>2</v>
          </cell>
        </row>
        <row r="33">
          <cell r="A33">
            <v>32</v>
          </cell>
          <cell r="H33">
            <v>2</v>
          </cell>
        </row>
        <row r="34">
          <cell r="A34">
            <v>33</v>
          </cell>
          <cell r="H34">
            <v>1</v>
          </cell>
        </row>
        <row r="35">
          <cell r="A35">
            <v>34</v>
          </cell>
          <cell r="H35">
            <v>1</v>
          </cell>
        </row>
        <row r="36">
          <cell r="A36">
            <v>35</v>
          </cell>
          <cell r="H36">
            <v>1</v>
          </cell>
        </row>
        <row r="37">
          <cell r="A37">
            <v>36</v>
          </cell>
          <cell r="H37">
            <v>1</v>
          </cell>
        </row>
        <row r="38">
          <cell r="A38">
            <v>37</v>
          </cell>
          <cell r="H38">
            <v>1</v>
          </cell>
        </row>
        <row r="39">
          <cell r="A39">
            <v>38</v>
          </cell>
          <cell r="H39">
            <v>2</v>
          </cell>
        </row>
        <row r="40">
          <cell r="A40">
            <v>39</v>
          </cell>
          <cell r="H40">
            <v>1</v>
          </cell>
        </row>
        <row r="41">
          <cell r="A41">
            <v>40</v>
          </cell>
          <cell r="H41">
            <v>1</v>
          </cell>
        </row>
        <row r="42">
          <cell r="A42">
            <v>41</v>
          </cell>
          <cell r="H42">
            <v>1</v>
          </cell>
        </row>
        <row r="43">
          <cell r="A43">
            <v>42</v>
          </cell>
          <cell r="H43">
            <v>1</v>
          </cell>
        </row>
        <row r="44">
          <cell r="A44">
            <v>43</v>
          </cell>
          <cell r="H44">
            <v>1</v>
          </cell>
        </row>
        <row r="45">
          <cell r="A45">
            <v>44</v>
          </cell>
          <cell r="H45">
            <v>1</v>
          </cell>
        </row>
        <row r="46">
          <cell r="A46">
            <v>45</v>
          </cell>
          <cell r="H46">
            <v>1</v>
          </cell>
        </row>
        <row r="47">
          <cell r="A47">
            <v>46</v>
          </cell>
          <cell r="H47">
            <v>1</v>
          </cell>
        </row>
        <row r="48">
          <cell r="A48">
            <v>47</v>
          </cell>
          <cell r="H48">
            <v>1</v>
          </cell>
        </row>
        <row r="49">
          <cell r="A49">
            <v>48</v>
          </cell>
          <cell r="H49">
            <v>1</v>
          </cell>
        </row>
        <row r="50">
          <cell r="A50">
            <v>49</v>
          </cell>
          <cell r="H50">
            <v>1</v>
          </cell>
        </row>
        <row r="51">
          <cell r="A51">
            <v>50</v>
          </cell>
          <cell r="H51">
            <v>1</v>
          </cell>
        </row>
        <row r="52">
          <cell r="A52">
            <v>51</v>
          </cell>
          <cell r="H52">
            <v>1</v>
          </cell>
        </row>
        <row r="53">
          <cell r="A53">
            <v>52</v>
          </cell>
          <cell r="H53">
            <v>1</v>
          </cell>
        </row>
        <row r="54">
          <cell r="A54">
            <v>53</v>
          </cell>
          <cell r="H54">
            <v>1</v>
          </cell>
        </row>
        <row r="55">
          <cell r="A55">
            <v>54</v>
          </cell>
          <cell r="H55">
            <v>1</v>
          </cell>
        </row>
        <row r="56">
          <cell r="A56">
            <v>55</v>
          </cell>
          <cell r="H56">
            <v>1</v>
          </cell>
        </row>
        <row r="57">
          <cell r="A57">
            <v>56</v>
          </cell>
          <cell r="H57">
            <v>1</v>
          </cell>
        </row>
        <row r="58">
          <cell r="A58">
            <v>57</v>
          </cell>
          <cell r="H58">
            <v>1</v>
          </cell>
        </row>
        <row r="59">
          <cell r="A59">
            <v>58</v>
          </cell>
          <cell r="H59">
            <v>1</v>
          </cell>
        </row>
        <row r="60">
          <cell r="A60">
            <v>59</v>
          </cell>
          <cell r="H60">
            <v>1</v>
          </cell>
        </row>
        <row r="61">
          <cell r="A61">
            <v>60</v>
          </cell>
          <cell r="H61">
            <v>1</v>
          </cell>
        </row>
        <row r="62">
          <cell r="A62">
            <v>61</v>
          </cell>
          <cell r="H62">
            <v>1</v>
          </cell>
        </row>
        <row r="63">
          <cell r="A63">
            <v>62</v>
          </cell>
          <cell r="H63">
            <v>1</v>
          </cell>
        </row>
        <row r="64">
          <cell r="A64">
            <v>63</v>
          </cell>
          <cell r="H64">
            <v>2</v>
          </cell>
        </row>
        <row r="65">
          <cell r="A65">
            <v>64</v>
          </cell>
        </row>
        <row r="66">
          <cell r="A66">
            <v>65</v>
          </cell>
        </row>
        <row r="67">
          <cell r="A67">
            <v>66</v>
          </cell>
        </row>
        <row r="68">
          <cell r="A68">
            <v>67</v>
          </cell>
        </row>
        <row r="69">
          <cell r="A69">
            <v>68</v>
          </cell>
        </row>
        <row r="70">
          <cell r="A70">
            <v>69</v>
          </cell>
        </row>
        <row r="71">
          <cell r="A71">
            <v>70</v>
          </cell>
        </row>
        <row r="72">
          <cell r="A72">
            <v>71</v>
          </cell>
        </row>
        <row r="73">
          <cell r="A73">
            <v>72</v>
          </cell>
        </row>
        <row r="74">
          <cell r="A74">
            <v>73</v>
          </cell>
        </row>
        <row r="75">
          <cell r="A75">
            <v>74</v>
          </cell>
        </row>
        <row r="76">
          <cell r="A76">
            <v>75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</sheetData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page"/>
      <sheetName val="Job Kit Checklist"/>
      <sheetName val="Work Authorization"/>
      <sheetName val="Completion Report"/>
      <sheetName val="Job Log pg1"/>
      <sheetName val="Job Log pg 2"/>
      <sheetName val="Drawing 8x14"/>
      <sheetName val="Job Closure"/>
      <sheetName val="Damaged Tool Report"/>
      <sheetName val="Billing Package"/>
      <sheetName val="Terms &amp; Conditions"/>
      <sheetName val="Field Accident Rep"/>
      <sheetName val="Module 8x14"/>
      <sheetName val="Input1"/>
      <sheetName val="Input2"/>
      <sheetName val="Import"/>
      <sheetName val="DataSheet"/>
      <sheetName val="Insert"/>
      <sheetName val="BPR LOG"/>
      <sheetName val="Injection Schedu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ump Schedule "/>
      <sheetName val="Old pump schedule Eagle"/>
    </sheetNames>
    <definedNames>
      <definedName name="_qsr1" refersTo="#REF!"/>
      <definedName name="QSR" refersTo="#REF!"/>
      <definedName name="Service_Order_Numbers" refersTo="#REF!"/>
      <definedName name="Service_Ticket_Number" refersTo="#REF!"/>
      <definedName name="treatp2" refersTo="#REF!"/>
    </defined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AM Report"/>
      <sheetName val="Daily Cost"/>
      <sheetName val="Macros"/>
    </sheetNames>
    <sheetDataSet>
      <sheetData sheetId="0">
        <row r="3">
          <cell r="B3" t="str">
            <v>Dollarhide</v>
          </cell>
          <cell r="E3">
            <v>131004</v>
          </cell>
        </row>
        <row r="4">
          <cell r="B4" t="str">
            <v>Devonian</v>
          </cell>
        </row>
        <row r="5">
          <cell r="B5" t="str">
            <v>46-6-D</v>
          </cell>
        </row>
        <row r="7">
          <cell r="E7" t="str">
            <v>Herman</v>
          </cell>
        </row>
        <row r="12">
          <cell r="E12">
            <v>36123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SHEET"/>
      <sheetName val="Treat p.1"/>
      <sheetName val="FOAM"/>
      <sheetName val="Treat p.2"/>
      <sheetName val="Treat p.3"/>
      <sheetName val="10.0T"/>
      <sheetName val="15 T"/>
      <sheetName val="20.0T"/>
      <sheetName val="30.0T"/>
      <sheetName val="Jobsheet"/>
      <sheetName val="Module1"/>
      <sheetName val="coiltreat"/>
      <sheetName val="info page"/>
      <sheetName val="Job Operations Report "/>
    </sheetNames>
    <sheetDataSet>
      <sheetData sheetId="0" refreshError="1"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8x14"/>
      <sheetName val="Info"/>
      <sheetName val="Job Log"/>
      <sheetName val="Job Kit Checklist"/>
      <sheetName val="Terms and Conditions"/>
      <sheetName val="Work Authorization"/>
      <sheetName val="JSA Form"/>
      <sheetName val="FIRST ALERT"/>
      <sheetName val="Tool Report"/>
      <sheetName val="Job Closure"/>
      <sheetName val="Damaged Tool Report"/>
      <sheetName val="Billing Package"/>
      <sheetName val="Field Accident Rep"/>
      <sheetName val="info page"/>
      <sheetName val="Module 8x14"/>
      <sheetName val="Input1"/>
      <sheetName val="Input2"/>
      <sheetName val="Import"/>
      <sheetName val="DataSheet"/>
      <sheetName val="Insert"/>
      <sheetName val="INFOSHEET"/>
      <sheetName val="Cover Sheet"/>
      <sheetName val="D-P Tally"/>
      <sheetName val="Seal Diagram"/>
      <sheetName val="Hess Style Seal"/>
      <sheetName val="BONUS"/>
      <sheetName val="J S A "/>
      <sheetName val="R&amp;S Tubing PRR "/>
      <sheetName val="Required Sheets"/>
      <sheetName val="Checklist"/>
      <sheetName val="NEW JOB FORMS.xls    2-16-04"/>
      <sheetName val="Master Info"/>
      <sheetName val="E-mail Summary"/>
    </sheetNames>
    <sheetDataSet>
      <sheetData sheetId="0">
        <row r="7">
          <cell r="C7" t="str">
            <v>Brigham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C7" t="str">
            <v>Brigham</v>
          </cell>
        </row>
      </sheetData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LYREP"/>
      <sheetName val="D.O."/>
      <sheetName val="Tally Injection"/>
      <sheetName val="Tally WS"/>
      <sheetName val="Wellbore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LYREP"/>
      <sheetName val="Diagram"/>
      <sheetName val="Tally"/>
      <sheetName val="Daily Co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ables"/>
      <sheetName val="Instructions"/>
      <sheetName val="WF Checklist"/>
      <sheetName val="LoadOut"/>
      <sheetName val="Job Masters"/>
      <sheetName val="Tally WS"/>
      <sheetName val="Pricebook &amp; Specs"/>
      <sheetName val="E-mail Summary"/>
      <sheetName val="Data"/>
      <sheetName val="Database Pg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fo Sheet"/>
      <sheetName val="Formation"/>
      <sheetName val="Buckle_Module"/>
      <sheetName val="Completions"/>
      <sheetName val="Gem_Module"/>
      <sheetName val="Stim_Module"/>
      <sheetName val="Drawing 8.5x14"/>
      <sheetName val="Export"/>
      <sheetName val="Import_11"/>
      <sheetName val="Import_14"/>
      <sheetName val="TubeMove"/>
      <sheetName val="Cover Page"/>
      <sheetName val="Itemized Quote"/>
      <sheetName val="Summary Page"/>
      <sheetName val="Cover-No MSA "/>
      <sheetName val="Terms and Conditions"/>
      <sheetName val="Billing_Module"/>
      <sheetName val="Data"/>
      <sheetName val="Saleables"/>
      <sheetName val="E-mail Summary"/>
    </sheetNames>
    <sheetDataSet>
      <sheetData sheetId="0">
        <row r="65">
          <cell r="H65">
            <v>1.1399999999999999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>
        <row r="65">
          <cell r="H65">
            <v>1.1399999999999999</v>
          </cell>
        </row>
        <row r="66">
          <cell r="H66">
            <v>1.2</v>
          </cell>
        </row>
        <row r="67">
          <cell r="H67">
            <v>1.5</v>
          </cell>
        </row>
        <row r="68">
          <cell r="H68">
            <v>1.7</v>
          </cell>
        </row>
        <row r="69">
          <cell r="H69">
            <v>1.72</v>
          </cell>
        </row>
        <row r="70">
          <cell r="B70">
            <v>2.2589999999999999</v>
          </cell>
          <cell r="H70">
            <v>1.8</v>
          </cell>
        </row>
        <row r="71">
          <cell r="B71">
            <v>2.323</v>
          </cell>
          <cell r="H71">
            <v>2.1</v>
          </cell>
        </row>
        <row r="72">
          <cell r="B72">
            <v>2.4409999999999998</v>
          </cell>
          <cell r="H72">
            <v>2.25</v>
          </cell>
        </row>
        <row r="73">
          <cell r="B73">
            <v>2.75</v>
          </cell>
          <cell r="H73">
            <v>2.2999999999999998</v>
          </cell>
        </row>
        <row r="74">
          <cell r="B74">
            <v>2.9220000000000002</v>
          </cell>
          <cell r="H74">
            <v>2.33</v>
          </cell>
        </row>
        <row r="75">
          <cell r="B75">
            <v>2.992</v>
          </cell>
          <cell r="H75">
            <v>2.4</v>
          </cell>
        </row>
        <row r="76">
          <cell r="B76">
            <v>3.0680000000000001</v>
          </cell>
          <cell r="H76">
            <v>2.75</v>
          </cell>
        </row>
        <row r="77">
          <cell r="B77">
            <v>3.24</v>
          </cell>
          <cell r="H77">
            <v>2.76</v>
          </cell>
        </row>
        <row r="78">
          <cell r="B78">
            <v>3.38</v>
          </cell>
          <cell r="H78">
            <v>2.9</v>
          </cell>
        </row>
        <row r="79">
          <cell r="B79">
            <v>3.4279999999999999</v>
          </cell>
          <cell r="H79">
            <v>3.02</v>
          </cell>
        </row>
        <row r="80">
          <cell r="B80">
            <v>3.476</v>
          </cell>
          <cell r="H80">
            <v>3.24</v>
          </cell>
        </row>
        <row r="81">
          <cell r="B81">
            <v>3.5</v>
          </cell>
          <cell r="H81">
            <v>3.25</v>
          </cell>
        </row>
        <row r="82">
          <cell r="B82">
            <v>3.548</v>
          </cell>
          <cell r="H82">
            <v>3.4</v>
          </cell>
        </row>
        <row r="83">
          <cell r="B83">
            <v>3.6259999999999999</v>
          </cell>
          <cell r="H83">
            <v>3.64</v>
          </cell>
        </row>
        <row r="84">
          <cell r="B84">
            <v>3.64</v>
          </cell>
          <cell r="H84">
            <v>4</v>
          </cell>
        </row>
        <row r="85">
          <cell r="B85">
            <v>3.6960000000000002</v>
          </cell>
          <cell r="H85">
            <v>4.1900000000000004</v>
          </cell>
        </row>
        <row r="86">
          <cell r="B86">
            <v>3.74</v>
          </cell>
          <cell r="H86">
            <v>4.5</v>
          </cell>
        </row>
        <row r="87">
          <cell r="B87">
            <v>3.75</v>
          </cell>
          <cell r="H87">
            <v>4.5999999999999996</v>
          </cell>
        </row>
        <row r="88">
          <cell r="B88">
            <v>3.754</v>
          </cell>
          <cell r="H88">
            <v>4.7</v>
          </cell>
        </row>
        <row r="89">
          <cell r="B89">
            <v>3.8260000000000001</v>
          </cell>
          <cell r="H89">
            <v>4.8499999999999996</v>
          </cell>
        </row>
        <row r="90">
          <cell r="B90">
            <v>3.85</v>
          </cell>
          <cell r="H90">
            <v>5.0999999999999996</v>
          </cell>
        </row>
        <row r="91">
          <cell r="B91">
            <v>3.8759999999999999</v>
          </cell>
          <cell r="H91">
            <v>5.2</v>
          </cell>
        </row>
        <row r="92">
          <cell r="B92">
            <v>3.91</v>
          </cell>
          <cell r="H92">
            <v>5.3</v>
          </cell>
        </row>
        <row r="93">
          <cell r="B93">
            <v>3.92</v>
          </cell>
          <cell r="C93">
            <v>6.5</v>
          </cell>
          <cell r="H93">
            <v>5.8</v>
          </cell>
        </row>
        <row r="94">
          <cell r="B94">
            <v>3.9380000000000002</v>
          </cell>
          <cell r="C94">
            <v>6.75</v>
          </cell>
          <cell r="H94">
            <v>5.95</v>
          </cell>
        </row>
        <row r="95">
          <cell r="B95">
            <v>3.9580000000000002</v>
          </cell>
          <cell r="C95">
            <v>7.25</v>
          </cell>
          <cell r="H95">
            <v>6.2</v>
          </cell>
        </row>
        <row r="96">
          <cell r="B96">
            <v>3.98</v>
          </cell>
          <cell r="C96">
            <v>7.7</v>
          </cell>
          <cell r="H96">
            <v>6.3</v>
          </cell>
        </row>
        <row r="97">
          <cell r="B97">
            <v>4</v>
          </cell>
          <cell r="C97">
            <v>7.9</v>
          </cell>
          <cell r="H97">
            <v>6.4</v>
          </cell>
        </row>
        <row r="98">
          <cell r="B98">
            <v>4.0439999999999996</v>
          </cell>
          <cell r="C98">
            <v>8</v>
          </cell>
          <cell r="H98">
            <v>6.45</v>
          </cell>
        </row>
        <row r="99">
          <cell r="B99">
            <v>4.0519999999999996</v>
          </cell>
          <cell r="C99">
            <v>8.5</v>
          </cell>
          <cell r="H99">
            <v>6.5</v>
          </cell>
        </row>
        <row r="100">
          <cell r="B100">
            <v>4.0620000000000003</v>
          </cell>
          <cell r="C100">
            <v>8.6999999999999993</v>
          </cell>
          <cell r="H100">
            <v>6.65</v>
          </cell>
        </row>
        <row r="101">
          <cell r="B101">
            <v>4.0819999999999999</v>
          </cell>
          <cell r="C101">
            <v>9</v>
          </cell>
          <cell r="H101">
            <v>6.85</v>
          </cell>
        </row>
        <row r="102">
          <cell r="B102">
            <v>4.09</v>
          </cell>
          <cell r="C102">
            <v>9.3000000000000007</v>
          </cell>
          <cell r="H102">
            <v>7.3</v>
          </cell>
        </row>
        <row r="103">
          <cell r="B103">
            <v>4.0919999999999996</v>
          </cell>
          <cell r="C103">
            <v>9.5</v>
          </cell>
          <cell r="H103">
            <v>7.7</v>
          </cell>
        </row>
        <row r="104">
          <cell r="B104">
            <v>4.1239999999999997</v>
          </cell>
          <cell r="C104">
            <v>10</v>
          </cell>
          <cell r="H104">
            <v>7.8</v>
          </cell>
        </row>
        <row r="105">
          <cell r="B105">
            <v>4.125</v>
          </cell>
          <cell r="C105">
            <v>10.199999999999999</v>
          </cell>
          <cell r="H105">
            <v>7.9</v>
          </cell>
        </row>
        <row r="106">
          <cell r="B106">
            <v>4.1260000000000003</v>
          </cell>
          <cell r="C106">
            <v>10.5</v>
          </cell>
          <cell r="H106">
            <v>8.35</v>
          </cell>
        </row>
        <row r="107">
          <cell r="B107">
            <v>4.1539999999999999</v>
          </cell>
          <cell r="C107">
            <v>11</v>
          </cell>
          <cell r="H107">
            <v>8.5</v>
          </cell>
        </row>
        <row r="108">
          <cell r="B108">
            <v>4.1559999999999997</v>
          </cell>
          <cell r="C108">
            <v>11.5</v>
          </cell>
          <cell r="H108">
            <v>8.6</v>
          </cell>
        </row>
        <row r="109">
          <cell r="B109">
            <v>4.1840000000000002</v>
          </cell>
          <cell r="C109">
            <v>11.6</v>
          </cell>
          <cell r="H109">
            <v>8.6999999999999993</v>
          </cell>
        </row>
        <row r="110">
          <cell r="B110">
            <v>4.2160000000000002</v>
          </cell>
          <cell r="C110">
            <v>12</v>
          </cell>
          <cell r="H110">
            <v>9.1999999999999993</v>
          </cell>
        </row>
        <row r="111">
          <cell r="B111">
            <v>4.2300000000000004</v>
          </cell>
          <cell r="C111">
            <v>12.6</v>
          </cell>
          <cell r="H111">
            <v>9.3000000000000007</v>
          </cell>
        </row>
        <row r="112">
          <cell r="B112">
            <v>4.25</v>
          </cell>
          <cell r="C112">
            <v>12.75</v>
          </cell>
          <cell r="H112">
            <v>9.5</v>
          </cell>
        </row>
        <row r="113">
          <cell r="B113">
            <v>4.2759999999999998</v>
          </cell>
          <cell r="C113">
            <v>12.8</v>
          </cell>
          <cell r="H113">
            <v>9.8000000000000007</v>
          </cell>
        </row>
        <row r="114">
          <cell r="B114">
            <v>4.3639999999999999</v>
          </cell>
          <cell r="C114">
            <v>12.95</v>
          </cell>
          <cell r="H114">
            <v>10.199999999999999</v>
          </cell>
        </row>
        <row r="115">
          <cell r="B115">
            <v>4.375</v>
          </cell>
          <cell r="C115">
            <v>13</v>
          </cell>
          <cell r="H115">
            <v>10.3</v>
          </cell>
        </row>
        <row r="116">
          <cell r="B116">
            <v>4.3760000000000003</v>
          </cell>
          <cell r="C116">
            <v>13.5</v>
          </cell>
          <cell r="H116">
            <v>10.4</v>
          </cell>
        </row>
        <row r="117">
          <cell r="B117">
            <v>4.4080000000000004</v>
          </cell>
          <cell r="C117">
            <v>14</v>
          </cell>
          <cell r="H117">
            <v>10.5</v>
          </cell>
        </row>
        <row r="118">
          <cell r="B118">
            <v>4.4379999999999997</v>
          </cell>
          <cell r="C118">
            <v>14.75</v>
          </cell>
          <cell r="H118">
            <v>10.7</v>
          </cell>
        </row>
        <row r="119">
          <cell r="B119">
            <v>4.4400000000000004</v>
          </cell>
          <cell r="C119">
            <v>15</v>
          </cell>
          <cell r="H119">
            <v>10.9</v>
          </cell>
        </row>
        <row r="120">
          <cell r="B120">
            <v>4.46</v>
          </cell>
          <cell r="C120">
            <v>15.1</v>
          </cell>
          <cell r="H120">
            <v>11</v>
          </cell>
        </row>
        <row r="121">
          <cell r="B121">
            <v>4.4939999999999998</v>
          </cell>
          <cell r="C121">
            <v>15.5</v>
          </cell>
          <cell r="H121">
            <v>11.2</v>
          </cell>
        </row>
        <row r="122">
          <cell r="B122">
            <v>4.5</v>
          </cell>
          <cell r="C122">
            <v>16</v>
          </cell>
          <cell r="H122">
            <v>11.6</v>
          </cell>
        </row>
        <row r="123">
          <cell r="B123">
            <v>4.5010000000000003</v>
          </cell>
          <cell r="C123">
            <v>16.600000000000001</v>
          </cell>
          <cell r="H123">
            <v>11.65</v>
          </cell>
        </row>
        <row r="124">
          <cell r="B124">
            <v>4.5060000000000002</v>
          </cell>
          <cell r="C124">
            <v>16.8</v>
          </cell>
          <cell r="H124">
            <v>11.85</v>
          </cell>
        </row>
        <row r="125">
          <cell r="B125">
            <v>4.548</v>
          </cell>
          <cell r="C125">
            <v>16.899999999999999</v>
          </cell>
          <cell r="H125">
            <v>12.6</v>
          </cell>
        </row>
        <row r="126">
          <cell r="B126">
            <v>4.5599999999999996</v>
          </cell>
          <cell r="C126">
            <v>17</v>
          </cell>
          <cell r="H126">
            <v>12.7</v>
          </cell>
        </row>
        <row r="127">
          <cell r="B127">
            <v>4.58</v>
          </cell>
          <cell r="C127">
            <v>17.100000000000001</v>
          </cell>
          <cell r="H127">
            <v>12.75</v>
          </cell>
        </row>
        <row r="128">
          <cell r="B128">
            <v>4.625</v>
          </cell>
          <cell r="C128">
            <v>17.5</v>
          </cell>
          <cell r="H128">
            <v>12.8</v>
          </cell>
        </row>
        <row r="129">
          <cell r="B129">
            <v>4.6260000000000003</v>
          </cell>
          <cell r="C129">
            <v>17.7</v>
          </cell>
          <cell r="H129">
            <v>12.95</v>
          </cell>
        </row>
        <row r="130">
          <cell r="B130">
            <v>4.6479999999999997</v>
          </cell>
          <cell r="C130">
            <v>18</v>
          </cell>
          <cell r="H130">
            <v>13</v>
          </cell>
        </row>
        <row r="131">
          <cell r="B131">
            <v>4.67</v>
          </cell>
          <cell r="C131">
            <v>18.8</v>
          </cell>
          <cell r="H131">
            <v>13.3</v>
          </cell>
        </row>
        <row r="132">
          <cell r="B132">
            <v>4.6959999999999997</v>
          </cell>
          <cell r="C132">
            <v>19</v>
          </cell>
          <cell r="H132">
            <v>13.4</v>
          </cell>
        </row>
        <row r="133">
          <cell r="B133">
            <v>4.7300000000000004</v>
          </cell>
          <cell r="C133">
            <v>19.100000000000001</v>
          </cell>
          <cell r="H133">
            <v>13.5</v>
          </cell>
        </row>
        <row r="134">
          <cell r="B134">
            <v>4.75</v>
          </cell>
          <cell r="C134">
            <v>19.45</v>
          </cell>
          <cell r="H134">
            <v>13.7</v>
          </cell>
        </row>
        <row r="135">
          <cell r="B135">
            <v>4.7510000000000003</v>
          </cell>
          <cell r="C135">
            <v>19.5</v>
          </cell>
          <cell r="H135">
            <v>13.75</v>
          </cell>
        </row>
        <row r="136">
          <cell r="B136">
            <v>4.7679999999999998</v>
          </cell>
          <cell r="C136">
            <v>20</v>
          </cell>
          <cell r="G136">
            <v>0.82399999999999995</v>
          </cell>
          <cell r="H136">
            <v>14</v>
          </cell>
        </row>
        <row r="137">
          <cell r="B137">
            <v>4.7779999999999996</v>
          </cell>
          <cell r="C137">
            <v>20.3</v>
          </cell>
          <cell r="G137">
            <v>0.74199999999999999</v>
          </cell>
          <cell r="H137">
            <v>14.8</v>
          </cell>
        </row>
        <row r="138">
          <cell r="B138">
            <v>4.8129999999999997</v>
          </cell>
          <cell r="C138">
            <v>20.8</v>
          </cell>
          <cell r="G138">
            <v>0.95699999999999996</v>
          </cell>
          <cell r="H138">
            <v>15</v>
          </cell>
        </row>
        <row r="139">
          <cell r="B139">
            <v>4.8659999999999997</v>
          </cell>
          <cell r="C139">
            <v>21</v>
          </cell>
          <cell r="G139">
            <v>1.0489999999999999</v>
          </cell>
          <cell r="H139">
            <v>15.1</v>
          </cell>
        </row>
        <row r="140">
          <cell r="B140">
            <v>4.875</v>
          </cell>
          <cell r="C140">
            <v>21.4</v>
          </cell>
          <cell r="G140">
            <v>1.264</v>
          </cell>
          <cell r="H140">
            <v>15.5</v>
          </cell>
        </row>
        <row r="141">
          <cell r="B141">
            <v>4.8760000000000003</v>
          </cell>
          <cell r="C141">
            <v>21.6</v>
          </cell>
          <cell r="G141">
            <v>1.278</v>
          </cell>
          <cell r="H141">
            <v>15.7</v>
          </cell>
        </row>
        <row r="142">
          <cell r="B142">
            <v>4.8899999999999997</v>
          </cell>
          <cell r="C142">
            <v>22</v>
          </cell>
          <cell r="G142">
            <v>1.38</v>
          </cell>
          <cell r="H142">
            <v>15.8</v>
          </cell>
        </row>
        <row r="143">
          <cell r="B143">
            <v>4.8920000000000003</v>
          </cell>
          <cell r="C143">
            <v>22.5</v>
          </cell>
          <cell r="G143">
            <v>1.41</v>
          </cell>
          <cell r="H143">
            <v>16.25</v>
          </cell>
        </row>
        <row r="144">
          <cell r="B144">
            <v>4.944</v>
          </cell>
          <cell r="C144">
            <v>22.75</v>
          </cell>
          <cell r="G144">
            <v>1.462</v>
          </cell>
          <cell r="H144">
            <v>16.5</v>
          </cell>
        </row>
        <row r="145">
          <cell r="B145">
            <v>4.95</v>
          </cell>
          <cell r="C145">
            <v>23</v>
          </cell>
          <cell r="G145">
            <v>1.5</v>
          </cell>
          <cell r="H145">
            <v>16.600000000000001</v>
          </cell>
        </row>
        <row r="146">
          <cell r="B146">
            <v>4.96</v>
          </cell>
          <cell r="C146">
            <v>23.2</v>
          </cell>
          <cell r="G146">
            <v>1.61</v>
          </cell>
          <cell r="H146">
            <v>16.7</v>
          </cell>
        </row>
        <row r="147">
          <cell r="B147">
            <v>4.9740000000000002</v>
          </cell>
          <cell r="C147">
            <v>23.8</v>
          </cell>
          <cell r="G147">
            <v>1.613</v>
          </cell>
          <cell r="H147">
            <v>16.899999999999999</v>
          </cell>
        </row>
        <row r="148">
          <cell r="B148">
            <v>4.99</v>
          </cell>
          <cell r="C148">
            <v>24</v>
          </cell>
          <cell r="G148">
            <v>1.65</v>
          </cell>
          <cell r="H148">
            <v>17</v>
          </cell>
        </row>
        <row r="149">
          <cell r="B149">
            <v>5</v>
          </cell>
          <cell r="C149">
            <v>24.1</v>
          </cell>
          <cell r="G149">
            <v>1.67</v>
          </cell>
          <cell r="H149">
            <v>17.05</v>
          </cell>
        </row>
        <row r="150">
          <cell r="B150">
            <v>5.0010000000000003</v>
          </cell>
          <cell r="C150">
            <v>24.2</v>
          </cell>
          <cell r="G150">
            <v>1.7030000000000001</v>
          </cell>
          <cell r="H150">
            <v>18</v>
          </cell>
        </row>
        <row r="151">
          <cell r="B151">
            <v>5.0119999999999996</v>
          </cell>
          <cell r="C151">
            <v>24.6</v>
          </cell>
          <cell r="G151">
            <v>1.75</v>
          </cell>
          <cell r="H151">
            <v>18.149999999999999</v>
          </cell>
        </row>
        <row r="152">
          <cell r="B152">
            <v>5.0439999999999996</v>
          </cell>
          <cell r="C152">
            <v>25</v>
          </cell>
          <cell r="G152">
            <v>1.7509999999999999</v>
          </cell>
          <cell r="H152">
            <v>18.8</v>
          </cell>
        </row>
        <row r="153">
          <cell r="B153">
            <v>5.0469999999999997</v>
          </cell>
          <cell r="C153">
            <v>25.2</v>
          </cell>
          <cell r="G153">
            <v>1.8149999999999999</v>
          </cell>
          <cell r="H153">
            <v>19</v>
          </cell>
        </row>
        <row r="154">
          <cell r="B154">
            <v>5.09</v>
          </cell>
          <cell r="C154">
            <v>25.5</v>
          </cell>
          <cell r="G154">
            <v>1.853</v>
          </cell>
          <cell r="H154">
            <v>19.2</v>
          </cell>
        </row>
        <row r="155">
          <cell r="B155">
            <v>5.125</v>
          </cell>
          <cell r="C155">
            <v>26</v>
          </cell>
          <cell r="G155">
            <v>1.867</v>
          </cell>
          <cell r="H155">
            <v>19.5</v>
          </cell>
        </row>
        <row r="156">
          <cell r="B156">
            <v>5.1260000000000003</v>
          </cell>
          <cell r="C156">
            <v>26.4</v>
          </cell>
          <cell r="G156">
            <v>1.9390000000000001</v>
          </cell>
          <cell r="H156">
            <v>20</v>
          </cell>
        </row>
        <row r="157">
          <cell r="B157">
            <v>5.1319999999999997</v>
          </cell>
          <cell r="C157">
            <v>26.5</v>
          </cell>
          <cell r="G157">
            <v>1.9950000000000001</v>
          </cell>
          <cell r="H157">
            <v>20.3</v>
          </cell>
        </row>
        <row r="158">
          <cell r="B158">
            <v>5.14</v>
          </cell>
          <cell r="C158">
            <v>26.7</v>
          </cell>
          <cell r="G158">
            <v>2.0409999999999999</v>
          </cell>
          <cell r="H158">
            <v>20.5</v>
          </cell>
        </row>
        <row r="159">
          <cell r="B159">
            <v>5.19</v>
          </cell>
          <cell r="C159">
            <v>26.75</v>
          </cell>
          <cell r="G159">
            <v>2.0649999999999999</v>
          </cell>
          <cell r="H159">
            <v>21.6</v>
          </cell>
        </row>
        <row r="160">
          <cell r="B160">
            <v>5.1920000000000002</v>
          </cell>
          <cell r="C160">
            <v>26.8</v>
          </cell>
          <cell r="G160">
            <v>2.0910000000000002</v>
          </cell>
          <cell r="H160">
            <v>21.9</v>
          </cell>
        </row>
        <row r="161">
          <cell r="B161">
            <v>5.2249999999999996</v>
          </cell>
          <cell r="C161">
            <v>28</v>
          </cell>
          <cell r="G161">
            <v>2.1509999999999998</v>
          </cell>
          <cell r="H161">
            <v>22.2</v>
          </cell>
        </row>
        <row r="162">
          <cell r="B162">
            <v>5.24</v>
          </cell>
          <cell r="C162">
            <v>28.4</v>
          </cell>
          <cell r="G162">
            <v>2.1949999999999998</v>
          </cell>
          <cell r="H162">
            <v>22.5</v>
          </cell>
        </row>
        <row r="163">
          <cell r="B163">
            <v>5.25</v>
          </cell>
          <cell r="C163">
            <v>29</v>
          </cell>
          <cell r="G163">
            <v>2.2589999999999999</v>
          </cell>
          <cell r="H163">
            <v>22.8</v>
          </cell>
        </row>
        <row r="164">
          <cell r="B164">
            <v>5.2510000000000003</v>
          </cell>
          <cell r="C164">
            <v>29.2</v>
          </cell>
          <cell r="G164">
            <v>2.323</v>
          </cell>
          <cell r="H164">
            <v>23</v>
          </cell>
        </row>
        <row r="165">
          <cell r="B165">
            <v>5.29</v>
          </cell>
          <cell r="C165">
            <v>29.3</v>
          </cell>
          <cell r="G165">
            <v>2.44</v>
          </cell>
          <cell r="H165">
            <v>23.2</v>
          </cell>
        </row>
        <row r="166">
          <cell r="B166">
            <v>5.3120000000000003</v>
          </cell>
          <cell r="C166">
            <v>29.35</v>
          </cell>
          <cell r="G166">
            <v>2.4409999999999998</v>
          </cell>
          <cell r="H166">
            <v>24</v>
          </cell>
        </row>
        <row r="167">
          <cell r="B167">
            <v>5.3520000000000003</v>
          </cell>
          <cell r="C167">
            <v>29.5</v>
          </cell>
          <cell r="G167">
            <v>2.4689999999999999</v>
          </cell>
          <cell r="H167">
            <v>24.6</v>
          </cell>
        </row>
        <row r="168">
          <cell r="B168">
            <v>5.3739999999999997</v>
          </cell>
          <cell r="C168">
            <v>29.7</v>
          </cell>
          <cell r="G168">
            <v>2.48</v>
          </cell>
          <cell r="H168">
            <v>24.7</v>
          </cell>
        </row>
        <row r="169">
          <cell r="B169">
            <v>5.375</v>
          </cell>
          <cell r="C169">
            <v>30</v>
          </cell>
          <cell r="G169">
            <v>2.524</v>
          </cell>
          <cell r="H169">
            <v>25.2</v>
          </cell>
        </row>
        <row r="170">
          <cell r="B170">
            <v>5.3760000000000003</v>
          </cell>
          <cell r="C170">
            <v>30.25</v>
          </cell>
          <cell r="G170">
            <v>2.548</v>
          </cell>
          <cell r="H170">
            <v>25.25</v>
          </cell>
        </row>
        <row r="171">
          <cell r="B171">
            <v>5.4</v>
          </cell>
          <cell r="C171">
            <v>31.5</v>
          </cell>
          <cell r="G171">
            <v>2.6019999999999999</v>
          </cell>
          <cell r="H171">
            <v>26</v>
          </cell>
        </row>
        <row r="172">
          <cell r="B172">
            <v>5.4240000000000004</v>
          </cell>
          <cell r="C172">
            <v>31.6</v>
          </cell>
          <cell r="G172">
            <v>2.673</v>
          </cell>
          <cell r="H172">
            <v>26.5</v>
          </cell>
        </row>
        <row r="173">
          <cell r="B173">
            <v>5.45</v>
          </cell>
          <cell r="C173">
            <v>32</v>
          </cell>
          <cell r="G173">
            <v>2.75</v>
          </cell>
          <cell r="H173">
            <v>27</v>
          </cell>
        </row>
        <row r="174">
          <cell r="B174">
            <v>5.46</v>
          </cell>
          <cell r="C174">
            <v>32.299999999999997</v>
          </cell>
          <cell r="G174">
            <v>2.7639999999999998</v>
          </cell>
          <cell r="H174">
            <v>28</v>
          </cell>
        </row>
        <row r="175">
          <cell r="B175">
            <v>5.5</v>
          </cell>
          <cell r="C175">
            <v>32.4</v>
          </cell>
          <cell r="G175">
            <v>2.78</v>
          </cell>
          <cell r="H175">
            <v>28.4</v>
          </cell>
        </row>
        <row r="176">
          <cell r="B176">
            <v>5.5010000000000003</v>
          </cell>
          <cell r="C176">
            <v>32.6</v>
          </cell>
          <cell r="G176">
            <v>2.9</v>
          </cell>
          <cell r="H176">
            <v>29</v>
          </cell>
        </row>
        <row r="177">
          <cell r="B177">
            <v>5.54</v>
          </cell>
          <cell r="C177">
            <v>32.75</v>
          </cell>
          <cell r="G177">
            <v>2.9220000000000002</v>
          </cell>
          <cell r="H177">
            <v>29.25</v>
          </cell>
        </row>
        <row r="178">
          <cell r="B178">
            <v>5.5419999999999998</v>
          </cell>
          <cell r="C178">
            <v>33</v>
          </cell>
          <cell r="G178">
            <v>2.992</v>
          </cell>
          <cell r="H178">
            <v>31.9</v>
          </cell>
        </row>
        <row r="179">
          <cell r="B179">
            <v>5.5519999999999996</v>
          </cell>
          <cell r="C179">
            <v>33.700000000000003</v>
          </cell>
          <cell r="G179">
            <v>3</v>
          </cell>
          <cell r="H179">
            <v>32</v>
          </cell>
        </row>
        <row r="180">
          <cell r="B180">
            <v>5.5620000000000003</v>
          </cell>
          <cell r="C180">
            <v>34</v>
          </cell>
          <cell r="G180">
            <v>3.0630000000000002</v>
          </cell>
          <cell r="H180">
            <v>35</v>
          </cell>
        </row>
        <row r="181">
          <cell r="B181">
            <v>5.5750000000000002</v>
          </cell>
          <cell r="C181">
            <v>34.5</v>
          </cell>
          <cell r="G181">
            <v>3.0680000000000001</v>
          </cell>
          <cell r="H181">
            <v>38</v>
          </cell>
        </row>
        <row r="182">
          <cell r="B182">
            <v>5.5949999999999998</v>
          </cell>
          <cell r="C182">
            <v>35</v>
          </cell>
          <cell r="G182">
            <v>3.14</v>
          </cell>
          <cell r="H182">
            <v>40</v>
          </cell>
        </row>
        <row r="183">
          <cell r="B183">
            <v>5.62</v>
          </cell>
          <cell r="C183">
            <v>35.299999999999997</v>
          </cell>
          <cell r="G183">
            <v>3.24</v>
          </cell>
          <cell r="H183">
            <v>41</v>
          </cell>
        </row>
        <row r="184">
          <cell r="B184">
            <v>5.625</v>
          </cell>
          <cell r="C184">
            <v>35.5</v>
          </cell>
          <cell r="G184">
            <v>3.34</v>
          </cell>
        </row>
        <row r="185">
          <cell r="B185">
            <v>5.6260000000000003</v>
          </cell>
          <cell r="C185">
            <v>35.75</v>
          </cell>
          <cell r="G185">
            <v>3.38</v>
          </cell>
        </row>
        <row r="186">
          <cell r="B186">
            <v>5.66</v>
          </cell>
          <cell r="C186">
            <v>36</v>
          </cell>
          <cell r="G186">
            <v>3.4279999999999999</v>
          </cell>
        </row>
        <row r="187">
          <cell r="B187">
            <v>5.6719999999999997</v>
          </cell>
          <cell r="C187">
            <v>36.4</v>
          </cell>
          <cell r="G187">
            <v>3.476</v>
          </cell>
        </row>
        <row r="188">
          <cell r="B188">
            <v>5.6749999999999998</v>
          </cell>
          <cell r="C188">
            <v>36.5</v>
          </cell>
          <cell r="G188">
            <v>3.5</v>
          </cell>
        </row>
        <row r="189">
          <cell r="B189">
            <v>5.72</v>
          </cell>
          <cell r="C189">
            <v>36.700000000000003</v>
          </cell>
          <cell r="G189">
            <v>3.548</v>
          </cell>
        </row>
        <row r="190">
          <cell r="B190">
            <v>5.75</v>
          </cell>
          <cell r="C190">
            <v>38</v>
          </cell>
          <cell r="G190">
            <v>3.6139999999999999</v>
          </cell>
        </row>
        <row r="191">
          <cell r="B191">
            <v>5.7510000000000003</v>
          </cell>
          <cell r="C191">
            <v>39</v>
          </cell>
          <cell r="G191">
            <v>3.64</v>
          </cell>
        </row>
        <row r="192">
          <cell r="B192">
            <v>5.7610000000000001</v>
          </cell>
          <cell r="C192">
            <v>39.5</v>
          </cell>
          <cell r="G192">
            <v>3.74</v>
          </cell>
        </row>
        <row r="193">
          <cell r="B193">
            <v>5.7910000000000004</v>
          </cell>
          <cell r="C193">
            <v>40</v>
          </cell>
          <cell r="G193">
            <v>3.754</v>
          </cell>
        </row>
        <row r="194">
          <cell r="B194">
            <v>5.82</v>
          </cell>
          <cell r="C194">
            <v>40.200000000000003</v>
          </cell>
          <cell r="G194">
            <v>3.8260000000000001</v>
          </cell>
        </row>
        <row r="195">
          <cell r="B195">
            <v>5.8360000000000003</v>
          </cell>
          <cell r="C195">
            <v>40.5</v>
          </cell>
          <cell r="G195">
            <v>3.88</v>
          </cell>
        </row>
        <row r="196">
          <cell r="B196">
            <v>5.8369999999999997</v>
          </cell>
          <cell r="C196">
            <v>41</v>
          </cell>
          <cell r="G196">
            <v>3.92</v>
          </cell>
        </row>
        <row r="197">
          <cell r="B197">
            <v>5.875</v>
          </cell>
          <cell r="C197">
            <v>41.5</v>
          </cell>
          <cell r="G197">
            <v>3.9580000000000002</v>
          </cell>
        </row>
        <row r="198">
          <cell r="B198">
            <v>5.92</v>
          </cell>
          <cell r="C198">
            <v>41.7</v>
          </cell>
          <cell r="G198">
            <v>4</v>
          </cell>
        </row>
        <row r="199">
          <cell r="B199">
            <v>5.9649999999999999</v>
          </cell>
          <cell r="C199">
            <v>42</v>
          </cell>
          <cell r="G199">
            <v>4.0439999999999996</v>
          </cell>
        </row>
        <row r="200">
          <cell r="B200">
            <v>5.9889999999999999</v>
          </cell>
          <cell r="C200">
            <v>42.5</v>
          </cell>
          <cell r="G200">
            <v>4.0519999999999996</v>
          </cell>
        </row>
        <row r="201">
          <cell r="B201">
            <v>5.9989999999999997</v>
          </cell>
          <cell r="C201">
            <v>42.7</v>
          </cell>
          <cell r="G201">
            <v>4.09</v>
          </cell>
        </row>
        <row r="202">
          <cell r="B202">
            <v>6</v>
          </cell>
          <cell r="C202">
            <v>42.8</v>
          </cell>
          <cell r="G202">
            <v>4.1840000000000002</v>
          </cell>
        </row>
        <row r="203">
          <cell r="B203">
            <v>6.0010000000000003</v>
          </cell>
          <cell r="C203">
            <v>43</v>
          </cell>
          <cell r="G203">
            <v>4.2140000000000004</v>
          </cell>
        </row>
        <row r="204">
          <cell r="B204">
            <v>6.0039999999999996</v>
          </cell>
          <cell r="C204">
            <v>43.5</v>
          </cell>
          <cell r="G204">
            <v>4.2759999999999998</v>
          </cell>
        </row>
        <row r="205">
          <cell r="B205">
            <v>6.04</v>
          </cell>
          <cell r="C205">
            <v>43.7</v>
          </cell>
          <cell r="G205">
            <v>4.4080000000000004</v>
          </cell>
        </row>
        <row r="206">
          <cell r="B206">
            <v>6.048</v>
          </cell>
          <cell r="C206">
            <v>44</v>
          </cell>
          <cell r="G206">
            <v>4.4400000000000004</v>
          </cell>
        </row>
        <row r="207">
          <cell r="B207">
            <v>6.0490000000000004</v>
          </cell>
          <cell r="C207">
            <v>45</v>
          </cell>
          <cell r="G207">
            <v>4.548</v>
          </cell>
        </row>
        <row r="208">
          <cell r="B208">
            <v>6.085</v>
          </cell>
          <cell r="C208">
            <v>45.3</v>
          </cell>
          <cell r="G208">
            <v>4.67</v>
          </cell>
        </row>
        <row r="209">
          <cell r="B209">
            <v>6.0940000000000003</v>
          </cell>
          <cell r="C209">
            <v>45.4</v>
          </cell>
          <cell r="G209">
            <v>4.7329999999999997</v>
          </cell>
        </row>
        <row r="210">
          <cell r="B210">
            <v>6.125</v>
          </cell>
          <cell r="C210">
            <v>45.45</v>
          </cell>
          <cell r="G210">
            <v>4.7779999999999996</v>
          </cell>
        </row>
        <row r="211">
          <cell r="B211">
            <v>6.1349999999999998</v>
          </cell>
          <cell r="C211">
            <v>45.5</v>
          </cell>
          <cell r="G211">
            <v>4.7880000000000003</v>
          </cell>
        </row>
        <row r="212">
          <cell r="B212">
            <v>6.1539999999999999</v>
          </cell>
          <cell r="C212">
            <v>46.1</v>
          </cell>
          <cell r="G212">
            <v>4.859</v>
          </cell>
        </row>
        <row r="213">
          <cell r="B213">
            <v>6.1680000000000001</v>
          </cell>
          <cell r="C213">
            <v>46.4</v>
          </cell>
          <cell r="G213">
            <v>4.8920000000000003</v>
          </cell>
        </row>
        <row r="214">
          <cell r="B214">
            <v>6.1840000000000002</v>
          </cell>
          <cell r="C214">
            <v>47</v>
          </cell>
          <cell r="G214">
            <v>4.9749999999999996</v>
          </cell>
        </row>
        <row r="215">
          <cell r="B215">
            <v>6.2009999999999996</v>
          </cell>
          <cell r="C215">
            <v>47.1</v>
          </cell>
          <cell r="G215">
            <v>5.5750000000000002</v>
          </cell>
        </row>
        <row r="216">
          <cell r="B216">
            <v>6.2140000000000004</v>
          </cell>
          <cell r="C216">
            <v>47.5</v>
          </cell>
          <cell r="G216">
            <v>5.6749999999999998</v>
          </cell>
        </row>
        <row r="217">
          <cell r="B217">
            <v>6.2489999999999997</v>
          </cell>
          <cell r="C217">
            <v>48</v>
          </cell>
          <cell r="G217">
            <v>5.7610000000000001</v>
          </cell>
        </row>
        <row r="218">
          <cell r="B218">
            <v>6.25</v>
          </cell>
          <cell r="C218">
            <v>48.6</v>
          </cell>
          <cell r="G218">
            <v>5.7910000000000004</v>
          </cell>
        </row>
        <row r="219">
          <cell r="B219">
            <v>6.2510000000000003</v>
          </cell>
          <cell r="C219">
            <v>49</v>
          </cell>
          <cell r="G219">
            <v>5.82</v>
          </cell>
        </row>
        <row r="220">
          <cell r="B220">
            <v>6.2549999999999999</v>
          </cell>
          <cell r="C220">
            <v>49.1</v>
          </cell>
          <cell r="G220">
            <v>5.92</v>
          </cell>
        </row>
        <row r="221">
          <cell r="B221">
            <v>6.2759999999999998</v>
          </cell>
          <cell r="C221">
            <v>49.5</v>
          </cell>
          <cell r="G221">
            <v>5.9210000000000003</v>
          </cell>
        </row>
        <row r="222">
          <cell r="B222">
            <v>6.2869999999999999</v>
          </cell>
          <cell r="C222">
            <v>49.7</v>
          </cell>
          <cell r="G222">
            <v>5.9649999999999999</v>
          </cell>
        </row>
        <row r="223">
          <cell r="B223">
            <v>6.3360000000000003</v>
          </cell>
          <cell r="C223">
            <v>50</v>
          </cell>
          <cell r="G223">
            <v>6.0039999999999996</v>
          </cell>
        </row>
        <row r="224">
          <cell r="B224">
            <v>6.3449999999999998</v>
          </cell>
          <cell r="C224">
            <v>50.1</v>
          </cell>
          <cell r="G224">
            <v>6.0650000000000004</v>
          </cell>
        </row>
        <row r="225">
          <cell r="B225">
            <v>6.3659999999999997</v>
          </cell>
          <cell r="C225">
            <v>50.2</v>
          </cell>
          <cell r="G225">
            <v>6.0940000000000003</v>
          </cell>
        </row>
        <row r="226">
          <cell r="B226">
            <v>6.3739999999999997</v>
          </cell>
          <cell r="C226">
            <v>50.4</v>
          </cell>
          <cell r="G226">
            <v>6.1840000000000002</v>
          </cell>
        </row>
        <row r="227">
          <cell r="B227">
            <v>6.375</v>
          </cell>
          <cell r="C227">
            <v>50.5</v>
          </cell>
          <cell r="G227">
            <v>6.2759999999999998</v>
          </cell>
        </row>
        <row r="228">
          <cell r="B228">
            <v>6.3840000000000003</v>
          </cell>
          <cell r="C228">
            <v>51</v>
          </cell>
          <cell r="G228">
            <v>6.3659999999999997</v>
          </cell>
        </row>
        <row r="229">
          <cell r="B229">
            <v>6.3979999999999997</v>
          </cell>
          <cell r="C229">
            <v>51.15</v>
          </cell>
          <cell r="G229">
            <v>6.9690000000000003</v>
          </cell>
        </row>
        <row r="230">
          <cell r="B230">
            <v>6.4349999999999996</v>
          </cell>
          <cell r="C230">
            <v>51.2</v>
          </cell>
          <cell r="G230">
            <v>7.8250000000000002</v>
          </cell>
        </row>
        <row r="231">
          <cell r="B231">
            <v>6.4560000000000004</v>
          </cell>
          <cell r="C231">
            <v>52</v>
          </cell>
        </row>
        <row r="232">
          <cell r="B232">
            <v>6.46</v>
          </cell>
          <cell r="C232">
            <v>52.5</v>
          </cell>
        </row>
        <row r="233">
          <cell r="B233">
            <v>6.47</v>
          </cell>
          <cell r="C233">
            <v>52.8</v>
          </cell>
        </row>
        <row r="234">
          <cell r="B234">
            <v>6.5010000000000003</v>
          </cell>
          <cell r="C234">
            <v>53</v>
          </cell>
        </row>
        <row r="235">
          <cell r="B235">
            <v>6.5380000000000003</v>
          </cell>
          <cell r="C235">
            <v>53.5</v>
          </cell>
        </row>
        <row r="236">
          <cell r="B236">
            <v>6.56</v>
          </cell>
          <cell r="C236">
            <v>53.6</v>
          </cell>
        </row>
        <row r="237">
          <cell r="B237">
            <v>6.625</v>
          </cell>
          <cell r="C237">
            <v>53.7</v>
          </cell>
        </row>
        <row r="238">
          <cell r="B238">
            <v>6.6520000000000001</v>
          </cell>
          <cell r="C238">
            <v>54</v>
          </cell>
        </row>
        <row r="239">
          <cell r="B239">
            <v>6.6550000000000002</v>
          </cell>
          <cell r="C239">
            <v>54.5</v>
          </cell>
        </row>
        <row r="240">
          <cell r="B240">
            <v>6.7050000000000001</v>
          </cell>
          <cell r="C240">
            <v>55</v>
          </cell>
        </row>
        <row r="241">
          <cell r="B241">
            <v>6.7510000000000003</v>
          </cell>
          <cell r="C241">
            <v>55.3</v>
          </cell>
        </row>
        <row r="242">
          <cell r="B242">
            <v>6.7649999999999997</v>
          </cell>
          <cell r="C242">
            <v>55.5</v>
          </cell>
        </row>
        <row r="243">
          <cell r="B243">
            <v>6.875</v>
          </cell>
          <cell r="C243">
            <v>56.8</v>
          </cell>
        </row>
        <row r="244">
          <cell r="B244">
            <v>6.9690000000000003</v>
          </cell>
          <cell r="C244">
            <v>57</v>
          </cell>
        </row>
        <row r="245">
          <cell r="B245">
            <v>7.0010000000000003</v>
          </cell>
          <cell r="C245">
            <v>57.1</v>
          </cell>
        </row>
        <row r="246">
          <cell r="B246">
            <v>7.0250000000000004</v>
          </cell>
          <cell r="C246">
            <v>58.4</v>
          </cell>
        </row>
        <row r="247">
          <cell r="B247">
            <v>7.085</v>
          </cell>
          <cell r="C247">
            <v>58.7</v>
          </cell>
        </row>
        <row r="248">
          <cell r="B248">
            <v>7.125</v>
          </cell>
          <cell r="C248">
            <v>59.2</v>
          </cell>
        </row>
        <row r="249">
          <cell r="B249">
            <v>7.1849999999999996</v>
          </cell>
          <cell r="C249">
            <v>59.4</v>
          </cell>
        </row>
        <row r="250">
          <cell r="B250">
            <v>7.2510000000000003</v>
          </cell>
          <cell r="C250">
            <v>59.9</v>
          </cell>
        </row>
        <row r="251">
          <cell r="B251">
            <v>7.2629999999999999</v>
          </cell>
          <cell r="C251">
            <v>60</v>
          </cell>
        </row>
        <row r="252">
          <cell r="B252">
            <v>7.2850000000000001</v>
          </cell>
          <cell r="C252">
            <v>60.5</v>
          </cell>
        </row>
        <row r="253">
          <cell r="B253">
            <v>7.375</v>
          </cell>
          <cell r="C253">
            <v>60.7</v>
          </cell>
        </row>
        <row r="254">
          <cell r="B254">
            <v>7.3849999999999998</v>
          </cell>
          <cell r="C254">
            <v>61</v>
          </cell>
        </row>
        <row r="255">
          <cell r="B255">
            <v>7.3860000000000001</v>
          </cell>
          <cell r="C255">
            <v>61.1</v>
          </cell>
        </row>
        <row r="256">
          <cell r="B256">
            <v>7.4349999999999996</v>
          </cell>
          <cell r="C256">
            <v>61.15</v>
          </cell>
        </row>
        <row r="257">
          <cell r="B257">
            <v>7.44</v>
          </cell>
          <cell r="C257">
            <v>62.8</v>
          </cell>
        </row>
        <row r="258">
          <cell r="B258">
            <v>7.4850000000000003</v>
          </cell>
          <cell r="C258">
            <v>62.9</v>
          </cell>
        </row>
        <row r="259">
          <cell r="B259">
            <v>7.5010000000000003</v>
          </cell>
          <cell r="C259">
            <v>63.2</v>
          </cell>
        </row>
        <row r="260">
          <cell r="B260">
            <v>7.5110000000000001</v>
          </cell>
          <cell r="C260">
            <v>63.5</v>
          </cell>
        </row>
        <row r="261">
          <cell r="B261">
            <v>7.5279999999999996</v>
          </cell>
          <cell r="C261">
            <v>63.9</v>
          </cell>
        </row>
        <row r="262">
          <cell r="B262">
            <v>7.5369999999999999</v>
          </cell>
          <cell r="C262">
            <v>64.900000000000006</v>
          </cell>
        </row>
        <row r="263">
          <cell r="B263">
            <v>7.625</v>
          </cell>
          <cell r="C263">
            <v>65</v>
          </cell>
        </row>
        <row r="264">
          <cell r="B264">
            <v>7.6280000000000001</v>
          </cell>
          <cell r="C264">
            <v>65.7</v>
          </cell>
        </row>
        <row r="265">
          <cell r="B265">
            <v>7.6360000000000001</v>
          </cell>
          <cell r="C265">
            <v>65.8</v>
          </cell>
        </row>
        <row r="266">
          <cell r="B266">
            <v>7.6509999999999998</v>
          </cell>
          <cell r="C266">
            <v>66.7</v>
          </cell>
        </row>
        <row r="267">
          <cell r="B267">
            <v>7.657</v>
          </cell>
          <cell r="C267">
            <v>66.900000000000006</v>
          </cell>
        </row>
        <row r="268">
          <cell r="B268">
            <v>7.7249999999999996</v>
          </cell>
          <cell r="C268">
            <v>67.099999999999994</v>
          </cell>
        </row>
        <row r="269">
          <cell r="B269">
            <v>7.7750000000000004</v>
          </cell>
          <cell r="C269">
            <v>68</v>
          </cell>
        </row>
        <row r="270">
          <cell r="B270">
            <v>7.7809999999999997</v>
          </cell>
          <cell r="C270">
            <v>68.099999999999994</v>
          </cell>
        </row>
        <row r="271">
          <cell r="B271">
            <v>7.8120000000000003</v>
          </cell>
          <cell r="C271">
            <v>70</v>
          </cell>
        </row>
        <row r="272">
          <cell r="B272">
            <v>7.8250000000000002</v>
          </cell>
          <cell r="C272">
            <v>70.3</v>
          </cell>
        </row>
        <row r="273">
          <cell r="B273">
            <v>7.907</v>
          </cell>
          <cell r="C273">
            <v>70.7</v>
          </cell>
        </row>
        <row r="274">
          <cell r="B274">
            <v>7.91</v>
          </cell>
          <cell r="C274">
            <v>71</v>
          </cell>
        </row>
        <row r="275">
          <cell r="B275">
            <v>7.9169999999999998</v>
          </cell>
          <cell r="C275">
            <v>71.099999999999994</v>
          </cell>
        </row>
        <row r="276">
          <cell r="B276">
            <v>7.9210000000000003</v>
          </cell>
          <cell r="C276">
            <v>71.3</v>
          </cell>
        </row>
        <row r="277">
          <cell r="B277">
            <v>7.9809999999999999</v>
          </cell>
          <cell r="C277">
            <v>71.8</v>
          </cell>
        </row>
        <row r="278">
          <cell r="B278">
            <v>7.9989999999999997</v>
          </cell>
          <cell r="C278">
            <v>72</v>
          </cell>
        </row>
        <row r="279">
          <cell r="B279">
            <v>8.0169999999999995</v>
          </cell>
          <cell r="C279">
            <v>72.7</v>
          </cell>
        </row>
        <row r="280">
          <cell r="B280">
            <v>8.0310000000000006</v>
          </cell>
          <cell r="C280">
            <v>73.2</v>
          </cell>
        </row>
        <row r="281">
          <cell r="B281">
            <v>8.032</v>
          </cell>
          <cell r="C281">
            <v>73.599999999999994</v>
          </cell>
        </row>
        <row r="282">
          <cell r="B282">
            <v>8.0649999999999995</v>
          </cell>
          <cell r="C282">
            <v>74.3</v>
          </cell>
        </row>
        <row r="283">
          <cell r="B283">
            <v>8.0709999999999997</v>
          </cell>
          <cell r="C283">
            <v>75</v>
          </cell>
        </row>
        <row r="284">
          <cell r="B284">
            <v>8.0969999999999995</v>
          </cell>
          <cell r="C284">
            <v>75.599999999999994</v>
          </cell>
        </row>
        <row r="285">
          <cell r="B285">
            <v>8.125</v>
          </cell>
          <cell r="C285">
            <v>76.3</v>
          </cell>
        </row>
        <row r="286">
          <cell r="B286">
            <v>8.15</v>
          </cell>
          <cell r="C286">
            <v>77</v>
          </cell>
        </row>
        <row r="287">
          <cell r="B287">
            <v>8.157</v>
          </cell>
          <cell r="C287">
            <v>77.099999999999994</v>
          </cell>
        </row>
        <row r="288">
          <cell r="B288">
            <v>8.1910000000000007</v>
          </cell>
          <cell r="C288">
            <v>77.900000000000006</v>
          </cell>
        </row>
        <row r="289">
          <cell r="B289">
            <v>8.1959999999999997</v>
          </cell>
          <cell r="C289">
            <v>78</v>
          </cell>
        </row>
        <row r="290">
          <cell r="B290">
            <v>8.2490000000000006</v>
          </cell>
          <cell r="C290">
            <v>79</v>
          </cell>
        </row>
        <row r="291">
          <cell r="B291">
            <v>8.2810000000000006</v>
          </cell>
          <cell r="C291">
            <v>79.2</v>
          </cell>
        </row>
        <row r="292">
          <cell r="B292">
            <v>8.2899999999999991</v>
          </cell>
          <cell r="C292">
            <v>80.5</v>
          </cell>
        </row>
        <row r="293">
          <cell r="B293">
            <v>8.375</v>
          </cell>
          <cell r="C293">
            <v>80.7</v>
          </cell>
        </row>
        <row r="294">
          <cell r="B294">
            <v>8.407</v>
          </cell>
          <cell r="C294">
            <v>80.8</v>
          </cell>
        </row>
        <row r="295">
          <cell r="B295">
            <v>8.42</v>
          </cell>
          <cell r="C295">
            <v>81</v>
          </cell>
        </row>
        <row r="296">
          <cell r="B296">
            <v>8.4350000000000005</v>
          </cell>
          <cell r="C296">
            <v>81.2</v>
          </cell>
        </row>
        <row r="297">
          <cell r="B297">
            <v>8.5350000000000001</v>
          </cell>
          <cell r="C297">
            <v>81.400000000000006</v>
          </cell>
        </row>
        <row r="298">
          <cell r="B298">
            <v>8.56</v>
          </cell>
          <cell r="C298">
            <v>82.1</v>
          </cell>
        </row>
        <row r="299">
          <cell r="B299">
            <v>8.6080000000000005</v>
          </cell>
          <cell r="C299">
            <v>83</v>
          </cell>
        </row>
        <row r="300">
          <cell r="B300">
            <v>8.625</v>
          </cell>
          <cell r="C300">
            <v>84</v>
          </cell>
        </row>
        <row r="301">
          <cell r="B301">
            <v>8.6560000000000006</v>
          </cell>
          <cell r="C301">
            <v>84.8</v>
          </cell>
        </row>
        <row r="302">
          <cell r="B302">
            <v>8.6809999999999992</v>
          </cell>
          <cell r="C302">
            <v>85</v>
          </cell>
        </row>
        <row r="303">
          <cell r="B303">
            <v>8.6839999999999993</v>
          </cell>
          <cell r="C303">
            <v>85.3</v>
          </cell>
        </row>
        <row r="304">
          <cell r="B304">
            <v>8.7550000000000008</v>
          </cell>
          <cell r="C304">
            <v>86</v>
          </cell>
        </row>
        <row r="305">
          <cell r="B305">
            <v>8.782</v>
          </cell>
          <cell r="C305">
            <v>87.2</v>
          </cell>
        </row>
        <row r="306">
          <cell r="B306">
            <v>8.7989999999999995</v>
          </cell>
          <cell r="C306">
            <v>87.5</v>
          </cell>
        </row>
        <row r="307">
          <cell r="B307">
            <v>8.8350000000000009</v>
          </cell>
          <cell r="C307">
            <v>88.2</v>
          </cell>
        </row>
        <row r="308">
          <cell r="B308">
            <v>8.8849999999999998</v>
          </cell>
          <cell r="C308">
            <v>90</v>
          </cell>
        </row>
        <row r="309">
          <cell r="B309">
            <v>8.9060000000000006</v>
          </cell>
          <cell r="C309">
            <v>91</v>
          </cell>
        </row>
        <row r="310">
          <cell r="B310">
            <v>8.9079999999999995</v>
          </cell>
          <cell r="C310">
            <v>91.2</v>
          </cell>
        </row>
        <row r="311">
          <cell r="B311">
            <v>8.9209999999999994</v>
          </cell>
          <cell r="C311">
            <v>92</v>
          </cell>
        </row>
        <row r="312">
          <cell r="B312">
            <v>9.0009999999999994</v>
          </cell>
          <cell r="C312">
            <v>92.5</v>
          </cell>
        </row>
        <row r="313">
          <cell r="B313">
            <v>9.016</v>
          </cell>
          <cell r="C313">
            <v>92.6</v>
          </cell>
        </row>
        <row r="314">
          <cell r="B314">
            <v>9.032</v>
          </cell>
          <cell r="C314">
            <v>92.68</v>
          </cell>
        </row>
        <row r="315">
          <cell r="B315">
            <v>9.0630000000000006</v>
          </cell>
          <cell r="C315">
            <v>92.7</v>
          </cell>
        </row>
        <row r="316">
          <cell r="B316">
            <v>9.1199999999999992</v>
          </cell>
          <cell r="C316">
            <v>94</v>
          </cell>
        </row>
        <row r="317">
          <cell r="B317">
            <v>9.1560000000000006</v>
          </cell>
          <cell r="C317">
            <v>94.5</v>
          </cell>
        </row>
        <row r="318">
          <cell r="B318">
            <v>9.1999999999999993</v>
          </cell>
          <cell r="C318">
            <v>96.5</v>
          </cell>
        </row>
        <row r="319">
          <cell r="B319">
            <v>9.25</v>
          </cell>
          <cell r="C319">
            <v>97.1</v>
          </cell>
        </row>
        <row r="320">
          <cell r="B320">
            <v>9.282</v>
          </cell>
          <cell r="C320">
            <v>97.7</v>
          </cell>
        </row>
        <row r="321">
          <cell r="B321">
            <v>9.4060000000000006</v>
          </cell>
          <cell r="C321">
            <v>98</v>
          </cell>
        </row>
        <row r="322">
          <cell r="B322">
            <v>9.42</v>
          </cell>
          <cell r="C322">
            <v>99.43</v>
          </cell>
        </row>
        <row r="323">
          <cell r="B323">
            <v>9.4339999999999993</v>
          </cell>
          <cell r="C323">
            <v>100.3</v>
          </cell>
        </row>
        <row r="324">
          <cell r="B324">
            <v>9.4499999999999993</v>
          </cell>
          <cell r="C324">
            <v>100.5</v>
          </cell>
        </row>
        <row r="325">
          <cell r="B325">
            <v>9.56</v>
          </cell>
          <cell r="C325">
            <v>102.9</v>
          </cell>
        </row>
        <row r="326">
          <cell r="B326">
            <v>9.5820000000000007</v>
          </cell>
          <cell r="C326">
            <v>103</v>
          </cell>
        </row>
        <row r="327">
          <cell r="B327">
            <v>9.66</v>
          </cell>
          <cell r="C327">
            <v>106</v>
          </cell>
        </row>
        <row r="328">
          <cell r="B328">
            <v>9.75</v>
          </cell>
          <cell r="C328">
            <v>106.13</v>
          </cell>
        </row>
        <row r="329">
          <cell r="B329">
            <v>9.76</v>
          </cell>
          <cell r="C329">
            <v>106.5</v>
          </cell>
        </row>
        <row r="330">
          <cell r="B330">
            <v>9.7840000000000007</v>
          </cell>
          <cell r="C330">
            <v>108.7</v>
          </cell>
        </row>
        <row r="331">
          <cell r="B331">
            <v>9.85</v>
          </cell>
          <cell r="C331">
            <v>109</v>
          </cell>
        </row>
        <row r="332">
          <cell r="B332">
            <v>9.9019999999999992</v>
          </cell>
          <cell r="C332">
            <v>112.78</v>
          </cell>
        </row>
        <row r="333">
          <cell r="B333">
            <v>9.9499999999999993</v>
          </cell>
          <cell r="C333">
            <v>113</v>
          </cell>
        </row>
        <row r="334">
          <cell r="B334">
            <v>9.9600000000000009</v>
          </cell>
          <cell r="C334">
            <v>114</v>
          </cell>
        </row>
        <row r="335">
          <cell r="B335">
            <v>10.050000000000001</v>
          </cell>
          <cell r="C335">
            <v>117.5</v>
          </cell>
        </row>
        <row r="336">
          <cell r="B336">
            <v>10.054</v>
          </cell>
          <cell r="C336">
            <v>119.38</v>
          </cell>
        </row>
        <row r="337">
          <cell r="B337">
            <v>10.135999999999999</v>
          </cell>
          <cell r="C337">
            <v>128</v>
          </cell>
        </row>
        <row r="338">
          <cell r="B338">
            <v>10.192</v>
          </cell>
          <cell r="C338">
            <v>131</v>
          </cell>
        </row>
        <row r="339">
          <cell r="B339">
            <v>10.282</v>
          </cell>
          <cell r="C339">
            <v>133</v>
          </cell>
        </row>
        <row r="340">
          <cell r="B340">
            <v>10.368</v>
          </cell>
          <cell r="C340">
            <v>146</v>
          </cell>
        </row>
        <row r="341">
          <cell r="B341">
            <v>10.38</v>
          </cell>
          <cell r="C341">
            <v>163</v>
          </cell>
        </row>
        <row r="342">
          <cell r="B342">
            <v>10.406000000000001</v>
          </cell>
          <cell r="C342">
            <v>169</v>
          </cell>
        </row>
        <row r="343">
          <cell r="B343">
            <v>10.438000000000001</v>
          </cell>
          <cell r="C343">
            <v>175</v>
          </cell>
        </row>
        <row r="344">
          <cell r="B344">
            <v>10.513999999999999</v>
          </cell>
          <cell r="C344">
            <v>187</v>
          </cell>
        </row>
        <row r="345">
          <cell r="B345">
            <v>10.532</v>
          </cell>
          <cell r="C345">
            <v>235</v>
          </cell>
        </row>
        <row r="346">
          <cell r="B346">
            <v>10.552</v>
          </cell>
          <cell r="C346">
            <v>304</v>
          </cell>
        </row>
        <row r="347">
          <cell r="B347">
            <v>10.586</v>
          </cell>
          <cell r="C347">
            <v>310</v>
          </cell>
        </row>
        <row r="348">
          <cell r="B348">
            <v>10.656000000000001</v>
          </cell>
        </row>
        <row r="349">
          <cell r="B349">
            <v>10.682</v>
          </cell>
        </row>
        <row r="350">
          <cell r="B350">
            <v>10.711</v>
          </cell>
        </row>
        <row r="351">
          <cell r="B351">
            <v>10.772</v>
          </cell>
        </row>
        <row r="352">
          <cell r="B352">
            <v>10.88</v>
          </cell>
        </row>
        <row r="353">
          <cell r="B353">
            <v>11</v>
          </cell>
        </row>
        <row r="354">
          <cell r="B354">
            <v>11.084</v>
          </cell>
        </row>
        <row r="355">
          <cell r="B355">
            <v>11.09</v>
          </cell>
        </row>
        <row r="356">
          <cell r="B356">
            <v>11.15</v>
          </cell>
        </row>
        <row r="357">
          <cell r="B357">
            <v>11.35</v>
          </cell>
        </row>
        <row r="358">
          <cell r="B358">
            <v>11.384</v>
          </cell>
        </row>
        <row r="359">
          <cell r="B359">
            <v>11.513999999999999</v>
          </cell>
        </row>
        <row r="360">
          <cell r="B360">
            <v>11.75</v>
          </cell>
        </row>
        <row r="361">
          <cell r="B361">
            <v>11.907</v>
          </cell>
        </row>
        <row r="362">
          <cell r="B362">
            <v>11.936999999999999</v>
          </cell>
        </row>
        <row r="363">
          <cell r="B363">
            <v>11.97</v>
          </cell>
        </row>
        <row r="364">
          <cell r="B364">
            <v>12</v>
          </cell>
        </row>
        <row r="365">
          <cell r="B365">
            <v>12.031000000000001</v>
          </cell>
        </row>
        <row r="366">
          <cell r="B366">
            <v>12.09</v>
          </cell>
        </row>
        <row r="367">
          <cell r="B367">
            <v>12.125</v>
          </cell>
        </row>
        <row r="368">
          <cell r="B368">
            <v>12.13</v>
          </cell>
        </row>
        <row r="369">
          <cell r="B369">
            <v>12.159000000000001</v>
          </cell>
        </row>
        <row r="370">
          <cell r="B370">
            <v>12.175000000000001</v>
          </cell>
        </row>
        <row r="371">
          <cell r="B371">
            <v>12.215</v>
          </cell>
        </row>
        <row r="372">
          <cell r="B372">
            <v>12.22</v>
          </cell>
        </row>
        <row r="373">
          <cell r="B373">
            <v>12.275</v>
          </cell>
        </row>
        <row r="374">
          <cell r="B374">
            <v>12.282</v>
          </cell>
        </row>
        <row r="375">
          <cell r="B375">
            <v>12.3</v>
          </cell>
        </row>
        <row r="376">
          <cell r="B376">
            <v>12.34</v>
          </cell>
        </row>
        <row r="377">
          <cell r="B377">
            <v>12.347</v>
          </cell>
        </row>
        <row r="378">
          <cell r="B378">
            <v>12.36</v>
          </cell>
        </row>
        <row r="379">
          <cell r="B379">
            <v>12.375</v>
          </cell>
        </row>
        <row r="380">
          <cell r="B380">
            <v>12.4</v>
          </cell>
        </row>
        <row r="381">
          <cell r="B381">
            <v>12.414999999999999</v>
          </cell>
        </row>
        <row r="382">
          <cell r="B382">
            <v>12.438000000000001</v>
          </cell>
        </row>
        <row r="383">
          <cell r="B383">
            <v>12.481999999999999</v>
          </cell>
        </row>
        <row r="384">
          <cell r="B384">
            <v>12.5</v>
          </cell>
        </row>
        <row r="385">
          <cell r="B385">
            <v>12.515000000000001</v>
          </cell>
        </row>
        <row r="386">
          <cell r="B386">
            <v>12.6</v>
          </cell>
        </row>
        <row r="387">
          <cell r="B387">
            <v>12.615</v>
          </cell>
        </row>
        <row r="388">
          <cell r="B388">
            <v>12.7</v>
          </cell>
        </row>
        <row r="389">
          <cell r="B389">
            <v>12.715</v>
          </cell>
        </row>
        <row r="390">
          <cell r="B390">
            <v>13.25</v>
          </cell>
        </row>
        <row r="391">
          <cell r="B391">
            <v>13.3</v>
          </cell>
        </row>
        <row r="392">
          <cell r="B392">
            <v>13.448</v>
          </cell>
        </row>
        <row r="393">
          <cell r="B393">
            <v>14.188000000000001</v>
          </cell>
        </row>
        <row r="394">
          <cell r="B394">
            <v>14.24</v>
          </cell>
        </row>
        <row r="395">
          <cell r="B395">
            <v>14.25</v>
          </cell>
        </row>
        <row r="396">
          <cell r="B396">
            <v>14.417999999999999</v>
          </cell>
        </row>
        <row r="397">
          <cell r="B397">
            <v>14.438000000000001</v>
          </cell>
        </row>
        <row r="398">
          <cell r="B398">
            <v>14.667999999999999</v>
          </cell>
        </row>
        <row r="399">
          <cell r="B399">
            <v>14.688000000000001</v>
          </cell>
        </row>
        <row r="400">
          <cell r="B400">
            <v>15</v>
          </cell>
        </row>
        <row r="401">
          <cell r="B401">
            <v>15.01</v>
          </cell>
        </row>
        <row r="402">
          <cell r="B402">
            <v>15.124000000000001</v>
          </cell>
        </row>
        <row r="403">
          <cell r="B403">
            <v>15.198</v>
          </cell>
        </row>
        <row r="404">
          <cell r="B404">
            <v>15.24</v>
          </cell>
        </row>
        <row r="405">
          <cell r="B405">
            <v>15.25</v>
          </cell>
        </row>
        <row r="406">
          <cell r="B406">
            <v>15.375</v>
          </cell>
        </row>
        <row r="407">
          <cell r="B407">
            <v>15.396000000000001</v>
          </cell>
        </row>
        <row r="408">
          <cell r="B408">
            <v>16.213999999999999</v>
          </cell>
        </row>
        <row r="409">
          <cell r="B409">
            <v>16.986000000000001</v>
          </cell>
        </row>
        <row r="410">
          <cell r="B410">
            <v>17.088000000000001</v>
          </cell>
        </row>
        <row r="411">
          <cell r="B411">
            <v>17.123999999999999</v>
          </cell>
        </row>
        <row r="412">
          <cell r="B412">
            <v>17.126000000000001</v>
          </cell>
        </row>
        <row r="413">
          <cell r="B413">
            <v>17.13</v>
          </cell>
        </row>
        <row r="414">
          <cell r="B414">
            <v>17.181999999999999</v>
          </cell>
        </row>
        <row r="415">
          <cell r="B415">
            <v>17.193999999999999</v>
          </cell>
        </row>
        <row r="416">
          <cell r="B416">
            <v>17.25</v>
          </cell>
        </row>
        <row r="417">
          <cell r="B417">
            <v>17.439</v>
          </cell>
        </row>
        <row r="418">
          <cell r="B418">
            <v>17.562999999999999</v>
          </cell>
        </row>
        <row r="419">
          <cell r="B419">
            <v>17.652999999999999</v>
          </cell>
        </row>
        <row r="420">
          <cell r="B420">
            <v>17.655000000000001</v>
          </cell>
        </row>
        <row r="421">
          <cell r="B421">
            <v>17.689</v>
          </cell>
        </row>
        <row r="422">
          <cell r="B422">
            <v>17.754999999999999</v>
          </cell>
        </row>
        <row r="423">
          <cell r="B423">
            <v>17.855</v>
          </cell>
        </row>
        <row r="424">
          <cell r="B424">
            <v>17.875</v>
          </cell>
        </row>
        <row r="425">
          <cell r="B425">
            <v>18</v>
          </cell>
        </row>
        <row r="426">
          <cell r="B426">
            <v>18.126000000000001</v>
          </cell>
        </row>
        <row r="427">
          <cell r="B427">
            <v>18.187999999999999</v>
          </cell>
        </row>
        <row r="428">
          <cell r="B428">
            <v>18.25</v>
          </cell>
        </row>
        <row r="429">
          <cell r="B429">
            <v>18.314</v>
          </cell>
        </row>
        <row r="430">
          <cell r="B430">
            <v>18.376000000000001</v>
          </cell>
        </row>
        <row r="431">
          <cell r="B431">
            <v>18.437999999999999</v>
          </cell>
        </row>
        <row r="432">
          <cell r="B432">
            <v>18.542000000000002</v>
          </cell>
        </row>
        <row r="433">
          <cell r="B433">
            <v>18.562000000000001</v>
          </cell>
        </row>
        <row r="434">
          <cell r="B434">
            <v>18.73</v>
          </cell>
        </row>
        <row r="435">
          <cell r="B435">
            <v>18.75</v>
          </cell>
        </row>
        <row r="436">
          <cell r="B436">
            <v>18.812000000000001</v>
          </cell>
        </row>
        <row r="437">
          <cell r="B437">
            <v>18.936</v>
          </cell>
        </row>
        <row r="438">
          <cell r="B438">
            <v>19</v>
          </cell>
        </row>
        <row r="439">
          <cell r="B439">
            <v>19.123999999999999</v>
          </cell>
        </row>
        <row r="440">
          <cell r="B440">
            <v>19.166</v>
          </cell>
        </row>
        <row r="441">
          <cell r="B441">
            <v>19.181999999999999</v>
          </cell>
        </row>
        <row r="442">
          <cell r="B442">
            <v>19.190000000000001</v>
          </cell>
        </row>
        <row r="443">
          <cell r="B443">
            <v>20.51</v>
          </cell>
        </row>
        <row r="444">
          <cell r="B444">
            <v>20.61</v>
          </cell>
        </row>
        <row r="445">
          <cell r="B445">
            <v>20.71</v>
          </cell>
        </row>
        <row r="446">
          <cell r="B446">
            <v>21</v>
          </cell>
        </row>
        <row r="447">
          <cell r="B447">
            <v>21.027999999999999</v>
          </cell>
        </row>
        <row r="448">
          <cell r="B448">
            <v>21.125</v>
          </cell>
        </row>
        <row r="449">
          <cell r="B449">
            <v>21.128</v>
          </cell>
        </row>
        <row r="450">
          <cell r="B450">
            <v>21.222000000000001</v>
          </cell>
        </row>
        <row r="451">
          <cell r="B451">
            <v>21.5</v>
          </cell>
        </row>
        <row r="452">
          <cell r="B452">
            <v>23.123999999999999</v>
          </cell>
        </row>
        <row r="453">
          <cell r="B453">
            <v>23.225999999999999</v>
          </cell>
        </row>
        <row r="454">
          <cell r="B454">
            <v>23.65</v>
          </cell>
        </row>
        <row r="455">
          <cell r="B455">
            <v>23.75</v>
          </cell>
        </row>
        <row r="456">
          <cell r="B456">
            <v>28</v>
          </cell>
        </row>
        <row r="457">
          <cell r="B457">
            <v>28.5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C4FD4-9F90-49D8-A4EE-EB759DC916E5}">
  <sheetPr>
    <tabColor indexed="22"/>
  </sheetPr>
  <dimension ref="A1:O33"/>
  <sheetViews>
    <sheetView tabSelected="1" workbookViewId="0">
      <selection activeCell="L23" sqref="L23"/>
    </sheetView>
  </sheetViews>
  <sheetFormatPr defaultRowHeight="12.75" x14ac:dyDescent="0.2"/>
  <cols>
    <col min="1" max="1" width="8.85546875" style="1"/>
    <col min="2" max="2" width="24.7109375" style="1" customWidth="1"/>
    <col min="3" max="3" width="12.5703125" style="1" customWidth="1"/>
    <col min="4" max="4" width="20" style="1" customWidth="1"/>
    <col min="5" max="5" width="8.85546875" style="1"/>
    <col min="6" max="6" width="10.5703125" style="1" bestFit="1" customWidth="1"/>
    <col min="7" max="7" width="10.42578125" style="1" customWidth="1"/>
    <col min="8" max="8" width="12" style="1" bestFit="1" customWidth="1"/>
    <col min="9" max="10" width="8.85546875" style="1"/>
    <col min="11" max="11" width="5.42578125" style="1" bestFit="1" customWidth="1"/>
    <col min="12" max="12" width="8.7109375" style="1" bestFit="1" customWidth="1"/>
    <col min="13" max="13" width="7" style="1" bestFit="1" customWidth="1"/>
    <col min="14" max="14" width="19.85546875" style="1" bestFit="1" customWidth="1"/>
    <col min="15" max="15" width="17.85546875" style="1" bestFit="1" customWidth="1"/>
    <col min="16" max="257" width="8.85546875" style="1"/>
    <col min="258" max="258" width="24.7109375" style="1" customWidth="1"/>
    <col min="259" max="259" width="12.5703125" style="1" customWidth="1"/>
    <col min="260" max="260" width="20" style="1" customWidth="1"/>
    <col min="261" max="513" width="8.85546875" style="1"/>
    <col min="514" max="514" width="24.7109375" style="1" customWidth="1"/>
    <col min="515" max="515" width="12.5703125" style="1" customWidth="1"/>
    <col min="516" max="516" width="20" style="1" customWidth="1"/>
    <col min="517" max="769" width="8.85546875" style="1"/>
    <col min="770" max="770" width="24.7109375" style="1" customWidth="1"/>
    <col min="771" max="771" width="12.5703125" style="1" customWidth="1"/>
    <col min="772" max="772" width="20" style="1" customWidth="1"/>
    <col min="773" max="1025" width="8.85546875" style="1"/>
    <col min="1026" max="1026" width="24.7109375" style="1" customWidth="1"/>
    <col min="1027" max="1027" width="12.5703125" style="1" customWidth="1"/>
    <col min="1028" max="1028" width="20" style="1" customWidth="1"/>
    <col min="1029" max="1281" width="8.85546875" style="1"/>
    <col min="1282" max="1282" width="24.7109375" style="1" customWidth="1"/>
    <col min="1283" max="1283" width="12.5703125" style="1" customWidth="1"/>
    <col min="1284" max="1284" width="20" style="1" customWidth="1"/>
    <col min="1285" max="1537" width="8.85546875" style="1"/>
    <col min="1538" max="1538" width="24.7109375" style="1" customWidth="1"/>
    <col min="1539" max="1539" width="12.5703125" style="1" customWidth="1"/>
    <col min="1540" max="1540" width="20" style="1" customWidth="1"/>
    <col min="1541" max="1793" width="8.85546875" style="1"/>
    <col min="1794" max="1794" width="24.7109375" style="1" customWidth="1"/>
    <col min="1795" max="1795" width="12.5703125" style="1" customWidth="1"/>
    <col min="1796" max="1796" width="20" style="1" customWidth="1"/>
    <col min="1797" max="2049" width="8.85546875" style="1"/>
    <col min="2050" max="2050" width="24.7109375" style="1" customWidth="1"/>
    <col min="2051" max="2051" width="12.5703125" style="1" customWidth="1"/>
    <col min="2052" max="2052" width="20" style="1" customWidth="1"/>
    <col min="2053" max="2305" width="8.85546875" style="1"/>
    <col min="2306" max="2306" width="24.7109375" style="1" customWidth="1"/>
    <col min="2307" max="2307" width="12.5703125" style="1" customWidth="1"/>
    <col min="2308" max="2308" width="20" style="1" customWidth="1"/>
    <col min="2309" max="2561" width="8.85546875" style="1"/>
    <col min="2562" max="2562" width="24.7109375" style="1" customWidth="1"/>
    <col min="2563" max="2563" width="12.5703125" style="1" customWidth="1"/>
    <col min="2564" max="2564" width="20" style="1" customWidth="1"/>
    <col min="2565" max="2817" width="8.85546875" style="1"/>
    <col min="2818" max="2818" width="24.7109375" style="1" customWidth="1"/>
    <col min="2819" max="2819" width="12.5703125" style="1" customWidth="1"/>
    <col min="2820" max="2820" width="20" style="1" customWidth="1"/>
    <col min="2821" max="3073" width="8.85546875" style="1"/>
    <col min="3074" max="3074" width="24.7109375" style="1" customWidth="1"/>
    <col min="3075" max="3075" width="12.5703125" style="1" customWidth="1"/>
    <col min="3076" max="3076" width="20" style="1" customWidth="1"/>
    <col min="3077" max="3329" width="8.85546875" style="1"/>
    <col min="3330" max="3330" width="24.7109375" style="1" customWidth="1"/>
    <col min="3331" max="3331" width="12.5703125" style="1" customWidth="1"/>
    <col min="3332" max="3332" width="20" style="1" customWidth="1"/>
    <col min="3333" max="3585" width="8.85546875" style="1"/>
    <col min="3586" max="3586" width="24.7109375" style="1" customWidth="1"/>
    <col min="3587" max="3587" width="12.5703125" style="1" customWidth="1"/>
    <col min="3588" max="3588" width="20" style="1" customWidth="1"/>
    <col min="3589" max="3841" width="8.85546875" style="1"/>
    <col min="3842" max="3842" width="24.7109375" style="1" customWidth="1"/>
    <col min="3843" max="3843" width="12.5703125" style="1" customWidth="1"/>
    <col min="3844" max="3844" width="20" style="1" customWidth="1"/>
    <col min="3845" max="4097" width="8.85546875" style="1"/>
    <col min="4098" max="4098" width="24.7109375" style="1" customWidth="1"/>
    <col min="4099" max="4099" width="12.5703125" style="1" customWidth="1"/>
    <col min="4100" max="4100" width="20" style="1" customWidth="1"/>
    <col min="4101" max="4353" width="8.85546875" style="1"/>
    <col min="4354" max="4354" width="24.7109375" style="1" customWidth="1"/>
    <col min="4355" max="4355" width="12.5703125" style="1" customWidth="1"/>
    <col min="4356" max="4356" width="20" style="1" customWidth="1"/>
    <col min="4357" max="4609" width="8.85546875" style="1"/>
    <col min="4610" max="4610" width="24.7109375" style="1" customWidth="1"/>
    <col min="4611" max="4611" width="12.5703125" style="1" customWidth="1"/>
    <col min="4612" max="4612" width="20" style="1" customWidth="1"/>
    <col min="4613" max="4865" width="8.85546875" style="1"/>
    <col min="4866" max="4866" width="24.7109375" style="1" customWidth="1"/>
    <col min="4867" max="4867" width="12.5703125" style="1" customWidth="1"/>
    <col min="4868" max="4868" width="20" style="1" customWidth="1"/>
    <col min="4869" max="5121" width="8.85546875" style="1"/>
    <col min="5122" max="5122" width="24.7109375" style="1" customWidth="1"/>
    <col min="5123" max="5123" width="12.5703125" style="1" customWidth="1"/>
    <col min="5124" max="5124" width="20" style="1" customWidth="1"/>
    <col min="5125" max="5377" width="8.85546875" style="1"/>
    <col min="5378" max="5378" width="24.7109375" style="1" customWidth="1"/>
    <col min="5379" max="5379" width="12.5703125" style="1" customWidth="1"/>
    <col min="5380" max="5380" width="20" style="1" customWidth="1"/>
    <col min="5381" max="5633" width="8.85546875" style="1"/>
    <col min="5634" max="5634" width="24.7109375" style="1" customWidth="1"/>
    <col min="5635" max="5635" width="12.5703125" style="1" customWidth="1"/>
    <col min="5636" max="5636" width="20" style="1" customWidth="1"/>
    <col min="5637" max="5889" width="8.85546875" style="1"/>
    <col min="5890" max="5890" width="24.7109375" style="1" customWidth="1"/>
    <col min="5891" max="5891" width="12.5703125" style="1" customWidth="1"/>
    <col min="5892" max="5892" width="20" style="1" customWidth="1"/>
    <col min="5893" max="6145" width="8.85546875" style="1"/>
    <col min="6146" max="6146" width="24.7109375" style="1" customWidth="1"/>
    <col min="6147" max="6147" width="12.5703125" style="1" customWidth="1"/>
    <col min="6148" max="6148" width="20" style="1" customWidth="1"/>
    <col min="6149" max="6401" width="8.85546875" style="1"/>
    <col min="6402" max="6402" width="24.7109375" style="1" customWidth="1"/>
    <col min="6403" max="6403" width="12.5703125" style="1" customWidth="1"/>
    <col min="6404" max="6404" width="20" style="1" customWidth="1"/>
    <col min="6405" max="6657" width="8.85546875" style="1"/>
    <col min="6658" max="6658" width="24.7109375" style="1" customWidth="1"/>
    <col min="6659" max="6659" width="12.5703125" style="1" customWidth="1"/>
    <col min="6660" max="6660" width="20" style="1" customWidth="1"/>
    <col min="6661" max="6913" width="8.85546875" style="1"/>
    <col min="6914" max="6914" width="24.7109375" style="1" customWidth="1"/>
    <col min="6915" max="6915" width="12.5703125" style="1" customWidth="1"/>
    <col min="6916" max="6916" width="20" style="1" customWidth="1"/>
    <col min="6917" max="7169" width="8.85546875" style="1"/>
    <col min="7170" max="7170" width="24.7109375" style="1" customWidth="1"/>
    <col min="7171" max="7171" width="12.5703125" style="1" customWidth="1"/>
    <col min="7172" max="7172" width="20" style="1" customWidth="1"/>
    <col min="7173" max="7425" width="8.85546875" style="1"/>
    <col min="7426" max="7426" width="24.7109375" style="1" customWidth="1"/>
    <col min="7427" max="7427" width="12.5703125" style="1" customWidth="1"/>
    <col min="7428" max="7428" width="20" style="1" customWidth="1"/>
    <col min="7429" max="7681" width="8.85546875" style="1"/>
    <col min="7682" max="7682" width="24.7109375" style="1" customWidth="1"/>
    <col min="7683" max="7683" width="12.5703125" style="1" customWidth="1"/>
    <col min="7684" max="7684" width="20" style="1" customWidth="1"/>
    <col min="7685" max="7937" width="8.85546875" style="1"/>
    <col min="7938" max="7938" width="24.7109375" style="1" customWidth="1"/>
    <col min="7939" max="7939" width="12.5703125" style="1" customWidth="1"/>
    <col min="7940" max="7940" width="20" style="1" customWidth="1"/>
    <col min="7941" max="8193" width="8.85546875" style="1"/>
    <col min="8194" max="8194" width="24.7109375" style="1" customWidth="1"/>
    <col min="8195" max="8195" width="12.5703125" style="1" customWidth="1"/>
    <col min="8196" max="8196" width="20" style="1" customWidth="1"/>
    <col min="8197" max="8449" width="8.85546875" style="1"/>
    <col min="8450" max="8450" width="24.7109375" style="1" customWidth="1"/>
    <col min="8451" max="8451" width="12.5703125" style="1" customWidth="1"/>
    <col min="8452" max="8452" width="20" style="1" customWidth="1"/>
    <col min="8453" max="8705" width="8.85546875" style="1"/>
    <col min="8706" max="8706" width="24.7109375" style="1" customWidth="1"/>
    <col min="8707" max="8707" width="12.5703125" style="1" customWidth="1"/>
    <col min="8708" max="8708" width="20" style="1" customWidth="1"/>
    <col min="8709" max="8961" width="8.85546875" style="1"/>
    <col min="8962" max="8962" width="24.7109375" style="1" customWidth="1"/>
    <col min="8963" max="8963" width="12.5703125" style="1" customWidth="1"/>
    <col min="8964" max="8964" width="20" style="1" customWidth="1"/>
    <col min="8965" max="9217" width="8.85546875" style="1"/>
    <col min="9218" max="9218" width="24.7109375" style="1" customWidth="1"/>
    <col min="9219" max="9219" width="12.5703125" style="1" customWidth="1"/>
    <col min="9220" max="9220" width="20" style="1" customWidth="1"/>
    <col min="9221" max="9473" width="8.85546875" style="1"/>
    <col min="9474" max="9474" width="24.7109375" style="1" customWidth="1"/>
    <col min="9475" max="9475" width="12.5703125" style="1" customWidth="1"/>
    <col min="9476" max="9476" width="20" style="1" customWidth="1"/>
    <col min="9477" max="9729" width="8.85546875" style="1"/>
    <col min="9730" max="9730" width="24.7109375" style="1" customWidth="1"/>
    <col min="9731" max="9731" width="12.5703125" style="1" customWidth="1"/>
    <col min="9732" max="9732" width="20" style="1" customWidth="1"/>
    <col min="9733" max="9985" width="8.85546875" style="1"/>
    <col min="9986" max="9986" width="24.7109375" style="1" customWidth="1"/>
    <col min="9987" max="9987" width="12.5703125" style="1" customWidth="1"/>
    <col min="9988" max="9988" width="20" style="1" customWidth="1"/>
    <col min="9989" max="10241" width="8.85546875" style="1"/>
    <col min="10242" max="10242" width="24.7109375" style="1" customWidth="1"/>
    <col min="10243" max="10243" width="12.5703125" style="1" customWidth="1"/>
    <col min="10244" max="10244" width="20" style="1" customWidth="1"/>
    <col min="10245" max="10497" width="8.85546875" style="1"/>
    <col min="10498" max="10498" width="24.7109375" style="1" customWidth="1"/>
    <col min="10499" max="10499" width="12.5703125" style="1" customWidth="1"/>
    <col min="10500" max="10500" width="20" style="1" customWidth="1"/>
    <col min="10501" max="10753" width="8.85546875" style="1"/>
    <col min="10754" max="10754" width="24.7109375" style="1" customWidth="1"/>
    <col min="10755" max="10755" width="12.5703125" style="1" customWidth="1"/>
    <col min="10756" max="10756" width="20" style="1" customWidth="1"/>
    <col min="10757" max="11009" width="8.85546875" style="1"/>
    <col min="11010" max="11010" width="24.7109375" style="1" customWidth="1"/>
    <col min="11011" max="11011" width="12.5703125" style="1" customWidth="1"/>
    <col min="11012" max="11012" width="20" style="1" customWidth="1"/>
    <col min="11013" max="11265" width="8.85546875" style="1"/>
    <col min="11266" max="11266" width="24.7109375" style="1" customWidth="1"/>
    <col min="11267" max="11267" width="12.5703125" style="1" customWidth="1"/>
    <col min="11268" max="11268" width="20" style="1" customWidth="1"/>
    <col min="11269" max="11521" width="8.85546875" style="1"/>
    <col min="11522" max="11522" width="24.7109375" style="1" customWidth="1"/>
    <col min="11523" max="11523" width="12.5703125" style="1" customWidth="1"/>
    <col min="11524" max="11524" width="20" style="1" customWidth="1"/>
    <col min="11525" max="11777" width="8.85546875" style="1"/>
    <col min="11778" max="11778" width="24.7109375" style="1" customWidth="1"/>
    <col min="11779" max="11779" width="12.5703125" style="1" customWidth="1"/>
    <col min="11780" max="11780" width="20" style="1" customWidth="1"/>
    <col min="11781" max="12033" width="8.85546875" style="1"/>
    <col min="12034" max="12034" width="24.7109375" style="1" customWidth="1"/>
    <col min="12035" max="12035" width="12.5703125" style="1" customWidth="1"/>
    <col min="12036" max="12036" width="20" style="1" customWidth="1"/>
    <col min="12037" max="12289" width="8.85546875" style="1"/>
    <col min="12290" max="12290" width="24.7109375" style="1" customWidth="1"/>
    <col min="12291" max="12291" width="12.5703125" style="1" customWidth="1"/>
    <col min="12292" max="12292" width="20" style="1" customWidth="1"/>
    <col min="12293" max="12545" width="8.85546875" style="1"/>
    <col min="12546" max="12546" width="24.7109375" style="1" customWidth="1"/>
    <col min="12547" max="12547" width="12.5703125" style="1" customWidth="1"/>
    <col min="12548" max="12548" width="20" style="1" customWidth="1"/>
    <col min="12549" max="12801" width="8.85546875" style="1"/>
    <col min="12802" max="12802" width="24.7109375" style="1" customWidth="1"/>
    <col min="12803" max="12803" width="12.5703125" style="1" customWidth="1"/>
    <col min="12804" max="12804" width="20" style="1" customWidth="1"/>
    <col min="12805" max="13057" width="8.85546875" style="1"/>
    <col min="13058" max="13058" width="24.7109375" style="1" customWidth="1"/>
    <col min="13059" max="13059" width="12.5703125" style="1" customWidth="1"/>
    <col min="13060" max="13060" width="20" style="1" customWidth="1"/>
    <col min="13061" max="13313" width="8.85546875" style="1"/>
    <col min="13314" max="13314" width="24.7109375" style="1" customWidth="1"/>
    <col min="13315" max="13315" width="12.5703125" style="1" customWidth="1"/>
    <col min="13316" max="13316" width="20" style="1" customWidth="1"/>
    <col min="13317" max="13569" width="8.85546875" style="1"/>
    <col min="13570" max="13570" width="24.7109375" style="1" customWidth="1"/>
    <col min="13571" max="13571" width="12.5703125" style="1" customWidth="1"/>
    <col min="13572" max="13572" width="20" style="1" customWidth="1"/>
    <col min="13573" max="13825" width="8.85546875" style="1"/>
    <col min="13826" max="13826" width="24.7109375" style="1" customWidth="1"/>
    <col min="13827" max="13827" width="12.5703125" style="1" customWidth="1"/>
    <col min="13828" max="13828" width="20" style="1" customWidth="1"/>
    <col min="13829" max="14081" width="8.85546875" style="1"/>
    <col min="14082" max="14082" width="24.7109375" style="1" customWidth="1"/>
    <col min="14083" max="14083" width="12.5703125" style="1" customWidth="1"/>
    <col min="14084" max="14084" width="20" style="1" customWidth="1"/>
    <col min="14085" max="14337" width="8.85546875" style="1"/>
    <col min="14338" max="14338" width="24.7109375" style="1" customWidth="1"/>
    <col min="14339" max="14339" width="12.5703125" style="1" customWidth="1"/>
    <col min="14340" max="14340" width="20" style="1" customWidth="1"/>
    <col min="14341" max="14593" width="8.85546875" style="1"/>
    <col min="14594" max="14594" width="24.7109375" style="1" customWidth="1"/>
    <col min="14595" max="14595" width="12.5703125" style="1" customWidth="1"/>
    <col min="14596" max="14596" width="20" style="1" customWidth="1"/>
    <col min="14597" max="14849" width="8.85546875" style="1"/>
    <col min="14850" max="14850" width="24.7109375" style="1" customWidth="1"/>
    <col min="14851" max="14851" width="12.5703125" style="1" customWidth="1"/>
    <col min="14852" max="14852" width="20" style="1" customWidth="1"/>
    <col min="14853" max="15105" width="8.85546875" style="1"/>
    <col min="15106" max="15106" width="24.7109375" style="1" customWidth="1"/>
    <col min="15107" max="15107" width="12.5703125" style="1" customWidth="1"/>
    <col min="15108" max="15108" width="20" style="1" customWidth="1"/>
    <col min="15109" max="15361" width="8.85546875" style="1"/>
    <col min="15362" max="15362" width="24.7109375" style="1" customWidth="1"/>
    <col min="15363" max="15363" width="12.5703125" style="1" customWidth="1"/>
    <col min="15364" max="15364" width="20" style="1" customWidth="1"/>
    <col min="15365" max="15617" width="8.85546875" style="1"/>
    <col min="15618" max="15618" width="24.7109375" style="1" customWidth="1"/>
    <col min="15619" max="15619" width="12.5703125" style="1" customWidth="1"/>
    <col min="15620" max="15620" width="20" style="1" customWidth="1"/>
    <col min="15621" max="15873" width="8.85546875" style="1"/>
    <col min="15874" max="15874" width="24.7109375" style="1" customWidth="1"/>
    <col min="15875" max="15875" width="12.5703125" style="1" customWidth="1"/>
    <col min="15876" max="15876" width="20" style="1" customWidth="1"/>
    <col min="15877" max="16129" width="8.85546875" style="1"/>
    <col min="16130" max="16130" width="24.7109375" style="1" customWidth="1"/>
    <col min="16131" max="16131" width="12.5703125" style="1" customWidth="1"/>
    <col min="16132" max="16132" width="20" style="1" customWidth="1"/>
    <col min="16133" max="16384" width="8.85546875" style="1"/>
  </cols>
  <sheetData>
    <row r="1" spans="1:15" ht="15.75" thickBot="1" x14ac:dyDescent="0.3">
      <c r="B1" s="23" t="s">
        <v>0</v>
      </c>
      <c r="C1" s="24"/>
      <c r="F1" s="25" t="s">
        <v>7</v>
      </c>
      <c r="G1" s="25" t="s">
        <v>8</v>
      </c>
      <c r="H1" s="25" t="s">
        <v>9</v>
      </c>
      <c r="I1"/>
      <c r="J1"/>
      <c r="K1"/>
      <c r="L1" s="26" t="s">
        <v>10</v>
      </c>
      <c r="M1" s="26" t="s">
        <v>11</v>
      </c>
      <c r="N1" t="s">
        <v>12</v>
      </c>
      <c r="O1" t="s">
        <v>13</v>
      </c>
    </row>
    <row r="2" spans="1:15" ht="15" x14ac:dyDescent="0.25">
      <c r="B2" s="2" t="s">
        <v>1</v>
      </c>
      <c r="C2" s="3">
        <v>0.5</v>
      </c>
      <c r="D2" s="4">
        <f>ATAN((C3-C2)*PI()/(180*C4/AVERAGE(C2:C3)))</f>
        <v>1.4454072480284202E-7</v>
      </c>
      <c r="F2" s="27" t="s">
        <v>14</v>
      </c>
      <c r="G2">
        <v>20000</v>
      </c>
      <c r="H2">
        <f>SUM(G2/0.5)/42</f>
        <v>952.38095238095241</v>
      </c>
      <c r="I2"/>
      <c r="J2"/>
      <c r="K2"/>
      <c r="L2">
        <f>N2*2</f>
        <v>211500</v>
      </c>
      <c r="M2">
        <f>O2*2</f>
        <v>513000</v>
      </c>
      <c r="N2">
        <v>105750</v>
      </c>
      <c r="O2">
        <v>256500</v>
      </c>
    </row>
    <row r="3" spans="1:15" ht="15" x14ac:dyDescent="0.25">
      <c r="B3" s="5" t="s">
        <v>2</v>
      </c>
      <c r="C3" s="6">
        <v>2.5</v>
      </c>
      <c r="F3" s="27" t="s">
        <v>15</v>
      </c>
      <c r="G3">
        <f>SUM(M3-G2-G4)</f>
        <v>574500</v>
      </c>
      <c r="H3">
        <f>SUM(G3/1.5)/42</f>
        <v>9119.0476190476184</v>
      </c>
      <c r="I3"/>
      <c r="J3"/>
      <c r="K3" t="s">
        <v>16</v>
      </c>
      <c r="L3"/>
      <c r="M3">
        <f>SUM(L2:M2)</f>
        <v>724500</v>
      </c>
      <c r="N3"/>
      <c r="O3">
        <f>SUM(N2:O2)</f>
        <v>362250</v>
      </c>
    </row>
    <row r="4" spans="1:15" ht="15.75" thickBot="1" x14ac:dyDescent="0.3">
      <c r="B4" s="7" t="s">
        <v>3</v>
      </c>
      <c r="C4" s="8">
        <v>362250</v>
      </c>
      <c r="F4" s="27" t="s">
        <v>17</v>
      </c>
      <c r="G4">
        <v>130000</v>
      </c>
      <c r="H4">
        <f>SUM(G4/2.5)/42</f>
        <v>1238.0952380952381</v>
      </c>
      <c r="I4"/>
      <c r="J4"/>
      <c r="K4"/>
      <c r="L4"/>
      <c r="M4"/>
      <c r="N4"/>
      <c r="O4"/>
    </row>
    <row r="5" spans="1:15" ht="15" x14ac:dyDescent="0.25">
      <c r="F5" s="27" t="s">
        <v>18</v>
      </c>
      <c r="G5">
        <f>SUM(G2:G4)</f>
        <v>724500</v>
      </c>
      <c r="H5"/>
      <c r="I5"/>
      <c r="J5"/>
      <c r="K5"/>
      <c r="L5"/>
      <c r="M5"/>
      <c r="N5"/>
      <c r="O5"/>
    </row>
    <row r="6" spans="1:15" ht="15.75" thickBot="1" x14ac:dyDescent="0.3">
      <c r="F6" s="27" t="s">
        <v>19</v>
      </c>
      <c r="G6"/>
      <c r="H6">
        <f>SUM(H2:H4)</f>
        <v>11309.523809523809</v>
      </c>
      <c r="I6"/>
      <c r="J6"/>
      <c r="K6"/>
      <c r="L6"/>
      <c r="M6"/>
      <c r="N6"/>
      <c r="O6"/>
    </row>
    <row r="7" spans="1:15" ht="15.75" thickBot="1" x14ac:dyDescent="0.3">
      <c r="B7" s="9" t="s">
        <v>4</v>
      </c>
      <c r="C7" s="9" t="s">
        <v>5</v>
      </c>
      <c r="D7" s="9" t="s">
        <v>6</v>
      </c>
      <c r="F7"/>
      <c r="G7"/>
      <c r="H7"/>
      <c r="I7"/>
      <c r="J7"/>
      <c r="K7"/>
      <c r="L7"/>
      <c r="M7"/>
      <c r="N7"/>
      <c r="O7"/>
    </row>
    <row r="8" spans="1:15" ht="15.75" x14ac:dyDescent="0.25">
      <c r="A8" s="10">
        <v>0</v>
      </c>
      <c r="B8" s="11">
        <f>$B$16*A8/$A$16</f>
        <v>0</v>
      </c>
      <c r="C8" s="12">
        <f t="shared" ref="C8:C15" si="0">42*B8*TAN(180*$D$2/PI())+$C$2</f>
        <v>0.5</v>
      </c>
      <c r="D8" s="13">
        <f t="shared" ref="D8:D16" si="1">AVERAGE(C8,$C$2)*B8*42</f>
        <v>0</v>
      </c>
      <c r="F8" s="25" t="s">
        <v>20</v>
      </c>
      <c r="G8" s="25" t="s">
        <v>8</v>
      </c>
      <c r="H8" s="25" t="s">
        <v>9</v>
      </c>
      <c r="I8"/>
      <c r="J8"/>
      <c r="K8"/>
      <c r="L8"/>
      <c r="M8"/>
      <c r="N8"/>
      <c r="O8"/>
    </row>
    <row r="9" spans="1:15" ht="15.75" x14ac:dyDescent="0.25">
      <c r="A9" s="10">
        <v>1</v>
      </c>
      <c r="B9" s="14">
        <f t="shared" ref="B9:B15" si="2">$B$16*A9/$A$16</f>
        <v>718.75</v>
      </c>
      <c r="C9" s="15">
        <f t="shared" si="0"/>
        <v>0.75000000000571365</v>
      </c>
      <c r="D9" s="16">
        <f t="shared" si="1"/>
        <v>18867.187500086242</v>
      </c>
      <c r="F9" s="27" t="s">
        <v>14</v>
      </c>
      <c r="G9">
        <v>10000</v>
      </c>
      <c r="H9">
        <f>SUM(G9/0.5)/42</f>
        <v>476.1904761904762</v>
      </c>
      <c r="I9"/>
      <c r="J9"/>
      <c r="K9"/>
      <c r="L9"/>
      <c r="M9"/>
      <c r="N9"/>
      <c r="O9"/>
    </row>
    <row r="10" spans="1:15" ht="15.75" x14ac:dyDescent="0.25">
      <c r="A10" s="10">
        <v>2</v>
      </c>
      <c r="B10" s="11">
        <f>$B$16*A10/$A$16</f>
        <v>1437.5</v>
      </c>
      <c r="C10" s="17">
        <f t="shared" si="0"/>
        <v>1.0000000000114273</v>
      </c>
      <c r="D10" s="11">
        <f>AVERAGE(C10,$C$2)*B10*42</f>
        <v>45281.25000034496</v>
      </c>
      <c r="F10" s="27" t="s">
        <v>15</v>
      </c>
      <c r="G10">
        <f>SUM(O3-G9-G11)</f>
        <v>287250</v>
      </c>
      <c r="H10">
        <f>SUM(G10/1.5)/42</f>
        <v>4559.5238095238092</v>
      </c>
      <c r="I10"/>
      <c r="J10"/>
      <c r="K10"/>
      <c r="L10"/>
      <c r="M10"/>
      <c r="N10"/>
      <c r="O10"/>
    </row>
    <row r="11" spans="1:15" ht="15.75" x14ac:dyDescent="0.25">
      <c r="A11" s="10">
        <v>3</v>
      </c>
      <c r="B11" s="16">
        <f t="shared" si="2"/>
        <v>2156.25</v>
      </c>
      <c r="C11" s="15">
        <f>42*B11*TAN(180*$D$2/PI())+$C$2</f>
        <v>1.250000000017141</v>
      </c>
      <c r="D11" s="16">
        <f>AVERAGE(C11,$C$2)*B11*42</f>
        <v>79242.187500776156</v>
      </c>
      <c r="F11" s="27" t="s">
        <v>17</v>
      </c>
      <c r="G11">
        <v>65000</v>
      </c>
      <c r="H11">
        <f>SUM(G11/2.5)/42</f>
        <v>619.04761904761904</v>
      </c>
      <c r="I11"/>
      <c r="J11"/>
      <c r="K11"/>
      <c r="L11"/>
      <c r="M11"/>
      <c r="N11"/>
      <c r="O11"/>
    </row>
    <row r="12" spans="1:15" ht="15.75" x14ac:dyDescent="0.25">
      <c r="A12" s="10">
        <v>4</v>
      </c>
      <c r="B12" s="11">
        <f t="shared" si="2"/>
        <v>2875</v>
      </c>
      <c r="C12" s="17">
        <f>42*B12*TAN(180*$D$2/PI())+$C$2</f>
        <v>1.5000000000228546</v>
      </c>
      <c r="D12" s="11">
        <f t="shared" si="1"/>
        <v>120750.00000137986</v>
      </c>
      <c r="F12" s="27" t="s">
        <v>21</v>
      </c>
      <c r="G12">
        <f>SUM(G9:G11)</f>
        <v>362250</v>
      </c>
      <c r="H12"/>
      <c r="I12"/>
      <c r="J12"/>
      <c r="K12"/>
      <c r="L12"/>
      <c r="M12"/>
      <c r="N12"/>
      <c r="O12"/>
    </row>
    <row r="13" spans="1:15" ht="15.75" x14ac:dyDescent="0.25">
      <c r="A13" s="10">
        <v>5</v>
      </c>
      <c r="B13" s="16">
        <f t="shared" si="2"/>
        <v>3593.75</v>
      </c>
      <c r="C13" s="15">
        <f t="shared" si="0"/>
        <v>1.750000000028568</v>
      </c>
      <c r="D13" s="16">
        <f t="shared" si="1"/>
        <v>169804.68750215601</v>
      </c>
      <c r="F13" s="27" t="s">
        <v>19</v>
      </c>
      <c r="G13"/>
      <c r="H13">
        <f>SUM(H9:H11)</f>
        <v>5654.7619047619046</v>
      </c>
      <c r="I13"/>
      <c r="J13"/>
      <c r="K13"/>
      <c r="L13"/>
      <c r="M13"/>
      <c r="N13"/>
      <c r="O13"/>
    </row>
    <row r="14" spans="1:15" ht="15.75" x14ac:dyDescent="0.25">
      <c r="A14" s="10">
        <v>6</v>
      </c>
      <c r="B14" s="11">
        <f t="shared" si="2"/>
        <v>4312.5</v>
      </c>
      <c r="C14" s="17">
        <f t="shared" si="0"/>
        <v>2.0000000000342819</v>
      </c>
      <c r="D14" s="11">
        <f t="shared" si="1"/>
        <v>226406.25000310465</v>
      </c>
      <c r="F14"/>
      <c r="G14"/>
      <c r="H14"/>
      <c r="I14"/>
      <c r="J14"/>
      <c r="K14"/>
      <c r="L14"/>
      <c r="M14"/>
      <c r="N14"/>
      <c r="O14"/>
    </row>
    <row r="15" spans="1:15" ht="15.75" x14ac:dyDescent="0.25">
      <c r="A15" s="10">
        <v>7</v>
      </c>
      <c r="B15" s="16">
        <f t="shared" si="2"/>
        <v>5031.25</v>
      </c>
      <c r="C15" s="15">
        <f t="shared" si="0"/>
        <v>2.2500000000399956</v>
      </c>
      <c r="D15" s="16">
        <f t="shared" si="1"/>
        <v>290554.68750422576</v>
      </c>
    </row>
    <row r="16" spans="1:15" ht="16.5" thickBot="1" x14ac:dyDescent="0.3">
      <c r="A16" s="10">
        <v>8</v>
      </c>
      <c r="B16" s="18">
        <f>C4/AVERAGE(C2:C3)/42</f>
        <v>5750</v>
      </c>
      <c r="C16" s="19">
        <f>42*B16*TAN(180*$D$2/PI())+$C$2</f>
        <v>2.5000000000457092</v>
      </c>
      <c r="D16" s="18">
        <f t="shared" si="1"/>
        <v>362250.00000551943</v>
      </c>
    </row>
    <row r="18" spans="2:8" ht="15" x14ac:dyDescent="0.25">
      <c r="B18" s="20"/>
      <c r="C18" s="20"/>
      <c r="D18" s="20"/>
      <c r="F18" s="25" t="s">
        <v>7</v>
      </c>
      <c r="G18" s="25" t="s">
        <v>8</v>
      </c>
      <c r="H18" s="25" t="s">
        <v>9</v>
      </c>
    </row>
    <row r="19" spans="2:8" ht="15" x14ac:dyDescent="0.25">
      <c r="B19" s="21"/>
      <c r="C19" s="22"/>
      <c r="D19" s="21"/>
      <c r="F19" s="27" t="s">
        <v>14</v>
      </c>
      <c r="G19">
        <v>20000</v>
      </c>
      <c r="H19">
        <f>SUM(G19/0.5)/42</f>
        <v>952.38095238095241</v>
      </c>
    </row>
    <row r="20" spans="2:8" ht="15" x14ac:dyDescent="0.25">
      <c r="B20" s="21"/>
      <c r="C20" s="22"/>
      <c r="D20" s="21"/>
      <c r="F20" s="27" t="s">
        <v>22</v>
      </c>
      <c r="G20">
        <f>SUM(L2-G19)</f>
        <v>191500</v>
      </c>
      <c r="H20">
        <f>SUM(G20/0.875)/42</f>
        <v>5210.8843537414969</v>
      </c>
    </row>
    <row r="21" spans="2:8" ht="15" x14ac:dyDescent="0.25">
      <c r="B21" s="21"/>
      <c r="C21" s="22"/>
      <c r="D21" s="21"/>
      <c r="F21" s="27" t="s">
        <v>23</v>
      </c>
      <c r="G21"/>
      <c r="H21">
        <f t="shared" ref="H21:H22" si="3">SUM(G21/1.5)/42</f>
        <v>0</v>
      </c>
    </row>
    <row r="22" spans="2:8" ht="15" x14ac:dyDescent="0.25">
      <c r="B22" s="21"/>
      <c r="C22" s="22"/>
      <c r="D22" s="21"/>
      <c r="F22" s="27" t="s">
        <v>24</v>
      </c>
      <c r="G22">
        <f>SUM(M2-G23)</f>
        <v>383000</v>
      </c>
      <c r="H22">
        <f>SUM(G22/1.875)/42</f>
        <v>4863.4920634920636</v>
      </c>
    </row>
    <row r="23" spans="2:8" ht="15" x14ac:dyDescent="0.25">
      <c r="B23" s="21"/>
      <c r="C23" s="22"/>
      <c r="D23" s="21"/>
      <c r="F23" s="27" t="s">
        <v>17</v>
      </c>
      <c r="G23">
        <v>130000</v>
      </c>
      <c r="H23">
        <f>SUM(G23/2.5)/42</f>
        <v>1238.0952380952381</v>
      </c>
    </row>
    <row r="24" spans="2:8" ht="15" x14ac:dyDescent="0.25">
      <c r="B24" s="21"/>
      <c r="C24" s="22"/>
      <c r="D24" s="21"/>
      <c r="F24" s="27" t="s">
        <v>18</v>
      </c>
      <c r="G24">
        <f>SUM(G19:G23)</f>
        <v>724500</v>
      </c>
      <c r="H24"/>
    </row>
    <row r="25" spans="2:8" ht="15" x14ac:dyDescent="0.25">
      <c r="B25" s="21"/>
      <c r="C25" s="22"/>
      <c r="D25" s="21"/>
      <c r="F25" s="27" t="s">
        <v>19</v>
      </c>
      <c r="G25"/>
      <c r="H25">
        <f>SUM(H19:H23)</f>
        <v>12264.85260770975</v>
      </c>
    </row>
    <row r="26" spans="2:8" ht="15" x14ac:dyDescent="0.25">
      <c r="B26" s="21"/>
      <c r="C26" s="22"/>
      <c r="D26" s="21"/>
      <c r="F26"/>
      <c r="G26"/>
      <c r="H26"/>
    </row>
    <row r="27" spans="2:8" ht="15" x14ac:dyDescent="0.25">
      <c r="B27" s="21"/>
      <c r="C27" s="22"/>
      <c r="D27" s="21"/>
      <c r="F27" s="25" t="s">
        <v>20</v>
      </c>
      <c r="G27" s="25" t="s">
        <v>8</v>
      </c>
      <c r="H27" s="25" t="s">
        <v>9</v>
      </c>
    </row>
    <row r="28" spans="2:8" ht="15" x14ac:dyDescent="0.25">
      <c r="B28" s="21"/>
      <c r="C28" s="22"/>
      <c r="D28" s="21"/>
      <c r="F28" s="27" t="s">
        <v>14</v>
      </c>
      <c r="G28">
        <v>10000</v>
      </c>
      <c r="H28">
        <f>SUM(G28/0.5)/42</f>
        <v>476.1904761904762</v>
      </c>
    </row>
    <row r="29" spans="2:8" ht="15" x14ac:dyDescent="0.25">
      <c r="B29" s="21"/>
      <c r="C29" s="22"/>
      <c r="D29" s="21"/>
      <c r="F29" s="27" t="s">
        <v>22</v>
      </c>
      <c r="G29">
        <f>SUM(N2-G28)</f>
        <v>95750</v>
      </c>
      <c r="H29">
        <f>SUM(G29/0.875)/42</f>
        <v>2605.4421768707484</v>
      </c>
    </row>
    <row r="30" spans="2:8" ht="15" x14ac:dyDescent="0.25">
      <c r="B30" s="21"/>
      <c r="C30" s="22"/>
      <c r="D30" s="21"/>
      <c r="F30" s="27" t="s">
        <v>24</v>
      </c>
      <c r="G30">
        <f>SUM(O2-G31)</f>
        <v>191500</v>
      </c>
      <c r="H30">
        <f>SUM(G30/1.875)/42</f>
        <v>2431.7460317460318</v>
      </c>
    </row>
    <row r="31" spans="2:8" ht="15" x14ac:dyDescent="0.25">
      <c r="F31" s="27" t="s">
        <v>17</v>
      </c>
      <c r="G31">
        <v>65000</v>
      </c>
      <c r="H31">
        <f>SUM(G31/2.5)/42</f>
        <v>619.04761904761904</v>
      </c>
    </row>
    <row r="32" spans="2:8" ht="15" x14ac:dyDescent="0.25">
      <c r="F32" s="27" t="s">
        <v>21</v>
      </c>
      <c r="G32">
        <f>SUM(G28:G31)</f>
        <v>362250</v>
      </c>
      <c r="H32"/>
    </row>
    <row r="33" spans="6:8" ht="15" x14ac:dyDescent="0.25">
      <c r="F33" s="27" t="s">
        <v>19</v>
      </c>
      <c r="G33"/>
      <c r="H33">
        <f>SUM(H28:H31)</f>
        <v>6132.4263038548752</v>
      </c>
    </row>
  </sheetData>
  <mergeCells count="1">
    <mergeCell ref="B1:C1"/>
  </mergeCells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Ramp Calc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Completions Account</dc:creator>
  <cp:lastModifiedBy>Jarred Burkett [Contractor]</cp:lastModifiedBy>
  <dcterms:created xsi:type="dcterms:W3CDTF">2024-06-28T14:35:49Z</dcterms:created>
  <dcterms:modified xsi:type="dcterms:W3CDTF">2024-06-28T16:31:44Z</dcterms:modified>
</cp:coreProperties>
</file>