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p\Documents\2025 Basketball Pool\"/>
    </mc:Choice>
  </mc:AlternateContent>
  <xr:revisionPtr revIDLastSave="0" documentId="13_ncr:1_{9E3BC0DD-722D-45F4-9F6D-5958F68A175F}" xr6:coauthVersionLast="47" xr6:coauthVersionMax="47" xr10:uidLastSave="{00000000-0000-0000-0000-000000000000}"/>
  <bookViews>
    <workbookView xWindow="-120" yWindow="-120" windowWidth="29040" windowHeight="15720" tabRatio="646" firstSheet="1" activeTab="1" xr2:uid="{00000000-000D-0000-FFFF-FFFF00000000}"/>
  </bookViews>
  <sheets>
    <sheet name="00000" sheetId="4" state="veryHidden" r:id="rId1"/>
    <sheet name="Totals" sheetId="496" r:id="rId2"/>
    <sheet name="Key" sheetId="499" r:id="rId3"/>
  </sheets>
  <definedNames>
    <definedName name="_xlnm._FilterDatabase" localSheetId="1" hidden="1">Totals!$A$2:$V$452</definedName>
    <definedName name="_xlnm.Criteria" localSheetId="1">Totals!$O$2:$V$2</definedName>
    <definedName name="_xlnm.Print_Area" localSheetId="2">Key!$A$1:$Y$40</definedName>
    <definedName name="_xlnm.Print_Area" localSheetId="1">Totals!$A:$W</definedName>
    <definedName name="_xlnm.Print_Titles" localSheetId="1">Totals!$1:$2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8" i="499" l="1"/>
  <c r="L127" i="499"/>
  <c r="L126" i="499"/>
  <c r="L125" i="499"/>
  <c r="L124" i="499"/>
  <c r="L123" i="499"/>
  <c r="L122" i="499"/>
  <c r="L121" i="499"/>
  <c r="L120" i="499"/>
  <c r="L119" i="499"/>
  <c r="L118" i="499"/>
  <c r="L117" i="499"/>
  <c r="L116" i="499"/>
  <c r="L115" i="499"/>
  <c r="L114" i="499"/>
  <c r="L113" i="499"/>
  <c r="L112" i="499"/>
  <c r="L111" i="499"/>
  <c r="L110" i="499"/>
  <c r="L109" i="499"/>
  <c r="L108" i="499"/>
  <c r="L107" i="499"/>
  <c r="L106" i="499"/>
  <c r="L105" i="499"/>
  <c r="L104" i="499"/>
  <c r="L103" i="499"/>
  <c r="L102" i="499"/>
  <c r="L101" i="499"/>
  <c r="L100" i="499"/>
  <c r="L99" i="499"/>
  <c r="L98" i="499"/>
  <c r="L97" i="499"/>
  <c r="L96" i="499"/>
  <c r="L95" i="499"/>
  <c r="L94" i="499"/>
  <c r="L93" i="499"/>
  <c r="L92" i="499"/>
  <c r="L91" i="499"/>
  <c r="L90" i="499"/>
  <c r="L89" i="499"/>
  <c r="L88" i="499"/>
  <c r="L87" i="499"/>
  <c r="L86" i="499"/>
  <c r="L85" i="499"/>
  <c r="L84" i="499"/>
  <c r="L83" i="499"/>
  <c r="L82" i="499"/>
  <c r="L81" i="499"/>
  <c r="L80" i="499"/>
  <c r="L79" i="499"/>
  <c r="L78" i="499"/>
  <c r="L77" i="499"/>
  <c r="L76" i="499"/>
  <c r="L75" i="499"/>
  <c r="L74" i="499"/>
  <c r="L73" i="499"/>
  <c r="L72" i="499"/>
  <c r="L71" i="499"/>
  <c r="L70" i="499"/>
  <c r="L69" i="499"/>
  <c r="L68" i="499"/>
  <c r="L67" i="499"/>
  <c r="L66" i="499"/>
  <c r="L65" i="499"/>
  <c r="AD22" i="496" l="1"/>
  <c r="AC22" i="496"/>
  <c r="AB22" i="496"/>
  <c r="AA22" i="496"/>
  <c r="L21" i="499" l="1"/>
  <c r="AK4" i="496" l="1"/>
  <c r="AL4" i="496" s="1"/>
  <c r="AK5" i="496"/>
  <c r="AL5" i="496" s="1"/>
  <c r="AK6" i="496"/>
  <c r="AL6" i="496" s="1"/>
  <c r="AK7" i="496"/>
  <c r="AL7" i="496" s="1"/>
  <c r="AK8" i="496"/>
  <c r="AL8" i="496" s="1"/>
  <c r="AK9" i="496"/>
  <c r="AL9" i="496" s="1"/>
  <c r="AK10" i="496"/>
  <c r="AL10" i="496" s="1"/>
  <c r="AK11" i="496"/>
  <c r="AL11" i="496" s="1"/>
  <c r="AK12" i="496"/>
  <c r="AL12" i="496" s="1"/>
  <c r="AK13" i="496"/>
  <c r="AL13" i="496" s="1"/>
  <c r="AK14" i="496"/>
  <c r="AL14" i="496" s="1"/>
  <c r="AK15" i="496"/>
  <c r="AL15" i="496" s="1"/>
  <c r="AK16" i="496"/>
  <c r="AL16" i="496" s="1"/>
  <c r="AK17" i="496"/>
  <c r="AL17" i="496" s="1"/>
  <c r="AK18" i="496"/>
  <c r="AL18" i="496" s="1"/>
  <c r="AK19" i="496"/>
  <c r="AL19" i="496" s="1"/>
  <c r="AK20" i="496"/>
  <c r="AL20" i="496" s="1"/>
  <c r="AK21" i="496"/>
  <c r="AL21" i="496" s="1"/>
  <c r="AK22" i="496"/>
  <c r="AL22" i="496" s="1"/>
  <c r="AK23" i="496"/>
  <c r="AL23" i="496" s="1"/>
  <c r="AK24" i="496"/>
  <c r="AL24" i="496" s="1"/>
  <c r="AK25" i="496"/>
  <c r="AL25" i="496" s="1"/>
  <c r="AK26" i="496"/>
  <c r="AL26" i="496" s="1"/>
  <c r="AK27" i="496"/>
  <c r="AL27" i="496" s="1"/>
  <c r="AK28" i="496"/>
  <c r="AL28" i="496" s="1"/>
  <c r="AK29" i="496"/>
  <c r="AL29" i="496" s="1"/>
  <c r="AK30" i="496"/>
  <c r="AL30" i="496" s="1"/>
  <c r="AK31" i="496"/>
  <c r="AL31" i="496" s="1"/>
  <c r="AK32" i="496"/>
  <c r="AL32" i="496" s="1"/>
  <c r="AK33" i="496"/>
  <c r="AL33" i="496" s="1"/>
  <c r="AK34" i="496"/>
  <c r="AL34" i="496" s="1"/>
  <c r="AK35" i="496"/>
  <c r="AL35" i="496" s="1"/>
  <c r="AK36" i="496"/>
  <c r="AL36" i="496" s="1"/>
  <c r="AK37" i="496"/>
  <c r="AL37" i="496" s="1"/>
  <c r="AK38" i="496"/>
  <c r="AL38" i="496" s="1"/>
  <c r="AK39" i="496"/>
  <c r="AL39" i="496" s="1"/>
  <c r="AK40" i="496"/>
  <c r="AL40" i="496" s="1"/>
  <c r="AK41" i="496"/>
  <c r="AL41" i="496" s="1"/>
  <c r="AK42" i="496"/>
  <c r="AL42" i="496" s="1"/>
  <c r="AK43" i="496"/>
  <c r="AL43" i="496" s="1"/>
  <c r="AK44" i="496"/>
  <c r="AL44" i="496" s="1"/>
  <c r="AK45" i="496"/>
  <c r="AL45" i="496" s="1"/>
  <c r="AK46" i="496"/>
  <c r="AL46" i="496" s="1"/>
  <c r="AK47" i="496"/>
  <c r="AL47" i="496" s="1"/>
  <c r="AK48" i="496"/>
  <c r="AL48" i="496" s="1"/>
  <c r="AK49" i="496"/>
  <c r="AL49" i="496" s="1"/>
  <c r="AK50" i="496"/>
  <c r="AL50" i="496" s="1"/>
  <c r="AK51" i="496"/>
  <c r="AL51" i="496" s="1"/>
  <c r="AK52" i="496"/>
  <c r="AL52" i="496" s="1"/>
  <c r="AK53" i="496"/>
  <c r="AL53" i="496" s="1"/>
  <c r="AK54" i="496"/>
  <c r="AL54" i="496" s="1"/>
  <c r="AK55" i="496"/>
  <c r="AL55" i="496" s="1"/>
  <c r="AK56" i="496"/>
  <c r="AL56" i="496" s="1"/>
  <c r="AK57" i="496"/>
  <c r="AL57" i="496" s="1"/>
  <c r="AK58" i="496"/>
  <c r="AL58" i="496" s="1"/>
  <c r="AK59" i="496"/>
  <c r="AL59" i="496" s="1"/>
  <c r="AK60" i="496"/>
  <c r="AL60" i="496" s="1"/>
  <c r="AK61" i="496"/>
  <c r="AL61" i="496" s="1"/>
  <c r="AK62" i="496"/>
  <c r="AL62" i="496" s="1"/>
  <c r="AK63" i="496"/>
  <c r="AL63" i="496" s="1"/>
  <c r="AK64" i="496"/>
  <c r="AL64" i="496" s="1"/>
  <c r="AK65" i="496"/>
  <c r="AL65" i="496" s="1"/>
  <c r="AK66" i="496"/>
  <c r="AL66" i="496" s="1"/>
  <c r="AK67" i="496"/>
  <c r="AL67" i="496" s="1"/>
  <c r="AK68" i="496"/>
  <c r="AL68" i="496" s="1"/>
  <c r="AK69" i="496"/>
  <c r="AL69" i="496" s="1"/>
  <c r="AK70" i="496"/>
  <c r="AL70" i="496" s="1"/>
  <c r="AK71" i="496"/>
  <c r="AL71" i="496" s="1"/>
  <c r="AK72" i="496"/>
  <c r="AL72" i="496" s="1"/>
  <c r="AK73" i="496"/>
  <c r="AL73" i="496" s="1"/>
  <c r="AK74" i="496"/>
  <c r="AL74" i="496" s="1"/>
  <c r="AK75" i="496"/>
  <c r="AL75" i="496" s="1"/>
  <c r="AK76" i="496"/>
  <c r="AL76" i="496" s="1"/>
  <c r="AK77" i="496"/>
  <c r="AL77" i="496" s="1"/>
  <c r="AK78" i="496"/>
  <c r="AL78" i="496" s="1"/>
  <c r="AK79" i="496"/>
  <c r="AL79" i="496" s="1"/>
  <c r="AK80" i="496"/>
  <c r="AL80" i="496" s="1"/>
  <c r="AK81" i="496"/>
  <c r="AL81" i="496" s="1"/>
  <c r="AK82" i="496"/>
  <c r="AL82" i="496" s="1"/>
  <c r="AK83" i="496"/>
  <c r="AL83" i="496" s="1"/>
  <c r="AK84" i="496"/>
  <c r="AL84" i="496" s="1"/>
  <c r="AK85" i="496"/>
  <c r="AL85" i="496" s="1"/>
  <c r="AK86" i="496"/>
  <c r="AL86" i="496" s="1"/>
  <c r="AK87" i="496"/>
  <c r="AL87" i="496" s="1"/>
  <c r="AK88" i="496"/>
  <c r="AL88" i="496" s="1"/>
  <c r="AK89" i="496"/>
  <c r="AL89" i="496" s="1"/>
  <c r="AK90" i="496"/>
  <c r="AL90" i="496" s="1"/>
  <c r="AK91" i="496"/>
  <c r="AL91" i="496" s="1"/>
  <c r="AK92" i="496"/>
  <c r="AL92" i="496" s="1"/>
  <c r="AK93" i="496"/>
  <c r="AL93" i="496" s="1"/>
  <c r="AK94" i="496"/>
  <c r="AL94" i="496" s="1"/>
  <c r="AK95" i="496"/>
  <c r="AL95" i="496" s="1"/>
  <c r="AK96" i="496"/>
  <c r="AL96" i="496" s="1"/>
  <c r="AK97" i="496"/>
  <c r="AL97" i="496" s="1"/>
  <c r="AK98" i="496"/>
  <c r="AL98" i="496" s="1"/>
  <c r="AK99" i="496"/>
  <c r="AL99" i="496" s="1"/>
  <c r="AK100" i="496"/>
  <c r="AL100" i="496" s="1"/>
  <c r="AK101" i="496"/>
  <c r="AL101" i="496" s="1"/>
  <c r="AK102" i="496"/>
  <c r="AL102" i="496" s="1"/>
  <c r="AK103" i="496"/>
  <c r="AL103" i="496" s="1"/>
  <c r="AK104" i="496"/>
  <c r="AL104" i="496" s="1"/>
  <c r="AK105" i="496"/>
  <c r="AL105" i="496" s="1"/>
  <c r="AK106" i="496"/>
  <c r="AL106" i="496" s="1"/>
  <c r="AK107" i="496"/>
  <c r="AL107" i="496" s="1"/>
  <c r="AK108" i="496"/>
  <c r="AL108" i="496" s="1"/>
  <c r="AK109" i="496"/>
  <c r="AL109" i="496" s="1"/>
  <c r="AK110" i="496"/>
  <c r="AL110" i="496" s="1"/>
  <c r="AK111" i="496"/>
  <c r="AL111" i="496" s="1"/>
  <c r="AK112" i="496"/>
  <c r="AL112" i="496" s="1"/>
  <c r="AK113" i="496"/>
  <c r="AL113" i="496" s="1"/>
  <c r="AK114" i="496"/>
  <c r="AL114" i="496" s="1"/>
  <c r="AK115" i="496"/>
  <c r="AL115" i="496" s="1"/>
  <c r="AK116" i="496"/>
  <c r="AL116" i="496" s="1"/>
  <c r="AK117" i="496"/>
  <c r="AL117" i="496" s="1"/>
  <c r="AK118" i="496"/>
  <c r="AL118" i="496" s="1"/>
  <c r="AK119" i="496"/>
  <c r="AL119" i="496" s="1"/>
  <c r="AK120" i="496"/>
  <c r="AL120" i="496" s="1"/>
  <c r="AK121" i="496"/>
  <c r="AL121" i="496" s="1"/>
  <c r="AK122" i="496"/>
  <c r="AL122" i="496" s="1"/>
  <c r="AK123" i="496"/>
  <c r="AL123" i="496" s="1"/>
  <c r="AK124" i="496"/>
  <c r="AL124" i="496" s="1"/>
  <c r="AK125" i="496"/>
  <c r="AL125" i="496" s="1"/>
  <c r="AK126" i="496"/>
  <c r="AL126" i="496" s="1"/>
  <c r="AK127" i="496"/>
  <c r="AL127" i="496" s="1"/>
  <c r="AK128" i="496"/>
  <c r="AL128" i="496" s="1"/>
  <c r="AK129" i="496"/>
  <c r="AL129" i="496" s="1"/>
  <c r="AK130" i="496"/>
  <c r="AL130" i="496" s="1"/>
  <c r="AK131" i="496"/>
  <c r="AL131" i="496" s="1"/>
  <c r="AK132" i="496"/>
  <c r="AL132" i="496" s="1"/>
  <c r="AK133" i="496"/>
  <c r="AL133" i="496" s="1"/>
  <c r="AK134" i="496"/>
  <c r="AL134" i="496" s="1"/>
  <c r="AK135" i="496"/>
  <c r="AL135" i="496" s="1"/>
  <c r="AK136" i="496"/>
  <c r="AL136" i="496" s="1"/>
  <c r="AK137" i="496"/>
  <c r="AL137" i="496" s="1"/>
  <c r="AK138" i="496"/>
  <c r="AL138" i="496" s="1"/>
  <c r="AK139" i="496"/>
  <c r="AL139" i="496" s="1"/>
  <c r="AK140" i="496"/>
  <c r="AL140" i="496" s="1"/>
  <c r="AK141" i="496"/>
  <c r="AL141" i="496" s="1"/>
  <c r="AK142" i="496"/>
  <c r="AL142" i="496" s="1"/>
  <c r="AK143" i="496"/>
  <c r="AL143" i="496" s="1"/>
  <c r="AK144" i="496"/>
  <c r="AL144" i="496" s="1"/>
  <c r="AK145" i="496"/>
  <c r="AL145" i="496" s="1"/>
  <c r="AK146" i="496"/>
  <c r="AL146" i="496" s="1"/>
  <c r="AK147" i="496"/>
  <c r="AL147" i="496" s="1"/>
  <c r="AK148" i="496"/>
  <c r="AL148" i="496" s="1"/>
  <c r="AK149" i="496"/>
  <c r="AL149" i="496" s="1"/>
  <c r="AK150" i="496"/>
  <c r="AL150" i="496" s="1"/>
  <c r="AK151" i="496"/>
  <c r="AL151" i="496" s="1"/>
  <c r="AK152" i="496"/>
  <c r="AL152" i="496" s="1"/>
  <c r="AK153" i="496"/>
  <c r="AL153" i="496" s="1"/>
  <c r="AK154" i="496"/>
  <c r="AL154" i="496" s="1"/>
  <c r="AK155" i="496"/>
  <c r="AL155" i="496" s="1"/>
  <c r="AK156" i="496"/>
  <c r="AL156" i="496" s="1"/>
  <c r="AK157" i="496"/>
  <c r="AL157" i="496" s="1"/>
  <c r="AK158" i="496"/>
  <c r="AL158" i="496" s="1"/>
  <c r="AK159" i="496"/>
  <c r="AL159" i="496" s="1"/>
  <c r="AK160" i="496"/>
  <c r="AL160" i="496" s="1"/>
  <c r="AK161" i="496"/>
  <c r="AL161" i="496" s="1"/>
  <c r="AK162" i="496"/>
  <c r="AL162" i="496" s="1"/>
  <c r="AK163" i="496"/>
  <c r="AL163" i="496" s="1"/>
  <c r="AK164" i="496"/>
  <c r="AL164" i="496" s="1"/>
  <c r="AK165" i="496"/>
  <c r="AL165" i="496" s="1"/>
  <c r="AK166" i="496"/>
  <c r="AL166" i="496" s="1"/>
  <c r="AK167" i="496"/>
  <c r="AL167" i="496" s="1"/>
  <c r="AK168" i="496"/>
  <c r="AL168" i="496" s="1"/>
  <c r="AK169" i="496"/>
  <c r="AL169" i="496" s="1"/>
  <c r="AK170" i="496"/>
  <c r="AL170" i="496" s="1"/>
  <c r="AK171" i="496"/>
  <c r="AL171" i="496" s="1"/>
  <c r="AK172" i="496"/>
  <c r="AL172" i="496" s="1"/>
  <c r="AK173" i="496"/>
  <c r="AL173" i="496" s="1"/>
  <c r="AK174" i="496"/>
  <c r="AL174" i="496" s="1"/>
  <c r="AK175" i="496"/>
  <c r="AL175" i="496" s="1"/>
  <c r="AK176" i="496"/>
  <c r="AL176" i="496" s="1"/>
  <c r="AK177" i="496"/>
  <c r="AL177" i="496" s="1"/>
  <c r="AK178" i="496"/>
  <c r="AL178" i="496" s="1"/>
  <c r="AK179" i="496"/>
  <c r="AL179" i="496" s="1"/>
  <c r="AK180" i="496"/>
  <c r="AL180" i="496" s="1"/>
  <c r="AK181" i="496"/>
  <c r="AL181" i="496" s="1"/>
  <c r="AK182" i="496"/>
  <c r="AL182" i="496" s="1"/>
  <c r="AK183" i="496"/>
  <c r="AL183" i="496" s="1"/>
  <c r="AK184" i="496"/>
  <c r="AL184" i="496" s="1"/>
  <c r="AK185" i="496"/>
  <c r="AL185" i="496" s="1"/>
  <c r="AK186" i="496"/>
  <c r="AL186" i="496" s="1"/>
  <c r="AK187" i="496"/>
  <c r="AL187" i="496" s="1"/>
  <c r="AK188" i="496"/>
  <c r="AL188" i="496" s="1"/>
  <c r="AK189" i="496"/>
  <c r="AL189" i="496" s="1"/>
  <c r="AK190" i="496"/>
  <c r="AL190" i="496" s="1"/>
  <c r="AK191" i="496"/>
  <c r="AL191" i="496" s="1"/>
  <c r="AK192" i="496"/>
  <c r="AL192" i="496" s="1"/>
  <c r="AK193" i="496"/>
  <c r="AL193" i="496" s="1"/>
  <c r="AK194" i="496"/>
  <c r="AL194" i="496" s="1"/>
  <c r="AK195" i="496"/>
  <c r="AL195" i="496" s="1"/>
  <c r="AK196" i="496"/>
  <c r="AL196" i="496" s="1"/>
  <c r="AK197" i="496"/>
  <c r="AL197" i="496" s="1"/>
  <c r="AK198" i="496"/>
  <c r="AL198" i="496" s="1"/>
  <c r="AK199" i="496"/>
  <c r="AL199" i="496" s="1"/>
  <c r="AK200" i="496"/>
  <c r="AL200" i="496" s="1"/>
  <c r="AK201" i="496"/>
  <c r="AL201" i="496" s="1"/>
  <c r="AK202" i="496"/>
  <c r="AL202" i="496" s="1"/>
  <c r="AK203" i="496"/>
  <c r="AL203" i="496" s="1"/>
  <c r="AK204" i="496"/>
  <c r="AL204" i="496" s="1"/>
  <c r="AK205" i="496"/>
  <c r="AL205" i="496" s="1"/>
  <c r="AK206" i="496"/>
  <c r="AL206" i="496" s="1"/>
  <c r="AK207" i="496"/>
  <c r="AL207" i="496" s="1"/>
  <c r="AK208" i="496"/>
  <c r="AL208" i="496" s="1"/>
  <c r="AK209" i="496"/>
  <c r="AL209" i="496" s="1"/>
  <c r="AK210" i="496"/>
  <c r="AL210" i="496" s="1"/>
  <c r="AK211" i="496"/>
  <c r="AL211" i="496" s="1"/>
  <c r="AK212" i="496"/>
  <c r="AL212" i="496" s="1"/>
  <c r="AK213" i="496"/>
  <c r="AL213" i="496" s="1"/>
  <c r="AK214" i="496"/>
  <c r="AL214" i="496" s="1"/>
  <c r="AK215" i="496"/>
  <c r="AL215" i="496" s="1"/>
  <c r="AK216" i="496"/>
  <c r="AL216" i="496" s="1"/>
  <c r="AK217" i="496"/>
  <c r="AL217" i="496" s="1"/>
  <c r="AK218" i="496"/>
  <c r="AL218" i="496" s="1"/>
  <c r="AK219" i="496"/>
  <c r="AL219" i="496" s="1"/>
  <c r="AK220" i="496"/>
  <c r="AL220" i="496" s="1"/>
  <c r="AK221" i="496"/>
  <c r="AL221" i="496" s="1"/>
  <c r="AK222" i="496"/>
  <c r="AL222" i="496" s="1"/>
  <c r="AK223" i="496"/>
  <c r="AL223" i="496" s="1"/>
  <c r="AK224" i="496"/>
  <c r="AL224" i="496" s="1"/>
  <c r="AK225" i="496"/>
  <c r="AL225" i="496" s="1"/>
  <c r="AK226" i="496"/>
  <c r="AL226" i="496" s="1"/>
  <c r="AK227" i="496"/>
  <c r="AL227" i="496" s="1"/>
  <c r="AK228" i="496"/>
  <c r="AL228" i="496" s="1"/>
  <c r="AK229" i="496"/>
  <c r="AL229" i="496" s="1"/>
  <c r="AK230" i="496"/>
  <c r="AL230" i="496" s="1"/>
  <c r="AK231" i="496"/>
  <c r="AL231" i="496" s="1"/>
  <c r="AK232" i="496"/>
  <c r="AL232" i="496" s="1"/>
  <c r="AK233" i="496"/>
  <c r="AL233" i="496" s="1"/>
  <c r="AK234" i="496"/>
  <c r="AL234" i="496" s="1"/>
  <c r="AK235" i="496"/>
  <c r="AL235" i="496" s="1"/>
  <c r="AK236" i="496"/>
  <c r="AL236" i="496" s="1"/>
  <c r="AK237" i="496"/>
  <c r="AL237" i="496" s="1"/>
  <c r="AK238" i="496"/>
  <c r="AL238" i="496" s="1"/>
  <c r="AK239" i="496"/>
  <c r="AL239" i="496" s="1"/>
  <c r="AK240" i="496"/>
  <c r="AL240" i="496" s="1"/>
  <c r="AK241" i="496"/>
  <c r="AL241" i="496" s="1"/>
  <c r="AK242" i="496"/>
  <c r="AL242" i="496" s="1"/>
  <c r="AK243" i="496"/>
  <c r="AL243" i="496" s="1"/>
  <c r="AK244" i="496"/>
  <c r="AL244" i="496" s="1"/>
  <c r="AK245" i="496"/>
  <c r="AL245" i="496" s="1"/>
  <c r="AK246" i="496"/>
  <c r="AL246" i="496" s="1"/>
  <c r="AK247" i="496"/>
  <c r="AL247" i="496" s="1"/>
  <c r="AK248" i="496"/>
  <c r="AL248" i="496" s="1"/>
  <c r="AK249" i="496"/>
  <c r="AL249" i="496" s="1"/>
  <c r="AK250" i="496"/>
  <c r="AL250" i="496" s="1"/>
  <c r="AK251" i="496"/>
  <c r="AL251" i="496" s="1"/>
  <c r="AK252" i="496"/>
  <c r="AL252" i="496" s="1"/>
  <c r="AK253" i="496"/>
  <c r="AL253" i="496" s="1"/>
  <c r="AK254" i="496"/>
  <c r="AL254" i="496" s="1"/>
  <c r="AK255" i="496"/>
  <c r="AL255" i="496" s="1"/>
  <c r="AK256" i="496"/>
  <c r="AL256" i="496" s="1"/>
  <c r="AK257" i="496"/>
  <c r="AL257" i="496" s="1"/>
  <c r="AK258" i="496"/>
  <c r="AL258" i="496" s="1"/>
  <c r="AK259" i="496"/>
  <c r="AL259" i="496" s="1"/>
  <c r="AK260" i="496"/>
  <c r="AL260" i="496" s="1"/>
  <c r="AK261" i="496"/>
  <c r="AL261" i="496" s="1"/>
  <c r="AK262" i="496"/>
  <c r="AL262" i="496" s="1"/>
  <c r="AK263" i="496"/>
  <c r="AL263" i="496" s="1"/>
  <c r="AK264" i="496"/>
  <c r="AL264" i="496" s="1"/>
  <c r="AK265" i="496"/>
  <c r="AL265" i="496" s="1"/>
  <c r="AK266" i="496"/>
  <c r="AL266" i="496" s="1"/>
  <c r="AK267" i="496"/>
  <c r="AL267" i="496" s="1"/>
  <c r="AK268" i="496"/>
  <c r="AL268" i="496" s="1"/>
  <c r="AK269" i="496"/>
  <c r="AL269" i="496" s="1"/>
  <c r="AK270" i="496"/>
  <c r="AL270" i="496" s="1"/>
  <c r="AK271" i="496"/>
  <c r="AL271" i="496" s="1"/>
  <c r="AK272" i="496"/>
  <c r="AL272" i="496" s="1"/>
  <c r="AK273" i="496"/>
  <c r="AL273" i="496" s="1"/>
  <c r="AK274" i="496"/>
  <c r="AL274" i="496" s="1"/>
  <c r="AK275" i="496"/>
  <c r="AL275" i="496" s="1"/>
  <c r="AK276" i="496"/>
  <c r="AL276" i="496" s="1"/>
  <c r="AK277" i="496"/>
  <c r="AL277" i="496" s="1"/>
  <c r="AK278" i="496"/>
  <c r="AL278" i="496" s="1"/>
  <c r="AK279" i="496"/>
  <c r="AL279" i="496" s="1"/>
  <c r="AK280" i="496"/>
  <c r="AL280" i="496" s="1"/>
  <c r="AK281" i="496"/>
  <c r="AL281" i="496" s="1"/>
  <c r="AK282" i="496"/>
  <c r="AL282" i="496" s="1"/>
  <c r="AK283" i="496"/>
  <c r="AL283" i="496" s="1"/>
  <c r="AK284" i="496"/>
  <c r="AL284" i="496" s="1"/>
  <c r="AK285" i="496"/>
  <c r="AL285" i="496" s="1"/>
  <c r="AK286" i="496"/>
  <c r="AL286" i="496" s="1"/>
  <c r="AK287" i="496"/>
  <c r="AL287" i="496" s="1"/>
  <c r="AK288" i="496"/>
  <c r="AL288" i="496" s="1"/>
  <c r="AK289" i="496"/>
  <c r="AL289" i="496" s="1"/>
  <c r="AK290" i="496"/>
  <c r="AL290" i="496" s="1"/>
  <c r="AK291" i="496"/>
  <c r="AL291" i="496" s="1"/>
  <c r="AK292" i="496"/>
  <c r="AL292" i="496" s="1"/>
  <c r="AK293" i="496"/>
  <c r="AL293" i="496" s="1"/>
  <c r="AK294" i="496"/>
  <c r="AL294" i="496" s="1"/>
  <c r="AK295" i="496"/>
  <c r="AL295" i="496" s="1"/>
  <c r="AK296" i="496"/>
  <c r="AL296" i="496" s="1"/>
  <c r="AK297" i="496"/>
  <c r="AL297" i="496" s="1"/>
  <c r="AK298" i="496"/>
  <c r="AL298" i="496" s="1"/>
  <c r="AK299" i="496"/>
  <c r="AL299" i="496" s="1"/>
  <c r="AK300" i="496"/>
  <c r="AL300" i="496" s="1"/>
  <c r="AK301" i="496"/>
  <c r="AL301" i="496" s="1"/>
  <c r="AK302" i="496"/>
  <c r="AL302" i="496" s="1"/>
  <c r="AK303" i="496"/>
  <c r="AL303" i="496" s="1"/>
  <c r="AK304" i="496"/>
  <c r="AL304" i="496" s="1"/>
  <c r="AK305" i="496"/>
  <c r="AL305" i="496" s="1"/>
  <c r="AK306" i="496"/>
  <c r="AL306" i="496" s="1"/>
  <c r="AK307" i="496"/>
  <c r="AL307" i="496" s="1"/>
  <c r="AK308" i="496"/>
  <c r="AL308" i="496" s="1"/>
  <c r="AK309" i="496"/>
  <c r="AL309" i="496" s="1"/>
  <c r="AK310" i="496"/>
  <c r="AL310" i="496" s="1"/>
  <c r="AK311" i="496"/>
  <c r="AL311" i="496" s="1"/>
  <c r="AK312" i="496"/>
  <c r="AL312" i="496" s="1"/>
  <c r="AK313" i="496"/>
  <c r="AL313" i="496" s="1"/>
  <c r="AK314" i="496"/>
  <c r="AL314" i="496" s="1"/>
  <c r="AK315" i="496"/>
  <c r="AL315" i="496" s="1"/>
  <c r="AK316" i="496"/>
  <c r="AL316" i="496" s="1"/>
  <c r="AK317" i="496"/>
  <c r="AL317" i="496" s="1"/>
  <c r="AK318" i="496"/>
  <c r="AL318" i="496" s="1"/>
  <c r="AK319" i="496"/>
  <c r="AL319" i="496" s="1"/>
  <c r="AK320" i="496"/>
  <c r="AL320" i="496" s="1"/>
  <c r="AK321" i="496"/>
  <c r="AL321" i="496" s="1"/>
  <c r="AK322" i="496"/>
  <c r="AL322" i="496" s="1"/>
  <c r="AK323" i="496"/>
  <c r="AL323" i="496" s="1"/>
  <c r="AK324" i="496"/>
  <c r="AL324" i="496" s="1"/>
  <c r="AK325" i="496"/>
  <c r="AL325" i="496" s="1"/>
  <c r="AK326" i="496"/>
  <c r="AL326" i="496" s="1"/>
  <c r="AK327" i="496"/>
  <c r="AL327" i="496" s="1"/>
  <c r="AK328" i="496"/>
  <c r="AL328" i="496" s="1"/>
  <c r="AK329" i="496"/>
  <c r="AL329" i="496" s="1"/>
  <c r="AK330" i="496"/>
  <c r="AL330" i="496" s="1"/>
  <c r="AK331" i="496"/>
  <c r="AL331" i="496" s="1"/>
  <c r="AK332" i="496"/>
  <c r="AL332" i="496" s="1"/>
  <c r="AK333" i="496"/>
  <c r="AL333" i="496" s="1"/>
  <c r="AK334" i="496"/>
  <c r="AL334" i="496" s="1"/>
  <c r="AK335" i="496"/>
  <c r="AL335" i="496" s="1"/>
  <c r="AK336" i="496"/>
  <c r="AL336" i="496" s="1"/>
  <c r="AK337" i="496"/>
  <c r="AL337" i="496" s="1"/>
  <c r="AK338" i="496"/>
  <c r="AL338" i="496" s="1"/>
  <c r="AK339" i="496"/>
  <c r="AL339" i="496" s="1"/>
  <c r="AK340" i="496"/>
  <c r="AL340" i="496" s="1"/>
  <c r="AK341" i="496"/>
  <c r="AL341" i="496" s="1"/>
  <c r="AK342" i="496"/>
  <c r="AL342" i="496" s="1"/>
  <c r="AK343" i="496"/>
  <c r="AL343" i="496" s="1"/>
  <c r="AK344" i="496"/>
  <c r="AL344" i="496" s="1"/>
  <c r="AK345" i="496"/>
  <c r="AL345" i="496" s="1"/>
  <c r="AK346" i="496"/>
  <c r="AL346" i="496" s="1"/>
  <c r="AK347" i="496"/>
  <c r="AL347" i="496" s="1"/>
  <c r="AK348" i="496"/>
  <c r="AL348" i="496" s="1"/>
  <c r="AK349" i="496"/>
  <c r="AL349" i="496" s="1"/>
  <c r="AK350" i="496"/>
  <c r="AL350" i="496" s="1"/>
  <c r="AK351" i="496"/>
  <c r="AL351" i="496" s="1"/>
  <c r="AK352" i="496"/>
  <c r="AL352" i="496" s="1"/>
  <c r="AK353" i="496"/>
  <c r="AL353" i="496" s="1"/>
  <c r="AK354" i="496"/>
  <c r="AL354" i="496" s="1"/>
  <c r="AK355" i="496"/>
  <c r="AL355" i="496" s="1"/>
  <c r="AK356" i="496"/>
  <c r="AL356" i="496" s="1"/>
  <c r="AK357" i="496"/>
  <c r="AL357" i="496" s="1"/>
  <c r="AK358" i="496"/>
  <c r="AL358" i="496" s="1"/>
  <c r="AK359" i="496"/>
  <c r="AL359" i="496" s="1"/>
  <c r="AK360" i="496"/>
  <c r="AL360" i="496" s="1"/>
  <c r="AK361" i="496"/>
  <c r="AL361" i="496" s="1"/>
  <c r="AK362" i="496"/>
  <c r="AL362" i="496" s="1"/>
  <c r="AK363" i="496"/>
  <c r="AL363" i="496" s="1"/>
  <c r="AK364" i="496"/>
  <c r="AL364" i="496" s="1"/>
  <c r="AK365" i="496"/>
  <c r="AL365" i="496" s="1"/>
  <c r="AK366" i="496"/>
  <c r="AL366" i="496" s="1"/>
  <c r="AK367" i="496"/>
  <c r="AL367" i="496" s="1"/>
  <c r="AK368" i="496"/>
  <c r="AL368" i="496" s="1"/>
  <c r="AK369" i="496"/>
  <c r="AL369" i="496" s="1"/>
  <c r="AK370" i="496"/>
  <c r="AL370" i="496" s="1"/>
  <c r="AK371" i="496"/>
  <c r="AL371" i="496" s="1"/>
  <c r="AK372" i="496"/>
  <c r="AL372" i="496" s="1"/>
  <c r="AK373" i="496"/>
  <c r="AL373" i="496" s="1"/>
  <c r="AK374" i="496"/>
  <c r="AL374" i="496" s="1"/>
  <c r="AK375" i="496"/>
  <c r="AL375" i="496" s="1"/>
  <c r="AK376" i="496"/>
  <c r="AL376" i="496" s="1"/>
  <c r="AK377" i="496"/>
  <c r="AL377" i="496" s="1"/>
  <c r="AK378" i="496"/>
  <c r="AL378" i="496" s="1"/>
  <c r="AK379" i="496"/>
  <c r="AL379" i="496" s="1"/>
  <c r="AK380" i="496"/>
  <c r="AL380" i="496" s="1"/>
  <c r="AK381" i="496"/>
  <c r="AL381" i="496" s="1"/>
  <c r="AK382" i="496"/>
  <c r="AL382" i="496" s="1"/>
  <c r="AK383" i="496"/>
  <c r="AL383" i="496" s="1"/>
  <c r="AK384" i="496"/>
  <c r="AL384" i="496" s="1"/>
  <c r="AK385" i="496"/>
  <c r="AL385" i="496" s="1"/>
  <c r="AK386" i="496"/>
  <c r="AL386" i="496" s="1"/>
  <c r="AK387" i="496"/>
  <c r="AL387" i="496" s="1"/>
  <c r="AK388" i="496"/>
  <c r="AL388" i="496" s="1"/>
  <c r="AK389" i="496"/>
  <c r="AL389" i="496" s="1"/>
  <c r="AK390" i="496"/>
  <c r="AL390" i="496" s="1"/>
  <c r="AK391" i="496"/>
  <c r="AL391" i="496" s="1"/>
  <c r="AK392" i="496"/>
  <c r="AL392" i="496" s="1"/>
  <c r="AK393" i="496"/>
  <c r="AL393" i="496" s="1"/>
  <c r="AK394" i="496"/>
  <c r="AL394" i="496" s="1"/>
  <c r="AK395" i="496"/>
  <c r="AL395" i="496" s="1"/>
  <c r="AK396" i="496"/>
  <c r="AL396" i="496" s="1"/>
  <c r="AK397" i="496"/>
  <c r="AL397" i="496" s="1"/>
  <c r="AK398" i="496"/>
  <c r="AL398" i="496" s="1"/>
  <c r="AK399" i="496"/>
  <c r="AL399" i="496" s="1"/>
  <c r="AK400" i="496"/>
  <c r="AL400" i="496" s="1"/>
  <c r="AK401" i="496"/>
  <c r="AL401" i="496" s="1"/>
  <c r="AK402" i="496"/>
  <c r="AL402" i="496" s="1"/>
  <c r="AK403" i="496"/>
  <c r="AL403" i="496" s="1"/>
  <c r="AK404" i="496"/>
  <c r="AL404" i="496" s="1"/>
  <c r="AK405" i="496"/>
  <c r="AL405" i="496" s="1"/>
  <c r="AK406" i="496"/>
  <c r="AL406" i="496" s="1"/>
  <c r="AK407" i="496"/>
  <c r="AL407" i="496" s="1"/>
  <c r="AK408" i="496"/>
  <c r="AL408" i="496" s="1"/>
  <c r="AK409" i="496"/>
  <c r="AL409" i="496" s="1"/>
  <c r="AK410" i="496"/>
  <c r="AL410" i="496" s="1"/>
  <c r="AK411" i="496"/>
  <c r="AL411" i="496" s="1"/>
  <c r="AK412" i="496"/>
  <c r="AL412" i="496" s="1"/>
  <c r="AK413" i="496"/>
  <c r="AL413" i="496" s="1"/>
  <c r="AK414" i="496"/>
  <c r="AL414" i="496" s="1"/>
  <c r="AK415" i="496"/>
  <c r="AL415" i="496" s="1"/>
  <c r="AK416" i="496"/>
  <c r="AL416" i="496" s="1"/>
  <c r="AK417" i="496"/>
  <c r="AL417" i="496" s="1"/>
  <c r="AK418" i="496"/>
  <c r="AL418" i="496" s="1"/>
  <c r="AK419" i="496"/>
  <c r="AL419" i="496" s="1"/>
  <c r="AK420" i="496"/>
  <c r="AL420" i="496" s="1"/>
  <c r="AK421" i="496"/>
  <c r="AL421" i="496" s="1"/>
  <c r="AK422" i="496"/>
  <c r="AL422" i="496" s="1"/>
  <c r="AK423" i="496"/>
  <c r="AL423" i="496" s="1"/>
  <c r="AK424" i="496"/>
  <c r="AL424" i="496" s="1"/>
  <c r="AK425" i="496"/>
  <c r="AL425" i="496" s="1"/>
  <c r="AK426" i="496"/>
  <c r="AL426" i="496" s="1"/>
  <c r="AK427" i="496"/>
  <c r="AL427" i="496" s="1"/>
  <c r="AK428" i="496"/>
  <c r="AL428" i="496" s="1"/>
  <c r="AK429" i="496"/>
  <c r="AL429" i="496" s="1"/>
  <c r="AK430" i="496"/>
  <c r="AL430" i="496" s="1"/>
  <c r="AK431" i="496"/>
  <c r="AL431" i="496" s="1"/>
  <c r="AK432" i="496"/>
  <c r="AL432" i="496" s="1"/>
  <c r="AK433" i="496"/>
  <c r="AL433" i="496" s="1"/>
  <c r="AK434" i="496"/>
  <c r="AL434" i="496" s="1"/>
  <c r="AK435" i="496"/>
  <c r="AL435" i="496" s="1"/>
  <c r="AK436" i="496"/>
  <c r="AL436" i="496" s="1"/>
  <c r="AK437" i="496"/>
  <c r="AL437" i="496" s="1"/>
  <c r="AK438" i="496"/>
  <c r="AL438" i="496" s="1"/>
  <c r="AK439" i="496"/>
  <c r="AL439" i="496" s="1"/>
  <c r="AK440" i="496"/>
  <c r="AL440" i="496" s="1"/>
  <c r="AK441" i="496"/>
  <c r="AL441" i="496" s="1"/>
  <c r="AK442" i="496"/>
  <c r="AL442" i="496" s="1"/>
  <c r="AK443" i="496"/>
  <c r="AL443" i="496" s="1"/>
  <c r="AD1" i="496" l="1"/>
  <c r="AI23" i="496" s="1"/>
  <c r="AF23" i="496" s="1"/>
  <c r="AC1" i="496"/>
  <c r="AI15" i="496" s="1"/>
  <c r="AB1" i="496"/>
  <c r="AA1" i="496"/>
  <c r="AH15" i="496" s="1"/>
  <c r="AH34" i="496" l="1"/>
  <c r="AH31" i="496"/>
  <c r="AH20" i="496"/>
  <c r="AH32" i="496"/>
  <c r="AH21" i="496"/>
  <c r="AH33" i="496"/>
  <c r="AH22" i="496"/>
  <c r="AH19" i="496"/>
  <c r="AH23" i="496"/>
  <c r="AH24" i="496"/>
  <c r="AH25" i="496"/>
  <c r="AH26" i="496"/>
  <c r="AH27" i="496"/>
  <c r="AH28" i="496"/>
  <c r="AH29" i="496"/>
  <c r="AH30" i="496"/>
  <c r="AI25" i="496"/>
  <c r="AH5" i="496"/>
  <c r="AI8" i="496"/>
  <c r="AH13" i="496"/>
  <c r="AI33" i="496"/>
  <c r="AI12" i="496"/>
  <c r="AI30" i="496"/>
  <c r="AI22" i="496"/>
  <c r="AH8" i="496"/>
  <c r="AH16" i="496"/>
  <c r="AI16" i="496"/>
  <c r="AI29" i="496"/>
  <c r="AI21" i="496"/>
  <c r="AH9" i="496"/>
  <c r="AE9" i="496" s="1"/>
  <c r="AH17" i="496"/>
  <c r="AI4" i="496"/>
  <c r="AI34" i="496"/>
  <c r="AI26" i="496"/>
  <c r="AH4" i="496"/>
  <c r="AE4" i="496" s="1"/>
  <c r="AH12" i="496"/>
  <c r="AI5" i="496"/>
  <c r="AI13" i="496"/>
  <c r="AI17" i="496"/>
  <c r="AI6" i="496"/>
  <c r="AI10" i="496"/>
  <c r="AI14" i="496"/>
  <c r="AI18" i="496"/>
  <c r="AI32" i="496"/>
  <c r="AI28" i="496"/>
  <c r="AI24" i="496"/>
  <c r="AI20" i="496"/>
  <c r="AH6" i="496"/>
  <c r="AH10" i="496"/>
  <c r="AH14" i="496"/>
  <c r="AH18" i="496"/>
  <c r="AI9" i="496"/>
  <c r="AI3" i="496"/>
  <c r="AI7" i="496"/>
  <c r="AI11" i="496"/>
  <c r="AI19" i="496"/>
  <c r="AF19" i="496" s="1"/>
  <c r="AI31" i="496"/>
  <c r="AI27" i="496"/>
  <c r="AH3" i="496"/>
  <c r="AH7" i="496"/>
  <c r="AH11" i="496"/>
  <c r="AK3" i="496" l="1"/>
  <c r="AL3" i="496" s="1"/>
  <c r="AE13" i="496" l="1"/>
  <c r="Z22" i="496" l="1"/>
  <c r="AF20" i="496" l="1"/>
  <c r="AG52" i="496" s="1"/>
  <c r="AF21" i="496"/>
  <c r="AG53" i="496" s="1"/>
  <c r="AF22" i="496"/>
  <c r="AG54" i="496" s="1"/>
  <c r="AG55" i="496"/>
  <c r="AF24" i="496"/>
  <c r="AG56" i="496" s="1"/>
  <c r="AF25" i="496"/>
  <c r="AG57" i="496" s="1"/>
  <c r="AF26" i="496"/>
  <c r="AG58" i="496" s="1"/>
  <c r="AF27" i="496"/>
  <c r="AG59" i="496" s="1"/>
  <c r="AF28" i="496"/>
  <c r="AG60" i="496" s="1"/>
  <c r="AF29" i="496"/>
  <c r="AG61" i="496" s="1"/>
  <c r="AF30" i="496"/>
  <c r="AG62" i="496" s="1"/>
  <c r="AF31" i="496"/>
  <c r="AG63" i="496" s="1"/>
  <c r="AF32" i="496"/>
  <c r="AG64" i="496" s="1"/>
  <c r="AF33" i="496"/>
  <c r="AG65" i="496" s="1"/>
  <c r="AF34" i="496"/>
  <c r="AG66" i="496" s="1"/>
  <c r="AG51" i="496"/>
  <c r="AF4" i="496"/>
  <c r="AG36" i="496" s="1"/>
  <c r="AF5" i="496"/>
  <c r="AG37" i="496" s="1"/>
  <c r="AF6" i="496"/>
  <c r="AG38" i="496" s="1"/>
  <c r="AF7" i="496"/>
  <c r="AG39" i="496" s="1"/>
  <c r="AF8" i="496"/>
  <c r="AG40" i="496" s="1"/>
  <c r="AF9" i="496"/>
  <c r="AG41" i="496" s="1"/>
  <c r="AF10" i="496"/>
  <c r="AG42" i="496" s="1"/>
  <c r="AF11" i="496"/>
  <c r="AG43" i="496" s="1"/>
  <c r="AF12" i="496"/>
  <c r="AG44" i="496" s="1"/>
  <c r="AF13" i="496"/>
  <c r="AG45" i="496" s="1"/>
  <c r="AF14" i="496"/>
  <c r="AG46" i="496" s="1"/>
  <c r="AF15" i="496"/>
  <c r="AG47" i="496" s="1"/>
  <c r="AF16" i="496"/>
  <c r="AG48" i="496" s="1"/>
  <c r="AF17" i="496"/>
  <c r="AG49" i="496" s="1"/>
  <c r="AF18" i="496"/>
  <c r="AG50" i="496" s="1"/>
  <c r="AF3" i="496"/>
  <c r="AG35" i="496" s="1"/>
  <c r="AG13" i="496"/>
  <c r="AE20" i="496"/>
  <c r="AG20" i="496" s="1"/>
  <c r="AE21" i="496"/>
  <c r="AG21" i="496" s="1"/>
  <c r="AE22" i="496"/>
  <c r="AG22" i="496" s="1"/>
  <c r="AE23" i="496"/>
  <c r="AG23" i="496" s="1"/>
  <c r="AE24" i="496"/>
  <c r="AG24" i="496" s="1"/>
  <c r="AE25" i="496"/>
  <c r="AG25" i="496" s="1"/>
  <c r="AE26" i="496"/>
  <c r="AG26" i="496" s="1"/>
  <c r="AE27" i="496"/>
  <c r="AG27" i="496" s="1"/>
  <c r="AE28" i="496"/>
  <c r="AG28" i="496" s="1"/>
  <c r="AE29" i="496"/>
  <c r="AG29" i="496" s="1"/>
  <c r="AE30" i="496"/>
  <c r="AG30" i="496" s="1"/>
  <c r="AE31" i="496"/>
  <c r="AG31" i="496" s="1"/>
  <c r="AE32" i="496"/>
  <c r="AG32" i="496" s="1"/>
  <c r="AE33" i="496"/>
  <c r="AG33" i="496" s="1"/>
  <c r="AE34" i="496"/>
  <c r="AG34" i="496" s="1"/>
  <c r="AE19" i="496"/>
  <c r="AG19" i="496" s="1"/>
  <c r="AG4" i="496"/>
  <c r="AE5" i="496"/>
  <c r="AG5" i="496" s="1"/>
  <c r="AE6" i="496"/>
  <c r="AG6" i="496" s="1"/>
  <c r="AE7" i="496"/>
  <c r="AG7" i="496" s="1"/>
  <c r="AE8" i="496"/>
  <c r="AG8" i="496" s="1"/>
  <c r="AG9" i="496"/>
  <c r="AE10" i="496"/>
  <c r="AG10" i="496" s="1"/>
  <c r="AE11" i="496"/>
  <c r="AG11" i="496" s="1"/>
  <c r="AE12" i="496"/>
  <c r="AG12" i="496" s="1"/>
  <c r="AE14" i="496"/>
  <c r="AG14" i="496" s="1"/>
  <c r="AE15" i="496"/>
  <c r="AG15" i="496" s="1"/>
  <c r="AE16" i="496"/>
  <c r="AG16" i="496" s="1"/>
  <c r="AE17" i="496"/>
  <c r="AG17" i="496" s="1"/>
  <c r="AE18" i="496"/>
  <c r="AG18" i="496" s="1"/>
  <c r="AE3" i="496"/>
  <c r="AG3" i="496" s="1"/>
  <c r="D62" i="499"/>
  <c r="D61" i="499"/>
  <c r="D60" i="499"/>
  <c r="D59" i="499"/>
  <c r="D58" i="499"/>
  <c r="D57" i="499"/>
  <c r="D56" i="499"/>
  <c r="F55" i="499"/>
  <c r="D55" i="499"/>
  <c r="F54" i="499"/>
  <c r="D54" i="499"/>
  <c r="F53" i="499"/>
  <c r="D53" i="499"/>
  <c r="H52" i="499"/>
  <c r="F52" i="499"/>
  <c r="D52" i="499"/>
  <c r="H51" i="499"/>
  <c r="F51" i="499"/>
  <c r="D51" i="499"/>
  <c r="H50" i="499"/>
  <c r="F50" i="499"/>
  <c r="D50" i="499"/>
  <c r="H49" i="499"/>
  <c r="F49" i="499"/>
  <c r="D49" i="499"/>
  <c r="F48" i="499"/>
  <c r="D48" i="499"/>
  <c r="D47" i="499"/>
  <c r="J45" i="499"/>
  <c r="H45" i="499"/>
  <c r="F45" i="499"/>
  <c r="J44" i="499"/>
  <c r="H44" i="499"/>
  <c r="F44" i="499"/>
  <c r="D44" i="499"/>
  <c r="D43" i="499"/>
  <c r="V451" i="496" l="1"/>
  <c r="C2" i="499"/>
  <c r="W2" i="499"/>
  <c r="E3" i="499"/>
  <c r="U3" i="499"/>
  <c r="C4" i="499"/>
  <c r="W4" i="499"/>
  <c r="G5" i="499"/>
  <c r="S5" i="499"/>
  <c r="C6" i="499"/>
  <c r="W6" i="499"/>
  <c r="E7" i="499"/>
  <c r="U7" i="499"/>
  <c r="C8" i="499"/>
  <c r="W8" i="499"/>
  <c r="I9" i="499"/>
  <c r="Q9" i="499"/>
  <c r="C10" i="499"/>
  <c r="W10" i="499"/>
  <c r="E11" i="499"/>
  <c r="U11" i="499"/>
  <c r="C12" i="499"/>
  <c r="W12" i="499"/>
  <c r="G13" i="499"/>
  <c r="S13" i="499"/>
  <c r="C14" i="499"/>
  <c r="W14" i="499"/>
  <c r="E15" i="499"/>
  <c r="U15" i="499"/>
  <c r="C16" i="499"/>
  <c r="W16" i="499"/>
  <c r="C18" i="499"/>
  <c r="W18" i="499"/>
  <c r="E19" i="499"/>
  <c r="U19" i="499"/>
  <c r="C20" i="499"/>
  <c r="W20" i="499"/>
  <c r="G21" i="499"/>
  <c r="S21" i="499"/>
  <c r="C22" i="499"/>
  <c r="W22" i="499"/>
  <c r="E23" i="499"/>
  <c r="U23" i="499"/>
  <c r="C24" i="499"/>
  <c r="W24" i="499"/>
  <c r="I25" i="499"/>
  <c r="Q25" i="499"/>
  <c r="C26" i="499"/>
  <c r="W26" i="499"/>
  <c r="E27" i="499"/>
  <c r="U27" i="499"/>
  <c r="C28" i="499"/>
  <c r="W28" i="499"/>
  <c r="G29" i="499"/>
  <c r="S29" i="499"/>
  <c r="C30" i="499"/>
  <c r="W30" i="499"/>
  <c r="E31" i="499"/>
  <c r="U31" i="499"/>
  <c r="C32" i="499"/>
  <c r="W32" i="499"/>
  <c r="V47" i="499"/>
  <c r="T48" i="499"/>
  <c r="V48" i="499"/>
  <c r="R49" i="499"/>
  <c r="T49" i="499"/>
  <c r="V49" i="499"/>
  <c r="R50" i="499"/>
  <c r="T50" i="499"/>
  <c r="V50" i="499"/>
  <c r="R51" i="499"/>
  <c r="T51" i="499"/>
  <c r="V51" i="499"/>
  <c r="R52" i="499"/>
  <c r="T52" i="499"/>
  <c r="V52" i="499"/>
  <c r="T53" i="499"/>
  <c r="V53" i="499"/>
  <c r="T54" i="499"/>
  <c r="V54" i="499"/>
  <c r="T55" i="499"/>
  <c r="V55" i="499"/>
  <c r="V56" i="499"/>
  <c r="V57" i="499"/>
  <c r="V58" i="499"/>
  <c r="V59" i="499"/>
  <c r="V60" i="499"/>
  <c r="V61" i="499"/>
  <c r="V62" i="499"/>
  <c r="K28" i="499"/>
  <c r="K12" i="499"/>
  <c r="O448" i="496"/>
  <c r="O447" i="496"/>
  <c r="X37" i="499"/>
  <c r="S445" i="496" l="1"/>
  <c r="I450" i="496"/>
  <c r="F450" i="496"/>
  <c r="J450" i="496"/>
  <c r="H450" i="496"/>
  <c r="K450" i="496"/>
  <c r="G450" i="496"/>
  <c r="O449" i="496"/>
  <c r="T445" i="496"/>
  <c r="P445" i="496"/>
  <c r="U445" i="496"/>
  <c r="R445" i="496"/>
  <c r="V445" i="496"/>
  <c r="Q445" i="496"/>
  <c r="L450" i="496" l="1"/>
  <c r="K446" i="496" l="1"/>
  <c r="K449" i="496" l="1"/>
  <c r="K451" i="496" s="1"/>
  <c r="K448" i="496"/>
  <c r="J446" i="496"/>
  <c r="J448" i="496" s="1"/>
  <c r="L447" i="496"/>
  <c r="H446" i="496"/>
  <c r="H448" i="496" s="1"/>
  <c r="I446" i="496"/>
  <c r="I448" i="496" s="1"/>
  <c r="G449" i="496"/>
  <c r="G451" i="496" s="1"/>
  <c r="F449" i="496"/>
  <c r="F451" i="496" s="1"/>
  <c r="J449" i="496" l="1"/>
  <c r="J451" i="496" s="1"/>
  <c r="H449" i="496"/>
  <c r="H451" i="496" s="1"/>
  <c r="I449" i="496"/>
  <c r="I451" i="496" s="1"/>
  <c r="G446" i="496"/>
  <c r="G448" i="496" s="1"/>
  <c r="F446" i="496"/>
  <c r="F448" i="496" s="1"/>
  <c r="L449" i="496" l="1"/>
  <c r="L451" i="496" s="1"/>
  <c r="L446" i="496"/>
  <c r="L448" i="496" s="1"/>
  <c r="S451" i="496" l="1"/>
</calcChain>
</file>

<file path=xl/sharedStrings.xml><?xml version="1.0" encoding="utf-8"?>
<sst xmlns="http://schemas.openxmlformats.org/spreadsheetml/2006/main" count="2761" uniqueCount="730">
  <si>
    <t>2nd Rd</t>
  </si>
  <si>
    <t>3rd Rd</t>
  </si>
  <si>
    <t>4th Rd</t>
  </si>
  <si>
    <t>Champ</t>
  </si>
  <si>
    <t>Final 4</t>
  </si>
  <si>
    <t>Paid?</t>
  </si>
  <si>
    <t>Place</t>
  </si>
  <si>
    <t>Bracket Winners</t>
  </si>
  <si>
    <t>Points Won</t>
  </si>
  <si>
    <t>West</t>
  </si>
  <si>
    <t>East</t>
  </si>
  <si>
    <t>Winner</t>
  </si>
  <si>
    <t>team is out=</t>
  </si>
  <si>
    <t xml:space="preserve">1st Rd </t>
  </si>
  <si>
    <t>Cham-pion</t>
  </si>
  <si>
    <t>Left Finalist</t>
  </si>
  <si>
    <t>Right Finalist</t>
  </si>
  <si>
    <t>Total</t>
  </si>
  <si>
    <t>Pts Back</t>
  </si>
  <si>
    <t>Points for a winner</t>
  </si>
  <si>
    <t>Total Pts Won</t>
  </si>
  <si>
    <t>Total Pts Possible</t>
  </si>
  <si>
    <t>% Pts Won</t>
  </si>
  <si>
    <t>Total Pix Won</t>
  </si>
  <si>
    <t>Total Pix Possible</t>
  </si>
  <si>
    <t>% Pix Won</t>
  </si>
  <si>
    <t>Gray means team is eliminated</t>
  </si>
  <si>
    <t>Bracket Winner Counts</t>
  </si>
  <si>
    <t>Seed</t>
  </si>
  <si>
    <t>Pks</t>
  </si>
  <si>
    <t>1st</t>
  </si>
  <si>
    <t>2nd</t>
  </si>
  <si>
    <t>3rd</t>
  </si>
  <si>
    <t>5th</t>
  </si>
  <si>
    <t>6th</t>
  </si>
  <si>
    <t>9th</t>
  </si>
  <si>
    <t>11th</t>
  </si>
  <si>
    <t>12th</t>
  </si>
  <si>
    <t>15th</t>
  </si>
  <si>
    <t>17th</t>
  </si>
  <si>
    <t>18th</t>
  </si>
  <si>
    <t>21st</t>
  </si>
  <si>
    <t>22nd</t>
  </si>
  <si>
    <t>Sheets Paid</t>
  </si>
  <si>
    <t>Sheets Not Paid</t>
  </si>
  <si>
    <t>2E</t>
  </si>
  <si>
    <t>LEFT</t>
  </si>
  <si>
    <t>RIGHT</t>
  </si>
  <si>
    <t>Wins by game:</t>
  </si>
  <si>
    <t>On your sheet, each game</t>
  </si>
  <si>
    <t>has a number by the box.</t>
  </si>
  <si>
    <t>Here are the number of</t>
  </si>
  <si>
    <t>wins each game got.</t>
  </si>
  <si>
    <t>Gm#</t>
  </si>
  <si>
    <t>Wins</t>
  </si>
  <si>
    <t>% won</t>
  </si>
  <si>
    <t>NAME</t>
  </si>
  <si>
    <t>1E</t>
  </si>
  <si>
    <t>1W</t>
  </si>
  <si>
    <t>2W</t>
  </si>
  <si>
    <t>3W</t>
  </si>
  <si>
    <t>3E</t>
  </si>
  <si>
    <t>4W</t>
  </si>
  <si>
    <t>5W</t>
  </si>
  <si>
    <t>6W</t>
  </si>
  <si>
    <t>7W</t>
  </si>
  <si>
    <t>8W</t>
  </si>
  <si>
    <t>4E</t>
  </si>
  <si>
    <t>5E</t>
  </si>
  <si>
    <t>6E</t>
  </si>
  <si>
    <t>7E</t>
  </si>
  <si>
    <t>8E</t>
  </si>
  <si>
    <t>9E</t>
  </si>
  <si>
    <t>E</t>
  </si>
  <si>
    <t>W</t>
  </si>
  <si>
    <t>Michigan</t>
  </si>
  <si>
    <t>Kansas</t>
  </si>
  <si>
    <t>Gonzaga</t>
  </si>
  <si>
    <t>change concat on final four</t>
  </si>
  <si>
    <t>right finalist</t>
  </si>
  <si>
    <t>left finalist</t>
  </si>
  <si>
    <t>7 Points</t>
  </si>
  <si>
    <t>NATIONAL CHAMPION</t>
  </si>
  <si>
    <t>National Champ</t>
  </si>
  <si>
    <t>West(W)</t>
  </si>
  <si>
    <t>Right Side Finalist</t>
  </si>
  <si>
    <t>Left Side Finalist</t>
  </si>
  <si>
    <t>Left    Side Finalist</t>
  </si>
  <si>
    <t>East(E)</t>
  </si>
  <si>
    <t>Seed #</t>
  </si>
  <si>
    <t>Key</t>
  </si>
  <si>
    <t>Wins TB</t>
  </si>
  <si>
    <t>3S</t>
  </si>
  <si>
    <t>1S</t>
  </si>
  <si>
    <t>1M</t>
  </si>
  <si>
    <t>2S</t>
  </si>
  <si>
    <t>2M</t>
  </si>
  <si>
    <t>3M</t>
  </si>
  <si>
    <t>Midwest(M)</t>
  </si>
  <si>
    <t>South(S)</t>
  </si>
  <si>
    <t>S</t>
  </si>
  <si>
    <t>M</t>
  </si>
  <si>
    <t>4S</t>
  </si>
  <si>
    <t>4M</t>
  </si>
  <si>
    <t>5S</t>
  </si>
  <si>
    <t>5M</t>
  </si>
  <si>
    <t>6S</t>
  </si>
  <si>
    <t>6M</t>
  </si>
  <si>
    <t>7S</t>
  </si>
  <si>
    <t>7M</t>
  </si>
  <si>
    <t>8S</t>
  </si>
  <si>
    <t>8M</t>
  </si>
  <si>
    <t>9S</t>
  </si>
  <si>
    <t>South</t>
  </si>
  <si>
    <t>Midwest</t>
  </si>
  <si>
    <t>Mid west</t>
  </si>
  <si>
    <t>Find BOX</t>
  </si>
  <si>
    <t>My name is*</t>
  </si>
  <si>
    <t>My position is:</t>
  </si>
  <si>
    <t>Have I paid?</t>
  </si>
  <si>
    <t>*Must match exactly, including # if multiple sheets</t>
  </si>
  <si>
    <t>20th</t>
  </si>
  <si>
    <t>1st Rd 1-8 Seed Win</t>
  </si>
  <si>
    <t>3 Points</t>
  </si>
  <si>
    <t>1st Rd 9-16 Seed Win</t>
  </si>
  <si>
    <t>4 Points</t>
  </si>
  <si>
    <t>2nd Rd 1-8 Seed Win</t>
  </si>
  <si>
    <t>6 Points</t>
  </si>
  <si>
    <t>2nd Rd 9-16 Seed Win</t>
  </si>
  <si>
    <t>10 Points</t>
  </si>
  <si>
    <t>14 Points</t>
  </si>
  <si>
    <t>Semi-Final</t>
  </si>
  <si>
    <t>19 Points</t>
  </si>
  <si>
    <t>Final</t>
  </si>
  <si>
    <t>25 Points</t>
  </si>
  <si>
    <t>13th</t>
  </si>
  <si>
    <t>16th</t>
  </si>
  <si>
    <t>Other*</t>
  </si>
  <si>
    <t>3 or 4</t>
  </si>
  <si>
    <t>6 or 7</t>
  </si>
  <si>
    <t>4th</t>
  </si>
  <si>
    <t>Houston</t>
  </si>
  <si>
    <t>Texas Tech</t>
  </si>
  <si>
    <t>Purdue</t>
  </si>
  <si>
    <t>Losers</t>
  </si>
  <si>
    <t>8th</t>
  </si>
  <si>
    <t>14th</t>
  </si>
  <si>
    <t>23rd</t>
  </si>
  <si>
    <t>24th</t>
  </si>
  <si>
    <t>Last</t>
  </si>
  <si>
    <t>Entries whose champ is eliminated</t>
  </si>
  <si>
    <t>Entries whose champ is alive</t>
  </si>
  <si>
    <t>% Entries w/ champ alive</t>
  </si>
  <si>
    <t>High Poss*</t>
  </si>
  <si>
    <t>Wisconsin</t>
  </si>
  <si>
    <t>Tennessee</t>
  </si>
  <si>
    <t>Baylor</t>
  </si>
  <si>
    <t>Green is inside top 30 as of now*</t>
  </si>
  <si>
    <t>Creighton</t>
  </si>
  <si>
    <t>Alabama</t>
  </si>
  <si>
    <t>Arkansas</t>
  </si>
  <si>
    <t>Illinois</t>
  </si>
  <si>
    <t>Memphis</t>
  </si>
  <si>
    <t>Marquette</t>
  </si>
  <si>
    <t>UCLA</t>
  </si>
  <si>
    <t>Kentucky</t>
  </si>
  <si>
    <t>Arizona</t>
  </si>
  <si>
    <t>Iowa St.</t>
  </si>
  <si>
    <t>Auburn</t>
  </si>
  <si>
    <t>Duke</t>
  </si>
  <si>
    <t>Saint Mary's</t>
  </si>
  <si>
    <t>Norfolk St.</t>
  </si>
  <si>
    <t>Akron</t>
  </si>
  <si>
    <t>Yale</t>
  </si>
  <si>
    <t>No</t>
  </si>
  <si>
    <t>10th</t>
  </si>
  <si>
    <t>Payout</t>
  </si>
  <si>
    <t>2025 Ncaa Basketball Pool</t>
  </si>
  <si>
    <t>Ross Renfro1</t>
  </si>
  <si>
    <t>Ross Renfro2</t>
  </si>
  <si>
    <t>Ron Petersen</t>
  </si>
  <si>
    <t>Brian Schindler1</t>
  </si>
  <si>
    <t>Brian Schindler2</t>
  </si>
  <si>
    <t>Troy Taylor</t>
  </si>
  <si>
    <t>Jill Circo</t>
  </si>
  <si>
    <t>Mich. St.</t>
  </si>
  <si>
    <t>Texas A&amp;M</t>
  </si>
  <si>
    <t>Ole Miss</t>
  </si>
  <si>
    <t>Louisville</t>
  </si>
  <si>
    <t>New Mexico</t>
  </si>
  <si>
    <t>UC San Diego</t>
  </si>
  <si>
    <t>Florida</t>
  </si>
  <si>
    <t>St. John's</t>
  </si>
  <si>
    <t>Maryland</t>
  </si>
  <si>
    <t>Missouri</t>
  </si>
  <si>
    <t>UConn</t>
  </si>
  <si>
    <t>Oklahoma</t>
  </si>
  <si>
    <t>Drake</t>
  </si>
  <si>
    <t>Colo. St.</t>
  </si>
  <si>
    <t>Oregon</t>
  </si>
  <si>
    <t>BYU</t>
  </si>
  <si>
    <t>Miss. St.</t>
  </si>
  <si>
    <t>Vanderbilt</t>
  </si>
  <si>
    <t>VCU</t>
  </si>
  <si>
    <t>Liberty</t>
  </si>
  <si>
    <t>Clemson</t>
  </si>
  <si>
    <t>Georgia</t>
  </si>
  <si>
    <t>Utah St.</t>
  </si>
  <si>
    <t>Texas/Xavier</t>
  </si>
  <si>
    <t>McNeese</t>
  </si>
  <si>
    <t>John Blubaugh</t>
  </si>
  <si>
    <t>Amy Mattern</t>
  </si>
  <si>
    <t>Ryan Plattenberger</t>
  </si>
  <si>
    <t>Cody Kavan</t>
  </si>
  <si>
    <t>Ed Breault</t>
  </si>
  <si>
    <t>Thomas Cargile</t>
  </si>
  <si>
    <t>Michael Hansen</t>
  </si>
  <si>
    <t>Tim Haase</t>
  </si>
  <si>
    <t>Jim Franklin</t>
  </si>
  <si>
    <t>Riley Cahill</t>
  </si>
  <si>
    <t>Chuck Brannon</t>
  </si>
  <si>
    <t>Ryan Poehlman</t>
  </si>
  <si>
    <t>Jim Yakopec</t>
  </si>
  <si>
    <t>S.Diego St/UNC</t>
  </si>
  <si>
    <t>Auburn (28-5)</t>
  </si>
  <si>
    <t>Alabama St./   St. Francis U</t>
  </si>
  <si>
    <t>Louisville (27-7)</t>
  </si>
  <si>
    <t>Creighton (24-10)</t>
  </si>
  <si>
    <t>Michigan (25-9)</t>
  </si>
  <si>
    <t>UC San Diego (30-4)</t>
  </si>
  <si>
    <t>Texas A&amp;M (22-10)</t>
  </si>
  <si>
    <t>Yale (22-7)</t>
  </si>
  <si>
    <t>Ole Miss (22-11)</t>
  </si>
  <si>
    <t>San Diego St./ UNC</t>
  </si>
  <si>
    <t>Iowa St. (24-9)</t>
  </si>
  <si>
    <t>Lipscomb (25-9)</t>
  </si>
  <si>
    <t>Marquette (23-10)</t>
  </si>
  <si>
    <t>New Mexico (26-7)</t>
  </si>
  <si>
    <t>Mich. St. (27-6)</t>
  </si>
  <si>
    <t>Bryant (23-11)</t>
  </si>
  <si>
    <t>Florida (30-4)</t>
  </si>
  <si>
    <t>Norfolk St. (24-10)</t>
  </si>
  <si>
    <t>UConn (23-10)</t>
  </si>
  <si>
    <t>Oklahoma (20-13)</t>
  </si>
  <si>
    <t>Memphis (29-5)</t>
  </si>
  <si>
    <t>Colo. St. (25-9)</t>
  </si>
  <si>
    <t>Maryland (25-8)</t>
  </si>
  <si>
    <t>Grand Canyon (26-7)</t>
  </si>
  <si>
    <t>Missouri (22-11)</t>
  </si>
  <si>
    <t>Drake (30-3)</t>
  </si>
  <si>
    <t>Texas Tech (25-8)</t>
  </si>
  <si>
    <t>UNCW (27-7)</t>
  </si>
  <si>
    <t>Kansas (21-12)</t>
  </si>
  <si>
    <t>Arkansas (20-13)</t>
  </si>
  <si>
    <t>St. John's (30-4)</t>
  </si>
  <si>
    <t>Omaha (22-12)</t>
  </si>
  <si>
    <t>Duke (31-3)</t>
  </si>
  <si>
    <t>American/        Mt St Mary's</t>
  </si>
  <si>
    <t>Miss. St. (21-12)</t>
  </si>
  <si>
    <t>Baylor (19-14)</t>
  </si>
  <si>
    <t>Oregon (24-9)</t>
  </si>
  <si>
    <t>Liberty (28-6)</t>
  </si>
  <si>
    <t>Arizona (22-12)</t>
  </si>
  <si>
    <t>Akron (28-6)</t>
  </si>
  <si>
    <t>BYU (24-9)</t>
  </si>
  <si>
    <t>VCU (28-6)</t>
  </si>
  <si>
    <t>Wisconsin (26-9)</t>
  </si>
  <si>
    <t>Montana (25-9)</t>
  </si>
  <si>
    <t>Saint Mary's (28-5)</t>
  </si>
  <si>
    <t>Vanderbilt (20-12)</t>
  </si>
  <si>
    <t>Alabama (25-8)</t>
  </si>
  <si>
    <t>Robert Morris (26-8)</t>
  </si>
  <si>
    <t>Houston (30-4)</t>
  </si>
  <si>
    <t>SIUE (22-11)</t>
  </si>
  <si>
    <t>Gonzaga (25-8)</t>
  </si>
  <si>
    <t>Georgia (20-12)</t>
  </si>
  <si>
    <t>Clemson (27-6)</t>
  </si>
  <si>
    <t>McNeese (27-6)</t>
  </si>
  <si>
    <t>Purdue (22-11)</t>
  </si>
  <si>
    <t>High Point (29-5)</t>
  </si>
  <si>
    <t>Illinois (21-12)</t>
  </si>
  <si>
    <t>Kentucky (22-11)</t>
  </si>
  <si>
    <t>Troy (23-10)</t>
  </si>
  <si>
    <t>UCLA (22-10)</t>
  </si>
  <si>
    <t>Utah St. (26-7)</t>
  </si>
  <si>
    <t>Tennessee (27-7)</t>
  </si>
  <si>
    <t>Wofford (19-15)</t>
  </si>
  <si>
    <t>Ryan Cary</t>
  </si>
  <si>
    <t>Jesse Genovesi</t>
  </si>
  <si>
    <t>Jackie Genovesi</t>
  </si>
  <si>
    <t>Jackson Genovesi</t>
  </si>
  <si>
    <t>Adam Dejoode</t>
  </si>
  <si>
    <t>Laura Thies</t>
  </si>
  <si>
    <t>Bret Stewart2</t>
  </si>
  <si>
    <t>Bret Stewart1</t>
  </si>
  <si>
    <t>Mark Van Goethen</t>
  </si>
  <si>
    <t>Karisa Dubbs</t>
  </si>
  <si>
    <t>Brynnslee Dubbs</t>
  </si>
  <si>
    <t>Brekelle Dubbs</t>
  </si>
  <si>
    <t>Bob Woods</t>
  </si>
  <si>
    <t>Vince Fuemmeler1</t>
  </si>
  <si>
    <t>Vince Fuemmeler2</t>
  </si>
  <si>
    <t>Bruce Sharp</t>
  </si>
  <si>
    <t>Ryan Margulis1</t>
  </si>
  <si>
    <t>Ryan Margulis2</t>
  </si>
  <si>
    <t>Charlie Werp</t>
  </si>
  <si>
    <t>Tom Vobejda</t>
  </si>
  <si>
    <t>Jason Sessler3</t>
  </si>
  <si>
    <t>Jason Sessler2</t>
  </si>
  <si>
    <t>Jason Sessler4</t>
  </si>
  <si>
    <t>Jason Sessler1</t>
  </si>
  <si>
    <t>Justin Kucks</t>
  </si>
  <si>
    <t>Steven Hansen</t>
  </si>
  <si>
    <t>Dave Messinger</t>
  </si>
  <si>
    <t>Jason Kroll</t>
  </si>
  <si>
    <t>Mike Mcguire1</t>
  </si>
  <si>
    <t>Mike Mcguire2</t>
  </si>
  <si>
    <t>Mark Kowalewski</t>
  </si>
  <si>
    <t>Aaron Shaddy</t>
  </si>
  <si>
    <t>Adam Messinger1</t>
  </si>
  <si>
    <t>Adam Messinger2</t>
  </si>
  <si>
    <t>Jeff Messinger</t>
  </si>
  <si>
    <t>Lauri Hansen</t>
  </si>
  <si>
    <t>John Hansen</t>
  </si>
  <si>
    <t>Scott Eby</t>
  </si>
  <si>
    <t>Aly Marsh</t>
  </si>
  <si>
    <t>John Fendley</t>
  </si>
  <si>
    <t>Seth Gutz</t>
  </si>
  <si>
    <t>Tara Villagomez</t>
  </si>
  <si>
    <t>Rick Hull</t>
  </si>
  <si>
    <t>Bill Norton1</t>
  </si>
  <si>
    <t>Bill Norton2</t>
  </si>
  <si>
    <t>Bill Booth</t>
  </si>
  <si>
    <t>Nick Jorgensen</t>
  </si>
  <si>
    <t>Bryan Boggs</t>
  </si>
  <si>
    <t>Rob Tuel</t>
  </si>
  <si>
    <t>Adam Estergaard3</t>
  </si>
  <si>
    <t>Adam Estergaard4</t>
  </si>
  <si>
    <t>Adam Estergaard5</t>
  </si>
  <si>
    <t>Adam Estergaard1</t>
  </si>
  <si>
    <t>Adam Estergaard2</t>
  </si>
  <si>
    <t>Danny Williams</t>
  </si>
  <si>
    <t>Jamie Schmidt</t>
  </si>
  <si>
    <t>Erik Mockelstrom</t>
  </si>
  <si>
    <t>Nate Rutt2</t>
  </si>
  <si>
    <t>Nate Rutt1</t>
  </si>
  <si>
    <t>Kathy Anstine</t>
  </si>
  <si>
    <t>Jeff Vaske</t>
  </si>
  <si>
    <t>Kyle Graham</t>
  </si>
  <si>
    <t>Gary Coffey1</t>
  </si>
  <si>
    <t>Gary Coffey2</t>
  </si>
  <si>
    <t>Kent Williamson</t>
  </si>
  <si>
    <t>Gwen Glogowski</t>
  </si>
  <si>
    <t>Brad Glogowski</t>
  </si>
  <si>
    <t>Bill Mossa</t>
  </si>
  <si>
    <t>Sean Stec</t>
  </si>
  <si>
    <t>Oliver Thies</t>
  </si>
  <si>
    <t>Chad Thies</t>
  </si>
  <si>
    <t>Jordan Ashford</t>
  </si>
  <si>
    <t>Savannah Stec</t>
  </si>
  <si>
    <t>Kristy Stec</t>
  </si>
  <si>
    <t>Vivian Stec</t>
  </si>
  <si>
    <t>Justin Robbins</t>
  </si>
  <si>
    <t>Brian Phillips</t>
  </si>
  <si>
    <t>Ross Thomas3</t>
  </si>
  <si>
    <t>Ross Thomas1</t>
  </si>
  <si>
    <t>Ross Thomas2</t>
  </si>
  <si>
    <t>Robin Tubbs2</t>
  </si>
  <si>
    <t>Robin Tubbs1</t>
  </si>
  <si>
    <t>Chris Warner</t>
  </si>
  <si>
    <t>Heather Mclaughlin</t>
  </si>
  <si>
    <t>Jim Mclaughlin</t>
  </si>
  <si>
    <t>Tiffany Majeski3</t>
  </si>
  <si>
    <t>Tiffany Majeski2</t>
  </si>
  <si>
    <t>Tiffany Majeski1</t>
  </si>
  <si>
    <t>Tony Venturini</t>
  </si>
  <si>
    <t>Christi Goetz</t>
  </si>
  <si>
    <t>Liz Haney</t>
  </si>
  <si>
    <t>Chad Wilkinson</t>
  </si>
  <si>
    <t>Cindy Philby</t>
  </si>
  <si>
    <t>Mark Philby</t>
  </si>
  <si>
    <t>Dan Bye</t>
  </si>
  <si>
    <t>Carla Lilienthal</t>
  </si>
  <si>
    <t>Clint Lilienthal</t>
  </si>
  <si>
    <t>Phil Penny</t>
  </si>
  <si>
    <t>Ari Goetz</t>
  </si>
  <si>
    <t>Pat Addy</t>
  </si>
  <si>
    <t>Jerry Mcgill</t>
  </si>
  <si>
    <t>Jackie Mcgill</t>
  </si>
  <si>
    <t>Randy Geise</t>
  </si>
  <si>
    <t>Alabama St./St. Francis U</t>
  </si>
  <si>
    <t>San Diego St./UNC</t>
  </si>
  <si>
    <t>Lipscomb</t>
  </si>
  <si>
    <t>Bryant</t>
  </si>
  <si>
    <t>Grand Canyon</t>
  </si>
  <si>
    <t>UNCW</t>
  </si>
  <si>
    <t>Omaha</t>
  </si>
  <si>
    <t>American/Mt St Mary's</t>
  </si>
  <si>
    <t>Montana</t>
  </si>
  <si>
    <t>Robert Morris</t>
  </si>
  <si>
    <t>SIUE</t>
  </si>
  <si>
    <t>High Point</t>
  </si>
  <si>
    <t>Troy</t>
  </si>
  <si>
    <t>Wofford</t>
  </si>
  <si>
    <t>Doug Cook1</t>
  </si>
  <si>
    <t>Doug Cook2</t>
  </si>
  <si>
    <t>Chad Valadez</t>
  </si>
  <si>
    <t>Steve Ineson</t>
  </si>
  <si>
    <t>Keith Hanna</t>
  </si>
  <si>
    <t>Kyle Knight2</t>
  </si>
  <si>
    <t>Kyle Knight1</t>
  </si>
  <si>
    <t>Doug Dubois</t>
  </si>
  <si>
    <t>Bob Hayden</t>
  </si>
  <si>
    <t>Mike Lippel1</t>
  </si>
  <si>
    <t>Mike Lippel2</t>
  </si>
  <si>
    <t>Mike Lippel3</t>
  </si>
  <si>
    <t>Mike Lippel4</t>
  </si>
  <si>
    <t>Brayden Folcik</t>
  </si>
  <si>
    <t>John Folcik</t>
  </si>
  <si>
    <t>Nate Frantz1</t>
  </si>
  <si>
    <t>Nate Frantz2</t>
  </si>
  <si>
    <t>Mike Caligiuri</t>
  </si>
  <si>
    <t>Chuck Rentschler</t>
  </si>
  <si>
    <t>Kent Groves</t>
  </si>
  <si>
    <t>Chris Meeks</t>
  </si>
  <si>
    <t>Mike Wright</t>
  </si>
  <si>
    <t>Nick Tornabane2</t>
  </si>
  <si>
    <t>Nick Tornabane1</t>
  </si>
  <si>
    <t>Kevin Reddy</t>
  </si>
  <si>
    <t>Joey Mollner</t>
  </si>
  <si>
    <t>Jason Sutton</t>
  </si>
  <si>
    <t>Jason Merrill</t>
  </si>
  <si>
    <t>Bob Andrlik</t>
  </si>
  <si>
    <t>Matt Mcveigh1</t>
  </si>
  <si>
    <t>Matt Mcveigh2</t>
  </si>
  <si>
    <t>Jeff Wilcox</t>
  </si>
  <si>
    <t>Kurt Malsam</t>
  </si>
  <si>
    <t>Pam Wilcox</t>
  </si>
  <si>
    <t>Richie Fruge1</t>
  </si>
  <si>
    <t>Pat Heinsen</t>
  </si>
  <si>
    <t>Ryan Bohnenkamp</t>
  </si>
  <si>
    <t>Peg Elofson</t>
  </si>
  <si>
    <t>Joe Hoppes1</t>
  </si>
  <si>
    <t>Joe Hoppes2</t>
  </si>
  <si>
    <t>Joe Hoppes3</t>
  </si>
  <si>
    <t>Heath Blackwell</t>
  </si>
  <si>
    <t>Braiden Blackwell</t>
  </si>
  <si>
    <t>Kenzie Blackwell</t>
  </si>
  <si>
    <t>Luke Reisner</t>
  </si>
  <si>
    <t>Andrew Kerai</t>
  </si>
  <si>
    <t>Karen Burns</t>
  </si>
  <si>
    <t>Kris Tuel</t>
  </si>
  <si>
    <t>Terry Buckley1</t>
  </si>
  <si>
    <t>Terry Buckley2</t>
  </si>
  <si>
    <t>Lisa Foreman</t>
  </si>
  <si>
    <t>Don Swanson</t>
  </si>
  <si>
    <t>Chris Philby</t>
  </si>
  <si>
    <t>Jeffrey Johnston</t>
  </si>
  <si>
    <t>Ben Nielsen</t>
  </si>
  <si>
    <t>Ryan Myers</t>
  </si>
  <si>
    <t>Paul Tuel Sr</t>
  </si>
  <si>
    <t>Grant Leischner3</t>
  </si>
  <si>
    <t>Grant Leischner1</t>
  </si>
  <si>
    <t>Grant Leischner2</t>
  </si>
  <si>
    <t>Sue Arkfeld</t>
  </si>
  <si>
    <t>Lisa Cook2</t>
  </si>
  <si>
    <t>Lisa Cook1</t>
  </si>
  <si>
    <t>Jane Mattern</t>
  </si>
  <si>
    <t>Charles Heuring</t>
  </si>
  <si>
    <t>Bob Ross</t>
  </si>
  <si>
    <t>Angel Pina</t>
  </si>
  <si>
    <t>Isidro Rodriguez</t>
  </si>
  <si>
    <t>Pat Yakopec</t>
  </si>
  <si>
    <t>Tim Elofson</t>
  </si>
  <si>
    <t>Sami Wilcox</t>
  </si>
  <si>
    <t>Niki Tornabane</t>
  </si>
  <si>
    <t>Kris Baumann</t>
  </si>
  <si>
    <t>Nick Tursi</t>
  </si>
  <si>
    <t>Chase Johnson</t>
  </si>
  <si>
    <t>Christopher Myers</t>
  </si>
  <si>
    <t>Nate Schroeder1</t>
  </si>
  <si>
    <t>Nate Schroeder2</t>
  </si>
  <si>
    <t>Tony Brown1</t>
  </si>
  <si>
    <t>Tony Brown2</t>
  </si>
  <si>
    <t>Tony Brown3</t>
  </si>
  <si>
    <t>Michelle Walker</t>
  </si>
  <si>
    <t>Glen Inglis1</t>
  </si>
  <si>
    <t>Glen Inglis2</t>
  </si>
  <si>
    <t>Jim Biscardi1</t>
  </si>
  <si>
    <t>Jim Biscardi2</t>
  </si>
  <si>
    <t>Lyle Patman2</t>
  </si>
  <si>
    <t>Lyle Patman1</t>
  </si>
  <si>
    <t>Pete Jarzynka2</t>
  </si>
  <si>
    <t>Pete Jarzynka1</t>
  </si>
  <si>
    <t>Rick Roach</t>
  </si>
  <si>
    <t>Chuck Taylor</t>
  </si>
  <si>
    <t>Amanda Taylor</t>
  </si>
  <si>
    <t>Michael Andrlik</t>
  </si>
  <si>
    <t>Shannon Banks</t>
  </si>
  <si>
    <t>Tyrone Banks Sr</t>
  </si>
  <si>
    <t>Tyrone Banks Jr1</t>
  </si>
  <si>
    <t>Tyrone Banks Jr2</t>
  </si>
  <si>
    <t>Aidan Schwarz</t>
  </si>
  <si>
    <t>Chad Schwarz</t>
  </si>
  <si>
    <t>John Knipfel1</t>
  </si>
  <si>
    <t>John Knipfel2</t>
  </si>
  <si>
    <t>Karsyn Cahill</t>
  </si>
  <si>
    <t>Redo Celli</t>
  </si>
  <si>
    <t>Amy Pittman</t>
  </si>
  <si>
    <t>Krystal Swoboda1</t>
  </si>
  <si>
    <t>Krystal Swoboda2</t>
  </si>
  <si>
    <t>Andy Cook</t>
  </si>
  <si>
    <t>Shane King1</t>
  </si>
  <si>
    <t>Shane King2</t>
  </si>
  <si>
    <t>Shane King3</t>
  </si>
  <si>
    <t>Cora Lamberty</t>
  </si>
  <si>
    <t>Josie Hoppes</t>
  </si>
  <si>
    <t>Campbell Marsh</t>
  </si>
  <si>
    <t>Jim Marsh</t>
  </si>
  <si>
    <t>Irv Feldmann</t>
  </si>
  <si>
    <t>Ann Feldmann</t>
  </si>
  <si>
    <t>Matthew Feldmann</t>
  </si>
  <si>
    <t>Elmer Feldmann</t>
  </si>
  <si>
    <t>Roger Feldmann</t>
  </si>
  <si>
    <t>Calvin Hollis</t>
  </si>
  <si>
    <t>Chad Allen</t>
  </si>
  <si>
    <t>Tyrone Banks Iii</t>
  </si>
  <si>
    <t>Mike Lin</t>
  </si>
  <si>
    <t>Chris Eastridge</t>
  </si>
  <si>
    <t>Tami Eastridge</t>
  </si>
  <si>
    <t>Ben Nemmers</t>
  </si>
  <si>
    <t>Russ Johnson</t>
  </si>
  <si>
    <t>Mark Couillard</t>
  </si>
  <si>
    <t>Brian Hill</t>
  </si>
  <si>
    <t>William Giorgis1</t>
  </si>
  <si>
    <t>William Giorgis2</t>
  </si>
  <si>
    <t>Austin Miller</t>
  </si>
  <si>
    <t>Philip Jarry3</t>
  </si>
  <si>
    <t>Philip Jarry2</t>
  </si>
  <si>
    <t>Philip Jarry1</t>
  </si>
  <si>
    <t>Melissa Spagnoli</t>
  </si>
  <si>
    <t>Mike Miller</t>
  </si>
  <si>
    <t>Kevin Ebben</t>
  </si>
  <si>
    <t>Jon Riede</t>
  </si>
  <si>
    <t>Elisabeth Tursi</t>
  </si>
  <si>
    <t>Matt Tursi</t>
  </si>
  <si>
    <t>Tim Brousseau</t>
  </si>
  <si>
    <t>Johnnie Ostermeyer2</t>
  </si>
  <si>
    <t>Johnnie Ostermeyer1</t>
  </si>
  <si>
    <t>Eric Johnson</t>
  </si>
  <si>
    <t>Nathan Day1</t>
  </si>
  <si>
    <t>Nathan Day2</t>
  </si>
  <si>
    <t>Gavin Ipsen2</t>
  </si>
  <si>
    <t>Gavin Ipsen1</t>
  </si>
  <si>
    <t>Mike Yakopec</t>
  </si>
  <si>
    <t>Gordon Ellis</t>
  </si>
  <si>
    <t>Shelly Messinger</t>
  </si>
  <si>
    <t>Robyn Schneider</t>
  </si>
  <si>
    <t>Joey Schneider</t>
  </si>
  <si>
    <t>Logan Warren</t>
  </si>
  <si>
    <t>Dalton Warren</t>
  </si>
  <si>
    <t>Joe Schneider</t>
  </si>
  <si>
    <t>Tyson Blum</t>
  </si>
  <si>
    <t>Kurt Blum1</t>
  </si>
  <si>
    <t>Kurt Blum2</t>
  </si>
  <si>
    <t>Mia Blum</t>
  </si>
  <si>
    <t>Dan Roberts</t>
  </si>
  <si>
    <t>Arri Stewart2</t>
  </si>
  <si>
    <t>Arri Stewart1</t>
  </si>
  <si>
    <t>Mark Nabel</t>
  </si>
  <si>
    <t>Silas Nabel</t>
  </si>
  <si>
    <t>Sarah Percha</t>
  </si>
  <si>
    <t>Jason Percha</t>
  </si>
  <si>
    <t>Linda Furey</t>
  </si>
  <si>
    <t>Chris Schafer</t>
  </si>
  <si>
    <t>Andy Pottebaum</t>
  </si>
  <si>
    <t>Stephen Roberts</t>
  </si>
  <si>
    <t>Jake Symmonds</t>
  </si>
  <si>
    <t>Kim Symmonds</t>
  </si>
  <si>
    <t>Addison Symmonds</t>
  </si>
  <si>
    <t>Matt Powers</t>
  </si>
  <si>
    <t>Harper Powers</t>
  </si>
  <si>
    <t>Mike Broyles1</t>
  </si>
  <si>
    <t>Mike Broyles2</t>
  </si>
  <si>
    <t>Shawn Cox</t>
  </si>
  <si>
    <t>Jeff Krobot</t>
  </si>
  <si>
    <t>Denny Schmidt</t>
  </si>
  <si>
    <t>Curt Krobot</t>
  </si>
  <si>
    <t>Eric Ipsen</t>
  </si>
  <si>
    <t>Todd Anderson</t>
  </si>
  <si>
    <t>Jason Peterson</t>
  </si>
  <si>
    <t>Michael Williamson1</t>
  </si>
  <si>
    <t>Michael Williamson2</t>
  </si>
  <si>
    <t>J.R. Freidhof1</t>
  </si>
  <si>
    <t>J.R. Freidhof2</t>
  </si>
  <si>
    <t>Chad Schmadeke</t>
  </si>
  <si>
    <t>Austin Percha</t>
  </si>
  <si>
    <t>Brett Eby</t>
  </si>
  <si>
    <t>Karen Klugh</t>
  </si>
  <si>
    <t>Kevin Geiger</t>
  </si>
  <si>
    <t>Chris Riley</t>
  </si>
  <si>
    <t>John Linke</t>
  </si>
  <si>
    <t>John Mattern</t>
  </si>
  <si>
    <t>Jerry Cornwell</t>
  </si>
  <si>
    <t>Nick Hardy</t>
  </si>
  <si>
    <t>Brett Vetter1</t>
  </si>
  <si>
    <t>Brett Vetter2</t>
  </si>
  <si>
    <t>Parker Stallman</t>
  </si>
  <si>
    <t>Kyle Dupass</t>
  </si>
  <si>
    <t>Jaacki Dupass</t>
  </si>
  <si>
    <t>Chad Templeman</t>
  </si>
  <si>
    <t>Richie Fruge2</t>
  </si>
  <si>
    <t>Steve Ahrendsen</t>
  </si>
  <si>
    <t>Chris O'Callaghan</t>
  </si>
  <si>
    <t>Henry O'Callaghan</t>
  </si>
  <si>
    <t>Alison Westerhold</t>
  </si>
  <si>
    <t>Brandon Wardyn</t>
  </si>
  <si>
    <t>Greg Schaneman</t>
  </si>
  <si>
    <t>Jadie Giorgis2</t>
  </si>
  <si>
    <t>Jadie Giorgis1</t>
  </si>
  <si>
    <t>Bryan Stavneak1</t>
  </si>
  <si>
    <t>Bryan Stavneak2</t>
  </si>
  <si>
    <t>Daniel Oltogge</t>
  </si>
  <si>
    <t>Shelby Unkel2</t>
  </si>
  <si>
    <t>Shelby Unkel1</t>
  </si>
  <si>
    <t>Nick Jarzynka</t>
  </si>
  <si>
    <t>Johnny Bootshine</t>
  </si>
  <si>
    <t>Tim Lin</t>
  </si>
  <si>
    <t>Lori Garrison1</t>
  </si>
  <si>
    <t>Lori Garrison2</t>
  </si>
  <si>
    <t>Jay Garrison</t>
  </si>
  <si>
    <t>Koby Koehler</t>
  </si>
  <si>
    <t>Tom Fendley</t>
  </si>
  <si>
    <t>Rob Keys</t>
  </si>
  <si>
    <t>Tucker Joseph</t>
  </si>
  <si>
    <t>Tawnya Henrichs</t>
  </si>
  <si>
    <t>Ryan Henrichs2</t>
  </si>
  <si>
    <t>Ryan Henrichs1</t>
  </si>
  <si>
    <t>Brady Pearson</t>
  </si>
  <si>
    <t>Owen Pearson</t>
  </si>
  <si>
    <t>Ben Pearson</t>
  </si>
  <si>
    <t>Doug Bogatz</t>
  </si>
  <si>
    <t>Kent Miller2</t>
  </si>
  <si>
    <t>Kent Miller3</t>
  </si>
  <si>
    <t>Kent Miller1</t>
  </si>
  <si>
    <t>Ryan Gudenrath</t>
  </si>
  <si>
    <t>Michael Lin Sr</t>
  </si>
  <si>
    <t>Donnie Spence</t>
  </si>
  <si>
    <t>Nicole Drews</t>
  </si>
  <si>
    <t>Todd Brown</t>
  </si>
  <si>
    <t>Brady Ring</t>
  </si>
  <si>
    <t>Chris Ramelb</t>
  </si>
  <si>
    <t>Matt Bouges2</t>
  </si>
  <si>
    <t>Matt Bouges1</t>
  </si>
  <si>
    <t>Tom Wilson</t>
  </si>
  <si>
    <t>Branden Rech</t>
  </si>
  <si>
    <t>Todd Dahlkoetter</t>
  </si>
  <si>
    <t>Brian Osborn</t>
  </si>
  <si>
    <t>Mitch Alloway</t>
  </si>
  <si>
    <t>Mark Moreland1</t>
  </si>
  <si>
    <t>Mark Moreland2</t>
  </si>
  <si>
    <t>Dan Plathe</t>
  </si>
  <si>
    <t>Justen Wilcox</t>
  </si>
  <si>
    <t>Todd Anstey</t>
  </si>
  <si>
    <t>Cameron Osborn</t>
  </si>
  <si>
    <t>Cybil Boss</t>
  </si>
  <si>
    <t>Hanna Cahill</t>
  </si>
  <si>
    <t>Jeff Cahill</t>
  </si>
  <si>
    <t>Val Sulser1</t>
  </si>
  <si>
    <t>Tony Sulser1</t>
  </si>
  <si>
    <t>Tony Sulser2</t>
  </si>
  <si>
    <t>Val Sulser2</t>
  </si>
  <si>
    <t>Scott Larson</t>
  </si>
  <si>
    <t>Brent Delger</t>
  </si>
  <si>
    <t>Kelly Gudenrath</t>
  </si>
  <si>
    <t>Terry Gudenrath</t>
  </si>
  <si>
    <t>Kent Diaz</t>
  </si>
  <si>
    <t>Scott Geske</t>
  </si>
  <si>
    <t>Ryan Stieren1</t>
  </si>
  <si>
    <t>Ryan Stieren2</t>
  </si>
  <si>
    <t>Ryan Stieren3</t>
  </si>
  <si>
    <t>Justin Skelton</t>
  </si>
  <si>
    <t>Hemi Ahluwalia</t>
  </si>
  <si>
    <t>Shaun Luebbe</t>
  </si>
  <si>
    <t>Shannon Appel</t>
  </si>
  <si>
    <t>Kai Sandsmark</t>
  </si>
  <si>
    <t>Bill Sandsmark</t>
  </si>
  <si>
    <t>Daniel Dorado</t>
  </si>
  <si>
    <t>Jeff Shulo2</t>
  </si>
  <si>
    <t>Jeff Shulo1</t>
  </si>
  <si>
    <t>Tanner Shulo</t>
  </si>
  <si>
    <t>Christina Trout</t>
  </si>
  <si>
    <t>Dave Arkfeld</t>
  </si>
  <si>
    <t>Bob Eike</t>
  </si>
  <si>
    <t>Shane Robak</t>
  </si>
  <si>
    <t>Lee Hansen2</t>
  </si>
  <si>
    <t>Lee Hansen1</t>
  </si>
  <si>
    <t>Chris Frady</t>
  </si>
  <si>
    <t>Matt Gound</t>
  </si>
  <si>
    <t>Darren Merchant</t>
  </si>
  <si>
    <t>Sean Davis</t>
  </si>
  <si>
    <t>Brent Wolfe</t>
  </si>
  <si>
    <t>Joey Tomaszkiewicz</t>
  </si>
  <si>
    <t>Dani Tomaszkiewicz</t>
  </si>
  <si>
    <t>Dan Leland1</t>
  </si>
  <si>
    <t>Dan Leland2</t>
  </si>
  <si>
    <t>Madison Shulo</t>
  </si>
  <si>
    <t>Chris Jones2</t>
  </si>
  <si>
    <t>Chris Jones1</t>
  </si>
  <si>
    <t>Mike Feldmann</t>
  </si>
  <si>
    <t>Dorothy Feldmann</t>
  </si>
  <si>
    <t>Will Osborn</t>
  </si>
  <si>
    <t>Pat Kirlin</t>
  </si>
  <si>
    <t>Matt Lindgren1</t>
  </si>
  <si>
    <t>Matt Lindgren2</t>
  </si>
  <si>
    <t>Jeff Kreifels1</t>
  </si>
  <si>
    <t>Jeff Kreifels2</t>
  </si>
  <si>
    <t>Steven Lukasiewicz1</t>
  </si>
  <si>
    <t>Steven Lukasiewicz2</t>
  </si>
  <si>
    <t>Leo Venturini1</t>
  </si>
  <si>
    <t>Leo Venturini2</t>
  </si>
  <si>
    <t>Yes</t>
  </si>
  <si>
    <t>Erin Mumm</t>
  </si>
  <si>
    <t>Tentative</t>
  </si>
  <si>
    <t>7th</t>
  </si>
  <si>
    <t>19th</t>
  </si>
  <si>
    <t>25th</t>
  </si>
  <si>
    <t>Baylor (2)</t>
  </si>
  <si>
    <t>x</t>
  </si>
  <si>
    <t>2022 % Pix won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</si>
</sst>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0_)"/>
    <numFmt numFmtId="165" formatCode="#,##0.00&quot; $&quot;;\-#,##0.00&quot; $&quot;"/>
    <numFmt numFmtId="166" formatCode="_-* #,##0.0_-;\-* #,##0.0_-;_-* &quot;-&quot;??_-;_-@_-"/>
    <numFmt numFmtId="167" formatCode="m\-d\-yy"/>
    <numFmt numFmtId="168" formatCode="0.0%"/>
  </numFmts>
  <fonts count="40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name val="??"/>
      <family val="3"/>
      <charset val="129"/>
    </font>
    <font>
      <b/>
      <sz val="1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u/>
      <sz val="8.4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8"/>
      <name val="Boca Raton ICG"/>
    </font>
    <font>
      <b/>
      <i/>
      <sz val="16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9"/>
      <color rgb="FFFF0000"/>
      <name val="Arial"/>
      <family val="2"/>
    </font>
    <font>
      <sz val="9"/>
      <color rgb="FF00B0F0"/>
      <name val="Arial"/>
      <family val="2"/>
    </font>
    <font>
      <sz val="9"/>
      <color rgb="FF00B050"/>
      <name val="Arial"/>
      <family val="2"/>
    </font>
    <font>
      <sz val="9"/>
      <color rgb="FFC00000"/>
      <name val="Arial"/>
      <family val="2"/>
    </font>
    <font>
      <sz val="9"/>
      <color rgb="FF0070C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7" fontId="4" fillId="2" borderId="1">
      <alignment horizontal="center" vertical="center"/>
    </xf>
    <xf numFmtId="44" fontId="2" fillId="0" borderId="0" applyFont="0" applyFill="0" applyBorder="0" applyAlignment="0" applyProtection="0"/>
    <xf numFmtId="6" fontId="3" fillId="0" borderId="0">
      <protection locked="0"/>
    </xf>
    <xf numFmtId="166" fontId="2" fillId="0" borderId="0">
      <protection locked="0"/>
    </xf>
    <xf numFmtId="38" fontId="5" fillId="3" borderId="0" applyNumberFormat="0" applyBorder="0" applyAlignment="0" applyProtection="0"/>
    <xf numFmtId="0" fontId="6" fillId="0" borderId="0" applyNumberForma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0" fontId="5" fillId="4" borderId="3" applyNumberFormat="0" applyBorder="0" applyAlignment="0" applyProtection="0"/>
    <xf numFmtId="37" fontId="9" fillId="0" borderId="0"/>
    <xf numFmtId="164" fontId="10" fillId="0" borderId="0"/>
    <xf numFmtId="0" fontId="15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5" fontId="2" fillId="0" borderId="4">
      <protection locked="0"/>
    </xf>
    <xf numFmtId="37" fontId="5" fillId="5" borderId="0" applyNumberFormat="0" applyBorder="0" applyAlignment="0" applyProtection="0"/>
    <xf numFmtId="37" fontId="11" fillId="0" borderId="0"/>
    <xf numFmtId="3" fontId="12" fillId="0" borderId="2" applyProtection="0"/>
    <xf numFmtId="0" fontId="38" fillId="0" borderId="0" applyNumberFormat="0" applyFill="0" applyBorder="0" applyProtection="0"/>
    <xf numFmtId="0" fontId="1" fillId="0" borderId="0"/>
    <xf numFmtId="37" fontId="5" fillId="0" borderId="0"/>
    <xf numFmtId="0" fontId="39" fillId="0" borderId="0" applyNumberFormat="0" applyFill="0" applyBorder="0" applyProtection="0"/>
  </cellStyleXfs>
  <cellXfs count="2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5" fillId="0" borderId="0" xfId="0" applyFont="1"/>
    <xf numFmtId="0" fontId="14" fillId="0" borderId="5" xfId="0" applyFont="1" applyBorder="1" applyAlignment="1">
      <alignment horizontal="centerContinuous"/>
    </xf>
    <xf numFmtId="0" fontId="14" fillId="0" borderId="6" xfId="0" applyFont="1" applyBorder="1" applyAlignment="1">
      <alignment horizontal="centerContinuous"/>
    </xf>
    <xf numFmtId="0" fontId="14" fillId="0" borderId="7" xfId="0" applyFont="1" applyBorder="1" applyAlignment="1">
      <alignment horizontal="centerContinuous"/>
    </xf>
    <xf numFmtId="0" fontId="0" fillId="3" borderId="0" xfId="0" applyFill="1"/>
    <xf numFmtId="0" fontId="13" fillId="0" borderId="0" xfId="0" applyFont="1"/>
    <xf numFmtId="0" fontId="14" fillId="0" borderId="0" xfId="0" applyFont="1" applyAlignment="1">
      <alignment horizontal="right"/>
    </xf>
    <xf numFmtId="0" fontId="0" fillId="0" borderId="8" xfId="0" applyBorder="1" applyAlignment="1">
      <alignment horizontal="center"/>
    </xf>
    <xf numFmtId="3" fontId="5" fillId="0" borderId="0" xfId="0" applyNumberFormat="1" applyFont="1"/>
    <xf numFmtId="0" fontId="0" fillId="0" borderId="9" xfId="0" applyBorder="1" applyAlignment="1">
      <alignment horizontal="centerContinuous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9" fontId="2" fillId="0" borderId="0" xfId="15" applyBorder="1" applyAlignment="1">
      <alignment horizontal="center"/>
    </xf>
    <xf numFmtId="168" fontId="2" fillId="0" borderId="0" xfId="15" applyNumberFormat="1" applyBorder="1"/>
    <xf numFmtId="3" fontId="2" fillId="0" borderId="0" xfId="2" applyNumberFormat="1" applyFill="1" applyBorder="1" applyAlignment="1">
      <alignment horizontal="center"/>
    </xf>
    <xf numFmtId="0" fontId="0" fillId="0" borderId="10" xfId="0" applyBorder="1"/>
    <xf numFmtId="0" fontId="15" fillId="0" borderId="11" xfId="0" applyFont="1" applyBorder="1"/>
    <xf numFmtId="0" fontId="4" fillId="0" borderId="13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3" xfId="0" applyBorder="1"/>
    <xf numFmtId="0" fontId="14" fillId="0" borderId="14" xfId="0" applyFont="1" applyBorder="1" applyAlignment="1">
      <alignment horizontal="right"/>
    </xf>
    <xf numFmtId="0" fontId="0" fillId="0" borderId="11" xfId="0" applyBorder="1"/>
    <xf numFmtId="0" fontId="14" fillId="0" borderId="15" xfId="0" applyFont="1" applyBorder="1" applyAlignment="1">
      <alignment horizontal="right"/>
    </xf>
    <xf numFmtId="0" fontId="0" fillId="0" borderId="12" xfId="0" applyBorder="1"/>
    <xf numFmtId="0" fontId="14" fillId="0" borderId="16" xfId="0" applyFont="1" applyBorder="1" applyAlignment="1">
      <alignment horizontal="right"/>
    </xf>
    <xf numFmtId="0" fontId="0" fillId="0" borderId="13" xfId="0" applyBorder="1"/>
    <xf numFmtId="0" fontId="15" fillId="0" borderId="9" xfId="0" applyFont="1" applyBorder="1" applyAlignment="1">
      <alignment horizontal="right"/>
    </xf>
    <xf numFmtId="0" fontId="0" fillId="0" borderId="9" xfId="0" applyBorder="1"/>
    <xf numFmtId="0" fontId="15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13" fillId="0" borderId="17" xfId="0" applyFont="1" applyBorder="1" applyAlignment="1">
      <alignment horizontal="left" vertical="top" wrapText="1"/>
    </xf>
    <xf numFmtId="3" fontId="5" fillId="0" borderId="3" xfId="0" applyNumberFormat="1" applyFont="1" applyBorder="1"/>
    <xf numFmtId="9" fontId="2" fillId="0" borderId="3" xfId="15" applyBorder="1" applyAlignment="1">
      <alignment horizontal="center"/>
    </xf>
    <xf numFmtId="9" fontId="2" fillId="0" borderId="3" xfId="15" applyBorder="1" applyAlignment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18" fillId="0" borderId="0" xfId="0" applyFont="1"/>
    <xf numFmtId="0" fontId="15" fillId="0" borderId="3" xfId="0" applyFont="1" applyBorder="1" applyAlignment="1">
      <alignment horizontal="center"/>
    </xf>
    <xf numFmtId="0" fontId="0" fillId="6" borderId="0" xfId="0" applyFill="1"/>
    <xf numFmtId="0" fontId="4" fillId="0" borderId="10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5" fillId="0" borderId="0" xfId="0" applyFont="1"/>
    <xf numFmtId="0" fontId="17" fillId="0" borderId="0" xfId="0" applyFont="1"/>
    <xf numFmtId="0" fontId="5" fillId="0" borderId="3" xfId="0" applyFont="1" applyBorder="1" applyAlignment="1">
      <alignment horizontal="center"/>
    </xf>
    <xf numFmtId="0" fontId="13" fillId="0" borderId="9" xfId="0" applyFont="1" applyBorder="1" applyAlignment="1">
      <alignment horizontal="right"/>
    </xf>
    <xf numFmtId="0" fontId="19" fillId="0" borderId="0" xfId="0" applyFont="1"/>
    <xf numFmtId="0" fontId="17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5" fillId="0" borderId="16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wrapText="1"/>
    </xf>
    <xf numFmtId="0" fontId="13" fillId="0" borderId="17" xfId="0" applyFont="1" applyBorder="1"/>
    <xf numFmtId="0" fontId="23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3" fillId="0" borderId="10" xfId="0" applyFont="1" applyBorder="1" applyAlignment="1">
      <alignment horizontal="left"/>
    </xf>
    <xf numFmtId="0" fontId="15" fillId="0" borderId="15" xfId="0" applyFont="1" applyBorder="1" applyAlignment="1">
      <alignment horizont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14" xfId="0" applyFont="1" applyBorder="1" applyAlignment="1">
      <alignment vertical="top"/>
    </xf>
    <xf numFmtId="0" fontId="13" fillId="0" borderId="10" xfId="0" applyFont="1" applyBorder="1" applyAlignment="1">
      <alignment horizontal="left" vertical="top"/>
    </xf>
    <xf numFmtId="0" fontId="17" fillId="0" borderId="11" xfId="0" applyFont="1" applyBorder="1"/>
    <xf numFmtId="0" fontId="25" fillId="0" borderId="0" xfId="0" applyFont="1"/>
    <xf numFmtId="0" fontId="17" fillId="0" borderId="15" xfId="0" applyFont="1" applyBorder="1"/>
    <xf numFmtId="0" fontId="17" fillId="0" borderId="18" xfId="0" applyFont="1" applyBorder="1" applyAlignment="1">
      <alignment horizontal="center" vertical="top"/>
    </xf>
    <xf numFmtId="0" fontId="13" fillId="0" borderId="18" xfId="0" applyFont="1" applyBorder="1" applyAlignment="1">
      <alignment vertical="top"/>
    </xf>
    <xf numFmtId="0" fontId="13" fillId="0" borderId="15" xfId="0" applyFont="1" applyBorder="1"/>
    <xf numFmtId="0" fontId="27" fillId="0" borderId="0" xfId="0" applyFont="1"/>
    <xf numFmtId="0" fontId="27" fillId="0" borderId="11" xfId="0" applyFont="1" applyBorder="1"/>
    <xf numFmtId="0" fontId="27" fillId="0" borderId="15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19" fillId="0" borderId="0" xfId="0" applyFont="1" applyAlignment="1">
      <alignment horizontal="right" vertical="top"/>
    </xf>
    <xf numFmtId="0" fontId="17" fillId="0" borderId="16" xfId="0" applyFont="1" applyBorder="1"/>
    <xf numFmtId="0" fontId="17" fillId="0" borderId="19" xfId="0" applyFont="1" applyBorder="1"/>
    <xf numFmtId="0" fontId="15" fillId="0" borderId="12" xfId="0" applyFont="1" applyBorder="1" applyAlignment="1">
      <alignment vertical="center"/>
    </xf>
    <xf numFmtId="0" fontId="15" fillId="0" borderId="16" xfId="0" applyFont="1" applyBorder="1" applyAlignment="1">
      <alignment horizontal="centerContinuous"/>
    </xf>
    <xf numFmtId="0" fontId="15" fillId="0" borderId="19" xfId="0" applyFont="1" applyBorder="1" applyAlignment="1">
      <alignment horizontal="centerContinuous"/>
    </xf>
    <xf numFmtId="0" fontId="28" fillId="0" borderId="19" xfId="10" applyFont="1" applyBorder="1" applyAlignment="1" applyProtection="1">
      <alignment horizontal="centerContinuous"/>
    </xf>
    <xf numFmtId="0" fontId="15" fillId="0" borderId="11" xfId="0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/>
    <xf numFmtId="0" fontId="17" fillId="0" borderId="18" xfId="0" applyFont="1" applyBorder="1"/>
    <xf numFmtId="0" fontId="15" fillId="0" borderId="10" xfId="0" applyFont="1" applyBorder="1" applyAlignment="1">
      <alignment vertical="center"/>
    </xf>
    <xf numFmtId="0" fontId="19" fillId="0" borderId="0" xfId="0" applyFont="1" applyAlignment="1">
      <alignment vertical="top"/>
    </xf>
    <xf numFmtId="0" fontId="13" fillId="0" borderId="11" xfId="0" applyFont="1" applyBorder="1" applyAlignment="1">
      <alignment horizontal="left"/>
    </xf>
    <xf numFmtId="0" fontId="13" fillId="0" borderId="0" xfId="0" applyFont="1" applyAlignment="1">
      <alignment horizontal="right" vertical="top"/>
    </xf>
    <xf numFmtId="0" fontId="19" fillId="0" borderId="0" xfId="0" applyFont="1" applyAlignment="1">
      <alignment horizontal="center" vertical="top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19" xfId="0" applyFont="1" applyBorder="1"/>
    <xf numFmtId="0" fontId="20" fillId="0" borderId="19" xfId="0" applyFont="1" applyBorder="1" applyAlignment="1">
      <alignment horizontal="center" vertical="center"/>
    </xf>
    <xf numFmtId="0" fontId="17" fillId="0" borderId="12" xfId="0" applyFont="1" applyBorder="1"/>
    <xf numFmtId="0" fontId="20" fillId="0" borderId="0" xfId="0" applyFont="1" applyAlignment="1">
      <alignment horizontal="center" vertical="center"/>
    </xf>
    <xf numFmtId="0" fontId="19" fillId="0" borderId="18" xfId="0" applyFont="1" applyBorder="1"/>
    <xf numFmtId="0" fontId="20" fillId="0" borderId="18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0" borderId="9" xfId="0" applyFont="1" applyBorder="1" applyAlignment="1">
      <alignment horizontal="right"/>
    </xf>
    <xf numFmtId="0" fontId="17" fillId="0" borderId="20" xfId="0" applyFont="1" applyBorder="1"/>
    <xf numFmtId="0" fontId="29" fillId="0" borderId="20" xfId="0" applyFont="1" applyBorder="1" applyAlignment="1">
      <alignment horizontal="left"/>
    </xf>
    <xf numFmtId="0" fontId="17" fillId="0" borderId="13" xfId="0" applyFont="1" applyBorder="1"/>
    <xf numFmtId="0" fontId="17" fillId="0" borderId="9" xfId="0" applyFont="1" applyBorder="1"/>
    <xf numFmtId="0" fontId="29" fillId="0" borderId="13" xfId="0" applyFont="1" applyBorder="1"/>
    <xf numFmtId="168" fontId="0" fillId="0" borderId="0" xfId="15" applyNumberFormat="1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32" fillId="0" borderId="3" xfId="0" applyFont="1" applyBorder="1"/>
    <xf numFmtId="168" fontId="13" fillId="0" borderId="3" xfId="15" applyNumberFormat="1" applyFont="1" applyBorder="1"/>
    <xf numFmtId="0" fontId="33" fillId="0" borderId="3" xfId="0" applyFont="1" applyBorder="1"/>
    <xf numFmtId="0" fontId="34" fillId="0" borderId="3" xfId="0" applyFont="1" applyBorder="1"/>
    <xf numFmtId="0" fontId="35" fillId="0" borderId="3" xfId="0" applyFont="1" applyBorder="1"/>
    <xf numFmtId="0" fontId="36" fillId="0" borderId="3" xfId="0" applyFont="1" applyBorder="1"/>
    <xf numFmtId="168" fontId="13" fillId="0" borderId="0" xfId="15" applyNumberFormat="1" applyFont="1" applyBorder="1"/>
    <xf numFmtId="0" fontId="13" fillId="0" borderId="0" xfId="0" applyFont="1" applyAlignment="1">
      <alignment horizontal="center"/>
    </xf>
    <xf numFmtId="0" fontId="0" fillId="0" borderId="16" xfId="0" applyBorder="1"/>
    <xf numFmtId="0" fontId="4" fillId="0" borderId="3" xfId="0" applyFont="1" applyBorder="1" applyAlignment="1">
      <alignment horizontal="center"/>
    </xf>
    <xf numFmtId="0" fontId="13" fillId="0" borderId="9" xfId="0" applyFont="1" applyBorder="1"/>
    <xf numFmtId="0" fontId="15" fillId="6" borderId="10" xfId="0" applyFont="1" applyFill="1" applyBorder="1"/>
    <xf numFmtId="0" fontId="0" fillId="6" borderId="18" xfId="0" applyFill="1" applyBorder="1"/>
    <xf numFmtId="0" fontId="0" fillId="0" borderId="18" xfId="0" applyBorder="1"/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20" xfId="0" applyBorder="1"/>
    <xf numFmtId="0" fontId="15" fillId="0" borderId="15" xfId="0" applyFont="1" applyBorder="1"/>
    <xf numFmtId="0" fontId="15" fillId="6" borderId="11" xfId="0" applyFont="1" applyFill="1" applyBorder="1" applyAlignment="1">
      <alignment horizontal="left"/>
    </xf>
    <xf numFmtId="0" fontId="15" fillId="0" borderId="16" xfId="0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8" fontId="5" fillId="0" borderId="0" xfId="15" applyNumberFormat="1" applyFont="1" applyAlignment="1">
      <alignment horizontal="center"/>
    </xf>
    <xf numFmtId="0" fontId="31" fillId="0" borderId="13" xfId="0" applyFont="1" applyBorder="1"/>
    <xf numFmtId="9" fontId="15" fillId="0" borderId="9" xfId="15" applyFont="1" applyBorder="1" applyAlignment="1">
      <alignment horizontal="center"/>
    </xf>
    <xf numFmtId="9" fontId="15" fillId="0" borderId="3" xfId="15" applyFont="1" applyBorder="1" applyAlignment="1">
      <alignment horizontal="center"/>
    </xf>
    <xf numFmtId="168" fontId="15" fillId="0" borderId="3" xfId="15" applyNumberFormat="1" applyFont="1" applyBorder="1" applyAlignment="1">
      <alignment horizontal="center"/>
    </xf>
    <xf numFmtId="3" fontId="13" fillId="0" borderId="3" xfId="0" applyNumberFormat="1" applyFont="1" applyBorder="1"/>
    <xf numFmtId="0" fontId="13" fillId="0" borderId="13" xfId="0" applyFont="1" applyBorder="1"/>
    <xf numFmtId="0" fontId="13" fillId="0" borderId="9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5" fillId="0" borderId="9" xfId="0" applyFont="1" applyBorder="1"/>
    <xf numFmtId="0" fontId="2" fillId="0" borderId="0" xfId="0" applyFont="1"/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" fillId="0" borderId="13" xfId="0" applyFont="1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44" fontId="2" fillId="0" borderId="3" xfId="2" applyFont="1" applyBorder="1" applyAlignment="1">
      <alignment horizontal="right"/>
    </xf>
    <xf numFmtId="0" fontId="17" fillId="0" borderId="10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168" fontId="5" fillId="0" borderId="3" xfId="15" applyNumberFormat="1" applyFont="1" applyBorder="1" applyAlignment="1">
      <alignment horizontal="center"/>
    </xf>
    <xf numFmtId="3" fontId="0" fillId="0" borderId="0" xfId="0" applyNumberFormat="1"/>
    <xf numFmtId="0" fontId="5" fillId="0" borderId="0" xfId="0" applyFont="1" applyAlignment="1">
      <alignment horizontal="right"/>
    </xf>
    <xf numFmtId="0" fontId="20" fillId="0" borderId="0" xfId="0" applyFont="1"/>
    <xf numFmtId="0" fontId="37" fillId="0" borderId="0" xfId="0" applyFont="1" applyAlignment="1">
      <alignment horizontal="left"/>
    </xf>
    <xf numFmtId="0" fontId="4" fillId="0" borderId="13" xfId="0" applyFont="1" applyBorder="1"/>
    <xf numFmtId="3" fontId="2" fillId="0" borderId="3" xfId="2" applyNumberFormat="1" applyFont="1" applyBorder="1" applyAlignment="1">
      <alignment horizontal="center"/>
    </xf>
    <xf numFmtId="0" fontId="13" fillId="0" borderId="3" xfId="0" applyFont="1" applyBorder="1" applyAlignment="1">
      <alignment horizontal="left" wrapText="1"/>
    </xf>
    <xf numFmtId="0" fontId="0" fillId="0" borderId="17" xfId="0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0" fillId="7" borderId="3" xfId="0" applyFill="1" applyBorder="1" applyAlignment="1">
      <alignment horizontal="center" vertical="top" wrapText="1"/>
    </xf>
    <xf numFmtId="0" fontId="0" fillId="8" borderId="3" xfId="0" applyFill="1" applyBorder="1" applyAlignment="1">
      <alignment horizontal="center" wrapText="1"/>
    </xf>
    <xf numFmtId="0" fontId="13" fillId="9" borderId="8" xfId="0" applyFont="1" applyFill="1" applyBorder="1" applyAlignment="1">
      <alignment horizontal="center" wrapText="1"/>
    </xf>
    <xf numFmtId="44" fontId="2" fillId="0" borderId="0" xfId="2" applyFont="1" applyBorder="1" applyAlignment="1">
      <alignment horizontal="right"/>
    </xf>
    <xf numFmtId="0" fontId="13" fillId="11" borderId="0" xfId="0" applyFont="1" applyFill="1" applyAlignment="1">
      <alignment horizontal="right"/>
    </xf>
    <xf numFmtId="0" fontId="0" fillId="10" borderId="0" xfId="0" applyFill="1"/>
    <xf numFmtId="168" fontId="13" fillId="0" borderId="3" xfId="15" applyNumberFormat="1" applyFont="1" applyFill="1" applyBorder="1" applyAlignment="1"/>
    <xf numFmtId="0" fontId="13" fillId="10" borderId="10" xfId="0" applyFont="1" applyFill="1" applyBorder="1" applyAlignment="1">
      <alignment horizontal="left"/>
    </xf>
    <xf numFmtId="0" fontId="13" fillId="10" borderId="14" xfId="0" applyFont="1" applyFill="1" applyBorder="1" applyAlignment="1">
      <alignment horizontal="right"/>
    </xf>
    <xf numFmtId="0" fontId="13" fillId="10" borderId="12" xfId="0" applyFont="1" applyFill="1" applyBorder="1" applyAlignment="1">
      <alignment horizontal="left"/>
    </xf>
    <xf numFmtId="0" fontId="13" fillId="10" borderId="16" xfId="0" applyFont="1" applyFill="1" applyBorder="1" applyAlignment="1">
      <alignment horizontal="right"/>
    </xf>
    <xf numFmtId="44" fontId="30" fillId="0" borderId="0" xfId="2" applyFont="1" applyBorder="1" applyAlignment="1"/>
    <xf numFmtId="0" fontId="0" fillId="12" borderId="13" xfId="0" applyFill="1" applyBorder="1"/>
    <xf numFmtId="0" fontId="13" fillId="12" borderId="9" xfId="0" applyFont="1" applyFill="1" applyBorder="1" applyAlignment="1">
      <alignment horizontal="right"/>
    </xf>
    <xf numFmtId="0" fontId="2" fillId="12" borderId="9" xfId="0" applyFont="1" applyFill="1" applyBorder="1" applyAlignment="1">
      <alignment horizontal="right"/>
    </xf>
    <xf numFmtId="0" fontId="2" fillId="0" borderId="10" xfId="0" applyFont="1" applyBorder="1"/>
    <xf numFmtId="0" fontId="2" fillId="0" borderId="18" xfId="0" applyFont="1" applyBorder="1"/>
    <xf numFmtId="0" fontId="4" fillId="0" borderId="0" xfId="0" applyFont="1"/>
    <xf numFmtId="0" fontId="2" fillId="0" borderId="11" xfId="0" applyFont="1" applyBorder="1"/>
    <xf numFmtId="0" fontId="2" fillId="0" borderId="3" xfId="0" applyFont="1" applyBorder="1"/>
    <xf numFmtId="0" fontId="4" fillId="6" borderId="3" xfId="0" applyFont="1" applyFill="1" applyBorder="1" applyAlignment="1">
      <alignment horizontal="center"/>
    </xf>
    <xf numFmtId="0" fontId="2" fillId="0" borderId="12" xfId="0" applyFont="1" applyBorder="1"/>
    <xf numFmtId="0" fontId="2" fillId="0" borderId="1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3" xfId="0" applyFont="1" applyBorder="1"/>
    <xf numFmtId="0" fontId="21" fillId="6" borderId="21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19" fillId="0" borderId="19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2" fillId="0" borderId="15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right" vertical="top" wrapText="1"/>
    </xf>
    <xf numFmtId="0" fontId="22" fillId="0" borderId="0" xfId="0" applyFont="1" applyAlignment="1">
      <alignment horizontal="right" vertical="top" wrapText="1"/>
    </xf>
  </cellXfs>
  <cellStyles count="25">
    <cellStyle name="Actual Date" xfId="1" xr:uid="{00000000-0005-0000-0000-000000000000}"/>
    <cellStyle name="Currency" xfId="2" builtinId="4"/>
    <cellStyle name="Date" xfId="3" xr:uid="{00000000-0005-0000-0000-000002000000}"/>
    <cellStyle name="Fixed" xfId="4" xr:uid="{00000000-0005-0000-0000-000003000000}"/>
    <cellStyle name="Grey" xfId="5" xr:uid="{00000000-0005-0000-0000-000004000000}"/>
    <cellStyle name="HEADER" xfId="6" xr:uid="{00000000-0005-0000-0000-000005000000}"/>
    <cellStyle name="Heading1" xfId="7" xr:uid="{00000000-0005-0000-0000-000006000000}"/>
    <cellStyle name="Heading2" xfId="8" xr:uid="{00000000-0005-0000-0000-000007000000}"/>
    <cellStyle name="HIGHLIGHT" xfId="9" xr:uid="{00000000-0005-0000-0000-000008000000}"/>
    <cellStyle name="Hyperlink" xfId="10" builtinId="8"/>
    <cellStyle name="Input [yellow]" xfId="11" xr:uid="{00000000-0005-0000-0000-00000A000000}"/>
    <cellStyle name="no dec" xfId="12" xr:uid="{00000000-0005-0000-0000-00000B000000}"/>
    <cellStyle name="Normal" xfId="0" builtinId="0"/>
    <cellStyle name="Normal - Style1" xfId="13" xr:uid="{00000000-0005-0000-0000-00000D000000}"/>
    <cellStyle name="Normal 2" xfId="14" xr:uid="{00000000-0005-0000-0000-00000E000000}"/>
    <cellStyle name="Normal 3" xfId="21" xr:uid="{00000000-0005-0000-0000-00000F000000}"/>
    <cellStyle name="Normal 4" xfId="22" xr:uid="{00000000-0005-0000-0000-000010000000}"/>
    <cellStyle name="Normal 5" xfId="24" xr:uid="{8488F334-1785-41F9-8D7A-F49EBB27134D}"/>
    <cellStyle name="Percent" xfId="15" builtinId="5"/>
    <cellStyle name="Percent [2]" xfId="16" xr:uid="{00000000-0005-0000-0000-000013000000}"/>
    <cellStyle name="Total" xfId="17" builtinId="25" customBuiltin="1"/>
    <cellStyle name="Unprot" xfId="18" xr:uid="{00000000-0005-0000-0000-000015000000}"/>
    <cellStyle name="Unprot$" xfId="19" xr:uid="{00000000-0005-0000-0000-000016000000}"/>
    <cellStyle name="Unprot$ 2" xfId="23" xr:uid="{00000000-0005-0000-0000-000017000000}"/>
    <cellStyle name="Unprotect" xfId="20" xr:uid="{00000000-0005-0000-0000-000018000000}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6"/>
  <dimension ref="A1"/>
  <sheetViews>
    <sheetView showGridLines="0" showRowColHeaders="0" showZeros="0" showOutlineSymbols="0" topLeftCell="B21840" zoomScaleNormal="65" zoomScaleSheetLayoutView="70" workbookViewId="0"/>
  </sheetViews>
  <sheetFormatPr defaultRowHeight="12.7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549"/>
  <sheetViews>
    <sheetView showGridLines="0" tabSelected="1" zoomScaleNormal="100" workbookViewId="0">
      <pane ySplit="2" topLeftCell="A500" activePane="bottomLeft" state="frozen"/>
      <selection activeCell="B546" sqref="B507:B546"/>
      <selection pane="bottomLeft" activeCell="B513" sqref="B513"/>
    </sheetView>
  </sheetViews>
  <sheetFormatPr defaultRowHeight="12.75"/>
  <cols>
    <col min="1" max="1" width="5.140625" customWidth="1"/>
    <col min="2" max="2" width="9" customWidth="1"/>
    <col min="3" max="3" width="11.140625" customWidth="1"/>
    <col min="4" max="4" width="4.42578125" hidden="1" customWidth="1"/>
    <col min="5" max="5" width="4" hidden="1" customWidth="1"/>
    <col min="6" max="6" width="6.5703125" customWidth="1"/>
    <col min="7" max="7" width="6.85546875" customWidth="1"/>
    <col min="8" max="8" width="5.7109375" customWidth="1"/>
    <col min="9" max="9" width="5.85546875" customWidth="1"/>
    <col min="10" max="11" width="6" customWidth="1"/>
    <col min="12" max="12" width="6.28515625" customWidth="1"/>
    <col min="13" max="13" width="6.5703125" customWidth="1"/>
    <col min="14" max="14" width="5.140625" style="1" customWidth="1"/>
    <col min="15" max="15" width="6.42578125" style="1" customWidth="1"/>
    <col min="16" max="16" width="6" style="1" customWidth="1"/>
    <col min="17" max="17" width="6.5703125" style="1" customWidth="1"/>
    <col min="18" max="19" width="5.28515625" style="1" customWidth="1"/>
    <col min="20" max="20" width="7.140625" style="1" bestFit="1" customWidth="1"/>
    <col min="21" max="21" width="7.42578125" style="1" customWidth="1"/>
    <col min="22" max="22" width="6.85546875" style="1" customWidth="1"/>
    <col min="23" max="23" width="6" bestFit="1" customWidth="1"/>
    <col min="24" max="24" width="16" bestFit="1" customWidth="1"/>
    <col min="25" max="25" width="4" bestFit="1" customWidth="1"/>
    <col min="26" max="26" width="3" hidden="1" customWidth="1"/>
    <col min="27" max="29" width="4.5703125" hidden="1" customWidth="1"/>
    <col min="30" max="30" width="4.7109375" hidden="1" customWidth="1"/>
    <col min="31" max="32" width="7" hidden="1" customWidth="1"/>
    <col min="33" max="33" width="6.42578125" hidden="1" customWidth="1"/>
    <col min="34" max="34" width="4.85546875" hidden="1" customWidth="1"/>
    <col min="35" max="35" width="4.5703125" hidden="1" customWidth="1"/>
    <col min="36" max="36" width="3.7109375" hidden="1" customWidth="1"/>
    <col min="37" max="37" width="2" hidden="1" customWidth="1"/>
    <col min="38" max="38" width="18.42578125" hidden="1" customWidth="1"/>
    <col min="39" max="39" width="0" hidden="1" customWidth="1"/>
  </cols>
  <sheetData>
    <row r="1" spans="1:38" ht="13.5" thickBot="1">
      <c r="F1" s="5" t="s">
        <v>8</v>
      </c>
      <c r="G1" s="6"/>
      <c r="H1" s="6"/>
      <c r="I1" s="6"/>
      <c r="J1" s="6"/>
      <c r="K1" s="6"/>
      <c r="L1" s="6"/>
      <c r="M1" s="7"/>
      <c r="P1" s="5" t="s">
        <v>7</v>
      </c>
      <c r="Q1" s="6"/>
      <c r="R1" s="6"/>
      <c r="S1" s="7"/>
      <c r="U1" s="2" t="s">
        <v>12</v>
      </c>
      <c r="V1" s="8"/>
      <c r="AA1" s="1" t="str">
        <f>LEFT(AA2,1)</f>
        <v>S</v>
      </c>
      <c r="AB1" s="1" t="str">
        <f>LEFT(AB2,1)</f>
        <v>W</v>
      </c>
      <c r="AC1" s="1" t="str">
        <f>LEFT(AC2,1)</f>
        <v>E</v>
      </c>
      <c r="AD1" s="1" t="str">
        <f>LEFT(AD2,1)</f>
        <v>M</v>
      </c>
      <c r="AE1" s="157" t="s">
        <v>144</v>
      </c>
    </row>
    <row r="2" spans="1:38" ht="26.25" thickBot="1">
      <c r="A2" s="50" t="s">
        <v>6</v>
      </c>
      <c r="B2" s="179" t="s">
        <v>56</v>
      </c>
      <c r="C2" s="22"/>
      <c r="D2" s="22"/>
      <c r="E2" s="133"/>
      <c r="F2" s="182" t="s">
        <v>13</v>
      </c>
      <c r="G2" s="182" t="s">
        <v>0</v>
      </c>
      <c r="H2" s="182" t="s">
        <v>1</v>
      </c>
      <c r="I2" s="182" t="s">
        <v>2</v>
      </c>
      <c r="J2" s="182" t="s">
        <v>4</v>
      </c>
      <c r="K2" s="182" t="s">
        <v>14</v>
      </c>
      <c r="L2" s="183" t="s">
        <v>17</v>
      </c>
      <c r="M2" s="184" t="s">
        <v>18</v>
      </c>
      <c r="N2" s="181" t="s">
        <v>91</v>
      </c>
      <c r="O2" s="34" t="s">
        <v>5</v>
      </c>
      <c r="P2" s="36" t="s">
        <v>113</v>
      </c>
      <c r="Q2" s="36" t="s">
        <v>9</v>
      </c>
      <c r="R2" s="36" t="s">
        <v>10</v>
      </c>
      <c r="S2" s="36" t="s">
        <v>115</v>
      </c>
      <c r="T2" s="34" t="s">
        <v>15</v>
      </c>
      <c r="U2" s="34" t="s">
        <v>16</v>
      </c>
      <c r="V2" s="35" t="s">
        <v>14</v>
      </c>
      <c r="W2" s="35" t="s">
        <v>153</v>
      </c>
      <c r="AA2" s="187" t="s">
        <v>113</v>
      </c>
      <c r="AB2" s="187" t="s">
        <v>9</v>
      </c>
      <c r="AC2" s="187" t="s">
        <v>10</v>
      </c>
      <c r="AD2" s="187" t="s">
        <v>115</v>
      </c>
      <c r="AE2" s="185" t="s">
        <v>15</v>
      </c>
      <c r="AF2" s="185" t="s">
        <v>16</v>
      </c>
      <c r="AG2" s="186" t="s">
        <v>14</v>
      </c>
    </row>
    <row r="3" spans="1:38">
      <c r="A3" s="23">
        <v>1</v>
      </c>
      <c r="B3" s="29" t="s">
        <v>344</v>
      </c>
      <c r="C3" s="31"/>
      <c r="D3" s="156">
        <v>1</v>
      </c>
      <c r="E3" s="134">
        <v>80</v>
      </c>
      <c r="F3" s="23">
        <v>81</v>
      </c>
      <c r="G3" s="23">
        <v>78</v>
      </c>
      <c r="H3" s="23">
        <v>80</v>
      </c>
      <c r="I3" s="23">
        <v>56</v>
      </c>
      <c r="J3" s="23">
        <v>0</v>
      </c>
      <c r="K3" s="23">
        <v>0</v>
      </c>
      <c r="L3" s="210">
        <v>295</v>
      </c>
      <c r="M3" s="204">
        <v>0</v>
      </c>
      <c r="N3" s="23">
        <v>51</v>
      </c>
      <c r="O3" s="159" t="s">
        <v>721</v>
      </c>
      <c r="P3" s="33">
        <v>1</v>
      </c>
      <c r="Q3" s="33">
        <v>1</v>
      </c>
      <c r="R3" s="33">
        <v>1</v>
      </c>
      <c r="S3" s="33">
        <v>1</v>
      </c>
      <c r="T3" s="33" t="s">
        <v>58</v>
      </c>
      <c r="U3" s="33" t="s">
        <v>94</v>
      </c>
      <c r="V3" s="33" t="s">
        <v>94</v>
      </c>
      <c r="W3" s="33">
        <v>358</v>
      </c>
      <c r="Z3">
        <v>1</v>
      </c>
      <c r="AA3" s="163"/>
      <c r="AB3" s="164"/>
      <c r="AC3" s="164"/>
      <c r="AD3" s="165"/>
      <c r="AE3" s="162" t="str">
        <f>IF(AA3&gt;0,AH3,"")</f>
        <v/>
      </c>
      <c r="AF3" s="33" t="str">
        <f>IF(AC3&gt;0,AI3,"")</f>
        <v/>
      </c>
      <c r="AG3" s="33" t="str">
        <f>AE3</f>
        <v/>
      </c>
      <c r="AH3" s="44" t="str">
        <f>CONCATENATE(Z3,$AA$1)</f>
        <v>1S</v>
      </c>
      <c r="AI3" s="44" t="str">
        <f>CONCATENATE(Z3,$AC$1)</f>
        <v>1E</v>
      </c>
      <c r="AK3">
        <f t="shared" ref="AK3:AK66" si="0">IFERROR(RIGHT(B3,1)*1,0)</f>
        <v>2</v>
      </c>
      <c r="AL3" t="str">
        <f t="shared" ref="AL3:AL66" si="1">IFERROR(LEFT(B3,IFERROR(SEARCH(AK3,B3,1)-1,B3)),B3)</f>
        <v>Nate Rutt</v>
      </c>
    </row>
    <row r="4" spans="1:38">
      <c r="A4" s="23">
        <v>2</v>
      </c>
      <c r="B4" s="29" t="s">
        <v>544</v>
      </c>
      <c r="C4" s="31"/>
      <c r="D4" s="156">
        <v>2</v>
      </c>
      <c r="E4" s="134">
        <v>268</v>
      </c>
      <c r="F4" s="23">
        <v>79</v>
      </c>
      <c r="G4" s="23">
        <v>78</v>
      </c>
      <c r="H4" s="23">
        <v>80</v>
      </c>
      <c r="I4" s="23">
        <v>56</v>
      </c>
      <c r="J4" s="23">
        <v>0</v>
      </c>
      <c r="K4" s="23">
        <v>0</v>
      </c>
      <c r="L4" s="210">
        <v>293</v>
      </c>
      <c r="M4" s="204">
        <v>2</v>
      </c>
      <c r="N4" s="23">
        <v>50</v>
      </c>
      <c r="O4" s="159" t="s">
        <v>721</v>
      </c>
      <c r="P4" s="33">
        <v>1</v>
      </c>
      <c r="Q4" s="33">
        <v>1</v>
      </c>
      <c r="R4" s="33">
        <v>1</v>
      </c>
      <c r="S4" s="33">
        <v>1</v>
      </c>
      <c r="T4" s="33" t="s">
        <v>93</v>
      </c>
      <c r="U4" s="33" t="s">
        <v>94</v>
      </c>
      <c r="V4" s="33" t="s">
        <v>93</v>
      </c>
      <c r="W4" s="33">
        <v>356</v>
      </c>
      <c r="Z4">
        <v>2</v>
      </c>
      <c r="AA4" s="166">
        <v>2</v>
      </c>
      <c r="AB4" s="33">
        <v>2</v>
      </c>
      <c r="AC4" s="33">
        <v>2</v>
      </c>
      <c r="AD4" s="167">
        <v>2</v>
      </c>
      <c r="AE4" s="162" t="str">
        <f t="shared" ref="AE4:AE18" si="2">IF(AA4&gt;0,AH4,"")</f>
        <v>2S</v>
      </c>
      <c r="AF4" s="33" t="str">
        <f t="shared" ref="AF4:AF18" si="3">IF(AC4&gt;0,AI4,"")</f>
        <v>2E</v>
      </c>
      <c r="AG4" s="33" t="str">
        <f t="shared" ref="AG4:AG34" si="4">AE4</f>
        <v>2S</v>
      </c>
      <c r="AH4" s="44" t="str">
        <f t="shared" ref="AH4:AH18" si="5">CONCATENATE(Z4,$AA$1)</f>
        <v>2S</v>
      </c>
      <c r="AI4" s="44" t="str">
        <f t="shared" ref="AI4:AI18" si="6">CONCATENATE(Z4,$AC$1)</f>
        <v>2E</v>
      </c>
      <c r="AK4">
        <f t="shared" si="0"/>
        <v>0</v>
      </c>
      <c r="AL4" t="str">
        <f t="shared" si="1"/>
        <v>Elisabeth Tursi</v>
      </c>
    </row>
    <row r="5" spans="1:38">
      <c r="A5" s="23">
        <v>3</v>
      </c>
      <c r="B5" s="29" t="s">
        <v>655</v>
      </c>
      <c r="C5" s="31"/>
      <c r="D5" s="156">
        <v>3</v>
      </c>
      <c r="E5" s="134">
        <v>382</v>
      </c>
      <c r="F5" s="23">
        <v>76</v>
      </c>
      <c r="G5" s="23">
        <v>78</v>
      </c>
      <c r="H5" s="23">
        <v>80</v>
      </c>
      <c r="I5" s="23">
        <v>56</v>
      </c>
      <c r="J5" s="23">
        <v>0</v>
      </c>
      <c r="K5" s="23">
        <v>0</v>
      </c>
      <c r="L5" s="210">
        <v>290</v>
      </c>
      <c r="M5" s="204">
        <v>5</v>
      </c>
      <c r="N5" s="23">
        <v>50</v>
      </c>
      <c r="O5" s="159" t="s">
        <v>721</v>
      </c>
      <c r="P5" s="33">
        <v>1</v>
      </c>
      <c r="Q5" s="33">
        <v>1</v>
      </c>
      <c r="R5" s="33">
        <v>1</v>
      </c>
      <c r="S5" s="33">
        <v>1</v>
      </c>
      <c r="T5" s="33" t="s">
        <v>58</v>
      </c>
      <c r="U5" s="33" t="s">
        <v>57</v>
      </c>
      <c r="V5" s="33" t="s">
        <v>57</v>
      </c>
      <c r="W5" s="33">
        <v>353</v>
      </c>
      <c r="Z5">
        <v>3</v>
      </c>
      <c r="AA5" s="166">
        <v>3</v>
      </c>
      <c r="AB5" s="33">
        <v>3</v>
      </c>
      <c r="AC5" s="33">
        <v>3</v>
      </c>
      <c r="AD5" s="167">
        <v>3</v>
      </c>
      <c r="AE5" s="162" t="str">
        <f t="shared" si="2"/>
        <v>3S</v>
      </c>
      <c r="AF5" s="33" t="str">
        <f t="shared" si="3"/>
        <v>3E</v>
      </c>
      <c r="AG5" s="33" t="str">
        <f t="shared" si="4"/>
        <v>3S</v>
      </c>
      <c r="AH5" s="44" t="str">
        <f t="shared" si="5"/>
        <v>3S</v>
      </c>
      <c r="AI5" s="44" t="str">
        <f t="shared" si="6"/>
        <v>3E</v>
      </c>
      <c r="AK5">
        <f t="shared" si="0"/>
        <v>0</v>
      </c>
      <c r="AL5" t="str">
        <f t="shared" si="1"/>
        <v>Branden Rech</v>
      </c>
    </row>
    <row r="6" spans="1:38">
      <c r="A6" s="23">
        <v>4</v>
      </c>
      <c r="B6" s="29" t="s">
        <v>697</v>
      </c>
      <c r="C6" s="31"/>
      <c r="D6" s="156">
        <v>4</v>
      </c>
      <c r="E6" s="134">
        <v>428</v>
      </c>
      <c r="F6" s="23">
        <v>80</v>
      </c>
      <c r="G6" s="23">
        <v>72</v>
      </c>
      <c r="H6" s="23">
        <v>80</v>
      </c>
      <c r="I6" s="23">
        <v>56</v>
      </c>
      <c r="J6" s="23">
        <v>0</v>
      </c>
      <c r="K6" s="23">
        <v>0</v>
      </c>
      <c r="L6" s="210">
        <v>288</v>
      </c>
      <c r="M6" s="204">
        <v>7</v>
      </c>
      <c r="N6" s="23">
        <v>50</v>
      </c>
      <c r="O6" s="159" t="s">
        <v>721</v>
      </c>
      <c r="P6" s="33">
        <v>1</v>
      </c>
      <c r="Q6" s="33">
        <v>1</v>
      </c>
      <c r="R6" s="33">
        <v>1</v>
      </c>
      <c r="S6" s="33">
        <v>1</v>
      </c>
      <c r="T6" s="33" t="s">
        <v>93</v>
      </c>
      <c r="U6" s="33" t="s">
        <v>57</v>
      </c>
      <c r="V6" s="33" t="s">
        <v>93</v>
      </c>
      <c r="W6" s="33">
        <v>351</v>
      </c>
      <c r="Z6">
        <v>4</v>
      </c>
      <c r="AA6" s="166">
        <v>4</v>
      </c>
      <c r="AB6" s="33">
        <v>4</v>
      </c>
      <c r="AC6" s="33">
        <v>4</v>
      </c>
      <c r="AD6" s="167">
        <v>4</v>
      </c>
      <c r="AE6" s="162" t="str">
        <f t="shared" si="2"/>
        <v>4S</v>
      </c>
      <c r="AF6" s="33" t="str">
        <f t="shared" si="3"/>
        <v>4E</v>
      </c>
      <c r="AG6" s="33" t="str">
        <f t="shared" si="4"/>
        <v>4S</v>
      </c>
      <c r="AH6" s="44" t="str">
        <f t="shared" si="5"/>
        <v>4S</v>
      </c>
      <c r="AI6" s="44" t="str">
        <f t="shared" si="6"/>
        <v>4E</v>
      </c>
      <c r="AK6">
        <f t="shared" si="0"/>
        <v>0</v>
      </c>
      <c r="AL6" t="str">
        <f t="shared" si="1"/>
        <v>Chris Frady</v>
      </c>
    </row>
    <row r="7" spans="1:38">
      <c r="A7" s="23">
        <v>5</v>
      </c>
      <c r="B7" s="29" t="s">
        <v>620</v>
      </c>
      <c r="C7" s="31"/>
      <c r="D7" s="156">
        <v>5</v>
      </c>
      <c r="E7" s="134">
        <v>347</v>
      </c>
      <c r="F7" s="23">
        <v>78</v>
      </c>
      <c r="G7" s="23">
        <v>72</v>
      </c>
      <c r="H7" s="23">
        <v>80</v>
      </c>
      <c r="I7" s="23">
        <v>56</v>
      </c>
      <c r="J7" s="23">
        <v>0</v>
      </c>
      <c r="K7" s="23">
        <v>0</v>
      </c>
      <c r="L7" s="210">
        <v>286</v>
      </c>
      <c r="M7" s="204">
        <v>9</v>
      </c>
      <c r="N7" s="23">
        <v>49</v>
      </c>
      <c r="O7" s="159" t="s">
        <v>721</v>
      </c>
      <c r="P7" s="33">
        <v>1</v>
      </c>
      <c r="Q7" s="33">
        <v>1</v>
      </c>
      <c r="R7" s="33">
        <v>1</v>
      </c>
      <c r="S7" s="33">
        <v>1</v>
      </c>
      <c r="T7" s="33" t="s">
        <v>58</v>
      </c>
      <c r="U7" s="33" t="s">
        <v>57</v>
      </c>
      <c r="V7" s="33" t="s">
        <v>58</v>
      </c>
      <c r="W7" s="33">
        <v>349</v>
      </c>
      <c r="Z7">
        <v>5</v>
      </c>
      <c r="AA7" s="166">
        <v>5</v>
      </c>
      <c r="AB7" s="33">
        <v>5</v>
      </c>
      <c r="AC7" s="33">
        <v>5</v>
      </c>
      <c r="AD7" s="167">
        <v>5</v>
      </c>
      <c r="AE7" s="162" t="str">
        <f t="shared" si="2"/>
        <v>5S</v>
      </c>
      <c r="AF7" s="33" t="str">
        <f t="shared" si="3"/>
        <v>5E</v>
      </c>
      <c r="AG7" s="33" t="str">
        <f t="shared" si="4"/>
        <v>5S</v>
      </c>
      <c r="AH7" s="44" t="str">
        <f t="shared" si="5"/>
        <v>5S</v>
      </c>
      <c r="AI7" s="44" t="str">
        <f t="shared" si="6"/>
        <v>5E</v>
      </c>
      <c r="AK7">
        <f t="shared" si="0"/>
        <v>1</v>
      </c>
      <c r="AL7" t="str">
        <f t="shared" si="1"/>
        <v>Bryan Stavneak</v>
      </c>
    </row>
    <row r="8" spans="1:38">
      <c r="A8" s="23">
        <v>6</v>
      </c>
      <c r="B8" s="29" t="s">
        <v>178</v>
      </c>
      <c r="C8" s="31"/>
      <c r="D8" s="156">
        <v>6</v>
      </c>
      <c r="E8" s="134">
        <v>1</v>
      </c>
      <c r="F8" s="23">
        <v>73</v>
      </c>
      <c r="G8" s="23">
        <v>72</v>
      </c>
      <c r="H8" s="23">
        <v>80</v>
      </c>
      <c r="I8" s="23">
        <v>56</v>
      </c>
      <c r="J8" s="23">
        <v>0</v>
      </c>
      <c r="K8" s="23">
        <v>0</v>
      </c>
      <c r="L8" s="210">
        <v>281</v>
      </c>
      <c r="M8" s="204">
        <v>14</v>
      </c>
      <c r="N8" s="23">
        <v>48</v>
      </c>
      <c r="O8" s="159" t="s">
        <v>721</v>
      </c>
      <c r="P8" s="33">
        <v>1</v>
      </c>
      <c r="Q8" s="33">
        <v>1</v>
      </c>
      <c r="R8" s="33">
        <v>1</v>
      </c>
      <c r="S8" s="33">
        <v>1</v>
      </c>
      <c r="T8" s="33" t="s">
        <v>58</v>
      </c>
      <c r="U8" s="33" t="s">
        <v>57</v>
      </c>
      <c r="V8" s="33" t="s">
        <v>58</v>
      </c>
      <c r="W8" s="33">
        <v>344</v>
      </c>
      <c r="Z8">
        <v>6</v>
      </c>
      <c r="AA8" s="166">
        <v>6</v>
      </c>
      <c r="AB8" s="33">
        <v>6</v>
      </c>
      <c r="AC8" s="33">
        <v>6</v>
      </c>
      <c r="AD8" s="167">
        <v>6</v>
      </c>
      <c r="AE8" s="162" t="str">
        <f t="shared" si="2"/>
        <v>6S</v>
      </c>
      <c r="AF8" s="33" t="str">
        <f t="shared" si="3"/>
        <v>6E</v>
      </c>
      <c r="AG8" s="33" t="str">
        <f t="shared" si="4"/>
        <v>6S</v>
      </c>
      <c r="AH8" s="44" t="str">
        <f t="shared" si="5"/>
        <v>6S</v>
      </c>
      <c r="AI8" s="44" t="str">
        <f t="shared" si="6"/>
        <v>6E</v>
      </c>
      <c r="AK8">
        <f t="shared" si="0"/>
        <v>1</v>
      </c>
      <c r="AL8" t="str">
        <f t="shared" si="1"/>
        <v>Ross Renfro</v>
      </c>
    </row>
    <row r="9" spans="1:38">
      <c r="A9" s="23">
        <v>6</v>
      </c>
      <c r="B9" s="29" t="s">
        <v>183</v>
      </c>
      <c r="C9" s="31"/>
      <c r="D9" s="156">
        <v>6</v>
      </c>
      <c r="E9" s="134">
        <v>6</v>
      </c>
      <c r="F9" s="23">
        <v>91</v>
      </c>
      <c r="G9" s="23">
        <v>78</v>
      </c>
      <c r="H9" s="23">
        <v>70</v>
      </c>
      <c r="I9" s="23">
        <v>42</v>
      </c>
      <c r="J9" s="23">
        <v>0</v>
      </c>
      <c r="K9" s="23">
        <v>0</v>
      </c>
      <c r="L9" s="210">
        <v>281</v>
      </c>
      <c r="M9" s="204">
        <v>14</v>
      </c>
      <c r="N9" s="23">
        <v>52</v>
      </c>
      <c r="O9" s="159" t="s">
        <v>721</v>
      </c>
      <c r="P9" s="33">
        <v>1</v>
      </c>
      <c r="Q9" s="33">
        <v>1</v>
      </c>
      <c r="R9" s="33">
        <v>2</v>
      </c>
      <c r="S9" s="33">
        <v>1</v>
      </c>
      <c r="T9" s="33" t="s">
        <v>58</v>
      </c>
      <c r="U9" s="33" t="s">
        <v>45</v>
      </c>
      <c r="V9" s="33" t="s">
        <v>45</v>
      </c>
      <c r="W9" s="33">
        <v>300</v>
      </c>
      <c r="Z9">
        <v>7</v>
      </c>
      <c r="AA9" s="166">
        <v>7</v>
      </c>
      <c r="AB9" s="33">
        <v>7</v>
      </c>
      <c r="AC9" s="33">
        <v>7</v>
      </c>
      <c r="AD9" s="167">
        <v>7</v>
      </c>
      <c r="AE9" s="162" t="str">
        <f t="shared" si="2"/>
        <v>7S</v>
      </c>
      <c r="AF9" s="33" t="str">
        <f t="shared" si="3"/>
        <v>7E</v>
      </c>
      <c r="AG9" s="33" t="str">
        <f t="shared" si="4"/>
        <v>7S</v>
      </c>
      <c r="AH9" s="44" t="str">
        <f t="shared" si="5"/>
        <v>7S</v>
      </c>
      <c r="AI9" s="44" t="str">
        <f t="shared" si="6"/>
        <v>7E</v>
      </c>
      <c r="AK9">
        <f t="shared" si="0"/>
        <v>0</v>
      </c>
      <c r="AL9" t="str">
        <f t="shared" si="1"/>
        <v>Troy Taylor</v>
      </c>
    </row>
    <row r="10" spans="1:38">
      <c r="A10" s="23">
        <v>8</v>
      </c>
      <c r="B10" s="29" t="s">
        <v>477</v>
      </c>
      <c r="C10" s="31"/>
      <c r="D10" s="156">
        <v>8</v>
      </c>
      <c r="E10" s="134">
        <v>199</v>
      </c>
      <c r="F10" s="23">
        <v>80</v>
      </c>
      <c r="G10" s="23">
        <v>73</v>
      </c>
      <c r="H10" s="23">
        <v>70</v>
      </c>
      <c r="I10" s="23">
        <v>56</v>
      </c>
      <c r="J10" s="23">
        <v>0</v>
      </c>
      <c r="K10" s="23">
        <v>0</v>
      </c>
      <c r="L10" s="210">
        <v>279</v>
      </c>
      <c r="M10" s="204">
        <v>16</v>
      </c>
      <c r="N10" s="23">
        <v>48</v>
      </c>
      <c r="O10" s="159" t="s">
        <v>721</v>
      </c>
      <c r="P10" s="33">
        <v>1</v>
      </c>
      <c r="Q10" s="33">
        <v>1</v>
      </c>
      <c r="R10" s="33">
        <v>1</v>
      </c>
      <c r="S10" s="33">
        <v>1</v>
      </c>
      <c r="T10" s="33" t="s">
        <v>58</v>
      </c>
      <c r="U10" s="33" t="s">
        <v>57</v>
      </c>
      <c r="V10" s="33" t="s">
        <v>57</v>
      </c>
      <c r="W10" s="33">
        <v>342</v>
      </c>
      <c r="Z10">
        <v>8</v>
      </c>
      <c r="AA10" s="166">
        <v>8</v>
      </c>
      <c r="AB10" s="33">
        <v>8</v>
      </c>
      <c r="AC10" s="33">
        <v>8</v>
      </c>
      <c r="AD10" s="167">
        <v>8</v>
      </c>
      <c r="AE10" s="162" t="str">
        <f t="shared" si="2"/>
        <v>8S</v>
      </c>
      <c r="AF10" s="33" t="str">
        <f t="shared" si="3"/>
        <v>8E</v>
      </c>
      <c r="AG10" s="33" t="str">
        <f t="shared" si="4"/>
        <v>8S</v>
      </c>
      <c r="AH10" s="44" t="str">
        <f t="shared" si="5"/>
        <v>8S</v>
      </c>
      <c r="AI10" s="44" t="str">
        <f t="shared" si="6"/>
        <v>8E</v>
      </c>
      <c r="AK10">
        <f t="shared" si="0"/>
        <v>0</v>
      </c>
      <c r="AL10" t="str">
        <f t="shared" si="1"/>
        <v>Nick Tursi</v>
      </c>
    </row>
    <row r="11" spans="1:38">
      <c r="A11" s="23">
        <v>9</v>
      </c>
      <c r="B11" s="29" t="s">
        <v>373</v>
      </c>
      <c r="C11" s="31"/>
      <c r="D11" s="156">
        <v>9</v>
      </c>
      <c r="E11" s="134">
        <v>108</v>
      </c>
      <c r="F11" s="23">
        <v>84</v>
      </c>
      <c r="G11" s="23">
        <v>72</v>
      </c>
      <c r="H11" s="23">
        <v>80</v>
      </c>
      <c r="I11" s="23">
        <v>42</v>
      </c>
      <c r="J11" s="23">
        <v>0</v>
      </c>
      <c r="K11" s="23">
        <v>0</v>
      </c>
      <c r="L11" s="210">
        <v>278</v>
      </c>
      <c r="M11" s="204">
        <v>17</v>
      </c>
      <c r="N11" s="23">
        <v>50</v>
      </c>
      <c r="O11" s="159" t="s">
        <v>721</v>
      </c>
      <c r="P11" s="33">
        <v>2</v>
      </c>
      <c r="Q11" s="33">
        <v>1</v>
      </c>
      <c r="R11" s="33">
        <v>1</v>
      </c>
      <c r="S11" s="33">
        <v>1</v>
      </c>
      <c r="T11" s="33" t="s">
        <v>58</v>
      </c>
      <c r="U11" s="33" t="s">
        <v>94</v>
      </c>
      <c r="V11" s="33" t="s">
        <v>94</v>
      </c>
      <c r="W11" s="33">
        <v>341</v>
      </c>
      <c r="Z11">
        <v>9</v>
      </c>
      <c r="AA11" s="166">
        <v>9</v>
      </c>
      <c r="AB11" s="33">
        <v>9</v>
      </c>
      <c r="AC11" s="33">
        <v>9</v>
      </c>
      <c r="AD11" s="167">
        <v>9</v>
      </c>
      <c r="AE11" s="162" t="str">
        <f t="shared" si="2"/>
        <v>9S</v>
      </c>
      <c r="AF11" s="33" t="str">
        <f t="shared" si="3"/>
        <v>9E</v>
      </c>
      <c r="AG11" s="33" t="str">
        <f t="shared" si="4"/>
        <v>9S</v>
      </c>
      <c r="AH11" s="44" t="str">
        <f t="shared" si="5"/>
        <v>9S</v>
      </c>
      <c r="AI11" s="44" t="str">
        <f t="shared" si="6"/>
        <v>9E</v>
      </c>
      <c r="AK11">
        <f t="shared" si="0"/>
        <v>2</v>
      </c>
      <c r="AL11" t="str">
        <f t="shared" si="1"/>
        <v>Tiffany Majeski</v>
      </c>
    </row>
    <row r="12" spans="1:38">
      <c r="A12" s="23">
        <v>9</v>
      </c>
      <c r="B12" s="29" t="s">
        <v>372</v>
      </c>
      <c r="C12" s="31"/>
      <c r="D12" s="156">
        <v>9</v>
      </c>
      <c r="E12" s="134">
        <v>109</v>
      </c>
      <c r="F12" s="23">
        <v>84</v>
      </c>
      <c r="G12" s="23">
        <v>72</v>
      </c>
      <c r="H12" s="23">
        <v>80</v>
      </c>
      <c r="I12" s="23">
        <v>42</v>
      </c>
      <c r="J12" s="23">
        <v>0</v>
      </c>
      <c r="K12" s="23">
        <v>0</v>
      </c>
      <c r="L12" s="210">
        <v>278</v>
      </c>
      <c r="M12" s="204">
        <v>17</v>
      </c>
      <c r="N12" s="23">
        <v>50</v>
      </c>
      <c r="O12" s="159" t="s">
        <v>721</v>
      </c>
      <c r="P12" s="33">
        <v>2</v>
      </c>
      <c r="Q12" s="33">
        <v>1</v>
      </c>
      <c r="R12" s="33">
        <v>1</v>
      </c>
      <c r="S12" s="33">
        <v>1</v>
      </c>
      <c r="T12" s="33" t="s">
        <v>58</v>
      </c>
      <c r="U12" s="33" t="s">
        <v>57</v>
      </c>
      <c r="V12" s="33" t="s">
        <v>57</v>
      </c>
      <c r="W12" s="33">
        <v>341</v>
      </c>
      <c r="Z12">
        <v>10</v>
      </c>
      <c r="AA12" s="166">
        <v>10</v>
      </c>
      <c r="AB12" s="33">
        <v>10</v>
      </c>
      <c r="AC12" s="33">
        <v>10</v>
      </c>
      <c r="AD12" s="167">
        <v>10</v>
      </c>
      <c r="AE12" s="162" t="str">
        <f t="shared" si="2"/>
        <v>10S</v>
      </c>
      <c r="AF12" s="33" t="str">
        <f t="shared" si="3"/>
        <v>10E</v>
      </c>
      <c r="AG12" s="33" t="str">
        <f t="shared" si="4"/>
        <v>10S</v>
      </c>
      <c r="AH12" s="44" t="str">
        <f t="shared" si="5"/>
        <v>10S</v>
      </c>
      <c r="AI12" s="44" t="str">
        <f t="shared" si="6"/>
        <v>10E</v>
      </c>
      <c r="AK12">
        <f t="shared" si="0"/>
        <v>3</v>
      </c>
      <c r="AL12" t="str">
        <f t="shared" si="1"/>
        <v>Tiffany Majeski</v>
      </c>
    </row>
    <row r="13" spans="1:38">
      <c r="A13" s="23">
        <v>9</v>
      </c>
      <c r="B13" s="29" t="s">
        <v>632</v>
      </c>
      <c r="C13" s="31"/>
      <c r="D13" s="156">
        <v>9</v>
      </c>
      <c r="E13" s="134">
        <v>359</v>
      </c>
      <c r="F13" s="23">
        <v>80</v>
      </c>
      <c r="G13" s="23">
        <v>72</v>
      </c>
      <c r="H13" s="23">
        <v>70</v>
      </c>
      <c r="I13" s="23">
        <v>56</v>
      </c>
      <c r="J13" s="23">
        <v>0</v>
      </c>
      <c r="K13" s="23">
        <v>0</v>
      </c>
      <c r="L13" s="210">
        <v>278</v>
      </c>
      <c r="M13" s="204">
        <v>17</v>
      </c>
      <c r="N13" s="23">
        <v>48</v>
      </c>
      <c r="O13" s="159" t="s">
        <v>721</v>
      </c>
      <c r="P13" s="33">
        <v>1</v>
      </c>
      <c r="Q13" s="33">
        <v>1</v>
      </c>
      <c r="R13" s="33">
        <v>1</v>
      </c>
      <c r="S13" s="33">
        <v>1</v>
      </c>
      <c r="T13" s="33" t="s">
        <v>58</v>
      </c>
      <c r="U13" s="33" t="s">
        <v>94</v>
      </c>
      <c r="V13" s="33" t="s">
        <v>58</v>
      </c>
      <c r="W13" s="33">
        <v>341</v>
      </c>
      <c r="Z13">
        <v>11</v>
      </c>
      <c r="AA13" s="166">
        <v>11</v>
      </c>
      <c r="AB13" s="33">
        <v>11</v>
      </c>
      <c r="AC13" s="33">
        <v>11</v>
      </c>
      <c r="AD13" s="167">
        <v>11</v>
      </c>
      <c r="AE13" s="162" t="str">
        <f t="shared" si="2"/>
        <v>11S</v>
      </c>
      <c r="AF13" s="33" t="str">
        <f t="shared" si="3"/>
        <v>11E</v>
      </c>
      <c r="AG13" s="33" t="str">
        <f t="shared" si="4"/>
        <v>11S</v>
      </c>
      <c r="AH13" s="44" t="str">
        <f t="shared" si="5"/>
        <v>11S</v>
      </c>
      <c r="AI13" s="44" t="str">
        <f t="shared" si="6"/>
        <v>11E</v>
      </c>
      <c r="AK13">
        <f t="shared" si="0"/>
        <v>0</v>
      </c>
      <c r="AL13" t="str">
        <f t="shared" si="1"/>
        <v>Tom Fendley</v>
      </c>
    </row>
    <row r="14" spans="1:38">
      <c r="A14" s="23">
        <v>12</v>
      </c>
      <c r="B14" s="29" t="s">
        <v>382</v>
      </c>
      <c r="C14" s="31"/>
      <c r="D14" s="156">
        <v>12</v>
      </c>
      <c r="E14" s="134">
        <v>118</v>
      </c>
      <c r="F14" s="23">
        <v>77</v>
      </c>
      <c r="G14" s="23">
        <v>72</v>
      </c>
      <c r="H14" s="23">
        <v>70</v>
      </c>
      <c r="I14" s="23">
        <v>56</v>
      </c>
      <c r="J14" s="23">
        <v>0</v>
      </c>
      <c r="K14" s="23">
        <v>0</v>
      </c>
      <c r="L14" s="210">
        <v>275</v>
      </c>
      <c r="M14" s="204">
        <v>20</v>
      </c>
      <c r="N14" s="23">
        <v>48</v>
      </c>
      <c r="O14" s="159" t="s">
        <v>721</v>
      </c>
      <c r="P14" s="33">
        <v>1</v>
      </c>
      <c r="Q14" s="33">
        <v>1</v>
      </c>
      <c r="R14" s="33">
        <v>1</v>
      </c>
      <c r="S14" s="33">
        <v>1</v>
      </c>
      <c r="T14" s="33" t="s">
        <v>93</v>
      </c>
      <c r="U14" s="33" t="s">
        <v>94</v>
      </c>
      <c r="V14" s="33" t="s">
        <v>93</v>
      </c>
      <c r="W14" s="33">
        <v>338</v>
      </c>
      <c r="Z14">
        <v>12</v>
      </c>
      <c r="AA14" s="166">
        <v>12</v>
      </c>
      <c r="AB14" s="33">
        <v>12</v>
      </c>
      <c r="AC14" s="33">
        <v>12</v>
      </c>
      <c r="AD14" s="167">
        <v>12</v>
      </c>
      <c r="AE14" s="162" t="str">
        <f t="shared" si="2"/>
        <v>12S</v>
      </c>
      <c r="AF14" s="33" t="str">
        <f t="shared" si="3"/>
        <v>12E</v>
      </c>
      <c r="AG14" s="33" t="str">
        <f t="shared" si="4"/>
        <v>12S</v>
      </c>
      <c r="AH14" s="44" t="str">
        <f t="shared" si="5"/>
        <v>12S</v>
      </c>
      <c r="AI14" s="44" t="str">
        <f t="shared" si="6"/>
        <v>12E</v>
      </c>
      <c r="AK14">
        <f t="shared" si="0"/>
        <v>0</v>
      </c>
      <c r="AL14" t="str">
        <f t="shared" si="1"/>
        <v>Carla Lilienthal</v>
      </c>
    </row>
    <row r="15" spans="1:38">
      <c r="A15" s="23">
        <v>13</v>
      </c>
      <c r="B15" s="29" t="s">
        <v>326</v>
      </c>
      <c r="C15" s="31"/>
      <c r="D15" s="156">
        <v>13</v>
      </c>
      <c r="E15" s="134">
        <v>62</v>
      </c>
      <c r="F15" s="23">
        <v>82</v>
      </c>
      <c r="G15" s="23">
        <v>66</v>
      </c>
      <c r="H15" s="23">
        <v>70</v>
      </c>
      <c r="I15" s="23">
        <v>56</v>
      </c>
      <c r="J15" s="23">
        <v>0</v>
      </c>
      <c r="K15" s="23">
        <v>0</v>
      </c>
      <c r="L15" s="210">
        <v>274</v>
      </c>
      <c r="M15" s="204">
        <v>21</v>
      </c>
      <c r="N15" s="23">
        <v>48</v>
      </c>
      <c r="O15" s="159" t="s">
        <v>721</v>
      </c>
      <c r="P15" s="33">
        <v>1</v>
      </c>
      <c r="Q15" s="33">
        <v>1</v>
      </c>
      <c r="R15" s="33">
        <v>1</v>
      </c>
      <c r="S15" s="33">
        <v>1</v>
      </c>
      <c r="T15" s="33" t="s">
        <v>93</v>
      </c>
      <c r="U15" s="33" t="s">
        <v>57</v>
      </c>
      <c r="V15" s="33" t="s">
        <v>93</v>
      </c>
      <c r="W15" s="33">
        <v>337</v>
      </c>
      <c r="Z15">
        <v>13</v>
      </c>
      <c r="AA15" s="166">
        <v>13</v>
      </c>
      <c r="AB15" s="33">
        <v>13</v>
      </c>
      <c r="AC15" s="33">
        <v>13</v>
      </c>
      <c r="AD15" s="167">
        <v>13</v>
      </c>
      <c r="AE15" s="162" t="str">
        <f t="shared" si="2"/>
        <v>13S</v>
      </c>
      <c r="AF15" s="33" t="str">
        <f t="shared" si="3"/>
        <v>13E</v>
      </c>
      <c r="AG15" s="33" t="str">
        <f t="shared" si="4"/>
        <v>13S</v>
      </c>
      <c r="AH15" s="44" t="str">
        <f t="shared" si="5"/>
        <v>13S</v>
      </c>
      <c r="AI15" s="44" t="str">
        <f t="shared" si="6"/>
        <v>13E</v>
      </c>
      <c r="AK15">
        <f t="shared" si="0"/>
        <v>0</v>
      </c>
      <c r="AL15" t="str">
        <f t="shared" si="1"/>
        <v>John Fendley</v>
      </c>
    </row>
    <row r="16" spans="1:38">
      <c r="A16" s="23">
        <v>13</v>
      </c>
      <c r="B16" s="29" t="s">
        <v>568</v>
      </c>
      <c r="C16" s="31"/>
      <c r="D16" s="156">
        <v>13</v>
      </c>
      <c r="E16" s="134">
        <v>294</v>
      </c>
      <c r="F16" s="23">
        <v>82</v>
      </c>
      <c r="G16" s="23">
        <v>66</v>
      </c>
      <c r="H16" s="23">
        <v>70</v>
      </c>
      <c r="I16" s="23">
        <v>56</v>
      </c>
      <c r="J16" s="23">
        <v>0</v>
      </c>
      <c r="K16" s="23">
        <v>0</v>
      </c>
      <c r="L16" s="210">
        <v>274</v>
      </c>
      <c r="M16" s="204">
        <v>21</v>
      </c>
      <c r="N16" s="23">
        <v>48</v>
      </c>
      <c r="O16" s="159" t="s">
        <v>721</v>
      </c>
      <c r="P16" s="33">
        <v>1</v>
      </c>
      <c r="Q16" s="33">
        <v>1</v>
      </c>
      <c r="R16" s="33">
        <v>1</v>
      </c>
      <c r="S16" s="33">
        <v>1</v>
      </c>
      <c r="T16" s="33" t="s">
        <v>58</v>
      </c>
      <c r="U16" s="33" t="s">
        <v>57</v>
      </c>
      <c r="V16" s="33" t="s">
        <v>58</v>
      </c>
      <c r="W16" s="33">
        <v>337</v>
      </c>
      <c r="Z16">
        <v>14</v>
      </c>
      <c r="AA16" s="166">
        <v>14</v>
      </c>
      <c r="AB16" s="33">
        <v>14</v>
      </c>
      <c r="AC16" s="33">
        <v>14</v>
      </c>
      <c r="AD16" s="167">
        <v>14</v>
      </c>
      <c r="AE16" s="162" t="str">
        <f t="shared" si="2"/>
        <v>14S</v>
      </c>
      <c r="AF16" s="33" t="str">
        <f t="shared" si="3"/>
        <v>14E</v>
      </c>
      <c r="AG16" s="33" t="str">
        <f t="shared" si="4"/>
        <v>14S</v>
      </c>
      <c r="AH16" s="44" t="str">
        <f t="shared" si="5"/>
        <v>14S</v>
      </c>
      <c r="AI16" s="44" t="str">
        <f t="shared" si="6"/>
        <v>14E</v>
      </c>
      <c r="AK16">
        <f t="shared" si="0"/>
        <v>1</v>
      </c>
      <c r="AL16" t="str">
        <f t="shared" si="1"/>
        <v>Arri Stewart</v>
      </c>
    </row>
    <row r="17" spans="1:38">
      <c r="A17" s="23">
        <v>15</v>
      </c>
      <c r="B17" s="29" t="s">
        <v>298</v>
      </c>
      <c r="C17" s="31"/>
      <c r="D17" s="156">
        <v>15</v>
      </c>
      <c r="E17" s="134">
        <v>33</v>
      </c>
      <c r="F17" s="23">
        <v>75</v>
      </c>
      <c r="G17" s="23">
        <v>72</v>
      </c>
      <c r="H17" s="23">
        <v>70</v>
      </c>
      <c r="I17" s="23">
        <v>56</v>
      </c>
      <c r="J17" s="23">
        <v>0</v>
      </c>
      <c r="K17" s="23">
        <v>0</v>
      </c>
      <c r="L17" s="210">
        <v>273</v>
      </c>
      <c r="M17" s="204">
        <v>22</v>
      </c>
      <c r="N17" s="23">
        <v>48</v>
      </c>
      <c r="O17" s="159" t="s">
        <v>721</v>
      </c>
      <c r="P17" s="33">
        <v>1</v>
      </c>
      <c r="Q17" s="33">
        <v>1</v>
      </c>
      <c r="R17" s="33">
        <v>1</v>
      </c>
      <c r="S17" s="33">
        <v>1</v>
      </c>
      <c r="T17" s="33" t="s">
        <v>58</v>
      </c>
      <c r="U17" s="33" t="s">
        <v>94</v>
      </c>
      <c r="V17" s="33" t="s">
        <v>94</v>
      </c>
      <c r="W17" s="33">
        <v>336</v>
      </c>
      <c r="Z17">
        <v>15</v>
      </c>
      <c r="AA17" s="166">
        <v>15</v>
      </c>
      <c r="AB17" s="33">
        <v>15</v>
      </c>
      <c r="AC17" s="33">
        <v>15</v>
      </c>
      <c r="AD17" s="167">
        <v>15</v>
      </c>
      <c r="AE17" s="162" t="str">
        <f t="shared" si="2"/>
        <v>15S</v>
      </c>
      <c r="AF17" s="33" t="str">
        <f t="shared" si="3"/>
        <v>15E</v>
      </c>
      <c r="AG17" s="33" t="str">
        <f t="shared" si="4"/>
        <v>15S</v>
      </c>
      <c r="AH17" s="44" t="str">
        <f t="shared" si="5"/>
        <v>15S</v>
      </c>
      <c r="AI17" s="44" t="str">
        <f t="shared" si="6"/>
        <v>15E</v>
      </c>
      <c r="AK17">
        <f t="shared" si="0"/>
        <v>0</v>
      </c>
      <c r="AL17" t="str">
        <f t="shared" si="1"/>
        <v>Brekelle Dubbs</v>
      </c>
    </row>
    <row r="18" spans="1:38" ht="13.5" thickBot="1">
      <c r="A18" s="23">
        <v>15</v>
      </c>
      <c r="B18" s="29" t="s">
        <v>541</v>
      </c>
      <c r="C18" s="31"/>
      <c r="D18" s="156">
        <v>15</v>
      </c>
      <c r="E18" s="134">
        <v>265</v>
      </c>
      <c r="F18" s="23">
        <v>81</v>
      </c>
      <c r="G18" s="23">
        <v>66</v>
      </c>
      <c r="H18" s="23">
        <v>70</v>
      </c>
      <c r="I18" s="23">
        <v>56</v>
      </c>
      <c r="J18" s="23">
        <v>0</v>
      </c>
      <c r="K18" s="23">
        <v>0</v>
      </c>
      <c r="L18" s="210">
        <v>273</v>
      </c>
      <c r="M18" s="204">
        <v>22</v>
      </c>
      <c r="N18" s="23">
        <v>48</v>
      </c>
      <c r="O18" s="159" t="s">
        <v>721</v>
      </c>
      <c r="P18" s="33">
        <v>1</v>
      </c>
      <c r="Q18" s="33">
        <v>1</v>
      </c>
      <c r="R18" s="33">
        <v>1</v>
      </c>
      <c r="S18" s="33">
        <v>1</v>
      </c>
      <c r="T18" s="33" t="s">
        <v>93</v>
      </c>
      <c r="U18" s="33" t="s">
        <v>94</v>
      </c>
      <c r="V18" s="33" t="s">
        <v>93</v>
      </c>
      <c r="W18" s="33">
        <v>336</v>
      </c>
      <c r="Z18">
        <v>16</v>
      </c>
      <c r="AA18" s="168">
        <v>16</v>
      </c>
      <c r="AB18" s="169">
        <v>16</v>
      </c>
      <c r="AC18" s="169">
        <v>16</v>
      </c>
      <c r="AD18" s="170">
        <v>16</v>
      </c>
      <c r="AE18" s="162" t="str">
        <f t="shared" si="2"/>
        <v>16S</v>
      </c>
      <c r="AF18" s="33" t="str">
        <f t="shared" si="3"/>
        <v>16E</v>
      </c>
      <c r="AG18" s="33" t="str">
        <f t="shared" si="4"/>
        <v>16S</v>
      </c>
      <c r="AH18" s="44" t="str">
        <f t="shared" si="5"/>
        <v>16S</v>
      </c>
      <c r="AI18" s="44" t="str">
        <f t="shared" si="6"/>
        <v>16E</v>
      </c>
      <c r="AK18">
        <f t="shared" si="0"/>
        <v>0</v>
      </c>
      <c r="AL18" t="str">
        <f t="shared" si="1"/>
        <v>Mike Miller</v>
      </c>
    </row>
    <row r="19" spans="1:38">
      <c r="A19" s="23">
        <v>15</v>
      </c>
      <c r="B19" s="29" t="s">
        <v>546</v>
      </c>
      <c r="C19" s="31"/>
      <c r="D19" s="156">
        <v>15</v>
      </c>
      <c r="E19" s="134">
        <v>270</v>
      </c>
      <c r="F19" s="23">
        <v>81</v>
      </c>
      <c r="G19" s="23">
        <v>66</v>
      </c>
      <c r="H19" s="23">
        <v>70</v>
      </c>
      <c r="I19" s="23">
        <v>56</v>
      </c>
      <c r="J19" s="23">
        <v>0</v>
      </c>
      <c r="K19" s="23">
        <v>0</v>
      </c>
      <c r="L19" s="210">
        <v>273</v>
      </c>
      <c r="M19" s="204">
        <v>22</v>
      </c>
      <c r="N19" s="23">
        <v>48</v>
      </c>
      <c r="O19" s="159" t="s">
        <v>721</v>
      </c>
      <c r="P19" s="33">
        <v>1</v>
      </c>
      <c r="Q19" s="33">
        <v>1</v>
      </c>
      <c r="R19" s="33">
        <v>1</v>
      </c>
      <c r="S19" s="33">
        <v>1</v>
      </c>
      <c r="T19" s="33" t="s">
        <v>58</v>
      </c>
      <c r="U19" s="33" t="s">
        <v>94</v>
      </c>
      <c r="V19" s="33" t="s">
        <v>94</v>
      </c>
      <c r="W19" s="33">
        <v>336</v>
      </c>
      <c r="AA19" s="1"/>
      <c r="AB19" s="1"/>
      <c r="AC19" s="1"/>
      <c r="AD19" s="1"/>
      <c r="AE19" s="33" t="str">
        <f>IF(AB3&gt;0,AH19,"")</f>
        <v/>
      </c>
      <c r="AF19" s="33" t="str">
        <f t="shared" ref="AF19:AF34" si="7">IF(AD3&gt;0,AI19,"")</f>
        <v/>
      </c>
      <c r="AG19" s="33" t="str">
        <f t="shared" si="4"/>
        <v/>
      </c>
      <c r="AH19" s="44" t="str">
        <f>CONCATENATE(Z3,$AB$1)</f>
        <v>1W</v>
      </c>
      <c r="AI19" s="44" t="str">
        <f>CONCATENATE(Z3,$AD$1)</f>
        <v>1M</v>
      </c>
      <c r="AK19">
        <f t="shared" si="0"/>
        <v>0</v>
      </c>
      <c r="AL19" t="str">
        <f t="shared" si="1"/>
        <v>Tim Brousseau</v>
      </c>
    </row>
    <row r="20" spans="1:38">
      <c r="A20" s="23">
        <v>15</v>
      </c>
      <c r="B20" s="29" t="s">
        <v>571</v>
      </c>
      <c r="C20" s="31"/>
      <c r="D20" s="156">
        <v>15</v>
      </c>
      <c r="E20" s="134">
        <v>297</v>
      </c>
      <c r="F20" s="23">
        <v>87</v>
      </c>
      <c r="G20" s="23">
        <v>60</v>
      </c>
      <c r="H20" s="23">
        <v>70</v>
      </c>
      <c r="I20" s="23">
        <v>56</v>
      </c>
      <c r="J20" s="23">
        <v>0</v>
      </c>
      <c r="K20" s="23">
        <v>0</v>
      </c>
      <c r="L20" s="210">
        <v>273</v>
      </c>
      <c r="M20" s="204">
        <v>22</v>
      </c>
      <c r="N20" s="23">
        <v>49</v>
      </c>
      <c r="O20" s="159" t="s">
        <v>721</v>
      </c>
      <c r="P20" s="33">
        <v>1</v>
      </c>
      <c r="Q20" s="33">
        <v>1</v>
      </c>
      <c r="R20" s="33">
        <v>1</v>
      </c>
      <c r="S20" s="33">
        <v>1</v>
      </c>
      <c r="T20" s="33" t="s">
        <v>93</v>
      </c>
      <c r="U20" s="33" t="s">
        <v>57</v>
      </c>
      <c r="V20" s="33" t="s">
        <v>57</v>
      </c>
      <c r="W20" s="33">
        <v>336</v>
      </c>
      <c r="AA20" s="1"/>
      <c r="AB20" s="1"/>
      <c r="AC20" s="1"/>
      <c r="AD20" s="1"/>
      <c r="AE20" s="33" t="str">
        <f t="shared" ref="AE20:AE34" si="8">IF(AB4&gt;0,AH20,"")</f>
        <v>2W</v>
      </c>
      <c r="AF20" s="33" t="str">
        <f t="shared" si="7"/>
        <v>2M</v>
      </c>
      <c r="AG20" s="33" t="str">
        <f t="shared" si="4"/>
        <v>2W</v>
      </c>
      <c r="AH20" s="44" t="str">
        <f t="shared" ref="AH20:AH34" si="9">CONCATENATE(Z4,$AB$1)</f>
        <v>2W</v>
      </c>
      <c r="AI20" s="44" t="str">
        <f t="shared" ref="AI20:AI34" si="10">CONCATENATE(Z4,$AD$1)</f>
        <v>2M</v>
      </c>
      <c r="AK20">
        <f t="shared" si="0"/>
        <v>0</v>
      </c>
      <c r="AL20" t="str">
        <f t="shared" si="1"/>
        <v>Sarah Percha</v>
      </c>
    </row>
    <row r="21" spans="1:38">
      <c r="A21" s="23">
        <v>15</v>
      </c>
      <c r="B21" s="29" t="s">
        <v>580</v>
      </c>
      <c r="C21" s="31"/>
      <c r="D21" s="156">
        <v>15</v>
      </c>
      <c r="E21" s="134">
        <v>306</v>
      </c>
      <c r="F21" s="23">
        <v>75</v>
      </c>
      <c r="G21" s="23">
        <v>72</v>
      </c>
      <c r="H21" s="23">
        <v>70</v>
      </c>
      <c r="I21" s="23">
        <v>56</v>
      </c>
      <c r="J21" s="23">
        <v>0</v>
      </c>
      <c r="K21" s="23">
        <v>0</v>
      </c>
      <c r="L21" s="210">
        <v>273</v>
      </c>
      <c r="M21" s="204">
        <v>22</v>
      </c>
      <c r="N21" s="23">
        <v>48</v>
      </c>
      <c r="O21" s="159" t="s">
        <v>721</v>
      </c>
      <c r="P21" s="33">
        <v>1</v>
      </c>
      <c r="Q21" s="33">
        <v>1</v>
      </c>
      <c r="R21" s="33">
        <v>1</v>
      </c>
      <c r="S21" s="33">
        <v>1</v>
      </c>
      <c r="T21" s="33" t="s">
        <v>93</v>
      </c>
      <c r="U21" s="33" t="s">
        <v>57</v>
      </c>
      <c r="V21" s="33" t="s">
        <v>93</v>
      </c>
      <c r="W21" s="33">
        <v>336</v>
      </c>
      <c r="AA21" s="1"/>
      <c r="AB21" s="1"/>
      <c r="AC21" s="1"/>
      <c r="AD21" s="1"/>
      <c r="AE21" s="33" t="str">
        <f t="shared" si="8"/>
        <v>3W</v>
      </c>
      <c r="AF21" s="33" t="str">
        <f t="shared" si="7"/>
        <v>3M</v>
      </c>
      <c r="AG21" s="33" t="str">
        <f t="shared" si="4"/>
        <v>3W</v>
      </c>
      <c r="AH21" s="44" t="str">
        <f t="shared" si="9"/>
        <v>3W</v>
      </c>
      <c r="AI21" s="44" t="str">
        <f t="shared" si="10"/>
        <v>3M</v>
      </c>
      <c r="AK21">
        <f t="shared" si="0"/>
        <v>0</v>
      </c>
      <c r="AL21" t="str">
        <f t="shared" si="1"/>
        <v>Matt Powers</v>
      </c>
    </row>
    <row r="22" spans="1:38">
      <c r="A22" s="23">
        <v>15</v>
      </c>
      <c r="B22" s="29" t="s">
        <v>689</v>
      </c>
      <c r="C22" s="31"/>
      <c r="D22" s="156">
        <v>15</v>
      </c>
      <c r="E22" s="134">
        <v>418</v>
      </c>
      <c r="F22" s="23">
        <v>85</v>
      </c>
      <c r="G22" s="23">
        <v>72</v>
      </c>
      <c r="H22" s="23">
        <v>60</v>
      </c>
      <c r="I22" s="23">
        <v>56</v>
      </c>
      <c r="J22" s="23">
        <v>0</v>
      </c>
      <c r="K22" s="23">
        <v>0</v>
      </c>
      <c r="L22" s="210">
        <v>273</v>
      </c>
      <c r="M22" s="204">
        <v>22</v>
      </c>
      <c r="N22" s="23">
        <v>49</v>
      </c>
      <c r="O22" s="159" t="s">
        <v>721</v>
      </c>
      <c r="P22" s="33">
        <v>1</v>
      </c>
      <c r="Q22" s="33">
        <v>1</v>
      </c>
      <c r="R22" s="33">
        <v>1</v>
      </c>
      <c r="S22" s="33">
        <v>1</v>
      </c>
      <c r="T22" s="33" t="s">
        <v>58</v>
      </c>
      <c r="U22" s="33" t="s">
        <v>57</v>
      </c>
      <c r="V22" s="33" t="s">
        <v>57</v>
      </c>
      <c r="W22" s="33">
        <v>336</v>
      </c>
      <c r="Z22" s="1">
        <f>COUNTA(AA3:AD18)</f>
        <v>60</v>
      </c>
      <c r="AA22" s="1">
        <f>COUNTA(AA3:AA18)</f>
        <v>15</v>
      </c>
      <c r="AB22" s="1">
        <f>COUNTA(AB3:AB18)</f>
        <v>15</v>
      </c>
      <c r="AC22" s="1">
        <f>COUNTA(AC3:AC18)</f>
        <v>15</v>
      </c>
      <c r="AD22" s="1">
        <f>COUNTA(AD3:AD18)</f>
        <v>15</v>
      </c>
      <c r="AE22" s="33" t="str">
        <f t="shared" si="8"/>
        <v>4W</v>
      </c>
      <c r="AF22" s="33" t="str">
        <f t="shared" si="7"/>
        <v>4M</v>
      </c>
      <c r="AG22" s="33" t="str">
        <f t="shared" si="4"/>
        <v>4W</v>
      </c>
      <c r="AH22" s="44" t="str">
        <f t="shared" si="9"/>
        <v>4W</v>
      </c>
      <c r="AI22" s="44" t="str">
        <f t="shared" si="10"/>
        <v>4M</v>
      </c>
      <c r="AK22">
        <f t="shared" si="0"/>
        <v>1</v>
      </c>
      <c r="AL22" t="str">
        <f t="shared" si="1"/>
        <v>Jeff Shulo</v>
      </c>
    </row>
    <row r="23" spans="1:38">
      <c r="A23" s="23">
        <v>21</v>
      </c>
      <c r="B23" s="29" t="s">
        <v>458</v>
      </c>
      <c r="C23" s="31"/>
      <c r="D23" s="156">
        <v>21</v>
      </c>
      <c r="E23" s="134">
        <v>180</v>
      </c>
      <c r="F23" s="23">
        <v>78</v>
      </c>
      <c r="G23" s="23">
        <v>72</v>
      </c>
      <c r="H23" s="23">
        <v>80</v>
      </c>
      <c r="I23" s="23">
        <v>42</v>
      </c>
      <c r="J23" s="23">
        <v>0</v>
      </c>
      <c r="K23" s="23">
        <v>0</v>
      </c>
      <c r="L23" s="210">
        <v>272</v>
      </c>
      <c r="M23" s="204">
        <v>23</v>
      </c>
      <c r="N23" s="23">
        <v>48</v>
      </c>
      <c r="O23" s="159" t="s">
        <v>721</v>
      </c>
      <c r="P23" s="33">
        <v>1</v>
      </c>
      <c r="Q23" s="33">
        <v>1</v>
      </c>
      <c r="R23" s="33">
        <v>1</v>
      </c>
      <c r="S23" s="33">
        <v>2</v>
      </c>
      <c r="T23" s="33" t="s">
        <v>58</v>
      </c>
      <c r="U23" s="33" t="s">
        <v>57</v>
      </c>
      <c r="V23" s="33" t="s">
        <v>58</v>
      </c>
      <c r="W23" s="33">
        <v>335</v>
      </c>
      <c r="AA23" s="1"/>
      <c r="AB23" s="1"/>
      <c r="AC23" s="1"/>
      <c r="AD23" s="1"/>
      <c r="AE23" s="33" t="str">
        <f t="shared" si="8"/>
        <v>5W</v>
      </c>
      <c r="AF23" s="33" t="str">
        <f t="shared" si="7"/>
        <v>5M</v>
      </c>
      <c r="AG23" s="33" t="str">
        <f t="shared" si="4"/>
        <v>5W</v>
      </c>
      <c r="AH23" s="44" t="str">
        <f t="shared" si="9"/>
        <v>5W</v>
      </c>
      <c r="AI23" s="44" t="str">
        <f t="shared" si="10"/>
        <v>5M</v>
      </c>
      <c r="AK23">
        <f t="shared" si="0"/>
        <v>0</v>
      </c>
      <c r="AL23" t="str">
        <f t="shared" si="1"/>
        <v>Ben Nielsen</v>
      </c>
    </row>
    <row r="24" spans="1:38">
      <c r="A24" s="23">
        <v>21</v>
      </c>
      <c r="B24" s="29" t="s">
        <v>645</v>
      </c>
      <c r="C24" s="31"/>
      <c r="D24" s="156">
        <v>21</v>
      </c>
      <c r="E24" s="134">
        <v>372</v>
      </c>
      <c r="F24" s="23">
        <v>86</v>
      </c>
      <c r="G24" s="23">
        <v>60</v>
      </c>
      <c r="H24" s="23">
        <v>70</v>
      </c>
      <c r="I24" s="23">
        <v>56</v>
      </c>
      <c r="J24" s="23">
        <v>0</v>
      </c>
      <c r="K24" s="23">
        <v>0</v>
      </c>
      <c r="L24" s="210">
        <v>272</v>
      </c>
      <c r="M24" s="204">
        <v>23</v>
      </c>
      <c r="N24" s="23">
        <v>48</v>
      </c>
      <c r="O24" s="159" t="s">
        <v>721</v>
      </c>
      <c r="P24" s="33">
        <v>1</v>
      </c>
      <c r="Q24" s="33">
        <v>1</v>
      </c>
      <c r="R24" s="33">
        <v>1</v>
      </c>
      <c r="S24" s="33">
        <v>1</v>
      </c>
      <c r="T24" s="33" t="s">
        <v>58</v>
      </c>
      <c r="U24" s="33" t="s">
        <v>57</v>
      </c>
      <c r="V24" s="33" t="s">
        <v>58</v>
      </c>
      <c r="W24" s="33">
        <v>335</v>
      </c>
      <c r="AA24" s="1"/>
      <c r="AB24" s="1"/>
      <c r="AC24" s="1"/>
      <c r="AD24" s="1"/>
      <c r="AE24" s="33" t="str">
        <f t="shared" si="8"/>
        <v>6W</v>
      </c>
      <c r="AF24" s="33" t="str">
        <f t="shared" si="7"/>
        <v>6M</v>
      </c>
      <c r="AG24" s="33" t="str">
        <f t="shared" si="4"/>
        <v>6W</v>
      </c>
      <c r="AH24" s="44" t="str">
        <f t="shared" si="9"/>
        <v>6W</v>
      </c>
      <c r="AI24" s="44" t="str">
        <f t="shared" si="10"/>
        <v>6M</v>
      </c>
      <c r="AK24">
        <f t="shared" si="0"/>
        <v>0</v>
      </c>
      <c r="AL24" t="str">
        <f t="shared" si="1"/>
        <v>Ryan Gudenrath</v>
      </c>
    </row>
    <row r="25" spans="1:38">
      <c r="A25" s="23">
        <v>23</v>
      </c>
      <c r="B25" s="29" t="s">
        <v>619</v>
      </c>
      <c r="C25" s="31"/>
      <c r="D25" s="156">
        <v>23</v>
      </c>
      <c r="E25" s="134">
        <v>346</v>
      </c>
      <c r="F25" s="23">
        <v>83</v>
      </c>
      <c r="G25" s="23">
        <v>72</v>
      </c>
      <c r="H25" s="23">
        <v>60</v>
      </c>
      <c r="I25" s="23">
        <v>56</v>
      </c>
      <c r="J25" s="23">
        <v>0</v>
      </c>
      <c r="K25" s="23">
        <v>0</v>
      </c>
      <c r="L25" s="210">
        <v>271</v>
      </c>
      <c r="M25" s="204">
        <v>24</v>
      </c>
      <c r="N25" s="23">
        <v>48</v>
      </c>
      <c r="O25" s="159" t="s">
        <v>721</v>
      </c>
      <c r="P25" s="33">
        <v>1</v>
      </c>
      <c r="Q25" s="33">
        <v>1</v>
      </c>
      <c r="R25" s="33">
        <v>1</v>
      </c>
      <c r="S25" s="33">
        <v>1</v>
      </c>
      <c r="T25" s="33" t="s">
        <v>58</v>
      </c>
      <c r="U25" s="33" t="s">
        <v>57</v>
      </c>
      <c r="V25" s="33" t="s">
        <v>57</v>
      </c>
      <c r="W25" s="33">
        <v>334</v>
      </c>
      <c r="AA25" s="1"/>
      <c r="AB25" s="1"/>
      <c r="AC25" s="1"/>
      <c r="AD25" s="1"/>
      <c r="AE25" s="33" t="str">
        <f t="shared" si="8"/>
        <v>7W</v>
      </c>
      <c r="AF25" s="33" t="str">
        <f t="shared" si="7"/>
        <v>7M</v>
      </c>
      <c r="AG25" s="33" t="str">
        <f t="shared" si="4"/>
        <v>7W</v>
      </c>
      <c r="AH25" s="44" t="str">
        <f t="shared" si="9"/>
        <v>7W</v>
      </c>
      <c r="AI25" s="44" t="str">
        <f t="shared" si="10"/>
        <v>7M</v>
      </c>
      <c r="AK25">
        <f t="shared" si="0"/>
        <v>1</v>
      </c>
      <c r="AL25" t="str">
        <f t="shared" si="1"/>
        <v>Jadie Giorgis</v>
      </c>
    </row>
    <row r="26" spans="1:38">
      <c r="A26" s="23">
        <v>24</v>
      </c>
      <c r="B26" s="29" t="s">
        <v>332</v>
      </c>
      <c r="C26" s="31"/>
      <c r="D26" s="156">
        <v>24</v>
      </c>
      <c r="E26" s="134">
        <v>68</v>
      </c>
      <c r="F26" s="23">
        <v>85</v>
      </c>
      <c r="G26" s="23">
        <v>72</v>
      </c>
      <c r="H26" s="23">
        <v>70</v>
      </c>
      <c r="I26" s="23">
        <v>42</v>
      </c>
      <c r="J26" s="23">
        <v>0</v>
      </c>
      <c r="K26" s="23">
        <v>0</v>
      </c>
      <c r="L26" s="210">
        <v>269</v>
      </c>
      <c r="M26" s="204">
        <v>26</v>
      </c>
      <c r="N26" s="23">
        <v>49</v>
      </c>
      <c r="O26" s="159" t="s">
        <v>721</v>
      </c>
      <c r="P26" s="33">
        <v>2</v>
      </c>
      <c r="Q26" s="33">
        <v>1</v>
      </c>
      <c r="R26" s="33">
        <v>1</v>
      </c>
      <c r="S26" s="33">
        <v>1</v>
      </c>
      <c r="T26" s="33" t="s">
        <v>58</v>
      </c>
      <c r="U26" s="33" t="s">
        <v>57</v>
      </c>
      <c r="V26" s="33" t="s">
        <v>57</v>
      </c>
      <c r="W26" s="33">
        <v>332</v>
      </c>
      <c r="AA26" s="1"/>
      <c r="AB26" s="1"/>
      <c r="AC26" s="1"/>
      <c r="AD26" s="1"/>
      <c r="AE26" s="33" t="str">
        <f t="shared" si="8"/>
        <v>8W</v>
      </c>
      <c r="AF26" s="33" t="str">
        <f t="shared" si="7"/>
        <v>8M</v>
      </c>
      <c r="AG26" s="33" t="str">
        <f t="shared" si="4"/>
        <v>8W</v>
      </c>
      <c r="AH26" s="44" t="str">
        <f t="shared" si="9"/>
        <v>8W</v>
      </c>
      <c r="AI26" s="44" t="str">
        <f t="shared" si="10"/>
        <v>8M</v>
      </c>
      <c r="AK26">
        <f t="shared" si="0"/>
        <v>0</v>
      </c>
      <c r="AL26" t="str">
        <f t="shared" si="1"/>
        <v>Bill Booth</v>
      </c>
    </row>
    <row r="27" spans="1:38">
      <c r="A27" s="23">
        <v>24</v>
      </c>
      <c r="B27" s="29" t="s">
        <v>551</v>
      </c>
      <c r="C27" s="31"/>
      <c r="D27" s="156">
        <v>24</v>
      </c>
      <c r="E27" s="134">
        <v>277</v>
      </c>
      <c r="F27" s="23">
        <v>75</v>
      </c>
      <c r="G27" s="23">
        <v>72</v>
      </c>
      <c r="H27" s="23">
        <v>80</v>
      </c>
      <c r="I27" s="23">
        <v>42</v>
      </c>
      <c r="J27" s="23">
        <v>0</v>
      </c>
      <c r="K27" s="23">
        <v>0</v>
      </c>
      <c r="L27" s="210">
        <v>269</v>
      </c>
      <c r="M27" s="204">
        <v>26</v>
      </c>
      <c r="N27" s="23">
        <v>47</v>
      </c>
      <c r="O27" s="159" t="s">
        <v>721</v>
      </c>
      <c r="P27" s="33">
        <v>1</v>
      </c>
      <c r="Q27" s="33">
        <v>1</v>
      </c>
      <c r="R27" s="33">
        <v>2</v>
      </c>
      <c r="S27" s="33">
        <v>1</v>
      </c>
      <c r="T27" s="33" t="s">
        <v>58</v>
      </c>
      <c r="U27" s="33" t="s">
        <v>45</v>
      </c>
      <c r="V27" s="33" t="s">
        <v>58</v>
      </c>
      <c r="W27" s="33">
        <v>313</v>
      </c>
      <c r="AA27" s="1"/>
      <c r="AB27" s="1"/>
      <c r="AC27" s="1"/>
      <c r="AD27" s="1"/>
      <c r="AE27" s="33" t="str">
        <f t="shared" si="8"/>
        <v>9W</v>
      </c>
      <c r="AF27" s="33" t="str">
        <f t="shared" si="7"/>
        <v>9M</v>
      </c>
      <c r="AG27" s="33" t="str">
        <f t="shared" si="4"/>
        <v>9W</v>
      </c>
      <c r="AH27" s="44" t="str">
        <f t="shared" si="9"/>
        <v>9W</v>
      </c>
      <c r="AI27" s="44" t="str">
        <f t="shared" si="10"/>
        <v>9M</v>
      </c>
      <c r="AK27">
        <f t="shared" si="0"/>
        <v>2</v>
      </c>
      <c r="AL27" t="str">
        <f t="shared" si="1"/>
        <v>Nathan Day</v>
      </c>
    </row>
    <row r="28" spans="1:38">
      <c r="A28" s="23">
        <v>24</v>
      </c>
      <c r="B28" s="29" t="s">
        <v>587</v>
      </c>
      <c r="C28" s="31"/>
      <c r="D28" s="156">
        <v>24</v>
      </c>
      <c r="E28" s="134">
        <v>313</v>
      </c>
      <c r="F28" s="23">
        <v>87</v>
      </c>
      <c r="G28" s="23">
        <v>66</v>
      </c>
      <c r="H28" s="23">
        <v>60</v>
      </c>
      <c r="I28" s="23">
        <v>56</v>
      </c>
      <c r="J28" s="23">
        <v>0</v>
      </c>
      <c r="K28" s="23">
        <v>0</v>
      </c>
      <c r="L28" s="210">
        <v>269</v>
      </c>
      <c r="M28" s="204">
        <v>26</v>
      </c>
      <c r="N28" s="23">
        <v>48</v>
      </c>
      <c r="O28" s="159" t="s">
        <v>721</v>
      </c>
      <c r="P28" s="33">
        <v>1</v>
      </c>
      <c r="Q28" s="33">
        <v>1</v>
      </c>
      <c r="R28" s="33">
        <v>1</v>
      </c>
      <c r="S28" s="33">
        <v>1</v>
      </c>
      <c r="T28" s="33" t="s">
        <v>93</v>
      </c>
      <c r="U28" s="33" t="s">
        <v>57</v>
      </c>
      <c r="V28" s="33" t="s">
        <v>93</v>
      </c>
      <c r="W28" s="33">
        <v>332</v>
      </c>
      <c r="AA28" s="1"/>
      <c r="AB28" s="1"/>
      <c r="AC28" s="1"/>
      <c r="AD28" s="1"/>
      <c r="AE28" s="33" t="str">
        <f t="shared" si="8"/>
        <v>10W</v>
      </c>
      <c r="AF28" s="33" t="str">
        <f t="shared" si="7"/>
        <v>10M</v>
      </c>
      <c r="AG28" s="33" t="str">
        <f t="shared" si="4"/>
        <v>10W</v>
      </c>
      <c r="AH28" s="44" t="str">
        <f t="shared" si="9"/>
        <v>10W</v>
      </c>
      <c r="AI28" s="44" t="str">
        <f t="shared" si="10"/>
        <v>10M</v>
      </c>
      <c r="AK28">
        <f t="shared" si="0"/>
        <v>0</v>
      </c>
      <c r="AL28" t="str">
        <f t="shared" si="1"/>
        <v>Curt Krobot</v>
      </c>
    </row>
    <row r="29" spans="1:38">
      <c r="A29" s="23">
        <v>24</v>
      </c>
      <c r="B29" s="29" t="s">
        <v>668</v>
      </c>
      <c r="C29" s="31"/>
      <c r="D29" s="156">
        <v>24</v>
      </c>
      <c r="E29" s="134">
        <v>397</v>
      </c>
      <c r="F29" s="23">
        <v>87</v>
      </c>
      <c r="G29" s="23">
        <v>66</v>
      </c>
      <c r="H29" s="23">
        <v>60</v>
      </c>
      <c r="I29" s="23">
        <v>56</v>
      </c>
      <c r="J29" s="23">
        <v>0</v>
      </c>
      <c r="K29" s="23">
        <v>0</v>
      </c>
      <c r="L29" s="210">
        <v>269</v>
      </c>
      <c r="M29" s="204">
        <v>26</v>
      </c>
      <c r="N29" s="23">
        <v>49</v>
      </c>
      <c r="O29" s="159" t="s">
        <v>721</v>
      </c>
      <c r="P29" s="33">
        <v>1</v>
      </c>
      <c r="Q29" s="33">
        <v>1</v>
      </c>
      <c r="R29" s="33">
        <v>1</v>
      </c>
      <c r="S29" s="33">
        <v>1</v>
      </c>
      <c r="T29" s="33" t="s">
        <v>58</v>
      </c>
      <c r="U29" s="33" t="s">
        <v>94</v>
      </c>
      <c r="V29" s="33" t="s">
        <v>58</v>
      </c>
      <c r="W29" s="33">
        <v>332</v>
      </c>
      <c r="AA29" s="1"/>
      <c r="AB29" s="1"/>
      <c r="AC29" s="1"/>
      <c r="AD29" s="1"/>
      <c r="AE29" s="33" t="str">
        <f t="shared" si="8"/>
        <v>11W</v>
      </c>
      <c r="AF29" s="33" t="str">
        <f t="shared" si="7"/>
        <v>11M</v>
      </c>
      <c r="AG29" s="33" t="str">
        <f t="shared" si="4"/>
        <v>11W</v>
      </c>
      <c r="AH29" s="44" t="str">
        <f t="shared" si="9"/>
        <v>11W</v>
      </c>
      <c r="AI29" s="44" t="str">
        <f t="shared" si="10"/>
        <v>11M</v>
      </c>
      <c r="AK29">
        <f t="shared" si="0"/>
        <v>1</v>
      </c>
      <c r="AL29" t="str">
        <f t="shared" si="1"/>
        <v>Val Sulser</v>
      </c>
    </row>
    <row r="30" spans="1:38">
      <c r="A30" s="23">
        <v>24</v>
      </c>
      <c r="B30" s="29" t="s">
        <v>695</v>
      </c>
      <c r="C30" s="31"/>
      <c r="D30" s="156">
        <v>24</v>
      </c>
      <c r="E30" s="134">
        <v>426</v>
      </c>
      <c r="F30" s="23">
        <v>81</v>
      </c>
      <c r="G30" s="23">
        <v>72</v>
      </c>
      <c r="H30" s="23">
        <v>60</v>
      </c>
      <c r="I30" s="23">
        <v>56</v>
      </c>
      <c r="J30" s="23">
        <v>0</v>
      </c>
      <c r="K30" s="23">
        <v>0</v>
      </c>
      <c r="L30" s="210">
        <v>269</v>
      </c>
      <c r="M30" s="204">
        <v>26</v>
      </c>
      <c r="N30" s="23">
        <v>48</v>
      </c>
      <c r="O30" s="159" t="s">
        <v>721</v>
      </c>
      <c r="P30" s="33">
        <v>1</v>
      </c>
      <c r="Q30" s="33">
        <v>1</v>
      </c>
      <c r="R30" s="33">
        <v>1</v>
      </c>
      <c r="S30" s="33">
        <v>1</v>
      </c>
      <c r="T30" s="33" t="s">
        <v>58</v>
      </c>
      <c r="U30" s="33" t="s">
        <v>57</v>
      </c>
      <c r="V30" s="33" t="s">
        <v>57</v>
      </c>
      <c r="W30" s="33">
        <v>332</v>
      </c>
      <c r="AA30" s="1"/>
      <c r="AB30" s="1"/>
      <c r="AC30" s="1"/>
      <c r="AD30" s="1"/>
      <c r="AE30" s="33" t="str">
        <f t="shared" si="8"/>
        <v>12W</v>
      </c>
      <c r="AF30" s="33" t="str">
        <f t="shared" si="7"/>
        <v>12M</v>
      </c>
      <c r="AG30" s="33" t="str">
        <f t="shared" si="4"/>
        <v>12W</v>
      </c>
      <c r="AH30" s="44" t="str">
        <f t="shared" si="9"/>
        <v>12W</v>
      </c>
      <c r="AI30" s="44" t="str">
        <f t="shared" si="10"/>
        <v>12M</v>
      </c>
      <c r="AK30">
        <f t="shared" si="0"/>
        <v>2</v>
      </c>
      <c r="AL30" t="str">
        <f t="shared" si="1"/>
        <v>Lee Hansen</v>
      </c>
    </row>
    <row r="31" spans="1:38">
      <c r="A31" s="23">
        <v>24</v>
      </c>
      <c r="B31" s="29" t="s">
        <v>719</v>
      </c>
      <c r="C31" s="31"/>
      <c r="D31" s="156">
        <v>24</v>
      </c>
      <c r="E31" s="134">
        <v>439</v>
      </c>
      <c r="F31" s="23">
        <v>73</v>
      </c>
      <c r="G31" s="23">
        <v>84</v>
      </c>
      <c r="H31" s="23">
        <v>70</v>
      </c>
      <c r="I31" s="23">
        <v>42</v>
      </c>
      <c r="J31" s="23">
        <v>0</v>
      </c>
      <c r="K31" s="23">
        <v>0</v>
      </c>
      <c r="L31" s="210">
        <v>269</v>
      </c>
      <c r="M31" s="204">
        <v>26</v>
      </c>
      <c r="N31" s="23">
        <v>48</v>
      </c>
      <c r="O31" s="159" t="s">
        <v>721</v>
      </c>
      <c r="P31" s="33">
        <v>1</v>
      </c>
      <c r="Q31" s="33">
        <v>1</v>
      </c>
      <c r="R31" s="33">
        <v>1</v>
      </c>
      <c r="S31" s="33">
        <v>2</v>
      </c>
      <c r="T31" s="33" t="s">
        <v>58</v>
      </c>
      <c r="U31" s="33" t="s">
        <v>57</v>
      </c>
      <c r="V31" s="33" t="s">
        <v>58</v>
      </c>
      <c r="W31" s="33">
        <v>332</v>
      </c>
      <c r="AA31" s="1"/>
      <c r="AB31" s="1"/>
      <c r="AC31" s="1"/>
      <c r="AD31" s="1"/>
      <c r="AE31" s="33" t="str">
        <f t="shared" si="8"/>
        <v>13W</v>
      </c>
      <c r="AF31" s="33" t="str">
        <f t="shared" si="7"/>
        <v>13M</v>
      </c>
      <c r="AG31" s="33" t="str">
        <f t="shared" si="4"/>
        <v>13W</v>
      </c>
      <c r="AH31" s="44" t="str">
        <f t="shared" si="9"/>
        <v>13W</v>
      </c>
      <c r="AI31" s="44" t="str">
        <f t="shared" si="10"/>
        <v>13M</v>
      </c>
      <c r="AK31">
        <f t="shared" si="0"/>
        <v>1</v>
      </c>
      <c r="AL31" t="str">
        <f t="shared" si="1"/>
        <v>Leo Venturini</v>
      </c>
    </row>
    <row r="32" spans="1:38">
      <c r="A32" s="23">
        <v>30</v>
      </c>
      <c r="B32" s="29" t="s">
        <v>411</v>
      </c>
      <c r="C32" s="31"/>
      <c r="D32" s="156">
        <v>30</v>
      </c>
      <c r="E32" s="134">
        <v>133</v>
      </c>
      <c r="F32" s="23">
        <v>88</v>
      </c>
      <c r="G32" s="23">
        <v>78</v>
      </c>
      <c r="H32" s="23">
        <v>60</v>
      </c>
      <c r="I32" s="23">
        <v>42</v>
      </c>
      <c r="J32" s="23">
        <v>0</v>
      </c>
      <c r="K32" s="23">
        <v>0</v>
      </c>
      <c r="L32" s="210">
        <v>268</v>
      </c>
      <c r="M32" s="204">
        <v>27</v>
      </c>
      <c r="N32" s="23">
        <v>50</v>
      </c>
      <c r="O32" s="159" t="s">
        <v>721</v>
      </c>
      <c r="P32" s="33">
        <v>1</v>
      </c>
      <c r="Q32" s="33">
        <v>1</v>
      </c>
      <c r="R32" s="33">
        <v>1</v>
      </c>
      <c r="S32" s="33">
        <v>2</v>
      </c>
      <c r="T32" s="33" t="s">
        <v>93</v>
      </c>
      <c r="U32" s="33" t="s">
        <v>57</v>
      </c>
      <c r="V32" s="33" t="s">
        <v>93</v>
      </c>
      <c r="W32" s="33">
        <v>331</v>
      </c>
      <c r="AA32" s="1"/>
      <c r="AB32" s="1"/>
      <c r="AC32" s="1"/>
      <c r="AD32" s="1"/>
      <c r="AE32" s="33" t="str">
        <f t="shared" si="8"/>
        <v>14W</v>
      </c>
      <c r="AF32" s="33" t="str">
        <f t="shared" si="7"/>
        <v>14M</v>
      </c>
      <c r="AG32" s="33" t="str">
        <f t="shared" si="4"/>
        <v>14W</v>
      </c>
      <c r="AH32" s="44" t="str">
        <f t="shared" si="9"/>
        <v>14W</v>
      </c>
      <c r="AI32" s="44" t="str">
        <f t="shared" si="10"/>
        <v>14M</v>
      </c>
      <c r="AK32">
        <f t="shared" si="0"/>
        <v>0</v>
      </c>
      <c r="AL32" t="str">
        <f t="shared" si="1"/>
        <v>Doug Dubois</v>
      </c>
    </row>
    <row r="33" spans="1:38">
      <c r="A33" s="23">
        <v>31</v>
      </c>
      <c r="B33" s="29" t="s">
        <v>413</v>
      </c>
      <c r="C33" s="31"/>
      <c r="D33" s="156">
        <v>31</v>
      </c>
      <c r="E33" s="134">
        <v>135</v>
      </c>
      <c r="F33" s="23">
        <v>75</v>
      </c>
      <c r="G33" s="23">
        <v>66</v>
      </c>
      <c r="H33" s="23">
        <v>70</v>
      </c>
      <c r="I33" s="23">
        <v>56</v>
      </c>
      <c r="J33" s="23">
        <v>0</v>
      </c>
      <c r="K33" s="23">
        <v>0</v>
      </c>
      <c r="L33" s="210">
        <v>267</v>
      </c>
      <c r="M33" s="204">
        <v>28</v>
      </c>
      <c r="N33" s="23">
        <v>46</v>
      </c>
      <c r="O33" s="159" t="s">
        <v>721</v>
      </c>
      <c r="P33" s="33">
        <v>1</v>
      </c>
      <c r="Q33" s="33">
        <v>1</v>
      </c>
      <c r="R33" s="33">
        <v>1</v>
      </c>
      <c r="S33" s="33">
        <v>1</v>
      </c>
      <c r="T33" s="33" t="s">
        <v>58</v>
      </c>
      <c r="U33" s="33" t="s">
        <v>94</v>
      </c>
      <c r="V33" s="33" t="s">
        <v>58</v>
      </c>
      <c r="W33" s="33">
        <v>330</v>
      </c>
      <c r="AA33" s="1"/>
      <c r="AB33" s="1"/>
      <c r="AC33" s="1"/>
      <c r="AD33" s="1"/>
      <c r="AE33" s="33" t="str">
        <f t="shared" si="8"/>
        <v>15W</v>
      </c>
      <c r="AF33" s="33" t="str">
        <f t="shared" si="7"/>
        <v>15M</v>
      </c>
      <c r="AG33" s="33" t="str">
        <f t="shared" si="4"/>
        <v>15W</v>
      </c>
      <c r="AH33" s="44" t="str">
        <f t="shared" si="9"/>
        <v>15W</v>
      </c>
      <c r="AI33" s="44" t="str">
        <f t="shared" si="10"/>
        <v>15M</v>
      </c>
      <c r="AK33">
        <f t="shared" si="0"/>
        <v>1</v>
      </c>
      <c r="AL33" t="str">
        <f t="shared" si="1"/>
        <v>Mike Lippel</v>
      </c>
    </row>
    <row r="34" spans="1:38">
      <c r="A34" s="23">
        <v>31</v>
      </c>
      <c r="B34" s="29" t="s">
        <v>449</v>
      </c>
      <c r="C34" s="31"/>
      <c r="D34" s="156">
        <v>31</v>
      </c>
      <c r="E34" s="134">
        <v>172</v>
      </c>
      <c r="F34" s="23">
        <v>79</v>
      </c>
      <c r="G34" s="23">
        <v>66</v>
      </c>
      <c r="H34" s="23">
        <v>80</v>
      </c>
      <c r="I34" s="23">
        <v>42</v>
      </c>
      <c r="J34" s="23">
        <v>0</v>
      </c>
      <c r="K34" s="23">
        <v>0</v>
      </c>
      <c r="L34" s="210">
        <v>267</v>
      </c>
      <c r="M34" s="204">
        <v>28</v>
      </c>
      <c r="N34" s="23">
        <v>48</v>
      </c>
      <c r="O34" s="159" t="s">
        <v>721</v>
      </c>
      <c r="P34" s="33">
        <v>1</v>
      </c>
      <c r="Q34" s="33">
        <v>1</v>
      </c>
      <c r="R34" s="33">
        <v>1</v>
      </c>
      <c r="S34" s="33">
        <v>2</v>
      </c>
      <c r="T34" s="33" t="s">
        <v>58</v>
      </c>
      <c r="U34" s="33" t="s">
        <v>57</v>
      </c>
      <c r="V34" s="33" t="s">
        <v>58</v>
      </c>
      <c r="W34" s="33">
        <v>330</v>
      </c>
      <c r="AA34" s="1"/>
      <c r="AB34" s="1"/>
      <c r="AC34" s="1"/>
      <c r="AD34" s="1"/>
      <c r="AE34" s="33" t="str">
        <f t="shared" si="8"/>
        <v>16W</v>
      </c>
      <c r="AF34" s="33" t="str">
        <f t="shared" si="7"/>
        <v>16M</v>
      </c>
      <c r="AG34" s="33" t="str">
        <f t="shared" si="4"/>
        <v>16W</v>
      </c>
      <c r="AH34" s="44" t="str">
        <f t="shared" si="9"/>
        <v>16W</v>
      </c>
      <c r="AI34" s="44" t="str">
        <f t="shared" si="10"/>
        <v>16M</v>
      </c>
      <c r="AK34">
        <f t="shared" si="0"/>
        <v>0</v>
      </c>
      <c r="AL34" t="str">
        <f t="shared" si="1"/>
        <v>Andrew Kerai</v>
      </c>
    </row>
    <row r="35" spans="1:38">
      <c r="A35" s="23">
        <v>33</v>
      </c>
      <c r="B35" s="29" t="s">
        <v>217</v>
      </c>
      <c r="C35" s="31"/>
      <c r="D35" s="156">
        <v>33</v>
      </c>
      <c r="E35" s="134">
        <v>15</v>
      </c>
      <c r="F35" s="23">
        <v>76</v>
      </c>
      <c r="G35" s="23">
        <v>78</v>
      </c>
      <c r="H35" s="23">
        <v>70</v>
      </c>
      <c r="I35" s="23">
        <v>42</v>
      </c>
      <c r="J35" s="23">
        <v>0</v>
      </c>
      <c r="K35" s="23">
        <v>0</v>
      </c>
      <c r="L35" s="210">
        <v>266</v>
      </c>
      <c r="M35" s="204">
        <v>29</v>
      </c>
      <c r="N35" s="23">
        <v>48</v>
      </c>
      <c r="O35" s="159" t="s">
        <v>721</v>
      </c>
      <c r="P35" s="33">
        <v>1</v>
      </c>
      <c r="Q35" s="33">
        <v>1</v>
      </c>
      <c r="R35" s="33">
        <v>1</v>
      </c>
      <c r="S35" s="33">
        <v>2</v>
      </c>
      <c r="T35" s="33" t="s">
        <v>58</v>
      </c>
      <c r="U35" s="33" t="s">
        <v>57</v>
      </c>
      <c r="V35" s="33" t="s">
        <v>58</v>
      </c>
      <c r="W35" s="33">
        <v>329</v>
      </c>
      <c r="AA35" s="1"/>
      <c r="AB35" s="1"/>
      <c r="AC35" s="1"/>
      <c r="AD35" s="1"/>
      <c r="AE35" s="1"/>
      <c r="AF35" s="1"/>
      <c r="AG35" s="33" t="str">
        <f>AF3</f>
        <v/>
      </c>
      <c r="AK35">
        <f t="shared" si="0"/>
        <v>0</v>
      </c>
      <c r="AL35" t="str">
        <f t="shared" si="1"/>
        <v>Tim Haase</v>
      </c>
    </row>
    <row r="36" spans="1:38">
      <c r="A36" s="23">
        <v>33</v>
      </c>
      <c r="B36" s="29" t="s">
        <v>323</v>
      </c>
      <c r="C36" s="31"/>
      <c r="D36" s="156">
        <v>33</v>
      </c>
      <c r="E36" s="134">
        <v>58</v>
      </c>
      <c r="F36" s="23">
        <v>78</v>
      </c>
      <c r="G36" s="23">
        <v>72</v>
      </c>
      <c r="H36" s="23">
        <v>60</v>
      </c>
      <c r="I36" s="23">
        <v>56</v>
      </c>
      <c r="J36" s="23">
        <v>0</v>
      </c>
      <c r="K36" s="23">
        <v>0</v>
      </c>
      <c r="L36" s="210">
        <v>266</v>
      </c>
      <c r="M36" s="204">
        <v>29</v>
      </c>
      <c r="N36" s="23">
        <v>47</v>
      </c>
      <c r="O36" s="159" t="s">
        <v>721</v>
      </c>
      <c r="P36" s="33">
        <v>1</v>
      </c>
      <c r="Q36" s="33">
        <v>1</v>
      </c>
      <c r="R36" s="33">
        <v>1</v>
      </c>
      <c r="S36" s="33">
        <v>1</v>
      </c>
      <c r="T36" s="33" t="s">
        <v>93</v>
      </c>
      <c r="U36" s="33" t="s">
        <v>57</v>
      </c>
      <c r="V36" s="33" t="s">
        <v>57</v>
      </c>
      <c r="W36" s="33">
        <v>329</v>
      </c>
      <c r="AA36" s="1"/>
      <c r="AB36" s="1"/>
      <c r="AC36" s="1"/>
      <c r="AD36" s="1"/>
      <c r="AE36" s="1"/>
      <c r="AF36" s="1"/>
      <c r="AG36" s="33" t="str">
        <f t="shared" ref="AG36:AG66" si="11">AF4</f>
        <v>2E</v>
      </c>
      <c r="AK36">
        <f t="shared" si="0"/>
        <v>0</v>
      </c>
      <c r="AL36" t="str">
        <f t="shared" si="1"/>
        <v>John Hansen</v>
      </c>
    </row>
    <row r="37" spans="1:38">
      <c r="A37" s="23">
        <v>33</v>
      </c>
      <c r="B37" s="29" t="s">
        <v>720</v>
      </c>
      <c r="C37" s="31"/>
      <c r="D37" s="156">
        <v>33</v>
      </c>
      <c r="E37" s="134">
        <v>440</v>
      </c>
      <c r="F37" s="23">
        <v>88</v>
      </c>
      <c r="G37" s="23">
        <v>66</v>
      </c>
      <c r="H37" s="23">
        <v>70</v>
      </c>
      <c r="I37" s="23">
        <v>42</v>
      </c>
      <c r="J37" s="23">
        <v>0</v>
      </c>
      <c r="K37" s="23">
        <v>0</v>
      </c>
      <c r="L37" s="210">
        <v>266</v>
      </c>
      <c r="M37" s="204">
        <v>29</v>
      </c>
      <c r="N37" s="23">
        <v>49</v>
      </c>
      <c r="O37" s="159" t="s">
        <v>721</v>
      </c>
      <c r="P37" s="33">
        <v>1</v>
      </c>
      <c r="Q37" s="33">
        <v>1</v>
      </c>
      <c r="R37" s="33">
        <v>1</v>
      </c>
      <c r="S37" s="33">
        <v>2</v>
      </c>
      <c r="T37" s="33" t="s">
        <v>58</v>
      </c>
      <c r="U37" s="33" t="s">
        <v>57</v>
      </c>
      <c r="V37" s="33" t="s">
        <v>58</v>
      </c>
      <c r="W37" s="33">
        <v>329</v>
      </c>
      <c r="AA37" s="1"/>
      <c r="AB37" s="1"/>
      <c r="AC37" s="1"/>
      <c r="AD37" s="1"/>
      <c r="AE37" s="1"/>
      <c r="AF37" s="1"/>
      <c r="AG37" s="33" t="str">
        <f t="shared" si="11"/>
        <v>3E</v>
      </c>
      <c r="AK37">
        <f t="shared" si="0"/>
        <v>2</v>
      </c>
      <c r="AL37" t="str">
        <f t="shared" si="1"/>
        <v>Leo Venturini</v>
      </c>
    </row>
    <row r="38" spans="1:38">
      <c r="A38" s="23">
        <v>36</v>
      </c>
      <c r="B38" s="29" t="s">
        <v>375</v>
      </c>
      <c r="C38" s="31"/>
      <c r="D38" s="156">
        <v>36</v>
      </c>
      <c r="E38" s="134">
        <v>111</v>
      </c>
      <c r="F38" s="23">
        <v>67</v>
      </c>
      <c r="G38" s="23">
        <v>72</v>
      </c>
      <c r="H38" s="23">
        <v>70</v>
      </c>
      <c r="I38" s="23">
        <v>56</v>
      </c>
      <c r="J38" s="23">
        <v>0</v>
      </c>
      <c r="K38" s="23">
        <v>0</v>
      </c>
      <c r="L38" s="210">
        <v>265</v>
      </c>
      <c r="M38" s="204">
        <v>30</v>
      </c>
      <c r="N38" s="23">
        <v>45</v>
      </c>
      <c r="O38" s="159" t="s">
        <v>721</v>
      </c>
      <c r="P38" s="33">
        <v>1</v>
      </c>
      <c r="Q38" s="33">
        <v>1</v>
      </c>
      <c r="R38" s="33">
        <v>1</v>
      </c>
      <c r="S38" s="33">
        <v>1</v>
      </c>
      <c r="T38" s="33" t="s">
        <v>93</v>
      </c>
      <c r="U38" s="33" t="s">
        <v>94</v>
      </c>
      <c r="V38" s="33" t="s">
        <v>93</v>
      </c>
      <c r="W38" s="33">
        <v>328</v>
      </c>
      <c r="AA38" s="1"/>
      <c r="AB38" s="1"/>
      <c r="AC38" s="1"/>
      <c r="AD38" s="1"/>
      <c r="AE38" s="1"/>
      <c r="AF38" s="1"/>
      <c r="AG38" s="33" t="str">
        <f t="shared" si="11"/>
        <v>4E</v>
      </c>
      <c r="AK38">
        <f t="shared" si="0"/>
        <v>0</v>
      </c>
      <c r="AL38" t="str">
        <f t="shared" si="1"/>
        <v>Tony Venturini</v>
      </c>
    </row>
    <row r="39" spans="1:38">
      <c r="A39" s="23">
        <v>37</v>
      </c>
      <c r="B39" s="29" t="s">
        <v>301</v>
      </c>
      <c r="C39" s="31"/>
      <c r="D39" s="156">
        <v>37</v>
      </c>
      <c r="E39" s="134">
        <v>36</v>
      </c>
      <c r="F39" s="23">
        <v>78</v>
      </c>
      <c r="G39" s="23">
        <v>60</v>
      </c>
      <c r="H39" s="23">
        <v>70</v>
      </c>
      <c r="I39" s="23">
        <v>56</v>
      </c>
      <c r="J39" s="23">
        <v>0</v>
      </c>
      <c r="K39" s="23">
        <v>0</v>
      </c>
      <c r="L39" s="210">
        <v>264</v>
      </c>
      <c r="M39" s="204">
        <v>31</v>
      </c>
      <c r="N39" s="23">
        <v>46</v>
      </c>
      <c r="O39" s="159" t="s">
        <v>721</v>
      </c>
      <c r="P39" s="33">
        <v>1</v>
      </c>
      <c r="Q39" s="33">
        <v>1</v>
      </c>
      <c r="R39" s="33">
        <v>1</v>
      </c>
      <c r="S39" s="33">
        <v>1</v>
      </c>
      <c r="T39" s="33" t="s">
        <v>93</v>
      </c>
      <c r="U39" s="33" t="s">
        <v>57</v>
      </c>
      <c r="V39" s="33" t="s">
        <v>93</v>
      </c>
      <c r="W39" s="33">
        <v>327</v>
      </c>
      <c r="AA39" s="1"/>
      <c r="AB39" s="1"/>
      <c r="AC39" s="1"/>
      <c r="AD39" s="1"/>
      <c r="AE39" s="1"/>
      <c r="AF39" s="1"/>
      <c r="AG39" s="33" t="str">
        <f t="shared" si="11"/>
        <v>5E</v>
      </c>
      <c r="AK39">
        <f t="shared" si="0"/>
        <v>2</v>
      </c>
      <c r="AL39" t="str">
        <f t="shared" si="1"/>
        <v>Vince Fuemmeler</v>
      </c>
    </row>
    <row r="40" spans="1:38">
      <c r="A40" s="23">
        <v>37</v>
      </c>
      <c r="B40" s="29" t="s">
        <v>500</v>
      </c>
      <c r="C40" s="31"/>
      <c r="D40" s="156">
        <v>37</v>
      </c>
      <c r="E40" s="134">
        <v>223</v>
      </c>
      <c r="F40" s="23">
        <v>78</v>
      </c>
      <c r="G40" s="23">
        <v>60</v>
      </c>
      <c r="H40" s="23">
        <v>70</v>
      </c>
      <c r="I40" s="23">
        <v>56</v>
      </c>
      <c r="J40" s="23">
        <v>0</v>
      </c>
      <c r="K40" s="23">
        <v>0</v>
      </c>
      <c r="L40" s="210">
        <v>264</v>
      </c>
      <c r="M40" s="204">
        <v>31</v>
      </c>
      <c r="N40" s="23">
        <v>46</v>
      </c>
      <c r="O40" s="159" t="s">
        <v>721</v>
      </c>
      <c r="P40" s="33">
        <v>1</v>
      </c>
      <c r="Q40" s="33">
        <v>1</v>
      </c>
      <c r="R40" s="33">
        <v>1</v>
      </c>
      <c r="S40" s="33">
        <v>1</v>
      </c>
      <c r="T40" s="33" t="s">
        <v>58</v>
      </c>
      <c r="U40" s="33" t="s">
        <v>57</v>
      </c>
      <c r="V40" s="33" t="s">
        <v>57</v>
      </c>
      <c r="W40" s="33">
        <v>327</v>
      </c>
      <c r="AA40" s="1"/>
      <c r="AB40" s="1"/>
      <c r="AC40" s="1"/>
      <c r="AD40" s="1"/>
      <c r="AE40" s="1"/>
      <c r="AF40" s="1"/>
      <c r="AG40" s="33" t="str">
        <f t="shared" si="11"/>
        <v>6E</v>
      </c>
      <c r="AK40">
        <f t="shared" si="0"/>
        <v>1</v>
      </c>
      <c r="AL40" t="str">
        <f t="shared" si="1"/>
        <v>Tyrone Banks Jr</v>
      </c>
    </row>
    <row r="41" spans="1:38">
      <c r="A41" s="23">
        <v>37</v>
      </c>
      <c r="B41" s="29" t="s">
        <v>550</v>
      </c>
      <c r="C41" s="31"/>
      <c r="D41" s="156">
        <v>37</v>
      </c>
      <c r="E41" s="134">
        <v>276</v>
      </c>
      <c r="F41" s="23">
        <v>86</v>
      </c>
      <c r="G41" s="23">
        <v>66</v>
      </c>
      <c r="H41" s="23">
        <v>70</v>
      </c>
      <c r="I41" s="23">
        <v>42</v>
      </c>
      <c r="J41" s="23">
        <v>0</v>
      </c>
      <c r="K41" s="23">
        <v>0</v>
      </c>
      <c r="L41" s="210">
        <v>264</v>
      </c>
      <c r="M41" s="204">
        <v>31</v>
      </c>
      <c r="N41" s="23">
        <v>48</v>
      </c>
      <c r="O41" s="159" t="s">
        <v>721</v>
      </c>
      <c r="P41" s="33">
        <v>1</v>
      </c>
      <c r="Q41" s="33">
        <v>1</v>
      </c>
      <c r="R41" s="33">
        <v>2</v>
      </c>
      <c r="S41" s="33">
        <v>1</v>
      </c>
      <c r="T41" s="33" t="s">
        <v>58</v>
      </c>
      <c r="U41" s="33" t="s">
        <v>45</v>
      </c>
      <c r="V41" s="33" t="s">
        <v>58</v>
      </c>
      <c r="W41" s="33">
        <v>308</v>
      </c>
      <c r="AA41" s="1"/>
      <c r="AB41" s="1"/>
      <c r="AC41" s="1"/>
      <c r="AD41" s="1"/>
      <c r="AE41" s="1"/>
      <c r="AF41" s="1"/>
      <c r="AG41" s="33" t="str">
        <f t="shared" si="11"/>
        <v>7E</v>
      </c>
      <c r="AK41">
        <f t="shared" si="0"/>
        <v>1</v>
      </c>
      <c r="AL41" t="str">
        <f t="shared" si="1"/>
        <v>Nathan Day</v>
      </c>
    </row>
    <row r="42" spans="1:38">
      <c r="A42" s="23">
        <v>37</v>
      </c>
      <c r="B42" s="29" t="s">
        <v>567</v>
      </c>
      <c r="C42" s="31"/>
      <c r="D42" s="156">
        <v>37</v>
      </c>
      <c r="E42" s="134">
        <v>293</v>
      </c>
      <c r="F42" s="23">
        <v>92</v>
      </c>
      <c r="G42" s="23">
        <v>66</v>
      </c>
      <c r="H42" s="23">
        <v>50</v>
      </c>
      <c r="I42" s="23">
        <v>56</v>
      </c>
      <c r="J42" s="23">
        <v>0</v>
      </c>
      <c r="K42" s="23">
        <v>0</v>
      </c>
      <c r="L42" s="210">
        <v>264</v>
      </c>
      <c r="M42" s="204">
        <v>31</v>
      </c>
      <c r="N42" s="23">
        <v>49</v>
      </c>
      <c r="O42" s="159" t="s">
        <v>721</v>
      </c>
      <c r="P42" s="33">
        <v>1</v>
      </c>
      <c r="Q42" s="33">
        <v>1</v>
      </c>
      <c r="R42" s="33">
        <v>1</v>
      </c>
      <c r="S42" s="33">
        <v>1</v>
      </c>
      <c r="T42" s="33" t="s">
        <v>58</v>
      </c>
      <c r="U42" s="33" t="s">
        <v>57</v>
      </c>
      <c r="V42" s="33" t="s">
        <v>57</v>
      </c>
      <c r="W42" s="33">
        <v>327</v>
      </c>
      <c r="AA42" s="1"/>
      <c r="AB42" s="1"/>
      <c r="AC42" s="1"/>
      <c r="AD42" s="1"/>
      <c r="AE42" s="1"/>
      <c r="AF42" s="1"/>
      <c r="AG42" s="33" t="str">
        <f t="shared" si="11"/>
        <v>8E</v>
      </c>
      <c r="AK42">
        <f t="shared" si="0"/>
        <v>2</v>
      </c>
      <c r="AL42" t="str">
        <f t="shared" si="1"/>
        <v>Arri Stewart</v>
      </c>
    </row>
    <row r="43" spans="1:38">
      <c r="A43" s="23">
        <v>41</v>
      </c>
      <c r="B43" s="29" t="s">
        <v>292</v>
      </c>
      <c r="C43" s="31"/>
      <c r="D43" s="156">
        <v>41</v>
      </c>
      <c r="E43" s="134">
        <v>27</v>
      </c>
      <c r="F43" s="23">
        <v>75</v>
      </c>
      <c r="G43" s="23">
        <v>66</v>
      </c>
      <c r="H43" s="23">
        <v>80</v>
      </c>
      <c r="I43" s="23">
        <v>42</v>
      </c>
      <c r="J43" s="23">
        <v>0</v>
      </c>
      <c r="K43" s="23">
        <v>0</v>
      </c>
      <c r="L43" s="210">
        <v>263</v>
      </c>
      <c r="M43" s="204">
        <v>32</v>
      </c>
      <c r="N43" s="23">
        <v>46</v>
      </c>
      <c r="O43" s="159" t="s">
        <v>721</v>
      </c>
      <c r="P43" s="33">
        <v>2</v>
      </c>
      <c r="Q43" s="33">
        <v>1</v>
      </c>
      <c r="R43" s="33">
        <v>1</v>
      </c>
      <c r="S43" s="33">
        <v>1</v>
      </c>
      <c r="T43" s="33" t="s">
        <v>58</v>
      </c>
      <c r="U43" s="33" t="s">
        <v>94</v>
      </c>
      <c r="V43" s="33" t="s">
        <v>94</v>
      </c>
      <c r="W43" s="33">
        <v>326</v>
      </c>
      <c r="AA43" s="1"/>
      <c r="AB43" s="1"/>
      <c r="AC43" s="1"/>
      <c r="AD43" s="1"/>
      <c r="AE43" s="1"/>
      <c r="AF43" s="1"/>
      <c r="AG43" s="33" t="str">
        <f t="shared" si="11"/>
        <v>9E</v>
      </c>
      <c r="AK43">
        <f t="shared" si="0"/>
        <v>0</v>
      </c>
      <c r="AL43" t="str">
        <f t="shared" si="1"/>
        <v>Laura Thies</v>
      </c>
    </row>
    <row r="44" spans="1:38">
      <c r="A44" s="23">
        <v>41</v>
      </c>
      <c r="B44" s="29" t="s">
        <v>374</v>
      </c>
      <c r="C44" s="31"/>
      <c r="D44" s="156">
        <v>41</v>
      </c>
      <c r="E44" s="134">
        <v>110</v>
      </c>
      <c r="F44" s="23">
        <v>77</v>
      </c>
      <c r="G44" s="23">
        <v>60</v>
      </c>
      <c r="H44" s="23">
        <v>70</v>
      </c>
      <c r="I44" s="23">
        <v>56</v>
      </c>
      <c r="J44" s="23">
        <v>0</v>
      </c>
      <c r="K44" s="23">
        <v>0</v>
      </c>
      <c r="L44" s="210">
        <v>263</v>
      </c>
      <c r="M44" s="204">
        <v>32</v>
      </c>
      <c r="N44" s="23">
        <v>46</v>
      </c>
      <c r="O44" s="159" t="s">
        <v>721</v>
      </c>
      <c r="P44" s="33">
        <v>1</v>
      </c>
      <c r="Q44" s="33">
        <v>1</v>
      </c>
      <c r="R44" s="33">
        <v>1</v>
      </c>
      <c r="S44" s="33">
        <v>1</v>
      </c>
      <c r="T44" s="33" t="s">
        <v>58</v>
      </c>
      <c r="U44" s="33" t="s">
        <v>57</v>
      </c>
      <c r="V44" s="33" t="s">
        <v>57</v>
      </c>
      <c r="W44" s="33">
        <v>326</v>
      </c>
      <c r="AA44" s="1"/>
      <c r="AB44" s="1"/>
      <c r="AC44" s="1"/>
      <c r="AD44" s="1"/>
      <c r="AE44" s="1"/>
      <c r="AF44" s="1"/>
      <c r="AG44" s="33" t="str">
        <f t="shared" si="11"/>
        <v>10E</v>
      </c>
      <c r="AK44">
        <f t="shared" si="0"/>
        <v>1</v>
      </c>
      <c r="AL44" t="str">
        <f t="shared" si="1"/>
        <v>Tiffany Majeski</v>
      </c>
    </row>
    <row r="45" spans="1:38">
      <c r="A45" s="23">
        <v>41</v>
      </c>
      <c r="B45" s="29" t="s">
        <v>440</v>
      </c>
      <c r="C45" s="31"/>
      <c r="D45" s="156">
        <v>41</v>
      </c>
      <c r="E45" s="134">
        <v>162</v>
      </c>
      <c r="F45" s="23">
        <v>87</v>
      </c>
      <c r="G45" s="23">
        <v>60</v>
      </c>
      <c r="H45" s="23">
        <v>60</v>
      </c>
      <c r="I45" s="23">
        <v>56</v>
      </c>
      <c r="J45" s="23">
        <v>0</v>
      </c>
      <c r="K45" s="23">
        <v>0</v>
      </c>
      <c r="L45" s="210">
        <v>263</v>
      </c>
      <c r="M45" s="204">
        <v>32</v>
      </c>
      <c r="N45" s="23">
        <v>47</v>
      </c>
      <c r="O45" s="159" t="s">
        <v>721</v>
      </c>
      <c r="P45" s="33">
        <v>1</v>
      </c>
      <c r="Q45" s="33">
        <v>1</v>
      </c>
      <c r="R45" s="33">
        <v>1</v>
      </c>
      <c r="S45" s="33">
        <v>1</v>
      </c>
      <c r="T45" s="33" t="s">
        <v>93</v>
      </c>
      <c r="U45" s="33" t="s">
        <v>94</v>
      </c>
      <c r="V45" s="33" t="s">
        <v>93</v>
      </c>
      <c r="W45" s="33">
        <v>326</v>
      </c>
      <c r="AA45" s="1"/>
      <c r="AB45" s="1"/>
      <c r="AC45" s="1"/>
      <c r="AD45" s="1"/>
      <c r="AE45" s="1"/>
      <c r="AF45" s="1"/>
      <c r="AG45" s="33" t="str">
        <f t="shared" si="11"/>
        <v>11E</v>
      </c>
      <c r="AK45">
        <f t="shared" si="0"/>
        <v>0</v>
      </c>
      <c r="AL45" t="str">
        <f t="shared" si="1"/>
        <v>Ryan Bohnenkamp</v>
      </c>
    </row>
    <row r="46" spans="1:38">
      <c r="A46" s="23">
        <v>41</v>
      </c>
      <c r="B46" s="29" t="s">
        <v>540</v>
      </c>
      <c r="C46" s="31"/>
      <c r="D46" s="156">
        <v>41</v>
      </c>
      <c r="E46" s="134">
        <v>264</v>
      </c>
      <c r="F46" s="23">
        <v>85</v>
      </c>
      <c r="G46" s="23">
        <v>66</v>
      </c>
      <c r="H46" s="23">
        <v>70</v>
      </c>
      <c r="I46" s="23">
        <v>42</v>
      </c>
      <c r="J46" s="23">
        <v>0</v>
      </c>
      <c r="K46" s="23">
        <v>0</v>
      </c>
      <c r="L46" s="210">
        <v>263</v>
      </c>
      <c r="M46" s="204">
        <v>32</v>
      </c>
      <c r="N46" s="23">
        <v>48</v>
      </c>
      <c r="O46" s="159" t="s">
        <v>721</v>
      </c>
      <c r="P46" s="33">
        <v>1</v>
      </c>
      <c r="Q46" s="33">
        <v>1</v>
      </c>
      <c r="R46" s="33">
        <v>1</v>
      </c>
      <c r="S46" s="33">
        <v>2</v>
      </c>
      <c r="T46" s="33" t="s">
        <v>58</v>
      </c>
      <c r="U46" s="33" t="s">
        <v>96</v>
      </c>
      <c r="V46" s="33" t="s">
        <v>58</v>
      </c>
      <c r="W46" s="33">
        <v>307</v>
      </c>
      <c r="AA46" s="1"/>
      <c r="AB46" s="1"/>
      <c r="AC46" s="1"/>
      <c r="AD46" s="1"/>
      <c r="AE46" s="1"/>
      <c r="AF46" s="1"/>
      <c r="AG46" s="33" t="str">
        <f t="shared" si="11"/>
        <v>12E</v>
      </c>
      <c r="AK46">
        <f t="shared" si="0"/>
        <v>0</v>
      </c>
      <c r="AL46" t="str">
        <f t="shared" si="1"/>
        <v>Melissa Spagnoli</v>
      </c>
    </row>
    <row r="47" spans="1:38">
      <c r="A47" s="23">
        <v>41</v>
      </c>
      <c r="B47" s="29" t="s">
        <v>562</v>
      </c>
      <c r="C47" s="31"/>
      <c r="D47" s="156">
        <v>41</v>
      </c>
      <c r="E47" s="134">
        <v>290</v>
      </c>
      <c r="F47" s="23">
        <v>77</v>
      </c>
      <c r="G47" s="23">
        <v>78</v>
      </c>
      <c r="H47" s="23">
        <v>80</v>
      </c>
      <c r="I47" s="23">
        <v>28</v>
      </c>
      <c r="J47" s="23">
        <v>0</v>
      </c>
      <c r="K47" s="23">
        <v>0</v>
      </c>
      <c r="L47" s="210">
        <v>263</v>
      </c>
      <c r="M47" s="204">
        <v>32</v>
      </c>
      <c r="N47" s="23">
        <v>48</v>
      </c>
      <c r="O47" s="159" t="s">
        <v>721</v>
      </c>
      <c r="P47" s="33">
        <v>1</v>
      </c>
      <c r="Q47" s="33">
        <v>3</v>
      </c>
      <c r="R47" s="33">
        <v>1</v>
      </c>
      <c r="S47" s="33">
        <v>2</v>
      </c>
      <c r="T47" s="33" t="s">
        <v>60</v>
      </c>
      <c r="U47" s="33" t="s">
        <v>57</v>
      </c>
      <c r="V47" s="33" t="s">
        <v>57</v>
      </c>
      <c r="W47" s="33">
        <v>307</v>
      </c>
      <c r="AA47" s="1"/>
      <c r="AB47" s="1"/>
      <c r="AC47" s="1"/>
      <c r="AD47" s="1"/>
      <c r="AE47" s="1"/>
      <c r="AF47" s="1"/>
      <c r="AG47" s="33" t="str">
        <f t="shared" si="11"/>
        <v>13E</v>
      </c>
      <c r="AK47">
        <f t="shared" si="0"/>
        <v>0</v>
      </c>
      <c r="AL47" t="str">
        <f t="shared" si="1"/>
        <v>Tyson Blum</v>
      </c>
    </row>
    <row r="48" spans="1:38">
      <c r="A48" s="23">
        <v>46</v>
      </c>
      <c r="B48" s="29" t="s">
        <v>405</v>
      </c>
      <c r="C48" s="31"/>
      <c r="D48" s="156">
        <v>46</v>
      </c>
      <c r="E48" s="134">
        <v>127</v>
      </c>
      <c r="F48" s="23">
        <v>84</v>
      </c>
      <c r="G48" s="23">
        <v>66</v>
      </c>
      <c r="H48" s="23">
        <v>70</v>
      </c>
      <c r="I48" s="23">
        <v>42</v>
      </c>
      <c r="J48" s="23">
        <v>0</v>
      </c>
      <c r="K48" s="23">
        <v>0</v>
      </c>
      <c r="L48" s="210">
        <v>262</v>
      </c>
      <c r="M48" s="204">
        <v>33</v>
      </c>
      <c r="N48" s="23">
        <v>48</v>
      </c>
      <c r="O48" s="159" t="s">
        <v>721</v>
      </c>
      <c r="P48" s="33">
        <v>1</v>
      </c>
      <c r="Q48" s="33">
        <v>1</v>
      </c>
      <c r="R48" s="33">
        <v>2</v>
      </c>
      <c r="S48" s="33">
        <v>1</v>
      </c>
      <c r="T48" s="33" t="s">
        <v>58</v>
      </c>
      <c r="U48" s="33" t="s">
        <v>94</v>
      </c>
      <c r="V48" s="33" t="s">
        <v>58</v>
      </c>
      <c r="W48" s="33">
        <v>325</v>
      </c>
      <c r="AA48" s="1"/>
      <c r="AB48" s="1"/>
      <c r="AC48" s="1"/>
      <c r="AD48" s="1"/>
      <c r="AE48" s="1"/>
      <c r="AF48" s="1"/>
      <c r="AG48" s="33" t="str">
        <f t="shared" si="11"/>
        <v>14E</v>
      </c>
      <c r="AK48">
        <f t="shared" si="0"/>
        <v>2</v>
      </c>
      <c r="AL48" t="str">
        <f t="shared" si="1"/>
        <v>Doug Cook</v>
      </c>
    </row>
    <row r="49" spans="1:38">
      <c r="A49" s="23">
        <v>46</v>
      </c>
      <c r="B49" s="29" t="s">
        <v>423</v>
      </c>
      <c r="C49" s="31"/>
      <c r="D49" s="156">
        <v>46</v>
      </c>
      <c r="E49" s="134">
        <v>145</v>
      </c>
      <c r="F49" s="23">
        <v>78</v>
      </c>
      <c r="G49" s="23">
        <v>72</v>
      </c>
      <c r="H49" s="23">
        <v>70</v>
      </c>
      <c r="I49" s="23">
        <v>42</v>
      </c>
      <c r="J49" s="23">
        <v>0</v>
      </c>
      <c r="K49" s="23">
        <v>0</v>
      </c>
      <c r="L49" s="210">
        <v>262</v>
      </c>
      <c r="M49" s="204">
        <v>33</v>
      </c>
      <c r="N49" s="23">
        <v>47</v>
      </c>
      <c r="O49" s="159" t="s">
        <v>721</v>
      </c>
      <c r="P49" s="33">
        <v>1</v>
      </c>
      <c r="Q49" s="33">
        <v>1</v>
      </c>
      <c r="R49" s="33">
        <v>1</v>
      </c>
      <c r="S49" s="33">
        <v>2</v>
      </c>
      <c r="T49" s="33" t="s">
        <v>58</v>
      </c>
      <c r="U49" s="33" t="s">
        <v>57</v>
      </c>
      <c r="V49" s="33" t="s">
        <v>57</v>
      </c>
      <c r="W49" s="33">
        <v>325</v>
      </c>
      <c r="AA49" s="1"/>
      <c r="AB49" s="1"/>
      <c r="AC49" s="1"/>
      <c r="AD49" s="1"/>
      <c r="AE49" s="1"/>
      <c r="AF49" s="1"/>
      <c r="AG49" s="33" t="str">
        <f t="shared" si="11"/>
        <v>15E</v>
      </c>
      <c r="AK49">
        <f t="shared" si="0"/>
        <v>0</v>
      </c>
      <c r="AL49" t="str">
        <f t="shared" si="1"/>
        <v>Kent Groves</v>
      </c>
    </row>
    <row r="50" spans="1:38">
      <c r="A50" s="23">
        <v>46</v>
      </c>
      <c r="B50" s="29" t="s">
        <v>442</v>
      </c>
      <c r="C50" s="31"/>
      <c r="D50" s="156">
        <v>46</v>
      </c>
      <c r="E50" s="134">
        <v>164</v>
      </c>
      <c r="F50" s="23">
        <v>76</v>
      </c>
      <c r="G50" s="23">
        <v>84</v>
      </c>
      <c r="H50" s="23">
        <v>60</v>
      </c>
      <c r="I50" s="23">
        <v>42</v>
      </c>
      <c r="J50" s="23">
        <v>0</v>
      </c>
      <c r="K50" s="23">
        <v>0</v>
      </c>
      <c r="L50" s="210">
        <v>262</v>
      </c>
      <c r="M50" s="204">
        <v>33</v>
      </c>
      <c r="N50" s="23">
        <v>48</v>
      </c>
      <c r="O50" s="159" t="s">
        <v>721</v>
      </c>
      <c r="P50" s="33">
        <v>1</v>
      </c>
      <c r="Q50" s="33">
        <v>1</v>
      </c>
      <c r="R50" s="33">
        <v>2</v>
      </c>
      <c r="S50" s="33">
        <v>1</v>
      </c>
      <c r="T50" s="33" t="s">
        <v>58</v>
      </c>
      <c r="U50" s="33" t="s">
        <v>94</v>
      </c>
      <c r="V50" s="33" t="s">
        <v>58</v>
      </c>
      <c r="W50" s="33">
        <v>325</v>
      </c>
      <c r="AA50" s="1"/>
      <c r="AB50" s="1"/>
      <c r="AC50" s="1"/>
      <c r="AD50" s="1"/>
      <c r="AE50" s="1"/>
      <c r="AF50" s="1"/>
      <c r="AG50" s="33" t="str">
        <f t="shared" si="11"/>
        <v>16E</v>
      </c>
      <c r="AK50">
        <f t="shared" si="0"/>
        <v>1</v>
      </c>
      <c r="AL50" t="str">
        <f t="shared" si="1"/>
        <v>Joe Hoppes</v>
      </c>
    </row>
    <row r="51" spans="1:38">
      <c r="A51" s="23">
        <v>46</v>
      </c>
      <c r="B51" s="29" t="s">
        <v>475</v>
      </c>
      <c r="C51" s="31"/>
      <c r="D51" s="156">
        <v>46</v>
      </c>
      <c r="E51" s="134">
        <v>197</v>
      </c>
      <c r="F51" s="23">
        <v>70</v>
      </c>
      <c r="G51" s="23">
        <v>66</v>
      </c>
      <c r="H51" s="23">
        <v>70</v>
      </c>
      <c r="I51" s="23">
        <v>56</v>
      </c>
      <c r="J51" s="23">
        <v>0</v>
      </c>
      <c r="K51" s="23">
        <v>0</v>
      </c>
      <c r="L51" s="210">
        <v>262</v>
      </c>
      <c r="M51" s="204">
        <v>33</v>
      </c>
      <c r="N51" s="23">
        <v>44</v>
      </c>
      <c r="O51" s="159" t="s">
        <v>721</v>
      </c>
      <c r="P51" s="33">
        <v>1</v>
      </c>
      <c r="Q51" s="33">
        <v>1</v>
      </c>
      <c r="R51" s="33">
        <v>1</v>
      </c>
      <c r="S51" s="33">
        <v>1</v>
      </c>
      <c r="T51" s="33" t="s">
        <v>58</v>
      </c>
      <c r="U51" s="33" t="s">
        <v>94</v>
      </c>
      <c r="V51" s="33" t="s">
        <v>94</v>
      </c>
      <c r="W51" s="33">
        <v>325</v>
      </c>
      <c r="AA51" s="1"/>
      <c r="AB51" s="1"/>
      <c r="AC51" s="1"/>
      <c r="AD51" s="1"/>
      <c r="AE51" s="1"/>
      <c r="AF51" s="1"/>
      <c r="AG51" s="33" t="str">
        <f t="shared" si="11"/>
        <v/>
      </c>
      <c r="AK51">
        <f t="shared" si="0"/>
        <v>0</v>
      </c>
      <c r="AL51" t="str">
        <f t="shared" si="1"/>
        <v>Niki Tornabane</v>
      </c>
    </row>
    <row r="52" spans="1:38">
      <c r="A52" s="23">
        <v>46</v>
      </c>
      <c r="B52" s="29" t="s">
        <v>588</v>
      </c>
      <c r="C52" s="31"/>
      <c r="D52" s="156">
        <v>46</v>
      </c>
      <c r="E52" s="134">
        <v>314</v>
      </c>
      <c r="F52" s="23">
        <v>78</v>
      </c>
      <c r="G52" s="23">
        <v>72</v>
      </c>
      <c r="H52" s="23">
        <v>70</v>
      </c>
      <c r="I52" s="23">
        <v>42</v>
      </c>
      <c r="J52" s="23">
        <v>0</v>
      </c>
      <c r="K52" s="23">
        <v>0</v>
      </c>
      <c r="L52" s="210">
        <v>262</v>
      </c>
      <c r="M52" s="204">
        <v>33</v>
      </c>
      <c r="N52" s="23">
        <v>47</v>
      </c>
      <c r="O52" s="159" t="s">
        <v>721</v>
      </c>
      <c r="P52" s="33">
        <v>1</v>
      </c>
      <c r="Q52" s="33">
        <v>1</v>
      </c>
      <c r="R52" s="33">
        <v>1</v>
      </c>
      <c r="S52" s="33">
        <v>2</v>
      </c>
      <c r="T52" s="33" t="s">
        <v>93</v>
      </c>
      <c r="U52" s="33" t="s">
        <v>57</v>
      </c>
      <c r="V52" s="33" t="s">
        <v>57</v>
      </c>
      <c r="W52" s="33">
        <v>325</v>
      </c>
      <c r="AA52" s="1"/>
      <c r="AB52" s="1"/>
      <c r="AC52" s="1"/>
      <c r="AD52" s="1"/>
      <c r="AE52" s="1"/>
      <c r="AF52" s="1"/>
      <c r="AG52" s="33" t="str">
        <f t="shared" si="11"/>
        <v>2M</v>
      </c>
      <c r="AK52">
        <f t="shared" si="0"/>
        <v>0</v>
      </c>
      <c r="AL52" t="str">
        <f t="shared" si="1"/>
        <v>Eric Ipsen</v>
      </c>
    </row>
    <row r="53" spans="1:38">
      <c r="A53" s="23">
        <v>46</v>
      </c>
      <c r="B53" s="29" t="s">
        <v>623</v>
      </c>
      <c r="C53" s="31"/>
      <c r="D53" s="156">
        <v>46</v>
      </c>
      <c r="E53" s="134">
        <v>350</v>
      </c>
      <c r="F53" s="23">
        <v>78</v>
      </c>
      <c r="G53" s="23">
        <v>72</v>
      </c>
      <c r="H53" s="23">
        <v>70</v>
      </c>
      <c r="I53" s="23">
        <v>42</v>
      </c>
      <c r="J53" s="23">
        <v>0</v>
      </c>
      <c r="K53" s="23">
        <v>0</v>
      </c>
      <c r="L53" s="210">
        <v>262</v>
      </c>
      <c r="M53" s="204">
        <v>33</v>
      </c>
      <c r="N53" s="23">
        <v>47</v>
      </c>
      <c r="O53" s="159" t="s">
        <v>721</v>
      </c>
      <c r="P53" s="33">
        <v>1</v>
      </c>
      <c r="Q53" s="33">
        <v>1</v>
      </c>
      <c r="R53" s="33">
        <v>2</v>
      </c>
      <c r="S53" s="33">
        <v>1</v>
      </c>
      <c r="T53" s="33" t="s">
        <v>58</v>
      </c>
      <c r="U53" s="33" t="s">
        <v>94</v>
      </c>
      <c r="V53" s="33" t="s">
        <v>58</v>
      </c>
      <c r="W53" s="33">
        <v>325</v>
      </c>
      <c r="AA53" s="1"/>
      <c r="AB53" s="1"/>
      <c r="AC53" s="1"/>
      <c r="AD53" s="1"/>
      <c r="AE53" s="1"/>
      <c r="AF53" s="1"/>
      <c r="AG53" s="33" t="str">
        <f t="shared" si="11"/>
        <v>3M</v>
      </c>
      <c r="AK53">
        <f t="shared" si="0"/>
        <v>2</v>
      </c>
      <c r="AL53" t="str">
        <f t="shared" si="1"/>
        <v>Shelby Unkel</v>
      </c>
    </row>
    <row r="54" spans="1:38">
      <c r="A54" s="23">
        <v>52</v>
      </c>
      <c r="B54" s="29" t="s">
        <v>181</v>
      </c>
      <c r="C54" s="31"/>
      <c r="D54" s="156">
        <v>52</v>
      </c>
      <c r="E54" s="134">
        <v>5</v>
      </c>
      <c r="F54" s="23">
        <v>83</v>
      </c>
      <c r="G54" s="23">
        <v>66</v>
      </c>
      <c r="H54" s="23">
        <v>70</v>
      </c>
      <c r="I54" s="23">
        <v>42</v>
      </c>
      <c r="J54" s="23">
        <v>0</v>
      </c>
      <c r="K54" s="23">
        <v>0</v>
      </c>
      <c r="L54" s="210">
        <v>261</v>
      </c>
      <c r="M54" s="204">
        <v>34</v>
      </c>
      <c r="N54" s="23">
        <v>47</v>
      </c>
      <c r="O54" s="159" t="s">
        <v>721</v>
      </c>
      <c r="P54" s="33">
        <v>1</v>
      </c>
      <c r="Q54" s="33">
        <v>1</v>
      </c>
      <c r="R54" s="33">
        <v>2</v>
      </c>
      <c r="S54" s="33">
        <v>1</v>
      </c>
      <c r="T54" s="33" t="s">
        <v>58</v>
      </c>
      <c r="U54" s="33" t="s">
        <v>94</v>
      </c>
      <c r="V54" s="33" t="s">
        <v>58</v>
      </c>
      <c r="W54" s="33">
        <v>324</v>
      </c>
      <c r="AA54" s="1"/>
      <c r="AB54" s="1"/>
      <c r="AC54" s="1"/>
      <c r="AD54" s="1"/>
      <c r="AE54" s="1"/>
      <c r="AF54" s="1"/>
      <c r="AG54" s="33" t="str">
        <f t="shared" si="11"/>
        <v>4M</v>
      </c>
      <c r="AK54">
        <f t="shared" si="0"/>
        <v>1</v>
      </c>
      <c r="AL54" t="str">
        <f t="shared" si="1"/>
        <v>Brian Schindler</v>
      </c>
    </row>
    <row r="55" spans="1:38">
      <c r="A55" s="23">
        <v>52</v>
      </c>
      <c r="B55" s="29" t="s">
        <v>508</v>
      </c>
      <c r="C55" s="31"/>
      <c r="D55" s="156">
        <v>52</v>
      </c>
      <c r="E55" s="134">
        <v>230</v>
      </c>
      <c r="F55" s="23">
        <v>91</v>
      </c>
      <c r="G55" s="23">
        <v>78</v>
      </c>
      <c r="H55" s="23">
        <v>50</v>
      </c>
      <c r="I55" s="23">
        <v>42</v>
      </c>
      <c r="J55" s="23">
        <v>0</v>
      </c>
      <c r="K55" s="23">
        <v>0</v>
      </c>
      <c r="L55" s="210">
        <v>261</v>
      </c>
      <c r="M55" s="204">
        <v>34</v>
      </c>
      <c r="N55" s="23">
        <v>49</v>
      </c>
      <c r="O55" s="159" t="s">
        <v>721</v>
      </c>
      <c r="P55" s="33">
        <v>3</v>
      </c>
      <c r="Q55" s="33">
        <v>1</v>
      </c>
      <c r="R55" s="33">
        <v>1</v>
      </c>
      <c r="S55" s="33">
        <v>1</v>
      </c>
      <c r="T55" s="33" t="s">
        <v>58</v>
      </c>
      <c r="U55" s="33" t="s">
        <v>57</v>
      </c>
      <c r="V55" s="33" t="s">
        <v>57</v>
      </c>
      <c r="W55" s="33">
        <v>324</v>
      </c>
      <c r="AA55" s="1"/>
      <c r="AB55" s="1"/>
      <c r="AC55" s="1"/>
      <c r="AD55" s="1"/>
      <c r="AE55" s="1"/>
      <c r="AF55" s="1"/>
      <c r="AG55" s="33" t="str">
        <f t="shared" si="11"/>
        <v>5M</v>
      </c>
      <c r="AK55">
        <f t="shared" si="0"/>
        <v>0</v>
      </c>
      <c r="AL55" t="str">
        <f t="shared" si="1"/>
        <v>Amy Pittman</v>
      </c>
    </row>
    <row r="56" spans="1:38">
      <c r="A56" s="23">
        <v>54</v>
      </c>
      <c r="B56" s="29" t="s">
        <v>358</v>
      </c>
      <c r="C56" s="31"/>
      <c r="D56" s="156">
        <v>54</v>
      </c>
      <c r="E56" s="134">
        <v>93</v>
      </c>
      <c r="F56" s="23">
        <v>80</v>
      </c>
      <c r="G56" s="23">
        <v>72</v>
      </c>
      <c r="H56" s="23">
        <v>80</v>
      </c>
      <c r="I56" s="23">
        <v>28</v>
      </c>
      <c r="J56" s="23">
        <v>0</v>
      </c>
      <c r="K56" s="23">
        <v>0</v>
      </c>
      <c r="L56" s="210">
        <v>260</v>
      </c>
      <c r="M56" s="204">
        <v>35</v>
      </c>
      <c r="N56" s="23">
        <v>48</v>
      </c>
      <c r="O56" s="159" t="s">
        <v>721</v>
      </c>
      <c r="P56" s="33">
        <v>1</v>
      </c>
      <c r="Q56" s="33">
        <v>1</v>
      </c>
      <c r="R56" s="33">
        <v>2</v>
      </c>
      <c r="S56" s="33">
        <v>2</v>
      </c>
      <c r="T56" s="33" t="s">
        <v>58</v>
      </c>
      <c r="U56" s="33" t="s">
        <v>45</v>
      </c>
      <c r="V56" s="33" t="s">
        <v>58</v>
      </c>
      <c r="W56" s="33">
        <v>304</v>
      </c>
      <c r="AA56" s="1"/>
      <c r="AB56" s="1"/>
      <c r="AC56" s="1"/>
      <c r="AD56" s="1"/>
      <c r="AE56" s="1"/>
      <c r="AF56" s="1"/>
      <c r="AG56" s="33" t="str">
        <f t="shared" si="11"/>
        <v>6M</v>
      </c>
      <c r="AK56">
        <f t="shared" si="0"/>
        <v>0</v>
      </c>
      <c r="AL56" t="str">
        <f t="shared" si="1"/>
        <v>Jordan Ashford</v>
      </c>
    </row>
    <row r="57" spans="1:38">
      <c r="A57" s="23">
        <v>54</v>
      </c>
      <c r="B57" s="29" t="s">
        <v>369</v>
      </c>
      <c r="C57" s="31"/>
      <c r="D57" s="156">
        <v>54</v>
      </c>
      <c r="E57" s="134">
        <v>105</v>
      </c>
      <c r="F57" s="23">
        <v>76</v>
      </c>
      <c r="G57" s="23">
        <v>72</v>
      </c>
      <c r="H57" s="23">
        <v>70</v>
      </c>
      <c r="I57" s="23">
        <v>42</v>
      </c>
      <c r="J57" s="23">
        <v>0</v>
      </c>
      <c r="K57" s="23">
        <v>0</v>
      </c>
      <c r="L57" s="210">
        <v>260</v>
      </c>
      <c r="M57" s="204">
        <v>35</v>
      </c>
      <c r="N57" s="23">
        <v>46</v>
      </c>
      <c r="O57" s="159" t="s">
        <v>721</v>
      </c>
      <c r="P57" s="33">
        <v>1</v>
      </c>
      <c r="Q57" s="33">
        <v>1</v>
      </c>
      <c r="R57" s="33">
        <v>2</v>
      </c>
      <c r="S57" s="33">
        <v>1</v>
      </c>
      <c r="T57" s="33" t="s">
        <v>58</v>
      </c>
      <c r="U57" s="33" t="s">
        <v>94</v>
      </c>
      <c r="V57" s="33" t="s">
        <v>58</v>
      </c>
      <c r="W57" s="33">
        <v>323</v>
      </c>
      <c r="AA57" s="1"/>
      <c r="AB57" s="1"/>
      <c r="AC57" s="1"/>
      <c r="AD57" s="1"/>
      <c r="AE57" s="1"/>
      <c r="AF57" s="1"/>
      <c r="AG57" s="33" t="str">
        <f t="shared" si="11"/>
        <v>7M</v>
      </c>
      <c r="AK57">
        <f t="shared" si="0"/>
        <v>0</v>
      </c>
      <c r="AL57" t="str">
        <f t="shared" si="1"/>
        <v>Chris Warner</v>
      </c>
    </row>
    <row r="58" spans="1:38">
      <c r="A58" s="23">
        <v>54</v>
      </c>
      <c r="B58" s="29" t="s">
        <v>431</v>
      </c>
      <c r="C58" s="31"/>
      <c r="D58" s="156">
        <v>54</v>
      </c>
      <c r="E58" s="134">
        <v>153</v>
      </c>
      <c r="F58" s="23">
        <v>69</v>
      </c>
      <c r="G58" s="23">
        <v>79</v>
      </c>
      <c r="H58" s="23">
        <v>70</v>
      </c>
      <c r="I58" s="23">
        <v>42</v>
      </c>
      <c r="J58" s="23">
        <v>0</v>
      </c>
      <c r="K58" s="23">
        <v>0</v>
      </c>
      <c r="L58" s="210">
        <v>260</v>
      </c>
      <c r="M58" s="204">
        <v>35</v>
      </c>
      <c r="N58" s="23">
        <v>45</v>
      </c>
      <c r="O58" s="159" t="s">
        <v>721</v>
      </c>
      <c r="P58" s="33">
        <v>2</v>
      </c>
      <c r="Q58" s="33">
        <v>1</v>
      </c>
      <c r="R58" s="33">
        <v>1</v>
      </c>
      <c r="S58" s="33">
        <v>1</v>
      </c>
      <c r="T58" s="33" t="s">
        <v>58</v>
      </c>
      <c r="U58" s="33" t="s">
        <v>57</v>
      </c>
      <c r="V58" s="33" t="s">
        <v>58</v>
      </c>
      <c r="W58" s="33">
        <v>323</v>
      </c>
      <c r="AA58" s="1"/>
      <c r="AB58" s="1"/>
      <c r="AC58" s="1"/>
      <c r="AD58" s="1"/>
      <c r="AE58" s="1"/>
      <c r="AF58" s="1"/>
      <c r="AG58" s="33" t="str">
        <f t="shared" si="11"/>
        <v>8M</v>
      </c>
      <c r="AK58">
        <f t="shared" si="0"/>
        <v>0</v>
      </c>
      <c r="AL58" t="str">
        <f t="shared" si="1"/>
        <v>Jason Merrill</v>
      </c>
    </row>
    <row r="59" spans="1:38">
      <c r="A59" s="23">
        <v>54</v>
      </c>
      <c r="B59" s="29" t="s">
        <v>438</v>
      </c>
      <c r="C59" s="31"/>
      <c r="D59" s="156">
        <v>54</v>
      </c>
      <c r="E59" s="134">
        <v>160</v>
      </c>
      <c r="F59" s="23">
        <v>88</v>
      </c>
      <c r="G59" s="23">
        <v>60</v>
      </c>
      <c r="H59" s="23">
        <v>70</v>
      </c>
      <c r="I59" s="23">
        <v>42</v>
      </c>
      <c r="J59" s="23">
        <v>0</v>
      </c>
      <c r="K59" s="23">
        <v>0</v>
      </c>
      <c r="L59" s="210">
        <v>260</v>
      </c>
      <c r="M59" s="204">
        <v>35</v>
      </c>
      <c r="N59" s="23">
        <v>48</v>
      </c>
      <c r="O59" s="159" t="s">
        <v>721</v>
      </c>
      <c r="P59" s="33">
        <v>1</v>
      </c>
      <c r="Q59" s="33">
        <v>1</v>
      </c>
      <c r="R59" s="33">
        <v>1</v>
      </c>
      <c r="S59" s="33">
        <v>2</v>
      </c>
      <c r="T59" s="33" t="s">
        <v>93</v>
      </c>
      <c r="U59" s="33" t="s">
        <v>57</v>
      </c>
      <c r="V59" s="33" t="s">
        <v>57</v>
      </c>
      <c r="W59" s="33">
        <v>323</v>
      </c>
      <c r="AA59" s="1"/>
      <c r="AB59" s="1"/>
      <c r="AC59" s="1"/>
      <c r="AD59" s="1"/>
      <c r="AE59" s="1"/>
      <c r="AF59" s="1"/>
      <c r="AG59" s="33" t="str">
        <f t="shared" si="11"/>
        <v>9M</v>
      </c>
      <c r="AK59">
        <f t="shared" si="0"/>
        <v>1</v>
      </c>
      <c r="AL59" t="str">
        <f t="shared" si="1"/>
        <v>Richie Fruge</v>
      </c>
    </row>
    <row r="60" spans="1:38">
      <c r="A60" s="23">
        <v>54</v>
      </c>
      <c r="B60" s="29" t="s">
        <v>453</v>
      </c>
      <c r="C60" s="31"/>
      <c r="D60" s="156">
        <v>54</v>
      </c>
      <c r="E60" s="134">
        <v>175</v>
      </c>
      <c r="F60" s="23">
        <v>82</v>
      </c>
      <c r="G60" s="23">
        <v>66</v>
      </c>
      <c r="H60" s="23">
        <v>70</v>
      </c>
      <c r="I60" s="23">
        <v>42</v>
      </c>
      <c r="J60" s="23">
        <v>0</v>
      </c>
      <c r="K60" s="23">
        <v>0</v>
      </c>
      <c r="L60" s="210">
        <v>260</v>
      </c>
      <c r="M60" s="204">
        <v>35</v>
      </c>
      <c r="N60" s="23">
        <v>47</v>
      </c>
      <c r="O60" s="159" t="s">
        <v>721</v>
      </c>
      <c r="P60" s="33">
        <v>2</v>
      </c>
      <c r="Q60" s="33">
        <v>1</v>
      </c>
      <c r="R60" s="33">
        <v>1</v>
      </c>
      <c r="S60" s="33">
        <v>1</v>
      </c>
      <c r="T60" s="33" t="s">
        <v>58</v>
      </c>
      <c r="U60" s="33" t="s">
        <v>57</v>
      </c>
      <c r="V60" s="33" t="s">
        <v>58</v>
      </c>
      <c r="W60" s="33">
        <v>323</v>
      </c>
      <c r="AA60" s="1"/>
      <c r="AB60" s="1"/>
      <c r="AC60" s="1"/>
      <c r="AD60" s="1"/>
      <c r="AE60" s="1"/>
      <c r="AF60" s="1"/>
      <c r="AG60" s="33" t="str">
        <f t="shared" si="11"/>
        <v>10M</v>
      </c>
      <c r="AK60">
        <f t="shared" si="0"/>
        <v>2</v>
      </c>
      <c r="AL60" t="str">
        <f t="shared" si="1"/>
        <v>Terry Buckley</v>
      </c>
    </row>
    <row r="61" spans="1:38">
      <c r="A61" s="23">
        <v>54</v>
      </c>
      <c r="B61" s="29" t="s">
        <v>503</v>
      </c>
      <c r="C61" s="31"/>
      <c r="D61" s="156">
        <v>54</v>
      </c>
      <c r="E61" s="134">
        <v>226</v>
      </c>
      <c r="F61" s="23">
        <v>74</v>
      </c>
      <c r="G61" s="23">
        <v>78</v>
      </c>
      <c r="H61" s="23">
        <v>80</v>
      </c>
      <c r="I61" s="23">
        <v>28</v>
      </c>
      <c r="J61" s="23">
        <v>0</v>
      </c>
      <c r="K61" s="23">
        <v>0</v>
      </c>
      <c r="L61" s="210">
        <v>260</v>
      </c>
      <c r="M61" s="204">
        <v>35</v>
      </c>
      <c r="N61" s="23">
        <v>47</v>
      </c>
      <c r="O61" s="159" t="s">
        <v>721</v>
      </c>
      <c r="P61" s="33">
        <v>2</v>
      </c>
      <c r="Q61" s="33">
        <v>3</v>
      </c>
      <c r="R61" s="33">
        <v>1</v>
      </c>
      <c r="S61" s="33">
        <v>1</v>
      </c>
      <c r="T61" s="33" t="s">
        <v>95</v>
      </c>
      <c r="U61" s="33" t="s">
        <v>57</v>
      </c>
      <c r="V61" s="33" t="s">
        <v>95</v>
      </c>
      <c r="W61" s="33">
        <v>279</v>
      </c>
      <c r="AA61" s="1"/>
      <c r="AB61" s="1"/>
      <c r="AC61" s="1"/>
      <c r="AD61" s="1"/>
      <c r="AE61" s="1"/>
      <c r="AF61" s="1"/>
      <c r="AG61" s="33" t="str">
        <f t="shared" si="11"/>
        <v>11M</v>
      </c>
      <c r="AK61">
        <f t="shared" si="0"/>
        <v>0</v>
      </c>
      <c r="AL61" t="str">
        <f t="shared" si="1"/>
        <v>Chad Schwarz</v>
      </c>
    </row>
    <row r="62" spans="1:38">
      <c r="A62" s="23">
        <v>60</v>
      </c>
      <c r="B62" s="29" t="s">
        <v>408</v>
      </c>
      <c r="C62" s="31"/>
      <c r="D62" s="156">
        <v>60</v>
      </c>
      <c r="E62" s="134">
        <v>130</v>
      </c>
      <c r="F62" s="23">
        <v>85</v>
      </c>
      <c r="G62" s="23">
        <v>72</v>
      </c>
      <c r="H62" s="23">
        <v>60</v>
      </c>
      <c r="I62" s="23">
        <v>42</v>
      </c>
      <c r="J62" s="23">
        <v>0</v>
      </c>
      <c r="K62" s="23">
        <v>0</v>
      </c>
      <c r="L62" s="210">
        <v>259</v>
      </c>
      <c r="M62" s="204">
        <v>36</v>
      </c>
      <c r="N62" s="23">
        <v>48</v>
      </c>
      <c r="O62" s="159" t="s">
        <v>721</v>
      </c>
      <c r="P62" s="33">
        <v>2</v>
      </c>
      <c r="Q62" s="33">
        <v>1</v>
      </c>
      <c r="R62" s="33">
        <v>1</v>
      </c>
      <c r="S62" s="33">
        <v>1</v>
      </c>
      <c r="T62" s="33" t="s">
        <v>58</v>
      </c>
      <c r="U62" s="33" t="s">
        <v>57</v>
      </c>
      <c r="V62" s="33" t="s">
        <v>57</v>
      </c>
      <c r="W62" s="33">
        <v>322</v>
      </c>
      <c r="AA62" s="1"/>
      <c r="AB62" s="1"/>
      <c r="AC62" s="1"/>
      <c r="AD62" s="1"/>
      <c r="AE62" s="1"/>
      <c r="AF62" s="1"/>
      <c r="AG62" s="33" t="str">
        <f t="shared" si="11"/>
        <v>12M</v>
      </c>
      <c r="AK62">
        <f t="shared" si="0"/>
        <v>0</v>
      </c>
      <c r="AL62" t="str">
        <f t="shared" si="1"/>
        <v>Keith Hanna</v>
      </c>
    </row>
    <row r="63" spans="1:38">
      <c r="A63" s="23">
        <v>60</v>
      </c>
      <c r="B63" s="29" t="s">
        <v>529</v>
      </c>
      <c r="C63" s="31"/>
      <c r="D63" s="156">
        <v>60</v>
      </c>
      <c r="E63" s="134">
        <v>253</v>
      </c>
      <c r="F63" s="23">
        <v>75</v>
      </c>
      <c r="G63" s="23">
        <v>72</v>
      </c>
      <c r="H63" s="23">
        <v>70</v>
      </c>
      <c r="I63" s="23">
        <v>42</v>
      </c>
      <c r="J63" s="23">
        <v>0</v>
      </c>
      <c r="K63" s="23">
        <v>0</v>
      </c>
      <c r="L63" s="210">
        <v>259</v>
      </c>
      <c r="M63" s="204">
        <v>36</v>
      </c>
      <c r="N63" s="23">
        <v>46</v>
      </c>
      <c r="O63" s="159" t="s">
        <v>721</v>
      </c>
      <c r="P63" s="33">
        <v>1</v>
      </c>
      <c r="Q63" s="33">
        <v>2</v>
      </c>
      <c r="R63" s="33">
        <v>1</v>
      </c>
      <c r="S63" s="33">
        <v>1</v>
      </c>
      <c r="T63" s="33" t="s">
        <v>93</v>
      </c>
      <c r="U63" s="33" t="s">
        <v>57</v>
      </c>
      <c r="V63" s="33" t="s">
        <v>57</v>
      </c>
      <c r="W63" s="33">
        <v>322</v>
      </c>
      <c r="AA63" s="1"/>
      <c r="AB63" s="1"/>
      <c r="AC63" s="1"/>
      <c r="AD63" s="1"/>
      <c r="AE63" s="1"/>
      <c r="AF63" s="1"/>
      <c r="AG63" s="33" t="str">
        <f t="shared" si="11"/>
        <v>13M</v>
      </c>
      <c r="AK63">
        <f t="shared" si="0"/>
        <v>0</v>
      </c>
      <c r="AL63" t="str">
        <f t="shared" si="1"/>
        <v>Tami Eastridge</v>
      </c>
    </row>
    <row r="64" spans="1:38">
      <c r="A64" s="23">
        <v>60</v>
      </c>
      <c r="B64" s="29" t="s">
        <v>576</v>
      </c>
      <c r="C64" s="31"/>
      <c r="D64" s="156">
        <v>60</v>
      </c>
      <c r="E64" s="134">
        <v>302</v>
      </c>
      <c r="F64" s="23">
        <v>83</v>
      </c>
      <c r="G64" s="23">
        <v>60</v>
      </c>
      <c r="H64" s="23">
        <v>60</v>
      </c>
      <c r="I64" s="23">
        <v>56</v>
      </c>
      <c r="J64" s="23">
        <v>0</v>
      </c>
      <c r="K64" s="23">
        <v>0</v>
      </c>
      <c r="L64" s="210">
        <v>259</v>
      </c>
      <c r="M64" s="204">
        <v>36</v>
      </c>
      <c r="N64" s="23">
        <v>46</v>
      </c>
      <c r="O64" s="159" t="s">
        <v>174</v>
      </c>
      <c r="P64" s="33">
        <v>1</v>
      </c>
      <c r="Q64" s="33">
        <v>1</v>
      </c>
      <c r="R64" s="33">
        <v>1</v>
      </c>
      <c r="S64" s="33">
        <v>1</v>
      </c>
      <c r="T64" s="33" t="s">
        <v>58</v>
      </c>
      <c r="U64" s="33" t="s">
        <v>94</v>
      </c>
      <c r="V64" s="33" t="s">
        <v>58</v>
      </c>
      <c r="W64" s="33">
        <v>322</v>
      </c>
      <c r="AA64" s="1"/>
      <c r="AB64" s="1"/>
      <c r="AC64" s="1"/>
      <c r="AD64" s="1"/>
      <c r="AE64" s="1"/>
      <c r="AF64" s="1"/>
      <c r="AG64" s="33" t="str">
        <f t="shared" si="11"/>
        <v>14M</v>
      </c>
      <c r="AK64">
        <f t="shared" si="0"/>
        <v>0</v>
      </c>
      <c r="AL64" t="str">
        <f t="shared" si="1"/>
        <v>Stephen Roberts</v>
      </c>
    </row>
    <row r="65" spans="1:38">
      <c r="A65" s="23">
        <v>60</v>
      </c>
      <c r="B65" s="29" t="s">
        <v>667</v>
      </c>
      <c r="C65" s="31"/>
      <c r="D65" s="156">
        <v>60</v>
      </c>
      <c r="E65" s="134">
        <v>396</v>
      </c>
      <c r="F65" s="23">
        <v>89</v>
      </c>
      <c r="G65" s="23">
        <v>72</v>
      </c>
      <c r="H65" s="23">
        <v>70</v>
      </c>
      <c r="I65" s="23">
        <v>28</v>
      </c>
      <c r="J65" s="23">
        <v>0</v>
      </c>
      <c r="K65" s="23">
        <v>0</v>
      </c>
      <c r="L65" s="210">
        <v>259</v>
      </c>
      <c r="M65" s="204">
        <v>36</v>
      </c>
      <c r="N65" s="23">
        <v>49</v>
      </c>
      <c r="O65" s="159" t="s">
        <v>721</v>
      </c>
      <c r="P65" s="33">
        <v>2</v>
      </c>
      <c r="Q65" s="33">
        <v>1</v>
      </c>
      <c r="R65" s="33">
        <v>1</v>
      </c>
      <c r="S65" s="33">
        <v>2</v>
      </c>
      <c r="T65" s="33" t="s">
        <v>58</v>
      </c>
      <c r="U65" s="33" t="s">
        <v>57</v>
      </c>
      <c r="V65" s="33" t="s">
        <v>58</v>
      </c>
      <c r="W65" s="33">
        <v>322</v>
      </c>
      <c r="AA65" s="1"/>
      <c r="AB65" s="1"/>
      <c r="AC65" s="1"/>
      <c r="AD65" s="1"/>
      <c r="AE65" s="1"/>
      <c r="AF65" s="1"/>
      <c r="AG65" s="33" t="str">
        <f t="shared" si="11"/>
        <v>15M</v>
      </c>
      <c r="AK65">
        <f t="shared" si="0"/>
        <v>0</v>
      </c>
      <c r="AL65" t="str">
        <f t="shared" si="1"/>
        <v>Jeff Cahill</v>
      </c>
    </row>
    <row r="66" spans="1:38">
      <c r="A66" s="23">
        <v>60</v>
      </c>
      <c r="B66" s="29" t="s">
        <v>677</v>
      </c>
      <c r="C66" s="31"/>
      <c r="D66" s="156">
        <v>60</v>
      </c>
      <c r="E66" s="134">
        <v>406</v>
      </c>
      <c r="F66" s="23">
        <v>89</v>
      </c>
      <c r="G66" s="23">
        <v>72</v>
      </c>
      <c r="H66" s="23">
        <v>70</v>
      </c>
      <c r="I66" s="23">
        <v>28</v>
      </c>
      <c r="J66" s="23">
        <v>0</v>
      </c>
      <c r="K66" s="23">
        <v>0</v>
      </c>
      <c r="L66" s="210">
        <v>259</v>
      </c>
      <c r="M66" s="204">
        <v>36</v>
      </c>
      <c r="N66" s="23">
        <v>49</v>
      </c>
      <c r="O66" s="159" t="s">
        <v>721</v>
      </c>
      <c r="P66" s="33">
        <v>1</v>
      </c>
      <c r="Q66" s="33">
        <v>2</v>
      </c>
      <c r="R66" s="33">
        <v>2</v>
      </c>
      <c r="S66" s="33">
        <v>1</v>
      </c>
      <c r="T66" s="33" t="s">
        <v>59</v>
      </c>
      <c r="U66" s="33" t="s">
        <v>45</v>
      </c>
      <c r="V66" s="33" t="s">
        <v>45</v>
      </c>
      <c r="W66" s="33">
        <v>259</v>
      </c>
      <c r="AA66" s="1"/>
      <c r="AB66" s="1"/>
      <c r="AC66" s="1"/>
      <c r="AD66" s="1"/>
      <c r="AE66" s="1"/>
      <c r="AF66" s="1"/>
      <c r="AG66" s="33" t="str">
        <f t="shared" si="11"/>
        <v>16M</v>
      </c>
      <c r="AK66">
        <f t="shared" si="0"/>
        <v>0</v>
      </c>
      <c r="AL66" t="str">
        <f t="shared" si="1"/>
        <v>Scott Geske</v>
      </c>
    </row>
    <row r="67" spans="1:38">
      <c r="A67" s="23">
        <v>65</v>
      </c>
      <c r="B67" s="29" t="s">
        <v>387</v>
      </c>
      <c r="C67" s="31"/>
      <c r="D67" s="156">
        <v>65</v>
      </c>
      <c r="E67" s="134">
        <v>123</v>
      </c>
      <c r="F67" s="23">
        <v>82</v>
      </c>
      <c r="G67" s="23">
        <v>60</v>
      </c>
      <c r="H67" s="23">
        <v>60</v>
      </c>
      <c r="I67" s="23">
        <v>56</v>
      </c>
      <c r="J67" s="23">
        <v>0</v>
      </c>
      <c r="K67" s="23">
        <v>0</v>
      </c>
      <c r="L67" s="210">
        <v>258</v>
      </c>
      <c r="M67" s="204">
        <v>37</v>
      </c>
      <c r="N67" s="23">
        <v>46</v>
      </c>
      <c r="O67" s="159" t="s">
        <v>721</v>
      </c>
      <c r="P67" s="33">
        <v>1</v>
      </c>
      <c r="Q67" s="33">
        <v>1</v>
      </c>
      <c r="R67" s="33">
        <v>1</v>
      </c>
      <c r="S67" s="33">
        <v>1</v>
      </c>
      <c r="T67" s="33" t="s">
        <v>93</v>
      </c>
      <c r="U67" s="33" t="s">
        <v>57</v>
      </c>
      <c r="V67" s="33" t="s">
        <v>93</v>
      </c>
      <c r="W67" s="33">
        <v>321</v>
      </c>
      <c r="AK67">
        <f t="shared" ref="AK67:AK130" si="12">IFERROR(RIGHT(B67,1)*1,0)</f>
        <v>0</v>
      </c>
      <c r="AL67" t="str">
        <f t="shared" ref="AL67:AL130" si="13">IFERROR(LEFT(B67,IFERROR(SEARCH(AK67,B67,1)-1,B67)),B67)</f>
        <v>Jerry Mcgill</v>
      </c>
    </row>
    <row r="68" spans="1:38">
      <c r="A68" s="23">
        <v>65</v>
      </c>
      <c r="B68" s="29" t="s">
        <v>404</v>
      </c>
      <c r="C68" s="31"/>
      <c r="D68" s="156">
        <v>65</v>
      </c>
      <c r="E68" s="134">
        <v>126</v>
      </c>
      <c r="F68" s="23">
        <v>80</v>
      </c>
      <c r="G68" s="23">
        <v>66</v>
      </c>
      <c r="H68" s="23">
        <v>70</v>
      </c>
      <c r="I68" s="23">
        <v>42</v>
      </c>
      <c r="J68" s="23">
        <v>0</v>
      </c>
      <c r="K68" s="23">
        <v>0</v>
      </c>
      <c r="L68" s="210">
        <v>258</v>
      </c>
      <c r="M68" s="204">
        <v>37</v>
      </c>
      <c r="N68" s="23">
        <v>47</v>
      </c>
      <c r="O68" s="159" t="s">
        <v>721</v>
      </c>
      <c r="P68" s="33">
        <v>2</v>
      </c>
      <c r="Q68" s="33">
        <v>1</v>
      </c>
      <c r="R68" s="33">
        <v>1</v>
      </c>
      <c r="S68" s="33">
        <v>1</v>
      </c>
      <c r="T68" s="33" t="s">
        <v>95</v>
      </c>
      <c r="U68" s="33" t="s">
        <v>94</v>
      </c>
      <c r="V68" s="33" t="s">
        <v>95</v>
      </c>
      <c r="W68" s="33">
        <v>277</v>
      </c>
      <c r="AK68">
        <f t="shared" si="12"/>
        <v>1</v>
      </c>
      <c r="AL68" t="str">
        <f t="shared" si="13"/>
        <v>Doug Cook</v>
      </c>
    </row>
    <row r="69" spans="1:38">
      <c r="A69" s="23">
        <v>67</v>
      </c>
      <c r="B69" s="29" t="s">
        <v>296</v>
      </c>
      <c r="C69" s="31"/>
      <c r="D69" s="156">
        <v>67</v>
      </c>
      <c r="E69" s="134">
        <v>31</v>
      </c>
      <c r="F69" s="23">
        <v>79</v>
      </c>
      <c r="G69" s="23">
        <v>72</v>
      </c>
      <c r="H69" s="23">
        <v>50</v>
      </c>
      <c r="I69" s="23">
        <v>56</v>
      </c>
      <c r="J69" s="23">
        <v>0</v>
      </c>
      <c r="K69" s="23">
        <v>0</v>
      </c>
      <c r="L69" s="210">
        <v>257</v>
      </c>
      <c r="M69" s="204">
        <v>38</v>
      </c>
      <c r="N69" s="23">
        <v>46</v>
      </c>
      <c r="O69" s="159" t="s">
        <v>721</v>
      </c>
      <c r="P69" s="33">
        <v>1</v>
      </c>
      <c r="Q69" s="33">
        <v>1</v>
      </c>
      <c r="R69" s="33">
        <v>1</v>
      </c>
      <c r="S69" s="33">
        <v>1</v>
      </c>
      <c r="T69" s="33" t="s">
        <v>58</v>
      </c>
      <c r="U69" s="33" t="s">
        <v>94</v>
      </c>
      <c r="V69" s="33" t="s">
        <v>58</v>
      </c>
      <c r="W69" s="33">
        <v>320</v>
      </c>
      <c r="AK69">
        <f t="shared" si="12"/>
        <v>0</v>
      </c>
      <c r="AL69" t="str">
        <f t="shared" si="13"/>
        <v>Karisa Dubbs</v>
      </c>
    </row>
    <row r="70" spans="1:38">
      <c r="A70" s="23">
        <v>67</v>
      </c>
      <c r="B70" s="29" t="s">
        <v>371</v>
      </c>
      <c r="C70" s="31"/>
      <c r="D70" s="156">
        <v>67</v>
      </c>
      <c r="E70" s="134">
        <v>107</v>
      </c>
      <c r="F70" s="23">
        <v>83</v>
      </c>
      <c r="G70" s="23">
        <v>66</v>
      </c>
      <c r="H70" s="23">
        <v>80</v>
      </c>
      <c r="I70" s="23">
        <v>28</v>
      </c>
      <c r="J70" s="23">
        <v>0</v>
      </c>
      <c r="K70" s="23">
        <v>0</v>
      </c>
      <c r="L70" s="210">
        <v>257</v>
      </c>
      <c r="M70" s="204">
        <v>38</v>
      </c>
      <c r="N70" s="23">
        <v>47</v>
      </c>
      <c r="O70" s="159" t="s">
        <v>721</v>
      </c>
      <c r="P70" s="33">
        <v>1</v>
      </c>
      <c r="Q70" s="33">
        <v>3</v>
      </c>
      <c r="R70" s="33">
        <v>1</v>
      </c>
      <c r="S70" s="33">
        <v>2</v>
      </c>
      <c r="T70" s="33" t="s">
        <v>60</v>
      </c>
      <c r="U70" s="33" t="s">
        <v>96</v>
      </c>
      <c r="V70" s="33" t="s">
        <v>96</v>
      </c>
      <c r="W70" s="33">
        <v>257</v>
      </c>
      <c r="AK70">
        <f t="shared" si="12"/>
        <v>0</v>
      </c>
      <c r="AL70" t="str">
        <f t="shared" si="13"/>
        <v>Jim Mclaughlin</v>
      </c>
    </row>
    <row r="71" spans="1:38">
      <c r="A71" s="23">
        <v>67</v>
      </c>
      <c r="B71" s="29" t="s">
        <v>421</v>
      </c>
      <c r="C71" s="31"/>
      <c r="D71" s="156">
        <v>67</v>
      </c>
      <c r="E71" s="134">
        <v>143</v>
      </c>
      <c r="F71" s="23">
        <v>71</v>
      </c>
      <c r="G71" s="23">
        <v>60</v>
      </c>
      <c r="H71" s="23">
        <v>70</v>
      </c>
      <c r="I71" s="23">
        <v>56</v>
      </c>
      <c r="J71" s="23">
        <v>0</v>
      </c>
      <c r="K71" s="23">
        <v>0</v>
      </c>
      <c r="L71" s="210">
        <v>257</v>
      </c>
      <c r="M71" s="204">
        <v>38</v>
      </c>
      <c r="N71" s="23">
        <v>44</v>
      </c>
      <c r="O71" s="159" t="s">
        <v>721</v>
      </c>
      <c r="P71" s="33">
        <v>1</v>
      </c>
      <c r="Q71" s="33">
        <v>1</v>
      </c>
      <c r="R71" s="33">
        <v>1</v>
      </c>
      <c r="S71" s="33">
        <v>1</v>
      </c>
      <c r="T71" s="33" t="s">
        <v>93</v>
      </c>
      <c r="U71" s="33" t="s">
        <v>57</v>
      </c>
      <c r="V71" s="33" t="s">
        <v>57</v>
      </c>
      <c r="W71" s="33">
        <v>320</v>
      </c>
      <c r="AK71">
        <f t="shared" si="12"/>
        <v>0</v>
      </c>
      <c r="AL71" t="str">
        <f t="shared" si="13"/>
        <v>Mike Caligiuri</v>
      </c>
    </row>
    <row r="72" spans="1:38">
      <c r="A72" s="23">
        <v>67</v>
      </c>
      <c r="B72" s="29" t="s">
        <v>455</v>
      </c>
      <c r="C72" s="31"/>
      <c r="D72" s="156">
        <v>67</v>
      </c>
      <c r="E72" s="134">
        <v>177</v>
      </c>
      <c r="F72" s="23">
        <v>77</v>
      </c>
      <c r="G72" s="23">
        <v>78</v>
      </c>
      <c r="H72" s="23">
        <v>60</v>
      </c>
      <c r="I72" s="23">
        <v>42</v>
      </c>
      <c r="J72" s="23">
        <v>0</v>
      </c>
      <c r="K72" s="23">
        <v>0</v>
      </c>
      <c r="L72" s="210">
        <v>257</v>
      </c>
      <c r="M72" s="204">
        <v>38</v>
      </c>
      <c r="N72" s="23">
        <v>47</v>
      </c>
      <c r="O72" s="159" t="s">
        <v>721</v>
      </c>
      <c r="P72" s="33">
        <v>2</v>
      </c>
      <c r="Q72" s="33">
        <v>1</v>
      </c>
      <c r="R72" s="33">
        <v>1</v>
      </c>
      <c r="S72" s="33">
        <v>1</v>
      </c>
      <c r="T72" s="33" t="s">
        <v>95</v>
      </c>
      <c r="U72" s="33" t="s">
        <v>57</v>
      </c>
      <c r="V72" s="33" t="s">
        <v>57</v>
      </c>
      <c r="W72" s="33">
        <v>301</v>
      </c>
      <c r="AK72">
        <f t="shared" si="12"/>
        <v>0</v>
      </c>
      <c r="AL72" t="str">
        <f t="shared" si="13"/>
        <v>Don Swanson</v>
      </c>
    </row>
    <row r="73" spans="1:38">
      <c r="A73" s="23">
        <v>67</v>
      </c>
      <c r="B73" s="29" t="s">
        <v>457</v>
      </c>
      <c r="C73" s="31"/>
      <c r="D73" s="156">
        <v>67</v>
      </c>
      <c r="E73" s="134">
        <v>179</v>
      </c>
      <c r="F73" s="23">
        <v>83</v>
      </c>
      <c r="G73" s="23">
        <v>72</v>
      </c>
      <c r="H73" s="23">
        <v>60</v>
      </c>
      <c r="I73" s="23">
        <v>42</v>
      </c>
      <c r="J73" s="23">
        <v>0</v>
      </c>
      <c r="K73" s="23">
        <v>0</v>
      </c>
      <c r="L73" s="210">
        <v>257</v>
      </c>
      <c r="M73" s="204">
        <v>38</v>
      </c>
      <c r="N73" s="23">
        <v>47</v>
      </c>
      <c r="O73" s="159" t="s">
        <v>721</v>
      </c>
      <c r="P73" s="33">
        <v>1</v>
      </c>
      <c r="Q73" s="33">
        <v>2</v>
      </c>
      <c r="R73" s="33">
        <v>1</v>
      </c>
      <c r="S73" s="33">
        <v>1</v>
      </c>
      <c r="T73" s="33" t="s">
        <v>93</v>
      </c>
      <c r="U73" s="33" t="s">
        <v>57</v>
      </c>
      <c r="V73" s="33" t="s">
        <v>57</v>
      </c>
      <c r="W73" s="33">
        <v>320</v>
      </c>
      <c r="AK73">
        <f t="shared" si="12"/>
        <v>0</v>
      </c>
      <c r="AL73" t="str">
        <f t="shared" si="13"/>
        <v>Jeffrey Johnston</v>
      </c>
    </row>
    <row r="74" spans="1:38">
      <c r="A74" s="23">
        <v>72</v>
      </c>
      <c r="B74" s="29" t="s">
        <v>472</v>
      </c>
      <c r="C74" s="31"/>
      <c r="D74" s="156">
        <v>72</v>
      </c>
      <c r="E74" s="134">
        <v>194</v>
      </c>
      <c r="F74" s="23">
        <v>72</v>
      </c>
      <c r="G74" s="23">
        <v>72</v>
      </c>
      <c r="H74" s="23">
        <v>70</v>
      </c>
      <c r="I74" s="23">
        <v>42</v>
      </c>
      <c r="J74" s="23">
        <v>0</v>
      </c>
      <c r="K74" s="23">
        <v>0</v>
      </c>
      <c r="L74" s="210">
        <v>256</v>
      </c>
      <c r="M74" s="204">
        <v>39</v>
      </c>
      <c r="N74" s="23">
        <v>45</v>
      </c>
      <c r="O74" s="159" t="s">
        <v>721</v>
      </c>
      <c r="P74" s="33">
        <v>2</v>
      </c>
      <c r="Q74" s="33">
        <v>1</v>
      </c>
      <c r="R74" s="33">
        <v>1</v>
      </c>
      <c r="S74" s="33">
        <v>1</v>
      </c>
      <c r="T74" s="33" t="s">
        <v>58</v>
      </c>
      <c r="U74" s="33" t="s">
        <v>94</v>
      </c>
      <c r="V74" s="33" t="s">
        <v>94</v>
      </c>
      <c r="W74" s="33">
        <v>319</v>
      </c>
      <c r="AK74">
        <f t="shared" si="12"/>
        <v>0</v>
      </c>
      <c r="AL74" t="str">
        <f t="shared" si="13"/>
        <v>Pat Yakopec</v>
      </c>
    </row>
    <row r="75" spans="1:38">
      <c r="A75" s="23">
        <v>72</v>
      </c>
      <c r="B75" s="29" t="s">
        <v>510</v>
      </c>
      <c r="C75" s="31"/>
      <c r="D75" s="156">
        <v>72</v>
      </c>
      <c r="E75" s="134">
        <v>232</v>
      </c>
      <c r="F75" s="23">
        <v>82</v>
      </c>
      <c r="G75" s="23">
        <v>72</v>
      </c>
      <c r="H75" s="23">
        <v>60</v>
      </c>
      <c r="I75" s="23">
        <v>42</v>
      </c>
      <c r="J75" s="23">
        <v>0</v>
      </c>
      <c r="K75" s="23">
        <v>0</v>
      </c>
      <c r="L75" s="210">
        <v>256</v>
      </c>
      <c r="M75" s="204">
        <v>39</v>
      </c>
      <c r="N75" s="23">
        <v>47</v>
      </c>
      <c r="O75" s="159" t="s">
        <v>721</v>
      </c>
      <c r="P75" s="33">
        <v>1</v>
      </c>
      <c r="Q75" s="33">
        <v>1</v>
      </c>
      <c r="R75" s="33">
        <v>2</v>
      </c>
      <c r="S75" s="33">
        <v>1</v>
      </c>
      <c r="T75" s="33" t="s">
        <v>58</v>
      </c>
      <c r="U75" s="33" t="s">
        <v>94</v>
      </c>
      <c r="V75" s="33" t="s">
        <v>58</v>
      </c>
      <c r="W75" s="33">
        <v>319</v>
      </c>
      <c r="AK75">
        <f t="shared" si="12"/>
        <v>2</v>
      </c>
      <c r="AL75" t="str">
        <f t="shared" si="13"/>
        <v>Krystal Swoboda</v>
      </c>
    </row>
    <row r="76" spans="1:38">
      <c r="A76" s="23">
        <v>72</v>
      </c>
      <c r="B76" s="29" t="s">
        <v>527</v>
      </c>
      <c r="C76" s="31"/>
      <c r="D76" s="156">
        <v>72</v>
      </c>
      <c r="E76" s="134">
        <v>251</v>
      </c>
      <c r="F76" s="23">
        <v>76</v>
      </c>
      <c r="G76" s="23">
        <v>54</v>
      </c>
      <c r="H76" s="23">
        <v>70</v>
      </c>
      <c r="I76" s="23">
        <v>56</v>
      </c>
      <c r="J76" s="23">
        <v>0</v>
      </c>
      <c r="K76" s="23">
        <v>0</v>
      </c>
      <c r="L76" s="210">
        <v>256</v>
      </c>
      <c r="M76" s="204">
        <v>39</v>
      </c>
      <c r="N76" s="23">
        <v>44</v>
      </c>
      <c r="O76" s="159" t="s">
        <v>721</v>
      </c>
      <c r="P76" s="33">
        <v>1</v>
      </c>
      <c r="Q76" s="33">
        <v>1</v>
      </c>
      <c r="R76" s="33">
        <v>1</v>
      </c>
      <c r="S76" s="33">
        <v>1</v>
      </c>
      <c r="T76" s="33" t="s">
        <v>58</v>
      </c>
      <c r="U76" s="33" t="s">
        <v>57</v>
      </c>
      <c r="V76" s="33" t="s">
        <v>58</v>
      </c>
      <c r="W76" s="33">
        <v>319</v>
      </c>
      <c r="AK76">
        <f t="shared" si="12"/>
        <v>0</v>
      </c>
      <c r="AL76" t="str">
        <f t="shared" si="13"/>
        <v>Mike Lin</v>
      </c>
    </row>
    <row r="77" spans="1:38">
      <c r="A77" s="23">
        <v>72</v>
      </c>
      <c r="B77" s="29" t="s">
        <v>586</v>
      </c>
      <c r="C77" s="31"/>
      <c r="D77" s="156">
        <v>72</v>
      </c>
      <c r="E77" s="134">
        <v>312</v>
      </c>
      <c r="F77" s="23">
        <v>72</v>
      </c>
      <c r="G77" s="23">
        <v>72</v>
      </c>
      <c r="H77" s="23">
        <v>70</v>
      </c>
      <c r="I77" s="23">
        <v>42</v>
      </c>
      <c r="J77" s="23">
        <v>0</v>
      </c>
      <c r="K77" s="23">
        <v>0</v>
      </c>
      <c r="L77" s="210">
        <v>256</v>
      </c>
      <c r="M77" s="204">
        <v>39</v>
      </c>
      <c r="N77" s="23">
        <v>45</v>
      </c>
      <c r="O77" s="159" t="s">
        <v>721</v>
      </c>
      <c r="P77" s="33">
        <v>2</v>
      </c>
      <c r="Q77" s="33">
        <v>1</v>
      </c>
      <c r="R77" s="33">
        <v>1</v>
      </c>
      <c r="S77" s="33">
        <v>1</v>
      </c>
      <c r="T77" s="33" t="s">
        <v>58</v>
      </c>
      <c r="U77" s="33" t="s">
        <v>94</v>
      </c>
      <c r="V77" s="33" t="s">
        <v>58</v>
      </c>
      <c r="W77" s="33">
        <v>319</v>
      </c>
      <c r="AK77">
        <f t="shared" si="12"/>
        <v>0</v>
      </c>
      <c r="AL77" t="str">
        <f t="shared" si="13"/>
        <v>Denny Schmidt</v>
      </c>
    </row>
    <row r="78" spans="1:38">
      <c r="A78" s="23">
        <v>72</v>
      </c>
      <c r="B78" s="29" t="s">
        <v>593</v>
      </c>
      <c r="C78" s="31"/>
      <c r="D78" s="156">
        <v>72</v>
      </c>
      <c r="E78" s="134">
        <v>319</v>
      </c>
      <c r="F78" s="23">
        <v>74</v>
      </c>
      <c r="G78" s="23">
        <v>60</v>
      </c>
      <c r="H78" s="23">
        <v>80</v>
      </c>
      <c r="I78" s="23">
        <v>42</v>
      </c>
      <c r="J78" s="23">
        <v>0</v>
      </c>
      <c r="K78" s="23">
        <v>0</v>
      </c>
      <c r="L78" s="210">
        <v>256</v>
      </c>
      <c r="M78" s="204">
        <v>39</v>
      </c>
      <c r="N78" s="23">
        <v>45</v>
      </c>
      <c r="O78" s="159" t="s">
        <v>721</v>
      </c>
      <c r="P78" s="33">
        <v>2</v>
      </c>
      <c r="Q78" s="33">
        <v>1</v>
      </c>
      <c r="R78" s="33">
        <v>1</v>
      </c>
      <c r="S78" s="33">
        <v>1</v>
      </c>
      <c r="T78" s="33" t="s">
        <v>58</v>
      </c>
      <c r="U78" s="33" t="s">
        <v>94</v>
      </c>
      <c r="V78" s="33" t="s">
        <v>58</v>
      </c>
      <c r="W78" s="33">
        <v>319</v>
      </c>
      <c r="AK78">
        <f t="shared" si="12"/>
        <v>1</v>
      </c>
      <c r="AL78" t="str">
        <f t="shared" si="13"/>
        <v>J.R. Freidhof</v>
      </c>
    </row>
    <row r="79" spans="1:38">
      <c r="A79" s="23">
        <v>72</v>
      </c>
      <c r="B79" s="29" t="s">
        <v>696</v>
      </c>
      <c r="C79" s="31"/>
      <c r="D79" s="156">
        <v>72</v>
      </c>
      <c r="E79" s="134">
        <v>427</v>
      </c>
      <c r="F79" s="23">
        <v>78</v>
      </c>
      <c r="G79" s="23">
        <v>66</v>
      </c>
      <c r="H79" s="23">
        <v>70</v>
      </c>
      <c r="I79" s="23">
        <v>42</v>
      </c>
      <c r="J79" s="23">
        <v>0</v>
      </c>
      <c r="K79" s="23">
        <v>0</v>
      </c>
      <c r="L79" s="210">
        <v>256</v>
      </c>
      <c r="M79" s="204">
        <v>39</v>
      </c>
      <c r="N79" s="23">
        <v>46</v>
      </c>
      <c r="O79" s="159" t="s">
        <v>721</v>
      </c>
      <c r="P79" s="33">
        <v>1</v>
      </c>
      <c r="Q79" s="33">
        <v>1</v>
      </c>
      <c r="R79" s="33">
        <v>1</v>
      </c>
      <c r="S79" s="33">
        <v>2</v>
      </c>
      <c r="T79" s="33" t="s">
        <v>58</v>
      </c>
      <c r="U79" s="33" t="s">
        <v>57</v>
      </c>
      <c r="V79" s="33" t="s">
        <v>58</v>
      </c>
      <c r="W79" s="33">
        <v>319</v>
      </c>
      <c r="AK79">
        <f t="shared" si="12"/>
        <v>1</v>
      </c>
      <c r="AL79" t="str">
        <f t="shared" si="13"/>
        <v>Lee Hansen</v>
      </c>
    </row>
    <row r="80" spans="1:38">
      <c r="A80" s="23">
        <v>72</v>
      </c>
      <c r="B80" s="29" t="s">
        <v>705</v>
      </c>
      <c r="C80" s="31"/>
      <c r="D80" s="156">
        <v>72</v>
      </c>
      <c r="E80" s="134">
        <v>435</v>
      </c>
      <c r="F80" s="23">
        <v>77</v>
      </c>
      <c r="G80" s="23">
        <v>67</v>
      </c>
      <c r="H80" s="23">
        <v>70</v>
      </c>
      <c r="I80" s="23">
        <v>42</v>
      </c>
      <c r="J80" s="23">
        <v>0</v>
      </c>
      <c r="K80" s="23">
        <v>0</v>
      </c>
      <c r="L80" s="210">
        <v>256</v>
      </c>
      <c r="M80" s="204">
        <v>39</v>
      </c>
      <c r="N80" s="23">
        <v>46</v>
      </c>
      <c r="O80" s="159" t="s">
        <v>721</v>
      </c>
      <c r="P80" s="33">
        <v>2</v>
      </c>
      <c r="Q80" s="33">
        <v>1</v>
      </c>
      <c r="R80" s="33">
        <v>1</v>
      </c>
      <c r="S80" s="33">
        <v>1</v>
      </c>
      <c r="T80" s="33" t="s">
        <v>58</v>
      </c>
      <c r="U80" s="33" t="s">
        <v>57</v>
      </c>
      <c r="V80" s="33" t="s">
        <v>58</v>
      </c>
      <c r="W80" s="33">
        <v>319</v>
      </c>
      <c r="AK80">
        <f t="shared" si="12"/>
        <v>2</v>
      </c>
      <c r="AL80" t="str">
        <f t="shared" si="13"/>
        <v>Dan Leland</v>
      </c>
    </row>
    <row r="81" spans="1:38">
      <c r="A81" s="23">
        <v>79</v>
      </c>
      <c r="B81" s="29" t="s">
        <v>297</v>
      </c>
      <c r="C81" s="31"/>
      <c r="D81" s="156">
        <v>79</v>
      </c>
      <c r="E81" s="134">
        <v>32</v>
      </c>
      <c r="F81" s="23">
        <v>79</v>
      </c>
      <c r="G81" s="23">
        <v>60</v>
      </c>
      <c r="H81" s="23">
        <v>60</v>
      </c>
      <c r="I81" s="23">
        <v>56</v>
      </c>
      <c r="J81" s="23">
        <v>0</v>
      </c>
      <c r="K81" s="23">
        <v>0</v>
      </c>
      <c r="L81" s="210">
        <v>255</v>
      </c>
      <c r="M81" s="204">
        <v>40</v>
      </c>
      <c r="N81" s="23">
        <v>45</v>
      </c>
      <c r="O81" s="159" t="s">
        <v>721</v>
      </c>
      <c r="P81" s="33">
        <v>1</v>
      </c>
      <c r="Q81" s="33">
        <v>1</v>
      </c>
      <c r="R81" s="33">
        <v>1</v>
      </c>
      <c r="S81" s="33">
        <v>1</v>
      </c>
      <c r="T81" s="33" t="s">
        <v>58</v>
      </c>
      <c r="U81" s="33" t="s">
        <v>57</v>
      </c>
      <c r="V81" s="33" t="s">
        <v>58</v>
      </c>
      <c r="W81" s="33">
        <v>318</v>
      </c>
      <c r="AK81">
        <f t="shared" si="12"/>
        <v>0</v>
      </c>
      <c r="AL81" t="str">
        <f t="shared" si="13"/>
        <v>Brynnslee Dubbs</v>
      </c>
    </row>
    <row r="82" spans="1:38">
      <c r="A82" s="23">
        <v>79</v>
      </c>
      <c r="B82" s="29" t="s">
        <v>345</v>
      </c>
      <c r="C82" s="31"/>
      <c r="D82" s="156">
        <v>79</v>
      </c>
      <c r="E82" s="134">
        <v>59</v>
      </c>
      <c r="F82" s="23">
        <v>79</v>
      </c>
      <c r="G82" s="23">
        <v>78</v>
      </c>
      <c r="H82" s="23">
        <v>70</v>
      </c>
      <c r="I82" s="23">
        <v>28</v>
      </c>
      <c r="J82" s="23">
        <v>0</v>
      </c>
      <c r="K82" s="23">
        <v>0</v>
      </c>
      <c r="L82" s="210">
        <v>255</v>
      </c>
      <c r="M82" s="204">
        <v>40</v>
      </c>
      <c r="N82" s="23">
        <v>47</v>
      </c>
      <c r="O82" s="159" t="s">
        <v>721</v>
      </c>
      <c r="P82" s="33">
        <v>1</v>
      </c>
      <c r="Q82" s="33">
        <v>1</v>
      </c>
      <c r="R82" s="33">
        <v>2</v>
      </c>
      <c r="S82" s="33">
        <v>5</v>
      </c>
      <c r="T82" s="33" t="s">
        <v>58</v>
      </c>
      <c r="U82" s="33" t="s">
        <v>45</v>
      </c>
      <c r="V82" s="33" t="s">
        <v>58</v>
      </c>
      <c r="W82" s="33">
        <v>299</v>
      </c>
      <c r="AK82">
        <f t="shared" si="12"/>
        <v>1</v>
      </c>
      <c r="AL82" t="str">
        <f t="shared" si="13"/>
        <v>Nate Rutt</v>
      </c>
    </row>
    <row r="83" spans="1:38">
      <c r="A83" s="23">
        <v>79</v>
      </c>
      <c r="B83" s="29" t="s">
        <v>389</v>
      </c>
      <c r="C83" s="31"/>
      <c r="D83" s="156">
        <v>79</v>
      </c>
      <c r="E83" s="134">
        <v>125</v>
      </c>
      <c r="F83" s="23">
        <v>87</v>
      </c>
      <c r="G83" s="23">
        <v>66</v>
      </c>
      <c r="H83" s="23">
        <v>60</v>
      </c>
      <c r="I83" s="23">
        <v>42</v>
      </c>
      <c r="J83" s="23">
        <v>0</v>
      </c>
      <c r="K83" s="23">
        <v>0</v>
      </c>
      <c r="L83" s="210">
        <v>255</v>
      </c>
      <c r="M83" s="204">
        <v>40</v>
      </c>
      <c r="N83" s="23">
        <v>48</v>
      </c>
      <c r="O83" s="159" t="s">
        <v>721</v>
      </c>
      <c r="P83" s="33">
        <v>2</v>
      </c>
      <c r="Q83" s="33">
        <v>1</v>
      </c>
      <c r="R83" s="33">
        <v>1</v>
      </c>
      <c r="S83" s="33">
        <v>1</v>
      </c>
      <c r="T83" s="33" t="s">
        <v>58</v>
      </c>
      <c r="U83" s="33" t="s">
        <v>57</v>
      </c>
      <c r="V83" s="33" t="s">
        <v>57</v>
      </c>
      <c r="W83" s="33">
        <v>318</v>
      </c>
      <c r="AK83">
        <f t="shared" si="12"/>
        <v>0</v>
      </c>
      <c r="AL83" t="str">
        <f t="shared" si="13"/>
        <v>Randy Geise</v>
      </c>
    </row>
    <row r="84" spans="1:38">
      <c r="A84" s="23">
        <v>79</v>
      </c>
      <c r="B84" s="29" t="s">
        <v>471</v>
      </c>
      <c r="C84" s="31"/>
      <c r="D84" s="156">
        <v>79</v>
      </c>
      <c r="E84" s="134">
        <v>193</v>
      </c>
      <c r="F84" s="23">
        <v>67</v>
      </c>
      <c r="G84" s="23">
        <v>66</v>
      </c>
      <c r="H84" s="23">
        <v>80</v>
      </c>
      <c r="I84" s="23">
        <v>42</v>
      </c>
      <c r="J84" s="23">
        <v>0</v>
      </c>
      <c r="K84" s="23">
        <v>0</v>
      </c>
      <c r="L84" s="210">
        <v>255</v>
      </c>
      <c r="M84" s="204">
        <v>40</v>
      </c>
      <c r="N84" s="23">
        <v>44</v>
      </c>
      <c r="O84" s="159" t="s">
        <v>721</v>
      </c>
      <c r="P84" s="33">
        <v>1</v>
      </c>
      <c r="Q84" s="33">
        <v>1</v>
      </c>
      <c r="R84" s="33">
        <v>2</v>
      </c>
      <c r="S84" s="33">
        <v>1</v>
      </c>
      <c r="T84" s="33" t="s">
        <v>58</v>
      </c>
      <c r="U84" s="33" t="s">
        <v>45</v>
      </c>
      <c r="V84" s="33" t="s">
        <v>58</v>
      </c>
      <c r="W84" s="33">
        <v>299</v>
      </c>
      <c r="AK84">
        <f t="shared" si="12"/>
        <v>0</v>
      </c>
      <c r="AL84" t="str">
        <f t="shared" si="13"/>
        <v>Isidro Rodriguez</v>
      </c>
    </row>
    <row r="85" spans="1:38">
      <c r="A85" s="23">
        <v>83</v>
      </c>
      <c r="B85" s="29" t="s">
        <v>504</v>
      </c>
      <c r="C85" s="31"/>
      <c r="D85" s="156">
        <v>83</v>
      </c>
      <c r="E85" s="134">
        <v>94</v>
      </c>
      <c r="F85" s="23">
        <v>80</v>
      </c>
      <c r="G85" s="23">
        <v>72</v>
      </c>
      <c r="H85" s="23">
        <v>60</v>
      </c>
      <c r="I85" s="23">
        <v>42</v>
      </c>
      <c r="J85" s="23">
        <v>0</v>
      </c>
      <c r="K85" s="23">
        <v>0</v>
      </c>
      <c r="L85" s="210">
        <v>254</v>
      </c>
      <c r="M85" s="204">
        <v>41</v>
      </c>
      <c r="N85" s="23">
        <v>47</v>
      </c>
      <c r="O85" s="159" t="s">
        <v>721</v>
      </c>
      <c r="P85" s="33">
        <v>2</v>
      </c>
      <c r="Q85" s="33">
        <v>1</v>
      </c>
      <c r="R85" s="33">
        <v>1</v>
      </c>
      <c r="S85" s="33">
        <v>1</v>
      </c>
      <c r="T85" s="33" t="s">
        <v>58</v>
      </c>
      <c r="U85" s="33" t="s">
        <v>57</v>
      </c>
      <c r="V85" s="33" t="s">
        <v>57</v>
      </c>
      <c r="W85" s="33">
        <v>317</v>
      </c>
      <c r="AK85">
        <f t="shared" si="12"/>
        <v>1</v>
      </c>
      <c r="AL85" t="str">
        <f t="shared" si="13"/>
        <v>John Knipfel</v>
      </c>
    </row>
    <row r="86" spans="1:38">
      <c r="A86" s="23">
        <v>83</v>
      </c>
      <c r="B86" s="29" t="s">
        <v>412</v>
      </c>
      <c r="C86" s="31"/>
      <c r="D86" s="156">
        <v>83</v>
      </c>
      <c r="E86" s="134">
        <v>134</v>
      </c>
      <c r="F86" s="23">
        <v>80</v>
      </c>
      <c r="G86" s="23">
        <v>72</v>
      </c>
      <c r="H86" s="23">
        <v>60</v>
      </c>
      <c r="I86" s="23">
        <v>42</v>
      </c>
      <c r="J86" s="23">
        <v>0</v>
      </c>
      <c r="K86" s="23">
        <v>0</v>
      </c>
      <c r="L86" s="210">
        <v>254</v>
      </c>
      <c r="M86" s="204">
        <v>41</v>
      </c>
      <c r="N86" s="23">
        <v>47</v>
      </c>
      <c r="O86" s="159" t="s">
        <v>721</v>
      </c>
      <c r="P86" s="33">
        <v>2</v>
      </c>
      <c r="Q86" s="33">
        <v>1</v>
      </c>
      <c r="R86" s="33">
        <v>1</v>
      </c>
      <c r="S86" s="33">
        <v>1</v>
      </c>
      <c r="T86" s="33" t="s">
        <v>95</v>
      </c>
      <c r="U86" s="33" t="s">
        <v>57</v>
      </c>
      <c r="V86" s="33" t="s">
        <v>57</v>
      </c>
      <c r="W86" s="33">
        <v>298</v>
      </c>
      <c r="AK86">
        <f t="shared" si="12"/>
        <v>0</v>
      </c>
      <c r="AL86" t="str">
        <f t="shared" si="13"/>
        <v>Bob Hayden</v>
      </c>
    </row>
    <row r="87" spans="1:38">
      <c r="A87" s="23">
        <v>83</v>
      </c>
      <c r="B87" s="29" t="s">
        <v>512</v>
      </c>
      <c r="C87" s="31"/>
      <c r="D87" s="156">
        <v>83</v>
      </c>
      <c r="E87" s="134">
        <v>234</v>
      </c>
      <c r="F87" s="23">
        <v>76</v>
      </c>
      <c r="G87" s="23">
        <v>66</v>
      </c>
      <c r="H87" s="23">
        <v>70</v>
      </c>
      <c r="I87" s="23">
        <v>42</v>
      </c>
      <c r="J87" s="23">
        <v>0</v>
      </c>
      <c r="K87" s="23">
        <v>0</v>
      </c>
      <c r="L87" s="210">
        <v>254</v>
      </c>
      <c r="M87" s="204">
        <v>41</v>
      </c>
      <c r="N87" s="23">
        <v>45</v>
      </c>
      <c r="O87" s="159" t="s">
        <v>721</v>
      </c>
      <c r="P87" s="33">
        <v>1</v>
      </c>
      <c r="Q87" s="33">
        <v>3</v>
      </c>
      <c r="R87" s="33">
        <v>1</v>
      </c>
      <c r="S87" s="33">
        <v>1</v>
      </c>
      <c r="T87" s="33" t="s">
        <v>60</v>
      </c>
      <c r="U87" s="33" t="s">
        <v>57</v>
      </c>
      <c r="V87" s="33" t="s">
        <v>57</v>
      </c>
      <c r="W87" s="33">
        <v>298</v>
      </c>
      <c r="AK87">
        <f t="shared" si="12"/>
        <v>1</v>
      </c>
      <c r="AL87" t="str">
        <f t="shared" si="13"/>
        <v>Shane King</v>
      </c>
    </row>
    <row r="88" spans="1:38">
      <c r="A88" s="23">
        <v>83</v>
      </c>
      <c r="B88" s="29" t="s">
        <v>648</v>
      </c>
      <c r="C88" s="31"/>
      <c r="D88" s="156">
        <v>83</v>
      </c>
      <c r="E88" s="134">
        <v>375</v>
      </c>
      <c r="F88" s="23">
        <v>76</v>
      </c>
      <c r="G88" s="23">
        <v>66</v>
      </c>
      <c r="H88" s="23">
        <v>70</v>
      </c>
      <c r="I88" s="23">
        <v>42</v>
      </c>
      <c r="J88" s="23">
        <v>0</v>
      </c>
      <c r="K88" s="23">
        <v>0</v>
      </c>
      <c r="L88" s="210">
        <v>254</v>
      </c>
      <c r="M88" s="204">
        <v>41</v>
      </c>
      <c r="N88" s="23">
        <v>45</v>
      </c>
      <c r="O88" s="159" t="s">
        <v>721</v>
      </c>
      <c r="P88" s="33">
        <v>1</v>
      </c>
      <c r="Q88" s="33">
        <v>1</v>
      </c>
      <c r="R88" s="33">
        <v>1</v>
      </c>
      <c r="S88" s="33">
        <v>2</v>
      </c>
      <c r="T88" s="33" t="s">
        <v>93</v>
      </c>
      <c r="U88" s="33" t="s">
        <v>57</v>
      </c>
      <c r="V88" s="33" t="s">
        <v>57</v>
      </c>
      <c r="W88" s="33">
        <v>317</v>
      </c>
      <c r="AK88">
        <f t="shared" si="12"/>
        <v>0</v>
      </c>
      <c r="AL88" t="str">
        <f t="shared" si="13"/>
        <v>Nicole Drews</v>
      </c>
    </row>
    <row r="89" spans="1:38">
      <c r="A89" s="23">
        <v>83</v>
      </c>
      <c r="B89" s="29" t="s">
        <v>704</v>
      </c>
      <c r="C89" s="31"/>
      <c r="D89" s="156">
        <v>83</v>
      </c>
      <c r="E89" s="134">
        <v>393</v>
      </c>
      <c r="F89" s="23">
        <v>82</v>
      </c>
      <c r="G89" s="23">
        <v>60</v>
      </c>
      <c r="H89" s="23">
        <v>70</v>
      </c>
      <c r="I89" s="23">
        <v>42</v>
      </c>
      <c r="J89" s="23">
        <v>0</v>
      </c>
      <c r="K89" s="23">
        <v>0</v>
      </c>
      <c r="L89" s="210">
        <v>254</v>
      </c>
      <c r="M89" s="204">
        <v>41</v>
      </c>
      <c r="N89" s="23">
        <v>46</v>
      </c>
      <c r="O89" s="159" t="s">
        <v>721</v>
      </c>
      <c r="P89" s="33">
        <v>1</v>
      </c>
      <c r="Q89" s="33">
        <v>1</v>
      </c>
      <c r="R89" s="33">
        <v>2</v>
      </c>
      <c r="S89" s="33">
        <v>1</v>
      </c>
      <c r="T89" s="33" t="s">
        <v>93</v>
      </c>
      <c r="U89" s="33" t="s">
        <v>94</v>
      </c>
      <c r="V89" s="33" t="s">
        <v>93</v>
      </c>
      <c r="W89" s="33">
        <v>317</v>
      </c>
      <c r="AK89">
        <f t="shared" si="12"/>
        <v>1</v>
      </c>
      <c r="AL89" t="str">
        <f t="shared" si="13"/>
        <v>Dan Leland</v>
      </c>
    </row>
    <row r="90" spans="1:38">
      <c r="A90" s="23">
        <v>88</v>
      </c>
      <c r="B90" s="29" t="s">
        <v>311</v>
      </c>
      <c r="C90" s="31"/>
      <c r="D90" s="156">
        <v>88</v>
      </c>
      <c r="E90" s="134">
        <v>46</v>
      </c>
      <c r="F90" s="23">
        <v>77</v>
      </c>
      <c r="G90" s="23">
        <v>78</v>
      </c>
      <c r="H90" s="23">
        <v>70</v>
      </c>
      <c r="I90" s="23">
        <v>28</v>
      </c>
      <c r="J90" s="23">
        <v>0</v>
      </c>
      <c r="K90" s="23">
        <v>0</v>
      </c>
      <c r="L90" s="210">
        <v>253</v>
      </c>
      <c r="M90" s="204">
        <v>42</v>
      </c>
      <c r="N90" s="23">
        <v>47</v>
      </c>
      <c r="O90" s="159" t="s">
        <v>721</v>
      </c>
      <c r="P90" s="33">
        <v>2</v>
      </c>
      <c r="Q90" s="33">
        <v>1</v>
      </c>
      <c r="R90" s="33">
        <v>1</v>
      </c>
      <c r="S90" s="33">
        <v>2</v>
      </c>
      <c r="T90" s="33" t="s">
        <v>58</v>
      </c>
      <c r="U90" s="33" t="s">
        <v>57</v>
      </c>
      <c r="V90" s="33" t="s">
        <v>58</v>
      </c>
      <c r="W90" s="33">
        <v>316</v>
      </c>
      <c r="AK90">
        <f t="shared" si="12"/>
        <v>0</v>
      </c>
      <c r="AL90" t="str">
        <f t="shared" si="13"/>
        <v>Justin Kucks</v>
      </c>
    </row>
    <row r="91" spans="1:38">
      <c r="A91" s="23">
        <v>88</v>
      </c>
      <c r="B91" s="29" t="s">
        <v>321</v>
      </c>
      <c r="C91" s="31"/>
      <c r="D91" s="156">
        <v>88</v>
      </c>
      <c r="E91" s="134">
        <v>56</v>
      </c>
      <c r="F91" s="23">
        <v>85</v>
      </c>
      <c r="G91" s="23">
        <v>66</v>
      </c>
      <c r="H91" s="23">
        <v>60</v>
      </c>
      <c r="I91" s="23">
        <v>42</v>
      </c>
      <c r="J91" s="23">
        <v>0</v>
      </c>
      <c r="K91" s="23">
        <v>0</v>
      </c>
      <c r="L91" s="210">
        <v>253</v>
      </c>
      <c r="M91" s="204">
        <v>42</v>
      </c>
      <c r="N91" s="23">
        <v>47</v>
      </c>
      <c r="O91" s="159" t="s">
        <v>721</v>
      </c>
      <c r="P91" s="33">
        <v>1</v>
      </c>
      <c r="Q91" s="33">
        <v>1</v>
      </c>
      <c r="R91" s="33">
        <v>1</v>
      </c>
      <c r="S91" s="33">
        <v>2</v>
      </c>
      <c r="T91" s="33" t="s">
        <v>93</v>
      </c>
      <c r="U91" s="33" t="s">
        <v>57</v>
      </c>
      <c r="V91" s="33" t="s">
        <v>57</v>
      </c>
      <c r="W91" s="33">
        <v>316</v>
      </c>
      <c r="AK91">
        <f t="shared" si="12"/>
        <v>0</v>
      </c>
      <c r="AL91" t="str">
        <f t="shared" si="13"/>
        <v>Jeff Messinger</v>
      </c>
    </row>
    <row r="92" spans="1:38">
      <c r="A92" s="23">
        <v>88</v>
      </c>
      <c r="B92" s="29" t="s">
        <v>357</v>
      </c>
      <c r="C92" s="31"/>
      <c r="D92" s="156">
        <v>88</v>
      </c>
      <c r="E92" s="134">
        <v>92</v>
      </c>
      <c r="F92" s="23">
        <v>79</v>
      </c>
      <c r="G92" s="23">
        <v>72</v>
      </c>
      <c r="H92" s="23">
        <v>60</v>
      </c>
      <c r="I92" s="23">
        <v>42</v>
      </c>
      <c r="J92" s="23">
        <v>0</v>
      </c>
      <c r="K92" s="23">
        <v>0</v>
      </c>
      <c r="L92" s="210">
        <v>253</v>
      </c>
      <c r="M92" s="204">
        <v>42</v>
      </c>
      <c r="N92" s="23">
        <v>46</v>
      </c>
      <c r="O92" s="159" t="s">
        <v>721</v>
      </c>
      <c r="P92" s="33">
        <v>1</v>
      </c>
      <c r="Q92" s="33">
        <v>1</v>
      </c>
      <c r="R92" s="33">
        <v>3</v>
      </c>
      <c r="S92" s="33">
        <v>1</v>
      </c>
      <c r="T92" s="33" t="s">
        <v>93</v>
      </c>
      <c r="U92" s="33" t="s">
        <v>61</v>
      </c>
      <c r="V92" s="33" t="s">
        <v>61</v>
      </c>
      <c r="W92" s="33">
        <v>272</v>
      </c>
      <c r="AK92">
        <f t="shared" si="12"/>
        <v>0</v>
      </c>
      <c r="AL92" t="str">
        <f t="shared" si="13"/>
        <v>Chad Thies</v>
      </c>
    </row>
    <row r="93" spans="1:38">
      <c r="A93" s="23">
        <v>88</v>
      </c>
      <c r="B93" s="29" t="s">
        <v>524</v>
      </c>
      <c r="C93" s="31"/>
      <c r="D93" s="156">
        <v>88</v>
      </c>
      <c r="E93" s="134">
        <v>249</v>
      </c>
      <c r="F93" s="23">
        <v>85</v>
      </c>
      <c r="G93" s="23">
        <v>66</v>
      </c>
      <c r="H93" s="23">
        <v>60</v>
      </c>
      <c r="I93" s="23">
        <v>42</v>
      </c>
      <c r="J93" s="23">
        <v>0</v>
      </c>
      <c r="K93" s="23">
        <v>0</v>
      </c>
      <c r="L93" s="210">
        <v>253</v>
      </c>
      <c r="M93" s="204">
        <v>42</v>
      </c>
      <c r="N93" s="23">
        <v>47</v>
      </c>
      <c r="O93" s="159" t="s">
        <v>721</v>
      </c>
      <c r="P93" s="33">
        <v>1</v>
      </c>
      <c r="Q93" s="33">
        <v>2</v>
      </c>
      <c r="R93" s="33">
        <v>1</v>
      </c>
      <c r="S93" s="33">
        <v>1</v>
      </c>
      <c r="T93" s="33" t="s">
        <v>93</v>
      </c>
      <c r="U93" s="33" t="s">
        <v>94</v>
      </c>
      <c r="V93" s="33" t="s">
        <v>94</v>
      </c>
      <c r="W93" s="33">
        <v>316</v>
      </c>
      <c r="AK93">
        <f t="shared" si="12"/>
        <v>0</v>
      </c>
      <c r="AL93" t="str">
        <f t="shared" si="13"/>
        <v>Calvin Hollis</v>
      </c>
    </row>
    <row r="94" spans="1:38">
      <c r="A94" s="23">
        <v>88</v>
      </c>
      <c r="B94" s="29" t="s">
        <v>585</v>
      </c>
      <c r="C94" s="31"/>
      <c r="D94" s="156">
        <v>88</v>
      </c>
      <c r="E94" s="134">
        <v>311</v>
      </c>
      <c r="F94" s="23">
        <v>89</v>
      </c>
      <c r="G94" s="23">
        <v>66</v>
      </c>
      <c r="H94" s="23">
        <v>70</v>
      </c>
      <c r="I94" s="23">
        <v>28</v>
      </c>
      <c r="J94" s="23">
        <v>0</v>
      </c>
      <c r="K94" s="23">
        <v>0</v>
      </c>
      <c r="L94" s="210">
        <v>253</v>
      </c>
      <c r="M94" s="204">
        <v>42</v>
      </c>
      <c r="N94" s="23">
        <v>48</v>
      </c>
      <c r="O94" s="159" t="s">
        <v>721</v>
      </c>
      <c r="P94" s="33">
        <v>2</v>
      </c>
      <c r="Q94" s="33">
        <v>1</v>
      </c>
      <c r="R94" s="33">
        <v>1</v>
      </c>
      <c r="S94" s="33">
        <v>2</v>
      </c>
      <c r="T94" s="33" t="s">
        <v>58</v>
      </c>
      <c r="U94" s="33" t="s">
        <v>57</v>
      </c>
      <c r="V94" s="33" t="s">
        <v>57</v>
      </c>
      <c r="W94" s="33">
        <v>316</v>
      </c>
      <c r="AK94">
        <f t="shared" si="12"/>
        <v>0</v>
      </c>
      <c r="AL94" t="str">
        <f t="shared" si="13"/>
        <v>Jeff Krobot</v>
      </c>
    </row>
    <row r="95" spans="1:38">
      <c r="A95" s="23">
        <v>93</v>
      </c>
      <c r="B95" s="29" t="s">
        <v>220</v>
      </c>
      <c r="C95" s="31"/>
      <c r="D95" s="156">
        <v>93</v>
      </c>
      <c r="E95" s="134">
        <v>19</v>
      </c>
      <c r="F95" s="23">
        <v>90</v>
      </c>
      <c r="G95" s="23">
        <v>60</v>
      </c>
      <c r="H95" s="23">
        <v>60</v>
      </c>
      <c r="I95" s="23">
        <v>42</v>
      </c>
      <c r="J95" s="23">
        <v>0</v>
      </c>
      <c r="K95" s="23">
        <v>0</v>
      </c>
      <c r="L95" s="210">
        <v>252</v>
      </c>
      <c r="M95" s="204">
        <v>43</v>
      </c>
      <c r="N95" s="23">
        <v>47</v>
      </c>
      <c r="O95" s="159" t="s">
        <v>721</v>
      </c>
      <c r="P95" s="33">
        <v>1</v>
      </c>
      <c r="Q95" s="33">
        <v>1</v>
      </c>
      <c r="R95" s="33">
        <v>1</v>
      </c>
      <c r="S95" s="33">
        <v>2</v>
      </c>
      <c r="T95" s="33" t="s">
        <v>58</v>
      </c>
      <c r="U95" s="33" t="s">
        <v>96</v>
      </c>
      <c r="V95" s="33" t="s">
        <v>96</v>
      </c>
      <c r="W95" s="33">
        <v>271</v>
      </c>
      <c r="AK95">
        <f t="shared" si="12"/>
        <v>0</v>
      </c>
      <c r="AL95" t="str">
        <f t="shared" si="13"/>
        <v>Chuck Brannon</v>
      </c>
    </row>
    <row r="96" spans="1:38">
      <c r="A96" s="23">
        <v>93</v>
      </c>
      <c r="B96" s="29" t="s">
        <v>308</v>
      </c>
      <c r="C96" s="31"/>
      <c r="D96" s="156">
        <v>93</v>
      </c>
      <c r="E96" s="134">
        <v>43</v>
      </c>
      <c r="F96" s="23">
        <v>78</v>
      </c>
      <c r="G96" s="23">
        <v>72</v>
      </c>
      <c r="H96" s="23">
        <v>60</v>
      </c>
      <c r="I96" s="23">
        <v>42</v>
      </c>
      <c r="J96" s="23">
        <v>0</v>
      </c>
      <c r="K96" s="23">
        <v>0</v>
      </c>
      <c r="L96" s="210">
        <v>252</v>
      </c>
      <c r="M96" s="204">
        <v>43</v>
      </c>
      <c r="N96" s="23">
        <v>46</v>
      </c>
      <c r="O96" s="159" t="s">
        <v>721</v>
      </c>
      <c r="P96" s="33">
        <v>3</v>
      </c>
      <c r="Q96" s="33">
        <v>1</v>
      </c>
      <c r="R96" s="33">
        <v>1</v>
      </c>
      <c r="S96" s="33">
        <v>1</v>
      </c>
      <c r="T96" s="33" t="s">
        <v>60</v>
      </c>
      <c r="U96" s="33" t="s">
        <v>94</v>
      </c>
      <c r="V96" s="33" t="s">
        <v>94</v>
      </c>
      <c r="W96" s="33">
        <v>296</v>
      </c>
      <c r="AK96">
        <f t="shared" si="12"/>
        <v>2</v>
      </c>
      <c r="AL96" t="str">
        <f t="shared" si="13"/>
        <v>Jason Sessler</v>
      </c>
    </row>
    <row r="97" spans="1:38">
      <c r="A97" s="23">
        <v>93</v>
      </c>
      <c r="B97" s="29" t="s">
        <v>600</v>
      </c>
      <c r="C97" s="31"/>
      <c r="D97" s="156">
        <v>93</v>
      </c>
      <c r="E97" s="134">
        <v>326</v>
      </c>
      <c r="F97" s="23">
        <v>74</v>
      </c>
      <c r="G97" s="23">
        <v>66</v>
      </c>
      <c r="H97" s="23">
        <v>70</v>
      </c>
      <c r="I97" s="23">
        <v>42</v>
      </c>
      <c r="J97" s="23">
        <v>0</v>
      </c>
      <c r="K97" s="23">
        <v>0</v>
      </c>
      <c r="L97" s="210">
        <v>252</v>
      </c>
      <c r="M97" s="204">
        <v>43</v>
      </c>
      <c r="N97" s="23">
        <v>45</v>
      </c>
      <c r="O97" s="159" t="s">
        <v>721</v>
      </c>
      <c r="P97" s="33">
        <v>1</v>
      </c>
      <c r="Q97" s="33">
        <v>1</v>
      </c>
      <c r="R97" s="33">
        <v>1</v>
      </c>
      <c r="S97" s="33">
        <v>2</v>
      </c>
      <c r="T97" s="33" t="s">
        <v>93</v>
      </c>
      <c r="U97" s="33" t="s">
        <v>57</v>
      </c>
      <c r="V97" s="33" t="s">
        <v>57</v>
      </c>
      <c r="W97" s="33">
        <v>315</v>
      </c>
      <c r="AK97">
        <f t="shared" si="12"/>
        <v>0</v>
      </c>
      <c r="AL97" t="str">
        <f t="shared" si="13"/>
        <v>Chris Riley</v>
      </c>
    </row>
    <row r="98" spans="1:38">
      <c r="A98" s="23">
        <v>93</v>
      </c>
      <c r="B98" s="29" t="s">
        <v>624</v>
      </c>
      <c r="C98" s="31"/>
      <c r="D98" s="156">
        <v>93</v>
      </c>
      <c r="E98" s="134">
        <v>351</v>
      </c>
      <c r="F98" s="23">
        <v>88</v>
      </c>
      <c r="G98" s="23">
        <v>66</v>
      </c>
      <c r="H98" s="23">
        <v>70</v>
      </c>
      <c r="I98" s="23">
        <v>28</v>
      </c>
      <c r="J98" s="23">
        <v>0</v>
      </c>
      <c r="K98" s="23">
        <v>0</v>
      </c>
      <c r="L98" s="210">
        <v>252</v>
      </c>
      <c r="M98" s="204">
        <v>43</v>
      </c>
      <c r="N98" s="23">
        <v>48</v>
      </c>
      <c r="O98" s="159" t="s">
        <v>721</v>
      </c>
      <c r="P98" s="33">
        <v>2</v>
      </c>
      <c r="Q98" s="33">
        <v>1</v>
      </c>
      <c r="R98" s="33">
        <v>1</v>
      </c>
      <c r="S98" s="33">
        <v>2</v>
      </c>
      <c r="T98" s="33" t="s">
        <v>95</v>
      </c>
      <c r="U98" s="33" t="s">
        <v>57</v>
      </c>
      <c r="V98" s="33" t="s">
        <v>57</v>
      </c>
      <c r="W98" s="33">
        <v>296</v>
      </c>
      <c r="AK98">
        <f t="shared" si="12"/>
        <v>1</v>
      </c>
      <c r="AL98" t="str">
        <f t="shared" si="13"/>
        <v>Shelby Unkel</v>
      </c>
    </row>
    <row r="99" spans="1:38">
      <c r="A99" s="23">
        <v>93</v>
      </c>
      <c r="B99" s="29" t="s">
        <v>676</v>
      </c>
      <c r="C99" s="31"/>
      <c r="D99" s="156">
        <v>93</v>
      </c>
      <c r="E99" s="134">
        <v>405</v>
      </c>
      <c r="F99" s="23">
        <v>70</v>
      </c>
      <c r="G99" s="23">
        <v>66</v>
      </c>
      <c r="H99" s="23">
        <v>60</v>
      </c>
      <c r="I99" s="23">
        <v>56</v>
      </c>
      <c r="J99" s="23">
        <v>0</v>
      </c>
      <c r="K99" s="23">
        <v>0</v>
      </c>
      <c r="L99" s="210">
        <v>252</v>
      </c>
      <c r="M99" s="204">
        <v>43</v>
      </c>
      <c r="N99" s="23">
        <v>44</v>
      </c>
      <c r="O99" s="159" t="s">
        <v>721</v>
      </c>
      <c r="P99" s="33">
        <v>1</v>
      </c>
      <c r="Q99" s="33">
        <v>1</v>
      </c>
      <c r="R99" s="33">
        <v>1</v>
      </c>
      <c r="S99" s="33">
        <v>1</v>
      </c>
      <c r="T99" s="33" t="s">
        <v>58</v>
      </c>
      <c r="U99" s="33" t="s">
        <v>94</v>
      </c>
      <c r="V99" s="33" t="s">
        <v>94</v>
      </c>
      <c r="W99" s="33">
        <v>315</v>
      </c>
      <c r="AK99">
        <f t="shared" si="12"/>
        <v>0</v>
      </c>
      <c r="AL99" t="str">
        <f t="shared" si="13"/>
        <v>Kent Diaz</v>
      </c>
    </row>
    <row r="100" spans="1:38">
      <c r="A100" s="23">
        <v>98</v>
      </c>
      <c r="B100" s="29" t="s">
        <v>434</v>
      </c>
      <c r="C100" s="31"/>
      <c r="D100" s="156">
        <v>98</v>
      </c>
      <c r="E100" s="134">
        <v>156</v>
      </c>
      <c r="F100" s="23">
        <v>77</v>
      </c>
      <c r="G100" s="23">
        <v>72</v>
      </c>
      <c r="H100" s="23">
        <v>60</v>
      </c>
      <c r="I100" s="23">
        <v>42</v>
      </c>
      <c r="J100" s="23">
        <v>0</v>
      </c>
      <c r="K100" s="23">
        <v>0</v>
      </c>
      <c r="L100" s="210">
        <v>251</v>
      </c>
      <c r="M100" s="204">
        <v>44</v>
      </c>
      <c r="N100" s="23">
        <v>46</v>
      </c>
      <c r="O100" s="159" t="s">
        <v>721</v>
      </c>
      <c r="P100" s="33">
        <v>1</v>
      </c>
      <c r="Q100" s="33">
        <v>1</v>
      </c>
      <c r="R100" s="33">
        <v>1</v>
      </c>
      <c r="S100" s="33">
        <v>2</v>
      </c>
      <c r="T100" s="33" t="s">
        <v>93</v>
      </c>
      <c r="U100" s="33" t="s">
        <v>57</v>
      </c>
      <c r="V100" s="33" t="s">
        <v>93</v>
      </c>
      <c r="W100" s="33">
        <v>314</v>
      </c>
      <c r="AK100">
        <f t="shared" si="12"/>
        <v>2</v>
      </c>
      <c r="AL100" t="str">
        <f t="shared" si="13"/>
        <v>Matt Mcveigh</v>
      </c>
    </row>
    <row r="101" spans="1:38">
      <c r="A101" s="23">
        <v>98</v>
      </c>
      <c r="B101" s="29" t="s">
        <v>633</v>
      </c>
      <c r="C101" s="31"/>
      <c r="D101" s="156">
        <v>98</v>
      </c>
      <c r="E101" s="134">
        <v>360</v>
      </c>
      <c r="F101" s="23">
        <v>81</v>
      </c>
      <c r="G101" s="23">
        <v>72</v>
      </c>
      <c r="H101" s="23">
        <v>70</v>
      </c>
      <c r="I101" s="23">
        <v>28</v>
      </c>
      <c r="J101" s="23">
        <v>0</v>
      </c>
      <c r="K101" s="23">
        <v>0</v>
      </c>
      <c r="L101" s="210">
        <v>251</v>
      </c>
      <c r="M101" s="204">
        <v>44</v>
      </c>
      <c r="N101" s="23">
        <v>47</v>
      </c>
      <c r="O101" s="159" t="s">
        <v>721</v>
      </c>
      <c r="P101" s="33">
        <v>2</v>
      </c>
      <c r="Q101" s="33">
        <v>1</v>
      </c>
      <c r="R101" s="33">
        <v>2</v>
      </c>
      <c r="S101" s="33">
        <v>1</v>
      </c>
      <c r="T101" s="33" t="s">
        <v>58</v>
      </c>
      <c r="U101" s="33" t="s">
        <v>45</v>
      </c>
      <c r="V101" s="33" t="s">
        <v>58</v>
      </c>
      <c r="W101" s="33">
        <v>295</v>
      </c>
      <c r="AK101">
        <f t="shared" si="12"/>
        <v>0</v>
      </c>
      <c r="AL101" t="str">
        <f t="shared" si="13"/>
        <v>Rob Keys</v>
      </c>
    </row>
    <row r="102" spans="1:38">
      <c r="A102" s="23">
        <v>98</v>
      </c>
      <c r="B102" s="29" t="s">
        <v>684</v>
      </c>
      <c r="C102" s="31"/>
      <c r="D102" s="156">
        <v>98</v>
      </c>
      <c r="E102" s="134">
        <v>413</v>
      </c>
      <c r="F102" s="23">
        <v>87</v>
      </c>
      <c r="G102" s="23">
        <v>66</v>
      </c>
      <c r="H102" s="23">
        <v>70</v>
      </c>
      <c r="I102" s="23">
        <v>28</v>
      </c>
      <c r="J102" s="23">
        <v>0</v>
      </c>
      <c r="K102" s="23">
        <v>0</v>
      </c>
      <c r="L102" s="210">
        <v>251</v>
      </c>
      <c r="M102" s="204">
        <v>44</v>
      </c>
      <c r="N102" s="23">
        <v>48</v>
      </c>
      <c r="O102" s="159" t="s">
        <v>721</v>
      </c>
      <c r="P102" s="33">
        <v>1</v>
      </c>
      <c r="Q102" s="33">
        <v>3</v>
      </c>
      <c r="R102" s="33">
        <v>1</v>
      </c>
      <c r="S102" s="33">
        <v>2</v>
      </c>
      <c r="T102" s="33" t="s">
        <v>93</v>
      </c>
      <c r="U102" s="33" t="s">
        <v>57</v>
      </c>
      <c r="V102" s="33" t="s">
        <v>57</v>
      </c>
      <c r="W102" s="33">
        <v>314</v>
      </c>
      <c r="AK102">
        <f t="shared" si="12"/>
        <v>0</v>
      </c>
      <c r="AL102" t="str">
        <f t="shared" si="13"/>
        <v>Shannon Appel</v>
      </c>
    </row>
    <row r="103" spans="1:38">
      <c r="A103" s="23">
        <v>101</v>
      </c>
      <c r="B103" s="29" t="s">
        <v>216</v>
      </c>
      <c r="C103" s="31"/>
      <c r="D103" s="156">
        <v>101</v>
      </c>
      <c r="E103" s="134">
        <v>14</v>
      </c>
      <c r="F103" s="23">
        <v>80</v>
      </c>
      <c r="G103" s="23">
        <v>72</v>
      </c>
      <c r="H103" s="23">
        <v>70</v>
      </c>
      <c r="I103" s="23">
        <v>28</v>
      </c>
      <c r="J103" s="23">
        <v>0</v>
      </c>
      <c r="K103" s="23">
        <v>0</v>
      </c>
      <c r="L103" s="210">
        <v>250</v>
      </c>
      <c r="M103" s="204">
        <v>45</v>
      </c>
      <c r="N103" s="23">
        <v>46</v>
      </c>
      <c r="O103" s="159" t="s">
        <v>721</v>
      </c>
      <c r="P103" s="33">
        <v>2</v>
      </c>
      <c r="Q103" s="33">
        <v>2</v>
      </c>
      <c r="R103" s="33">
        <v>1</v>
      </c>
      <c r="S103" s="33">
        <v>1</v>
      </c>
      <c r="T103" s="33" t="s">
        <v>95</v>
      </c>
      <c r="U103" s="33" t="s">
        <v>57</v>
      </c>
      <c r="V103" s="33" t="s">
        <v>57</v>
      </c>
      <c r="W103" s="33">
        <v>294</v>
      </c>
      <c r="AK103">
        <f t="shared" si="12"/>
        <v>0</v>
      </c>
      <c r="AL103" t="str">
        <f t="shared" si="13"/>
        <v>Michael Hansen</v>
      </c>
    </row>
    <row r="104" spans="1:38">
      <c r="A104" s="23">
        <v>101</v>
      </c>
      <c r="B104" s="29" t="s">
        <v>307</v>
      </c>
      <c r="C104" s="31"/>
      <c r="D104" s="156">
        <v>101</v>
      </c>
      <c r="E104" s="134">
        <v>42</v>
      </c>
      <c r="F104" s="23">
        <v>78</v>
      </c>
      <c r="G104" s="23">
        <v>84</v>
      </c>
      <c r="H104" s="23">
        <v>60</v>
      </c>
      <c r="I104" s="23">
        <v>28</v>
      </c>
      <c r="J104" s="23">
        <v>0</v>
      </c>
      <c r="K104" s="23">
        <v>0</v>
      </c>
      <c r="L104" s="210">
        <v>250</v>
      </c>
      <c r="M104" s="204">
        <v>45</v>
      </c>
      <c r="N104" s="23">
        <v>47</v>
      </c>
      <c r="O104" s="159" t="s">
        <v>721</v>
      </c>
      <c r="P104" s="33">
        <v>3</v>
      </c>
      <c r="Q104" s="33">
        <v>3</v>
      </c>
      <c r="R104" s="33">
        <v>1</v>
      </c>
      <c r="S104" s="33">
        <v>1</v>
      </c>
      <c r="T104" s="33" t="s">
        <v>92</v>
      </c>
      <c r="U104" s="33" t="s">
        <v>57</v>
      </c>
      <c r="V104" s="33" t="s">
        <v>57</v>
      </c>
      <c r="W104" s="33">
        <v>294</v>
      </c>
      <c r="AK104">
        <f t="shared" si="12"/>
        <v>3</v>
      </c>
      <c r="AL104" t="str">
        <f t="shared" si="13"/>
        <v>Jason Sessler</v>
      </c>
    </row>
    <row r="105" spans="1:38">
      <c r="A105" s="23">
        <v>101</v>
      </c>
      <c r="B105" s="29" t="s">
        <v>487</v>
      </c>
      <c r="C105" s="31"/>
      <c r="D105" s="156">
        <v>101</v>
      </c>
      <c r="E105" s="134">
        <v>209</v>
      </c>
      <c r="F105" s="23">
        <v>90</v>
      </c>
      <c r="G105" s="23">
        <v>66</v>
      </c>
      <c r="H105" s="23">
        <v>80</v>
      </c>
      <c r="I105" s="23">
        <v>14</v>
      </c>
      <c r="J105" s="23">
        <v>0</v>
      </c>
      <c r="K105" s="23">
        <v>0</v>
      </c>
      <c r="L105" s="210">
        <v>250</v>
      </c>
      <c r="M105" s="204">
        <v>45</v>
      </c>
      <c r="N105" s="23">
        <v>48</v>
      </c>
      <c r="O105" s="159" t="s">
        <v>721</v>
      </c>
      <c r="P105" s="33">
        <v>2</v>
      </c>
      <c r="Q105" s="33">
        <v>3</v>
      </c>
      <c r="R105" s="33">
        <v>2</v>
      </c>
      <c r="S105" s="33">
        <v>1</v>
      </c>
      <c r="T105" s="33" t="s">
        <v>95</v>
      </c>
      <c r="U105" s="33" t="s">
        <v>94</v>
      </c>
      <c r="V105" s="33" t="s">
        <v>94</v>
      </c>
      <c r="W105" s="33">
        <v>294</v>
      </c>
      <c r="AK105">
        <f t="shared" si="12"/>
        <v>2</v>
      </c>
      <c r="AL105" t="str">
        <f t="shared" si="13"/>
        <v>Glen Inglis</v>
      </c>
    </row>
    <row r="106" spans="1:38">
      <c r="A106" s="23">
        <v>101</v>
      </c>
      <c r="B106" s="29" t="s">
        <v>661</v>
      </c>
      <c r="C106" s="31"/>
      <c r="D106" s="156">
        <v>101</v>
      </c>
      <c r="E106" s="134">
        <v>388</v>
      </c>
      <c r="F106" s="23">
        <v>78</v>
      </c>
      <c r="G106" s="23">
        <v>60</v>
      </c>
      <c r="H106" s="23">
        <v>70</v>
      </c>
      <c r="I106" s="23">
        <v>42</v>
      </c>
      <c r="J106" s="23">
        <v>0</v>
      </c>
      <c r="K106" s="23">
        <v>0</v>
      </c>
      <c r="L106" s="210">
        <v>250</v>
      </c>
      <c r="M106" s="204">
        <v>45</v>
      </c>
      <c r="N106" s="23">
        <v>45</v>
      </c>
      <c r="O106" s="159" t="s">
        <v>721</v>
      </c>
      <c r="P106" s="33">
        <v>2</v>
      </c>
      <c r="Q106" s="33">
        <v>1</v>
      </c>
      <c r="R106" s="33">
        <v>1</v>
      </c>
      <c r="S106" s="33">
        <v>1</v>
      </c>
      <c r="T106" s="33" t="s">
        <v>58</v>
      </c>
      <c r="U106" s="33" t="s">
        <v>57</v>
      </c>
      <c r="V106" s="33" t="s">
        <v>57</v>
      </c>
      <c r="W106" s="33">
        <v>313</v>
      </c>
      <c r="AK106">
        <f t="shared" si="12"/>
        <v>0</v>
      </c>
      <c r="AL106" t="str">
        <f t="shared" si="13"/>
        <v>Dan Plathe</v>
      </c>
    </row>
    <row r="107" spans="1:38">
      <c r="A107" s="23">
        <v>105</v>
      </c>
      <c r="B107" s="29" t="s">
        <v>219</v>
      </c>
      <c r="C107" s="31"/>
      <c r="D107" s="156">
        <v>105</v>
      </c>
      <c r="E107" s="134">
        <v>18</v>
      </c>
      <c r="F107" s="23">
        <v>65</v>
      </c>
      <c r="G107" s="23">
        <v>72</v>
      </c>
      <c r="H107" s="23">
        <v>70</v>
      </c>
      <c r="I107" s="23">
        <v>42</v>
      </c>
      <c r="J107" s="23">
        <v>0</v>
      </c>
      <c r="K107" s="23">
        <v>0</v>
      </c>
      <c r="L107" s="210">
        <v>249</v>
      </c>
      <c r="M107" s="204">
        <v>46</v>
      </c>
      <c r="N107" s="23">
        <v>43</v>
      </c>
      <c r="O107" s="159" t="s">
        <v>721</v>
      </c>
      <c r="P107" s="33">
        <v>1</v>
      </c>
      <c r="Q107" s="33">
        <v>3</v>
      </c>
      <c r="R107" s="33">
        <v>1</v>
      </c>
      <c r="S107" s="33">
        <v>1</v>
      </c>
      <c r="T107" s="33" t="s">
        <v>93</v>
      </c>
      <c r="U107" s="33" t="s">
        <v>57</v>
      </c>
      <c r="V107" s="33" t="s">
        <v>57</v>
      </c>
      <c r="W107" s="33">
        <v>312</v>
      </c>
      <c r="AK107">
        <f t="shared" si="12"/>
        <v>0</v>
      </c>
      <c r="AL107" t="str">
        <f t="shared" si="13"/>
        <v>Riley Cahill</v>
      </c>
    </row>
    <row r="108" spans="1:38">
      <c r="A108" s="23">
        <v>105</v>
      </c>
      <c r="B108" s="29" t="s">
        <v>351</v>
      </c>
      <c r="C108" s="31"/>
      <c r="D108" s="156">
        <v>105</v>
      </c>
      <c r="E108" s="134">
        <v>86</v>
      </c>
      <c r="F108" s="23">
        <v>73</v>
      </c>
      <c r="G108" s="23">
        <v>54</v>
      </c>
      <c r="H108" s="23">
        <v>80</v>
      </c>
      <c r="I108" s="23">
        <v>42</v>
      </c>
      <c r="J108" s="23">
        <v>0</v>
      </c>
      <c r="K108" s="23">
        <v>0</v>
      </c>
      <c r="L108" s="210">
        <v>249</v>
      </c>
      <c r="M108" s="204">
        <v>46</v>
      </c>
      <c r="N108" s="23">
        <v>44</v>
      </c>
      <c r="O108" s="159" t="s">
        <v>721</v>
      </c>
      <c r="P108" s="33">
        <v>1</v>
      </c>
      <c r="Q108" s="33">
        <v>1</v>
      </c>
      <c r="R108" s="33">
        <v>1</v>
      </c>
      <c r="S108" s="33">
        <v>2</v>
      </c>
      <c r="T108" s="33" t="s">
        <v>58</v>
      </c>
      <c r="U108" s="33" t="s">
        <v>57</v>
      </c>
      <c r="V108" s="33" t="s">
        <v>58</v>
      </c>
      <c r="W108" s="33">
        <v>312</v>
      </c>
      <c r="AK108">
        <f t="shared" si="12"/>
        <v>0</v>
      </c>
      <c r="AL108" t="str">
        <f t="shared" si="13"/>
        <v>Kent Williamson</v>
      </c>
    </row>
    <row r="109" spans="1:38">
      <c r="A109" s="23">
        <v>105</v>
      </c>
      <c r="B109" s="29" t="s">
        <v>496</v>
      </c>
      <c r="C109" s="31"/>
      <c r="D109" s="156">
        <v>105</v>
      </c>
      <c r="E109" s="134">
        <v>218</v>
      </c>
      <c r="F109" s="23">
        <v>85</v>
      </c>
      <c r="G109" s="23">
        <v>66</v>
      </c>
      <c r="H109" s="23">
        <v>70</v>
      </c>
      <c r="I109" s="23">
        <v>28</v>
      </c>
      <c r="J109" s="23">
        <v>0</v>
      </c>
      <c r="K109" s="23">
        <v>0</v>
      </c>
      <c r="L109" s="210">
        <v>249</v>
      </c>
      <c r="M109" s="204">
        <v>46</v>
      </c>
      <c r="N109" s="23">
        <v>47</v>
      </c>
      <c r="O109" s="159" t="s">
        <v>721</v>
      </c>
      <c r="P109" s="33">
        <v>1</v>
      </c>
      <c r="Q109" s="33">
        <v>1</v>
      </c>
      <c r="R109" s="33">
        <v>2</v>
      </c>
      <c r="S109" s="33">
        <v>2</v>
      </c>
      <c r="T109" s="33" t="s">
        <v>58</v>
      </c>
      <c r="U109" s="33" t="s">
        <v>96</v>
      </c>
      <c r="V109" s="33" t="s">
        <v>58</v>
      </c>
      <c r="W109" s="33">
        <v>293</v>
      </c>
      <c r="AK109">
        <f t="shared" si="12"/>
        <v>0</v>
      </c>
      <c r="AL109" t="str">
        <f t="shared" si="13"/>
        <v>Amanda Taylor</v>
      </c>
    </row>
    <row r="110" spans="1:38">
      <c r="A110" s="23">
        <v>105</v>
      </c>
      <c r="B110" s="29" t="s">
        <v>691</v>
      </c>
      <c r="C110" s="31"/>
      <c r="D110" s="156">
        <v>105</v>
      </c>
      <c r="E110" s="134">
        <v>420</v>
      </c>
      <c r="F110" s="23">
        <v>87</v>
      </c>
      <c r="G110" s="23">
        <v>84</v>
      </c>
      <c r="H110" s="23">
        <v>50</v>
      </c>
      <c r="I110" s="23">
        <v>28</v>
      </c>
      <c r="J110" s="23">
        <v>0</v>
      </c>
      <c r="K110" s="23">
        <v>0</v>
      </c>
      <c r="L110" s="210">
        <v>249</v>
      </c>
      <c r="M110" s="204">
        <v>46</v>
      </c>
      <c r="N110" s="23">
        <v>49</v>
      </c>
      <c r="O110" s="159" t="s">
        <v>721</v>
      </c>
      <c r="P110" s="33">
        <v>1</v>
      </c>
      <c r="Q110" s="33">
        <v>1</v>
      </c>
      <c r="R110" s="33">
        <v>2</v>
      </c>
      <c r="S110" s="33">
        <v>2</v>
      </c>
      <c r="T110" s="33" t="s">
        <v>58</v>
      </c>
      <c r="U110" s="33" t="s">
        <v>96</v>
      </c>
      <c r="V110" s="33" t="s">
        <v>96</v>
      </c>
      <c r="W110" s="33">
        <v>268</v>
      </c>
      <c r="AK110">
        <f t="shared" si="12"/>
        <v>0</v>
      </c>
      <c r="AL110" t="str">
        <f t="shared" si="13"/>
        <v>Christina Trout</v>
      </c>
    </row>
    <row r="111" spans="1:38">
      <c r="A111" s="23">
        <v>109</v>
      </c>
      <c r="B111" s="29" t="s">
        <v>180</v>
      </c>
      <c r="C111" s="31"/>
      <c r="D111" s="156">
        <v>109</v>
      </c>
      <c r="E111" s="134">
        <v>3</v>
      </c>
      <c r="F111" s="23">
        <v>70</v>
      </c>
      <c r="G111" s="23">
        <v>66</v>
      </c>
      <c r="H111" s="23">
        <v>70</v>
      </c>
      <c r="I111" s="23">
        <v>42</v>
      </c>
      <c r="J111" s="23">
        <v>0</v>
      </c>
      <c r="K111" s="23">
        <v>0</v>
      </c>
      <c r="L111" s="210">
        <v>248</v>
      </c>
      <c r="M111" s="204">
        <v>47</v>
      </c>
      <c r="N111" s="23">
        <v>43</v>
      </c>
      <c r="O111" s="159" t="s">
        <v>721</v>
      </c>
      <c r="P111" s="33">
        <v>1</v>
      </c>
      <c r="Q111" s="33">
        <v>1</v>
      </c>
      <c r="R111" s="33">
        <v>1</v>
      </c>
      <c r="S111" s="33">
        <v>2</v>
      </c>
      <c r="T111" s="33" t="s">
        <v>58</v>
      </c>
      <c r="U111" s="33" t="s">
        <v>57</v>
      </c>
      <c r="V111" s="33" t="s">
        <v>58</v>
      </c>
      <c r="W111" s="33">
        <v>311</v>
      </c>
      <c r="AK111">
        <f t="shared" si="12"/>
        <v>0</v>
      </c>
      <c r="AL111" t="str">
        <f t="shared" si="13"/>
        <v>Ron Petersen</v>
      </c>
    </row>
    <row r="112" spans="1:38">
      <c r="A112" s="23">
        <v>109</v>
      </c>
      <c r="B112" s="29" t="s">
        <v>715</v>
      </c>
      <c r="C112" s="31"/>
      <c r="D112" s="156">
        <v>109</v>
      </c>
      <c r="E112" s="134">
        <v>17</v>
      </c>
      <c r="F112" s="23">
        <v>84</v>
      </c>
      <c r="G112" s="23">
        <v>66</v>
      </c>
      <c r="H112" s="23">
        <v>70</v>
      </c>
      <c r="I112" s="23">
        <v>28</v>
      </c>
      <c r="J112" s="23">
        <v>0</v>
      </c>
      <c r="K112" s="23">
        <v>0</v>
      </c>
      <c r="L112" s="210">
        <v>248</v>
      </c>
      <c r="M112" s="204">
        <v>47</v>
      </c>
      <c r="N112" s="23">
        <v>47</v>
      </c>
      <c r="O112" s="159" t="s">
        <v>721</v>
      </c>
      <c r="P112" s="33">
        <v>1</v>
      </c>
      <c r="Q112" s="33">
        <v>1</v>
      </c>
      <c r="R112" s="33">
        <v>2</v>
      </c>
      <c r="S112" s="33">
        <v>2</v>
      </c>
      <c r="T112" s="33" t="s">
        <v>93</v>
      </c>
      <c r="U112" s="33" t="s">
        <v>45</v>
      </c>
      <c r="V112" s="33" t="s">
        <v>93</v>
      </c>
      <c r="W112" s="33">
        <v>292</v>
      </c>
      <c r="AK112">
        <f t="shared" si="12"/>
        <v>1</v>
      </c>
      <c r="AL112" t="str">
        <f t="shared" si="13"/>
        <v>Jeff Kreifels</v>
      </c>
    </row>
    <row r="113" spans="1:38">
      <c r="A113" s="23">
        <v>109</v>
      </c>
      <c r="B113" s="29" t="s">
        <v>574</v>
      </c>
      <c r="C113" s="31"/>
      <c r="D113" s="156">
        <v>109</v>
      </c>
      <c r="E113" s="134">
        <v>300</v>
      </c>
      <c r="F113" s="23">
        <v>70</v>
      </c>
      <c r="G113" s="23">
        <v>66</v>
      </c>
      <c r="H113" s="23">
        <v>70</v>
      </c>
      <c r="I113" s="23">
        <v>42</v>
      </c>
      <c r="J113" s="23">
        <v>0</v>
      </c>
      <c r="K113" s="23">
        <v>0</v>
      </c>
      <c r="L113" s="210">
        <v>248</v>
      </c>
      <c r="M113" s="204">
        <v>47</v>
      </c>
      <c r="N113" s="23">
        <v>44</v>
      </c>
      <c r="O113" s="159" t="s">
        <v>721</v>
      </c>
      <c r="P113" s="33">
        <v>1</v>
      </c>
      <c r="Q113" s="33">
        <v>1</v>
      </c>
      <c r="R113" s="33">
        <v>1</v>
      </c>
      <c r="S113" s="33">
        <v>2</v>
      </c>
      <c r="T113" s="33" t="s">
        <v>58</v>
      </c>
      <c r="U113" s="33" t="s">
        <v>57</v>
      </c>
      <c r="V113" s="33" t="s">
        <v>57</v>
      </c>
      <c r="W113" s="33">
        <v>311</v>
      </c>
      <c r="AK113">
        <f t="shared" si="12"/>
        <v>0</v>
      </c>
      <c r="AL113" t="str">
        <f t="shared" si="13"/>
        <v>Chris Schafer</v>
      </c>
    </row>
    <row r="114" spans="1:38">
      <c r="A114" s="23">
        <v>109</v>
      </c>
      <c r="B114" s="29" t="s">
        <v>616</v>
      </c>
      <c r="C114" s="31"/>
      <c r="D114" s="156">
        <v>109</v>
      </c>
      <c r="E114" s="134">
        <v>343</v>
      </c>
      <c r="F114" s="23">
        <v>74</v>
      </c>
      <c r="G114" s="23">
        <v>72</v>
      </c>
      <c r="H114" s="23">
        <v>60</v>
      </c>
      <c r="I114" s="23">
        <v>42</v>
      </c>
      <c r="J114" s="23">
        <v>0</v>
      </c>
      <c r="K114" s="23">
        <v>0</v>
      </c>
      <c r="L114" s="210">
        <v>248</v>
      </c>
      <c r="M114" s="204">
        <v>47</v>
      </c>
      <c r="N114" s="23">
        <v>45</v>
      </c>
      <c r="O114" s="159" t="s">
        <v>721</v>
      </c>
      <c r="P114" s="33">
        <v>3</v>
      </c>
      <c r="Q114" s="33">
        <v>1</v>
      </c>
      <c r="R114" s="33">
        <v>1</v>
      </c>
      <c r="S114" s="33">
        <v>1</v>
      </c>
      <c r="T114" s="33" t="s">
        <v>58</v>
      </c>
      <c r="U114" s="33" t="s">
        <v>57</v>
      </c>
      <c r="V114" s="33" t="s">
        <v>57</v>
      </c>
      <c r="W114" s="33">
        <v>311</v>
      </c>
      <c r="AK114">
        <f t="shared" si="12"/>
        <v>0</v>
      </c>
      <c r="AL114" t="str">
        <f t="shared" si="13"/>
        <v>Brandon Wardyn</v>
      </c>
    </row>
    <row r="115" spans="1:38">
      <c r="A115" s="23">
        <v>109</v>
      </c>
      <c r="B115" s="29" t="s">
        <v>680</v>
      </c>
      <c r="C115" s="31"/>
      <c r="D115" s="156">
        <v>109</v>
      </c>
      <c r="E115" s="134">
        <v>409</v>
      </c>
      <c r="F115" s="23">
        <v>72</v>
      </c>
      <c r="G115" s="23">
        <v>60</v>
      </c>
      <c r="H115" s="23">
        <v>60</v>
      </c>
      <c r="I115" s="23">
        <v>56</v>
      </c>
      <c r="J115" s="23">
        <v>0</v>
      </c>
      <c r="K115" s="23">
        <v>0</v>
      </c>
      <c r="L115" s="210">
        <v>248</v>
      </c>
      <c r="M115" s="204">
        <v>47</v>
      </c>
      <c r="N115" s="23">
        <v>43</v>
      </c>
      <c r="O115" s="159" t="s">
        <v>721</v>
      </c>
      <c r="P115" s="33">
        <v>1</v>
      </c>
      <c r="Q115" s="33">
        <v>1</v>
      </c>
      <c r="R115" s="33">
        <v>1</v>
      </c>
      <c r="S115" s="33">
        <v>1</v>
      </c>
      <c r="T115" s="33" t="s">
        <v>58</v>
      </c>
      <c r="U115" s="33" t="s">
        <v>57</v>
      </c>
      <c r="V115" s="33" t="s">
        <v>58</v>
      </c>
      <c r="W115" s="33">
        <v>311</v>
      </c>
      <c r="AK115">
        <f t="shared" si="12"/>
        <v>3</v>
      </c>
      <c r="AL115" t="str">
        <f t="shared" si="13"/>
        <v>Ryan Stieren</v>
      </c>
    </row>
    <row r="116" spans="1:38">
      <c r="A116" s="23">
        <v>109</v>
      </c>
      <c r="B116" s="29" t="s">
        <v>716</v>
      </c>
      <c r="C116" s="31"/>
      <c r="D116" s="156">
        <v>109</v>
      </c>
      <c r="E116" s="134">
        <v>437</v>
      </c>
      <c r="F116" s="23">
        <v>84</v>
      </c>
      <c r="G116" s="23">
        <v>66</v>
      </c>
      <c r="H116" s="23">
        <v>70</v>
      </c>
      <c r="I116" s="23">
        <v>28</v>
      </c>
      <c r="J116" s="23">
        <v>0</v>
      </c>
      <c r="K116" s="23">
        <v>0</v>
      </c>
      <c r="L116" s="210">
        <v>248</v>
      </c>
      <c r="M116" s="204">
        <v>47</v>
      </c>
      <c r="N116" s="23">
        <v>47</v>
      </c>
      <c r="O116" s="159" t="s">
        <v>721</v>
      </c>
      <c r="P116" s="33">
        <v>1</v>
      </c>
      <c r="Q116" s="33">
        <v>1</v>
      </c>
      <c r="R116" s="33">
        <v>2</v>
      </c>
      <c r="S116" s="33">
        <v>2</v>
      </c>
      <c r="T116" s="33" t="s">
        <v>93</v>
      </c>
      <c r="U116" s="33" t="s">
        <v>45</v>
      </c>
      <c r="V116" s="33" t="s">
        <v>93</v>
      </c>
      <c r="W116" s="33">
        <v>292</v>
      </c>
      <c r="AK116">
        <f t="shared" si="12"/>
        <v>2</v>
      </c>
      <c r="AL116" t="str">
        <f t="shared" si="13"/>
        <v>Jeff Kreifels</v>
      </c>
    </row>
    <row r="117" spans="1:38">
      <c r="A117" s="23">
        <v>115</v>
      </c>
      <c r="B117" s="29" t="s">
        <v>212</v>
      </c>
      <c r="C117" s="31"/>
      <c r="D117" s="156">
        <v>115</v>
      </c>
      <c r="E117" s="134">
        <v>10</v>
      </c>
      <c r="F117" s="23">
        <v>75</v>
      </c>
      <c r="G117" s="23">
        <v>60</v>
      </c>
      <c r="H117" s="23">
        <v>70</v>
      </c>
      <c r="I117" s="23">
        <v>42</v>
      </c>
      <c r="J117" s="23">
        <v>0</v>
      </c>
      <c r="K117" s="23">
        <v>0</v>
      </c>
      <c r="L117" s="210">
        <v>247</v>
      </c>
      <c r="M117" s="204">
        <v>48</v>
      </c>
      <c r="N117" s="23">
        <v>44</v>
      </c>
      <c r="O117" s="159" t="s">
        <v>721</v>
      </c>
      <c r="P117" s="33">
        <v>1</v>
      </c>
      <c r="Q117" s="33">
        <v>1</v>
      </c>
      <c r="R117" s="33">
        <v>2</v>
      </c>
      <c r="S117" s="33">
        <v>1</v>
      </c>
      <c r="T117" s="33" t="s">
        <v>93</v>
      </c>
      <c r="U117" s="33" t="s">
        <v>45</v>
      </c>
      <c r="V117" s="33" t="s">
        <v>45</v>
      </c>
      <c r="W117" s="33">
        <v>266</v>
      </c>
      <c r="AK117">
        <f t="shared" si="12"/>
        <v>0</v>
      </c>
      <c r="AL117" t="str">
        <f t="shared" si="13"/>
        <v>Ryan Plattenberger</v>
      </c>
    </row>
    <row r="118" spans="1:38">
      <c r="A118" s="23">
        <v>115</v>
      </c>
      <c r="B118" s="29" t="s">
        <v>609</v>
      </c>
      <c r="C118" s="31"/>
      <c r="D118" s="156">
        <v>115</v>
      </c>
      <c r="E118" s="134">
        <v>335</v>
      </c>
      <c r="F118" s="23">
        <v>81</v>
      </c>
      <c r="G118" s="23">
        <v>60</v>
      </c>
      <c r="H118" s="23">
        <v>50</v>
      </c>
      <c r="I118" s="23">
        <v>56</v>
      </c>
      <c r="J118" s="23">
        <v>0</v>
      </c>
      <c r="K118" s="23">
        <v>0</v>
      </c>
      <c r="L118" s="210">
        <v>247</v>
      </c>
      <c r="M118" s="204">
        <v>48</v>
      </c>
      <c r="N118" s="23">
        <v>45</v>
      </c>
      <c r="O118" s="159" t="s">
        <v>721</v>
      </c>
      <c r="P118" s="33">
        <v>1</v>
      </c>
      <c r="Q118" s="33">
        <v>1</v>
      </c>
      <c r="R118" s="33">
        <v>1</v>
      </c>
      <c r="S118" s="33">
        <v>1</v>
      </c>
      <c r="T118" s="33" t="s">
        <v>58</v>
      </c>
      <c r="U118" s="33" t="s">
        <v>57</v>
      </c>
      <c r="V118" s="33" t="s">
        <v>57</v>
      </c>
      <c r="W118" s="33">
        <v>310</v>
      </c>
      <c r="AK118">
        <f t="shared" si="12"/>
        <v>0</v>
      </c>
      <c r="AL118" t="str">
        <f t="shared" si="13"/>
        <v>Jaacki Dupass</v>
      </c>
    </row>
    <row r="119" spans="1:38">
      <c r="A119" s="23">
        <v>117</v>
      </c>
      <c r="B119" s="29" t="s">
        <v>420</v>
      </c>
      <c r="C119" s="31"/>
      <c r="D119" s="156">
        <v>117</v>
      </c>
      <c r="E119" s="134">
        <v>142</v>
      </c>
      <c r="F119" s="23">
        <v>74</v>
      </c>
      <c r="G119" s="23">
        <v>60</v>
      </c>
      <c r="H119" s="23">
        <v>70</v>
      </c>
      <c r="I119" s="23">
        <v>42</v>
      </c>
      <c r="J119" s="23">
        <v>0</v>
      </c>
      <c r="K119" s="23">
        <v>0</v>
      </c>
      <c r="L119" s="210">
        <v>246</v>
      </c>
      <c r="M119" s="204">
        <v>49</v>
      </c>
      <c r="N119" s="23">
        <v>43</v>
      </c>
      <c r="O119" s="159" t="s">
        <v>721</v>
      </c>
      <c r="P119" s="33">
        <v>1</v>
      </c>
      <c r="Q119" s="33">
        <v>1</v>
      </c>
      <c r="R119" s="33">
        <v>2</v>
      </c>
      <c r="S119" s="33">
        <v>1</v>
      </c>
      <c r="T119" s="33" t="s">
        <v>58</v>
      </c>
      <c r="U119" s="33" t="s">
        <v>45</v>
      </c>
      <c r="V119" s="33" t="s">
        <v>58</v>
      </c>
      <c r="W119" s="33">
        <v>290</v>
      </c>
      <c r="AK119">
        <f t="shared" si="12"/>
        <v>2</v>
      </c>
      <c r="AL119" t="str">
        <f t="shared" si="13"/>
        <v>Nate Frantz</v>
      </c>
    </row>
    <row r="120" spans="1:38">
      <c r="A120" s="23">
        <v>117</v>
      </c>
      <c r="B120" s="29" t="s">
        <v>427</v>
      </c>
      <c r="C120" s="31"/>
      <c r="D120" s="156">
        <v>117</v>
      </c>
      <c r="E120" s="134">
        <v>149</v>
      </c>
      <c r="F120" s="23">
        <v>78</v>
      </c>
      <c r="G120" s="23">
        <v>66</v>
      </c>
      <c r="H120" s="23">
        <v>60</v>
      </c>
      <c r="I120" s="23">
        <v>42</v>
      </c>
      <c r="J120" s="23">
        <v>0</v>
      </c>
      <c r="K120" s="23">
        <v>0</v>
      </c>
      <c r="L120" s="210">
        <v>246</v>
      </c>
      <c r="M120" s="204">
        <v>49</v>
      </c>
      <c r="N120" s="23">
        <v>45</v>
      </c>
      <c r="O120" s="159" t="s">
        <v>721</v>
      </c>
      <c r="P120" s="33">
        <v>1</v>
      </c>
      <c r="Q120" s="33">
        <v>1</v>
      </c>
      <c r="R120" s="33">
        <v>1</v>
      </c>
      <c r="S120" s="33">
        <v>2</v>
      </c>
      <c r="T120" s="33" t="s">
        <v>58</v>
      </c>
      <c r="U120" s="33" t="s">
        <v>57</v>
      </c>
      <c r="V120" s="33" t="s">
        <v>58</v>
      </c>
      <c r="W120" s="33">
        <v>309</v>
      </c>
      <c r="AK120">
        <f t="shared" si="12"/>
        <v>1</v>
      </c>
      <c r="AL120" t="str">
        <f t="shared" si="13"/>
        <v>Nick Tornabane</v>
      </c>
    </row>
    <row r="121" spans="1:38">
      <c r="A121" s="23">
        <v>117</v>
      </c>
      <c r="B121" s="29" t="s">
        <v>432</v>
      </c>
      <c r="C121" s="31"/>
      <c r="D121" s="156">
        <v>117</v>
      </c>
      <c r="E121" s="134">
        <v>154</v>
      </c>
      <c r="F121" s="23">
        <v>74</v>
      </c>
      <c r="G121" s="23">
        <v>60</v>
      </c>
      <c r="H121" s="23">
        <v>70</v>
      </c>
      <c r="I121" s="23">
        <v>42</v>
      </c>
      <c r="J121" s="23">
        <v>0</v>
      </c>
      <c r="K121" s="23">
        <v>0</v>
      </c>
      <c r="L121" s="210">
        <v>246</v>
      </c>
      <c r="M121" s="204">
        <v>49</v>
      </c>
      <c r="N121" s="23">
        <v>43</v>
      </c>
      <c r="O121" s="159" t="s">
        <v>721</v>
      </c>
      <c r="P121" s="33">
        <v>1</v>
      </c>
      <c r="Q121" s="33">
        <v>1</v>
      </c>
      <c r="R121" s="33">
        <v>1</v>
      </c>
      <c r="S121" s="33">
        <v>2</v>
      </c>
      <c r="T121" s="33" t="s">
        <v>58</v>
      </c>
      <c r="U121" s="33" t="s">
        <v>57</v>
      </c>
      <c r="V121" s="33" t="s">
        <v>58</v>
      </c>
      <c r="W121" s="33">
        <v>309</v>
      </c>
      <c r="AK121">
        <f t="shared" si="12"/>
        <v>0</v>
      </c>
      <c r="AL121" t="str">
        <f t="shared" si="13"/>
        <v>Bob Andrlik</v>
      </c>
    </row>
    <row r="122" spans="1:38">
      <c r="A122" s="23">
        <v>117</v>
      </c>
      <c r="B122" s="29" t="s">
        <v>436</v>
      </c>
      <c r="C122" s="31"/>
      <c r="D122" s="156">
        <v>117</v>
      </c>
      <c r="E122" s="134">
        <v>158</v>
      </c>
      <c r="F122" s="23">
        <v>72</v>
      </c>
      <c r="G122" s="23">
        <v>48</v>
      </c>
      <c r="H122" s="23">
        <v>70</v>
      </c>
      <c r="I122" s="23">
        <v>56</v>
      </c>
      <c r="J122" s="23">
        <v>0</v>
      </c>
      <c r="K122" s="23">
        <v>0</v>
      </c>
      <c r="L122" s="210">
        <v>246</v>
      </c>
      <c r="M122" s="204">
        <v>49</v>
      </c>
      <c r="N122" s="23">
        <v>42</v>
      </c>
      <c r="O122" s="159" t="s">
        <v>721</v>
      </c>
      <c r="P122" s="33">
        <v>1</v>
      </c>
      <c r="Q122" s="33">
        <v>1</v>
      </c>
      <c r="R122" s="33">
        <v>1</v>
      </c>
      <c r="S122" s="33">
        <v>1</v>
      </c>
      <c r="T122" s="33" t="s">
        <v>93</v>
      </c>
      <c r="U122" s="33" t="s">
        <v>57</v>
      </c>
      <c r="V122" s="33" t="s">
        <v>57</v>
      </c>
      <c r="W122" s="33">
        <v>309</v>
      </c>
      <c r="AK122">
        <f t="shared" si="12"/>
        <v>0</v>
      </c>
      <c r="AL122" t="str">
        <f t="shared" si="13"/>
        <v>Kurt Malsam</v>
      </c>
    </row>
    <row r="123" spans="1:38">
      <c r="A123" s="23">
        <v>117</v>
      </c>
      <c r="B123" s="29" t="s">
        <v>685</v>
      </c>
      <c r="C123" s="31"/>
      <c r="D123" s="156">
        <v>117</v>
      </c>
      <c r="E123" s="134">
        <v>414</v>
      </c>
      <c r="F123" s="23">
        <v>78</v>
      </c>
      <c r="G123" s="23">
        <v>66</v>
      </c>
      <c r="H123" s="23">
        <v>60</v>
      </c>
      <c r="I123" s="23">
        <v>42</v>
      </c>
      <c r="J123" s="23">
        <v>0</v>
      </c>
      <c r="K123" s="23">
        <v>0</v>
      </c>
      <c r="L123" s="210">
        <v>246</v>
      </c>
      <c r="M123" s="204">
        <v>49</v>
      </c>
      <c r="N123" s="23">
        <v>45</v>
      </c>
      <c r="O123" s="159" t="s">
        <v>721</v>
      </c>
      <c r="P123" s="33">
        <v>2</v>
      </c>
      <c r="Q123" s="33">
        <v>1</v>
      </c>
      <c r="R123" s="33">
        <v>1</v>
      </c>
      <c r="S123" s="33">
        <v>1</v>
      </c>
      <c r="T123" s="33" t="s">
        <v>58</v>
      </c>
      <c r="U123" s="33" t="s">
        <v>57</v>
      </c>
      <c r="V123" s="33" t="s">
        <v>58</v>
      </c>
      <c r="W123" s="33">
        <v>309</v>
      </c>
      <c r="AK123">
        <f t="shared" si="12"/>
        <v>0</v>
      </c>
      <c r="AL123" t="str">
        <f t="shared" si="13"/>
        <v>Kai Sandsmark</v>
      </c>
    </row>
    <row r="124" spans="1:38">
      <c r="A124" s="23">
        <v>122</v>
      </c>
      <c r="B124" s="29" t="s">
        <v>470</v>
      </c>
      <c r="C124" s="31"/>
      <c r="D124" s="156">
        <v>122</v>
      </c>
      <c r="E124" s="134">
        <v>192</v>
      </c>
      <c r="F124" s="23">
        <v>73</v>
      </c>
      <c r="G124" s="23">
        <v>60</v>
      </c>
      <c r="H124" s="23">
        <v>70</v>
      </c>
      <c r="I124" s="23">
        <v>42</v>
      </c>
      <c r="J124" s="23">
        <v>0</v>
      </c>
      <c r="K124" s="23">
        <v>0</v>
      </c>
      <c r="L124" s="210">
        <v>245</v>
      </c>
      <c r="M124" s="204">
        <v>50</v>
      </c>
      <c r="N124" s="23">
        <v>43</v>
      </c>
      <c r="O124" s="159" t="s">
        <v>721</v>
      </c>
      <c r="P124" s="33">
        <v>1</v>
      </c>
      <c r="Q124" s="33">
        <v>3</v>
      </c>
      <c r="R124" s="33">
        <v>1</v>
      </c>
      <c r="S124" s="33">
        <v>1</v>
      </c>
      <c r="T124" s="33" t="s">
        <v>60</v>
      </c>
      <c r="U124" s="33" t="s">
        <v>57</v>
      </c>
      <c r="V124" s="33" t="s">
        <v>57</v>
      </c>
      <c r="W124" s="33">
        <v>289</v>
      </c>
      <c r="AK124">
        <f t="shared" si="12"/>
        <v>0</v>
      </c>
      <c r="AL124" t="str">
        <f t="shared" si="13"/>
        <v>Angel Pina</v>
      </c>
    </row>
    <row r="125" spans="1:38">
      <c r="A125" s="23">
        <v>122</v>
      </c>
      <c r="B125" s="29" t="s">
        <v>485</v>
      </c>
      <c r="C125" s="31"/>
      <c r="D125" s="156">
        <v>122</v>
      </c>
      <c r="E125" s="134">
        <v>207</v>
      </c>
      <c r="F125" s="23">
        <v>71</v>
      </c>
      <c r="G125" s="23">
        <v>48</v>
      </c>
      <c r="H125" s="23">
        <v>70</v>
      </c>
      <c r="I125" s="23">
        <v>56</v>
      </c>
      <c r="J125" s="23">
        <v>0</v>
      </c>
      <c r="K125" s="23">
        <v>0</v>
      </c>
      <c r="L125" s="210">
        <v>245</v>
      </c>
      <c r="M125" s="204">
        <v>50</v>
      </c>
      <c r="N125" s="23">
        <v>42</v>
      </c>
      <c r="O125" s="159" t="s">
        <v>721</v>
      </c>
      <c r="P125" s="33">
        <v>1</v>
      </c>
      <c r="Q125" s="33">
        <v>1</v>
      </c>
      <c r="R125" s="33">
        <v>1</v>
      </c>
      <c r="S125" s="33">
        <v>1</v>
      </c>
      <c r="T125" s="33" t="s">
        <v>58</v>
      </c>
      <c r="U125" s="33" t="s">
        <v>94</v>
      </c>
      <c r="V125" s="33" t="s">
        <v>94</v>
      </c>
      <c r="W125" s="33">
        <v>308</v>
      </c>
      <c r="AK125">
        <f t="shared" si="12"/>
        <v>0</v>
      </c>
      <c r="AL125" t="str">
        <f t="shared" si="13"/>
        <v>Michelle Walker</v>
      </c>
    </row>
    <row r="126" spans="1:38">
      <c r="A126" s="23">
        <v>122</v>
      </c>
      <c r="B126" s="29" t="s">
        <v>565</v>
      </c>
      <c r="C126" s="31"/>
      <c r="D126" s="156">
        <v>122</v>
      </c>
      <c r="E126" s="134">
        <v>291</v>
      </c>
      <c r="F126" s="23">
        <v>77</v>
      </c>
      <c r="G126" s="23">
        <v>66</v>
      </c>
      <c r="H126" s="23">
        <v>60</v>
      </c>
      <c r="I126" s="23">
        <v>42</v>
      </c>
      <c r="J126" s="23">
        <v>0</v>
      </c>
      <c r="K126" s="23">
        <v>0</v>
      </c>
      <c r="L126" s="210">
        <v>245</v>
      </c>
      <c r="M126" s="204">
        <v>50</v>
      </c>
      <c r="N126" s="23">
        <v>45</v>
      </c>
      <c r="O126" s="159" t="s">
        <v>721</v>
      </c>
      <c r="P126" s="33">
        <v>2</v>
      </c>
      <c r="Q126" s="33">
        <v>1</v>
      </c>
      <c r="R126" s="33">
        <v>1</v>
      </c>
      <c r="S126" s="33">
        <v>1</v>
      </c>
      <c r="T126" s="33" t="s">
        <v>58</v>
      </c>
      <c r="U126" s="33" t="s">
        <v>94</v>
      </c>
      <c r="V126" s="33" t="s">
        <v>94</v>
      </c>
      <c r="W126" s="33">
        <v>308</v>
      </c>
      <c r="AK126">
        <f t="shared" si="12"/>
        <v>0</v>
      </c>
      <c r="AL126" t="str">
        <f t="shared" si="13"/>
        <v>Mia Blum</v>
      </c>
    </row>
    <row r="127" spans="1:38">
      <c r="A127" s="23">
        <v>122</v>
      </c>
      <c r="B127" s="29" t="s">
        <v>646</v>
      </c>
      <c r="C127" s="31"/>
      <c r="D127" s="156">
        <v>122</v>
      </c>
      <c r="E127" s="134">
        <v>373</v>
      </c>
      <c r="F127" s="23">
        <v>77</v>
      </c>
      <c r="G127" s="23">
        <v>66</v>
      </c>
      <c r="H127" s="23">
        <v>60</v>
      </c>
      <c r="I127" s="23">
        <v>42</v>
      </c>
      <c r="J127" s="23">
        <v>0</v>
      </c>
      <c r="K127" s="23">
        <v>0</v>
      </c>
      <c r="L127" s="210">
        <v>245</v>
      </c>
      <c r="M127" s="204">
        <v>50</v>
      </c>
      <c r="N127" s="23">
        <v>45</v>
      </c>
      <c r="O127" s="159" t="s">
        <v>721</v>
      </c>
      <c r="P127" s="33">
        <v>2</v>
      </c>
      <c r="Q127" s="33">
        <v>1</v>
      </c>
      <c r="R127" s="33">
        <v>1</v>
      </c>
      <c r="S127" s="33">
        <v>1</v>
      </c>
      <c r="T127" s="33" t="s">
        <v>58</v>
      </c>
      <c r="U127" s="33" t="s">
        <v>94</v>
      </c>
      <c r="V127" s="33" t="s">
        <v>58</v>
      </c>
      <c r="W127" s="33">
        <v>308</v>
      </c>
      <c r="AK127">
        <f t="shared" si="12"/>
        <v>0</v>
      </c>
      <c r="AL127" t="str">
        <f t="shared" si="13"/>
        <v>Michael Lin Sr</v>
      </c>
    </row>
    <row r="128" spans="1:38">
      <c r="A128" s="23">
        <v>126</v>
      </c>
      <c r="B128" s="29" t="s">
        <v>313</v>
      </c>
      <c r="C128" s="31"/>
      <c r="D128" s="156">
        <v>126</v>
      </c>
      <c r="E128" s="134">
        <v>48</v>
      </c>
      <c r="F128" s="23">
        <v>76</v>
      </c>
      <c r="G128" s="23">
        <v>66</v>
      </c>
      <c r="H128" s="23">
        <v>60</v>
      </c>
      <c r="I128" s="23">
        <v>42</v>
      </c>
      <c r="J128" s="23">
        <v>0</v>
      </c>
      <c r="K128" s="23">
        <v>0</v>
      </c>
      <c r="L128" s="210">
        <v>244</v>
      </c>
      <c r="M128" s="204">
        <v>51</v>
      </c>
      <c r="N128" s="23">
        <v>44</v>
      </c>
      <c r="O128" s="159" t="s">
        <v>721</v>
      </c>
      <c r="P128" s="33">
        <v>1</v>
      </c>
      <c r="Q128" s="33">
        <v>1</v>
      </c>
      <c r="R128" s="33">
        <v>1</v>
      </c>
      <c r="S128" s="33">
        <v>2</v>
      </c>
      <c r="T128" s="33" t="s">
        <v>93</v>
      </c>
      <c r="U128" s="33" t="s">
        <v>96</v>
      </c>
      <c r="V128" s="33" t="s">
        <v>93</v>
      </c>
      <c r="W128" s="33">
        <v>288</v>
      </c>
      <c r="AK128">
        <f t="shared" si="12"/>
        <v>0</v>
      </c>
      <c r="AL128" t="str">
        <f t="shared" si="13"/>
        <v>Dave Messinger</v>
      </c>
    </row>
    <row r="129" spans="1:38">
      <c r="A129" s="23">
        <v>126</v>
      </c>
      <c r="B129" s="29" t="s">
        <v>318</v>
      </c>
      <c r="C129" s="31"/>
      <c r="D129" s="156">
        <v>126</v>
      </c>
      <c r="E129" s="134">
        <v>53</v>
      </c>
      <c r="F129" s="23">
        <v>86</v>
      </c>
      <c r="G129" s="23">
        <v>66</v>
      </c>
      <c r="H129" s="23">
        <v>50</v>
      </c>
      <c r="I129" s="23">
        <v>42</v>
      </c>
      <c r="J129" s="23">
        <v>0</v>
      </c>
      <c r="K129" s="23">
        <v>0</v>
      </c>
      <c r="L129" s="210">
        <v>244</v>
      </c>
      <c r="M129" s="204">
        <v>51</v>
      </c>
      <c r="N129" s="23">
        <v>46</v>
      </c>
      <c r="O129" s="159" t="s">
        <v>721</v>
      </c>
      <c r="P129" s="33">
        <v>1</v>
      </c>
      <c r="Q129" s="33">
        <v>1</v>
      </c>
      <c r="R129" s="33">
        <v>1</v>
      </c>
      <c r="S129" s="33">
        <v>3</v>
      </c>
      <c r="T129" s="33" t="s">
        <v>58</v>
      </c>
      <c r="U129" s="33" t="s">
        <v>57</v>
      </c>
      <c r="V129" s="33" t="s">
        <v>57</v>
      </c>
      <c r="W129" s="33">
        <v>307</v>
      </c>
      <c r="AK129">
        <f t="shared" si="12"/>
        <v>0</v>
      </c>
      <c r="AL129" t="str">
        <f t="shared" si="13"/>
        <v>Aaron Shaddy</v>
      </c>
    </row>
    <row r="130" spans="1:38">
      <c r="A130" s="23">
        <v>126</v>
      </c>
      <c r="B130" s="29" t="s">
        <v>451</v>
      </c>
      <c r="C130" s="31"/>
      <c r="D130" s="156">
        <v>126</v>
      </c>
      <c r="E130" s="134">
        <v>173</v>
      </c>
      <c r="F130" s="23">
        <v>80</v>
      </c>
      <c r="G130" s="23">
        <v>66</v>
      </c>
      <c r="H130" s="23">
        <v>70</v>
      </c>
      <c r="I130" s="23">
        <v>28</v>
      </c>
      <c r="J130" s="23">
        <v>0</v>
      </c>
      <c r="K130" s="23">
        <v>0</v>
      </c>
      <c r="L130" s="210">
        <v>244</v>
      </c>
      <c r="M130" s="204">
        <v>51</v>
      </c>
      <c r="N130" s="23">
        <v>46</v>
      </c>
      <c r="O130" s="159" t="s">
        <v>721</v>
      </c>
      <c r="P130" s="33">
        <v>2</v>
      </c>
      <c r="Q130" s="33">
        <v>1</v>
      </c>
      <c r="R130" s="33">
        <v>1</v>
      </c>
      <c r="S130" s="33">
        <v>3</v>
      </c>
      <c r="T130" s="33" t="s">
        <v>95</v>
      </c>
      <c r="U130" s="33" t="s">
        <v>57</v>
      </c>
      <c r="V130" s="33" t="s">
        <v>95</v>
      </c>
      <c r="W130" s="33">
        <v>263</v>
      </c>
      <c r="AK130">
        <f t="shared" si="12"/>
        <v>0</v>
      </c>
      <c r="AL130" t="str">
        <f t="shared" si="13"/>
        <v>Kris Tuel</v>
      </c>
    </row>
    <row r="131" spans="1:38">
      <c r="A131" s="23">
        <v>126</v>
      </c>
      <c r="B131" s="29" t="s">
        <v>465</v>
      </c>
      <c r="C131" s="31"/>
      <c r="D131" s="156">
        <v>126</v>
      </c>
      <c r="E131" s="134">
        <v>187</v>
      </c>
      <c r="F131" s="23">
        <v>83</v>
      </c>
      <c r="G131" s="23">
        <v>73</v>
      </c>
      <c r="H131" s="23">
        <v>60</v>
      </c>
      <c r="I131" s="23">
        <v>28</v>
      </c>
      <c r="J131" s="23">
        <v>0</v>
      </c>
      <c r="K131" s="23">
        <v>0</v>
      </c>
      <c r="L131" s="210">
        <v>244</v>
      </c>
      <c r="M131" s="204">
        <v>51</v>
      </c>
      <c r="N131" s="23">
        <v>46</v>
      </c>
      <c r="O131" s="159" t="s">
        <v>721</v>
      </c>
      <c r="P131" s="33">
        <v>2</v>
      </c>
      <c r="Q131" s="33">
        <v>1</v>
      </c>
      <c r="R131" s="33">
        <v>3</v>
      </c>
      <c r="S131" s="33">
        <v>1</v>
      </c>
      <c r="T131" s="33" t="s">
        <v>95</v>
      </c>
      <c r="U131" s="33" t="s">
        <v>61</v>
      </c>
      <c r="V131" s="33" t="s">
        <v>61</v>
      </c>
      <c r="W131" s="33">
        <v>244</v>
      </c>
      <c r="AK131">
        <f t="shared" ref="AK131:AK194" si="14">IFERROR(RIGHT(B131,1)*1,0)</f>
        <v>2</v>
      </c>
      <c r="AL131" t="str">
        <f t="shared" ref="AL131:AL194" si="15">IFERROR(LEFT(B131,IFERROR(SEARCH(AK131,B131,1)-1,B131)),B131)</f>
        <v>Lisa Cook</v>
      </c>
    </row>
    <row r="132" spans="1:38">
      <c r="A132" s="23">
        <v>126</v>
      </c>
      <c r="B132" s="29" t="s">
        <v>509</v>
      </c>
      <c r="C132" s="31"/>
      <c r="D132" s="156">
        <v>126</v>
      </c>
      <c r="E132" s="134">
        <v>231</v>
      </c>
      <c r="F132" s="23">
        <v>76</v>
      </c>
      <c r="G132" s="23">
        <v>66</v>
      </c>
      <c r="H132" s="23">
        <v>60</v>
      </c>
      <c r="I132" s="23">
        <v>42</v>
      </c>
      <c r="J132" s="23">
        <v>0</v>
      </c>
      <c r="K132" s="23">
        <v>0</v>
      </c>
      <c r="L132" s="210">
        <v>244</v>
      </c>
      <c r="M132" s="204">
        <v>51</v>
      </c>
      <c r="N132" s="23">
        <v>44</v>
      </c>
      <c r="O132" s="159" t="s">
        <v>721</v>
      </c>
      <c r="P132" s="33">
        <v>1</v>
      </c>
      <c r="Q132" s="33">
        <v>1</v>
      </c>
      <c r="R132" s="33">
        <v>1</v>
      </c>
      <c r="S132" s="33">
        <v>2</v>
      </c>
      <c r="T132" s="33" t="s">
        <v>58</v>
      </c>
      <c r="U132" s="33" t="s">
        <v>57</v>
      </c>
      <c r="V132" s="33" t="s">
        <v>57</v>
      </c>
      <c r="W132" s="33">
        <v>307</v>
      </c>
      <c r="AK132">
        <f t="shared" si="14"/>
        <v>1</v>
      </c>
      <c r="AL132" t="str">
        <f t="shared" si="15"/>
        <v>Krystal Swoboda</v>
      </c>
    </row>
    <row r="133" spans="1:38">
      <c r="A133" s="23">
        <v>126</v>
      </c>
      <c r="B133" s="29" t="s">
        <v>566</v>
      </c>
      <c r="C133" s="31"/>
      <c r="D133" s="156">
        <v>126</v>
      </c>
      <c r="E133" s="134">
        <v>292</v>
      </c>
      <c r="F133" s="23">
        <v>72</v>
      </c>
      <c r="G133" s="23">
        <v>60</v>
      </c>
      <c r="H133" s="23">
        <v>70</v>
      </c>
      <c r="I133" s="23">
        <v>42</v>
      </c>
      <c r="J133" s="23">
        <v>0</v>
      </c>
      <c r="K133" s="23">
        <v>0</v>
      </c>
      <c r="L133" s="210">
        <v>244</v>
      </c>
      <c r="M133" s="204">
        <v>51</v>
      </c>
      <c r="N133" s="23">
        <v>43</v>
      </c>
      <c r="O133" s="159" t="s">
        <v>721</v>
      </c>
      <c r="P133" s="33">
        <v>3</v>
      </c>
      <c r="Q133" s="33">
        <v>1</v>
      </c>
      <c r="R133" s="33">
        <v>1</v>
      </c>
      <c r="S133" s="33">
        <v>1</v>
      </c>
      <c r="T133" s="33" t="s">
        <v>93</v>
      </c>
      <c r="U133" s="33" t="s">
        <v>94</v>
      </c>
      <c r="V133" s="33" t="s">
        <v>94</v>
      </c>
      <c r="W133" s="33">
        <v>307</v>
      </c>
      <c r="AK133">
        <f t="shared" si="14"/>
        <v>0</v>
      </c>
      <c r="AL133" t="str">
        <f t="shared" si="15"/>
        <v>Dan Roberts</v>
      </c>
    </row>
    <row r="134" spans="1:38">
      <c r="A134" s="23">
        <v>126</v>
      </c>
      <c r="B134" s="29" t="s">
        <v>578</v>
      </c>
      <c r="C134" s="31"/>
      <c r="D134" s="156">
        <v>126</v>
      </c>
      <c r="E134" s="134">
        <v>304</v>
      </c>
      <c r="F134" s="23">
        <v>78</v>
      </c>
      <c r="G134" s="23">
        <v>54</v>
      </c>
      <c r="H134" s="23">
        <v>70</v>
      </c>
      <c r="I134" s="23">
        <v>42</v>
      </c>
      <c r="J134" s="23">
        <v>0</v>
      </c>
      <c r="K134" s="23">
        <v>0</v>
      </c>
      <c r="L134" s="210">
        <v>244</v>
      </c>
      <c r="M134" s="204">
        <v>51</v>
      </c>
      <c r="N134" s="23">
        <v>44</v>
      </c>
      <c r="O134" s="159" t="s">
        <v>721</v>
      </c>
      <c r="P134" s="33">
        <v>1</v>
      </c>
      <c r="Q134" s="33">
        <v>2</v>
      </c>
      <c r="R134" s="33">
        <v>1</v>
      </c>
      <c r="S134" s="33">
        <v>1</v>
      </c>
      <c r="T134" s="33" t="s">
        <v>93</v>
      </c>
      <c r="U134" s="33" t="s">
        <v>57</v>
      </c>
      <c r="V134" s="33" t="s">
        <v>57</v>
      </c>
      <c r="W134" s="33">
        <v>307</v>
      </c>
      <c r="AK134">
        <f t="shared" si="14"/>
        <v>0</v>
      </c>
      <c r="AL134" t="str">
        <f t="shared" si="15"/>
        <v>Kim Symmonds</v>
      </c>
    </row>
    <row r="135" spans="1:38">
      <c r="A135" s="23">
        <v>126</v>
      </c>
      <c r="B135" s="29" t="s">
        <v>673</v>
      </c>
      <c r="C135" s="31"/>
      <c r="D135" s="156">
        <v>126</v>
      </c>
      <c r="E135" s="134">
        <v>402</v>
      </c>
      <c r="F135" s="23">
        <v>75</v>
      </c>
      <c r="G135" s="23">
        <v>67</v>
      </c>
      <c r="H135" s="23">
        <v>60</v>
      </c>
      <c r="I135" s="23">
        <v>42</v>
      </c>
      <c r="J135" s="23">
        <v>0</v>
      </c>
      <c r="K135" s="23">
        <v>0</v>
      </c>
      <c r="L135" s="210">
        <v>244</v>
      </c>
      <c r="M135" s="204">
        <v>51</v>
      </c>
      <c r="N135" s="23">
        <v>43</v>
      </c>
      <c r="O135" s="159" t="s">
        <v>721</v>
      </c>
      <c r="P135" s="33">
        <v>1</v>
      </c>
      <c r="Q135" s="33">
        <v>1</v>
      </c>
      <c r="R135" s="33">
        <v>2</v>
      </c>
      <c r="S135" s="33">
        <v>1</v>
      </c>
      <c r="T135" s="33" t="s">
        <v>58</v>
      </c>
      <c r="U135" s="33" t="s">
        <v>94</v>
      </c>
      <c r="V135" s="33" t="s">
        <v>94</v>
      </c>
      <c r="W135" s="33">
        <v>307</v>
      </c>
      <c r="AK135">
        <f t="shared" si="14"/>
        <v>0</v>
      </c>
      <c r="AL135" t="str">
        <f t="shared" si="15"/>
        <v>Brent Delger</v>
      </c>
    </row>
    <row r="136" spans="1:38">
      <c r="A136" s="23">
        <v>126</v>
      </c>
      <c r="B136" s="29" t="s">
        <v>679</v>
      </c>
      <c r="C136" s="31"/>
      <c r="D136" s="156">
        <v>126</v>
      </c>
      <c r="E136" s="134">
        <v>408</v>
      </c>
      <c r="F136" s="23">
        <v>84</v>
      </c>
      <c r="G136" s="23">
        <v>72</v>
      </c>
      <c r="H136" s="23">
        <v>60</v>
      </c>
      <c r="I136" s="23">
        <v>28</v>
      </c>
      <c r="J136" s="23">
        <v>0</v>
      </c>
      <c r="K136" s="23">
        <v>0</v>
      </c>
      <c r="L136" s="210">
        <v>244</v>
      </c>
      <c r="M136" s="204">
        <v>51</v>
      </c>
      <c r="N136" s="23">
        <v>47</v>
      </c>
      <c r="O136" s="159" t="s">
        <v>721</v>
      </c>
      <c r="P136" s="33">
        <v>1</v>
      </c>
      <c r="Q136" s="33">
        <v>3</v>
      </c>
      <c r="R136" s="33">
        <v>2</v>
      </c>
      <c r="S136" s="33">
        <v>1</v>
      </c>
      <c r="T136" s="33" t="s">
        <v>93</v>
      </c>
      <c r="U136" s="33" t="s">
        <v>45</v>
      </c>
      <c r="V136" s="33" t="s">
        <v>93</v>
      </c>
      <c r="W136" s="33">
        <v>288</v>
      </c>
      <c r="AK136">
        <f t="shared" si="14"/>
        <v>2</v>
      </c>
      <c r="AL136" t="str">
        <f t="shared" si="15"/>
        <v>Ryan Stieren</v>
      </c>
    </row>
    <row r="137" spans="1:38">
      <c r="A137" s="23">
        <v>135</v>
      </c>
      <c r="B137" s="29" t="s">
        <v>379</v>
      </c>
      <c r="C137" s="31"/>
      <c r="D137" s="156">
        <v>135</v>
      </c>
      <c r="E137" s="134">
        <v>115</v>
      </c>
      <c r="F137" s="23">
        <v>89</v>
      </c>
      <c r="G137" s="23">
        <v>66</v>
      </c>
      <c r="H137" s="23">
        <v>60</v>
      </c>
      <c r="I137" s="23">
        <v>28</v>
      </c>
      <c r="J137" s="23">
        <v>0</v>
      </c>
      <c r="K137" s="23">
        <v>0</v>
      </c>
      <c r="L137" s="210">
        <v>243</v>
      </c>
      <c r="M137" s="204">
        <v>52</v>
      </c>
      <c r="N137" s="23">
        <v>47</v>
      </c>
      <c r="O137" s="159" t="s">
        <v>721</v>
      </c>
      <c r="P137" s="33">
        <v>2</v>
      </c>
      <c r="Q137" s="33">
        <v>3</v>
      </c>
      <c r="R137" s="33">
        <v>1</v>
      </c>
      <c r="S137" s="33">
        <v>1</v>
      </c>
      <c r="T137" s="33" t="s">
        <v>95</v>
      </c>
      <c r="U137" s="33" t="s">
        <v>57</v>
      </c>
      <c r="V137" s="33" t="s">
        <v>57</v>
      </c>
      <c r="W137" s="33">
        <v>287</v>
      </c>
      <c r="AK137">
        <f t="shared" si="14"/>
        <v>0</v>
      </c>
      <c r="AL137" t="str">
        <f t="shared" si="15"/>
        <v>Cindy Philby</v>
      </c>
    </row>
    <row r="138" spans="1:38">
      <c r="A138" s="23">
        <v>135</v>
      </c>
      <c r="B138" s="29" t="s">
        <v>452</v>
      </c>
      <c r="C138" s="31"/>
      <c r="D138" s="156">
        <v>135</v>
      </c>
      <c r="E138" s="134">
        <v>174</v>
      </c>
      <c r="F138" s="23">
        <v>81</v>
      </c>
      <c r="G138" s="23">
        <v>60</v>
      </c>
      <c r="H138" s="23">
        <v>60</v>
      </c>
      <c r="I138" s="23">
        <v>42</v>
      </c>
      <c r="J138" s="23">
        <v>0</v>
      </c>
      <c r="K138" s="23">
        <v>0</v>
      </c>
      <c r="L138" s="210">
        <v>243</v>
      </c>
      <c r="M138" s="204">
        <v>52</v>
      </c>
      <c r="N138" s="23">
        <v>45</v>
      </c>
      <c r="O138" s="159" t="s">
        <v>721</v>
      </c>
      <c r="P138" s="33">
        <v>1</v>
      </c>
      <c r="Q138" s="33">
        <v>2</v>
      </c>
      <c r="R138" s="33">
        <v>1</v>
      </c>
      <c r="S138" s="33">
        <v>1</v>
      </c>
      <c r="T138" s="33" t="s">
        <v>93</v>
      </c>
      <c r="U138" s="33" t="s">
        <v>57</v>
      </c>
      <c r="V138" s="33" t="s">
        <v>57</v>
      </c>
      <c r="W138" s="33">
        <v>306</v>
      </c>
      <c r="AK138">
        <f t="shared" si="14"/>
        <v>1</v>
      </c>
      <c r="AL138" t="str">
        <f t="shared" si="15"/>
        <v>Terry Buckley</v>
      </c>
    </row>
    <row r="139" spans="1:38">
      <c r="A139" s="23">
        <v>135</v>
      </c>
      <c r="B139" s="29" t="s">
        <v>681</v>
      </c>
      <c r="C139" s="31"/>
      <c r="D139" s="156">
        <v>135</v>
      </c>
      <c r="E139" s="134">
        <v>410</v>
      </c>
      <c r="F139" s="23">
        <v>81</v>
      </c>
      <c r="G139" s="23">
        <v>60</v>
      </c>
      <c r="H139" s="23">
        <v>60</v>
      </c>
      <c r="I139" s="23">
        <v>42</v>
      </c>
      <c r="J139" s="23">
        <v>0</v>
      </c>
      <c r="K139" s="23">
        <v>0</v>
      </c>
      <c r="L139" s="210">
        <v>243</v>
      </c>
      <c r="M139" s="204">
        <v>52</v>
      </c>
      <c r="N139" s="23">
        <v>45</v>
      </c>
      <c r="O139" s="159" t="s">
        <v>721</v>
      </c>
      <c r="P139" s="33">
        <v>1</v>
      </c>
      <c r="Q139" s="33">
        <v>1</v>
      </c>
      <c r="R139" s="33">
        <v>1</v>
      </c>
      <c r="S139" s="33">
        <v>2</v>
      </c>
      <c r="T139" s="33" t="s">
        <v>58</v>
      </c>
      <c r="U139" s="33" t="s">
        <v>57</v>
      </c>
      <c r="V139" s="33" t="s">
        <v>58</v>
      </c>
      <c r="W139" s="33">
        <v>306</v>
      </c>
      <c r="AK139">
        <f t="shared" si="14"/>
        <v>0</v>
      </c>
      <c r="AL139" t="str">
        <f t="shared" si="15"/>
        <v>Justin Skelton</v>
      </c>
    </row>
    <row r="140" spans="1:38">
      <c r="A140" s="23">
        <v>135</v>
      </c>
      <c r="B140" s="29" t="s">
        <v>699</v>
      </c>
      <c r="C140" s="31"/>
      <c r="D140" s="156">
        <v>135</v>
      </c>
      <c r="E140" s="134">
        <v>430</v>
      </c>
      <c r="F140" s="23">
        <v>73</v>
      </c>
      <c r="G140" s="23">
        <v>78</v>
      </c>
      <c r="H140" s="23">
        <v>50</v>
      </c>
      <c r="I140" s="23">
        <v>42</v>
      </c>
      <c r="J140" s="23">
        <v>0</v>
      </c>
      <c r="K140" s="23">
        <v>0</v>
      </c>
      <c r="L140" s="210">
        <v>243</v>
      </c>
      <c r="M140" s="204">
        <v>52</v>
      </c>
      <c r="N140" s="23">
        <v>45</v>
      </c>
      <c r="O140" s="159" t="s">
        <v>721</v>
      </c>
      <c r="P140" s="33">
        <v>1</v>
      </c>
      <c r="Q140" s="33">
        <v>2</v>
      </c>
      <c r="R140" s="33">
        <v>1</v>
      </c>
      <c r="S140" s="33">
        <v>1</v>
      </c>
      <c r="T140" s="33" t="s">
        <v>93</v>
      </c>
      <c r="U140" s="33" t="s">
        <v>94</v>
      </c>
      <c r="V140" s="33" t="s">
        <v>93</v>
      </c>
      <c r="W140" s="33">
        <v>306</v>
      </c>
      <c r="AK140">
        <f t="shared" si="14"/>
        <v>0</v>
      </c>
      <c r="AL140" t="str">
        <f t="shared" si="15"/>
        <v>Darren Merchant</v>
      </c>
    </row>
    <row r="141" spans="1:38">
      <c r="A141" s="23">
        <v>139</v>
      </c>
      <c r="B141" s="29" t="s">
        <v>210</v>
      </c>
      <c r="C141" s="31"/>
      <c r="D141" s="156">
        <v>139</v>
      </c>
      <c r="E141" s="134">
        <v>8</v>
      </c>
      <c r="F141" s="23">
        <v>86</v>
      </c>
      <c r="G141" s="23">
        <v>72</v>
      </c>
      <c r="H141" s="23">
        <v>70</v>
      </c>
      <c r="I141" s="23">
        <v>14</v>
      </c>
      <c r="J141" s="23">
        <v>0</v>
      </c>
      <c r="K141" s="23">
        <v>0</v>
      </c>
      <c r="L141" s="210">
        <v>242</v>
      </c>
      <c r="M141" s="204">
        <v>53</v>
      </c>
      <c r="N141" s="23">
        <v>47</v>
      </c>
      <c r="O141" s="159" t="s">
        <v>721</v>
      </c>
      <c r="P141" s="33">
        <v>2</v>
      </c>
      <c r="Q141" s="33">
        <v>1</v>
      </c>
      <c r="R141" s="33">
        <v>2</v>
      </c>
      <c r="S141" s="33">
        <v>4</v>
      </c>
      <c r="T141" s="33" t="s">
        <v>95</v>
      </c>
      <c r="U141" s="33" t="s">
        <v>103</v>
      </c>
      <c r="V141" s="33" t="s">
        <v>103</v>
      </c>
      <c r="W141" s="33">
        <v>242</v>
      </c>
      <c r="AK141">
        <f t="shared" si="14"/>
        <v>0</v>
      </c>
      <c r="AL141" t="str">
        <f t="shared" si="15"/>
        <v>John Blubaugh</v>
      </c>
    </row>
    <row r="142" spans="1:38">
      <c r="A142" s="23">
        <v>139</v>
      </c>
      <c r="B142" s="29" t="s">
        <v>310</v>
      </c>
      <c r="C142" s="31"/>
      <c r="D142" s="156">
        <v>139</v>
      </c>
      <c r="E142" s="134">
        <v>45</v>
      </c>
      <c r="F142" s="23">
        <v>78</v>
      </c>
      <c r="G142" s="23">
        <v>66</v>
      </c>
      <c r="H142" s="23">
        <v>70</v>
      </c>
      <c r="I142" s="23">
        <v>28</v>
      </c>
      <c r="J142" s="23">
        <v>0</v>
      </c>
      <c r="K142" s="23">
        <v>0</v>
      </c>
      <c r="L142" s="210">
        <v>242</v>
      </c>
      <c r="M142" s="204">
        <v>53</v>
      </c>
      <c r="N142" s="23">
        <v>45</v>
      </c>
      <c r="O142" s="159" t="s">
        <v>721</v>
      </c>
      <c r="P142" s="33">
        <v>2</v>
      </c>
      <c r="Q142" s="33">
        <v>1</v>
      </c>
      <c r="R142" s="33">
        <v>1</v>
      </c>
      <c r="S142" s="33">
        <v>2</v>
      </c>
      <c r="T142" s="33" t="s">
        <v>58</v>
      </c>
      <c r="U142" s="33" t="s">
        <v>57</v>
      </c>
      <c r="V142" s="33" t="s">
        <v>57</v>
      </c>
      <c r="W142" s="33">
        <v>305</v>
      </c>
      <c r="AK142">
        <f t="shared" si="14"/>
        <v>1</v>
      </c>
      <c r="AL142" t="str">
        <f t="shared" si="15"/>
        <v>Jason Sessler</v>
      </c>
    </row>
    <row r="143" spans="1:38">
      <c r="A143" s="23">
        <v>139</v>
      </c>
      <c r="B143" s="29" t="s">
        <v>422</v>
      </c>
      <c r="C143" s="31"/>
      <c r="D143" s="156">
        <v>139</v>
      </c>
      <c r="E143" s="134">
        <v>144</v>
      </c>
      <c r="F143" s="23">
        <v>72</v>
      </c>
      <c r="G143" s="23">
        <v>72</v>
      </c>
      <c r="H143" s="23">
        <v>70</v>
      </c>
      <c r="I143" s="23">
        <v>28</v>
      </c>
      <c r="J143" s="23">
        <v>0</v>
      </c>
      <c r="K143" s="23">
        <v>0</v>
      </c>
      <c r="L143" s="210">
        <v>242</v>
      </c>
      <c r="M143" s="204">
        <v>53</v>
      </c>
      <c r="N143" s="23">
        <v>45</v>
      </c>
      <c r="O143" s="159" t="s">
        <v>721</v>
      </c>
      <c r="P143" s="33">
        <v>1</v>
      </c>
      <c r="Q143" s="33">
        <v>1</v>
      </c>
      <c r="R143" s="33">
        <v>2</v>
      </c>
      <c r="S143" s="33">
        <v>2</v>
      </c>
      <c r="T143" s="33" t="s">
        <v>58</v>
      </c>
      <c r="U143" s="33" t="s">
        <v>96</v>
      </c>
      <c r="V143" s="33" t="s">
        <v>58</v>
      </c>
      <c r="W143" s="33">
        <v>286</v>
      </c>
      <c r="AK143">
        <f t="shared" si="14"/>
        <v>0</v>
      </c>
      <c r="AL143" t="str">
        <f t="shared" si="15"/>
        <v>Chuck Rentschler</v>
      </c>
    </row>
    <row r="144" spans="1:38">
      <c r="A144" s="23">
        <v>139</v>
      </c>
      <c r="B144" s="29" t="s">
        <v>450</v>
      </c>
      <c r="C144" s="31"/>
      <c r="D144" s="156">
        <v>139</v>
      </c>
      <c r="E144" s="134">
        <v>171</v>
      </c>
      <c r="F144" s="23">
        <v>74</v>
      </c>
      <c r="G144" s="23">
        <v>66</v>
      </c>
      <c r="H144" s="23">
        <v>60</v>
      </c>
      <c r="I144" s="23">
        <v>42</v>
      </c>
      <c r="J144" s="23">
        <v>0</v>
      </c>
      <c r="K144" s="23">
        <v>0</v>
      </c>
      <c r="L144" s="210">
        <v>242</v>
      </c>
      <c r="M144" s="204">
        <v>53</v>
      </c>
      <c r="N144" s="23">
        <v>44</v>
      </c>
      <c r="O144" s="159" t="s">
        <v>721</v>
      </c>
      <c r="P144" s="33">
        <v>1</v>
      </c>
      <c r="Q144" s="33">
        <v>1</v>
      </c>
      <c r="R144" s="33">
        <v>1</v>
      </c>
      <c r="S144" s="33">
        <v>3</v>
      </c>
      <c r="T144" s="33" t="s">
        <v>58</v>
      </c>
      <c r="U144" s="33" t="s">
        <v>57</v>
      </c>
      <c r="V144" s="33" t="s">
        <v>57</v>
      </c>
      <c r="W144" s="33">
        <v>305</v>
      </c>
      <c r="AK144">
        <f t="shared" si="14"/>
        <v>0</v>
      </c>
      <c r="AL144" t="str">
        <f t="shared" si="15"/>
        <v>Karen Burns</v>
      </c>
    </row>
    <row r="145" spans="1:38">
      <c r="A145" s="23">
        <v>139</v>
      </c>
      <c r="B145" s="29" t="s">
        <v>467</v>
      </c>
      <c r="C145" s="31"/>
      <c r="D145" s="156">
        <v>139</v>
      </c>
      <c r="E145" s="134">
        <v>189</v>
      </c>
      <c r="F145" s="23">
        <v>76</v>
      </c>
      <c r="G145" s="23">
        <v>54</v>
      </c>
      <c r="H145" s="23">
        <v>70</v>
      </c>
      <c r="I145" s="23">
        <v>42</v>
      </c>
      <c r="J145" s="23">
        <v>0</v>
      </c>
      <c r="K145" s="23">
        <v>0</v>
      </c>
      <c r="L145" s="210">
        <v>242</v>
      </c>
      <c r="M145" s="204">
        <v>53</v>
      </c>
      <c r="N145" s="23">
        <v>43</v>
      </c>
      <c r="O145" s="159" t="s">
        <v>721</v>
      </c>
      <c r="P145" s="33">
        <v>1</v>
      </c>
      <c r="Q145" s="33">
        <v>2</v>
      </c>
      <c r="R145" s="33">
        <v>1</v>
      </c>
      <c r="S145" s="33">
        <v>1</v>
      </c>
      <c r="T145" s="33" t="s">
        <v>93</v>
      </c>
      <c r="U145" s="33" t="s">
        <v>57</v>
      </c>
      <c r="V145" s="33" t="s">
        <v>93</v>
      </c>
      <c r="W145" s="33">
        <v>305</v>
      </c>
      <c r="AK145">
        <f t="shared" si="14"/>
        <v>0</v>
      </c>
      <c r="AL145" t="str">
        <f t="shared" si="15"/>
        <v>Jane Mattern</v>
      </c>
    </row>
    <row r="146" spans="1:38">
      <c r="A146" s="23">
        <v>139</v>
      </c>
      <c r="B146" s="29" t="s">
        <v>497</v>
      </c>
      <c r="C146" s="31"/>
      <c r="D146" s="156">
        <v>139</v>
      </c>
      <c r="E146" s="134">
        <v>219</v>
      </c>
      <c r="F146" s="23">
        <v>78</v>
      </c>
      <c r="G146" s="23">
        <v>66</v>
      </c>
      <c r="H146" s="23">
        <v>70</v>
      </c>
      <c r="I146" s="23">
        <v>28</v>
      </c>
      <c r="J146" s="23">
        <v>0</v>
      </c>
      <c r="K146" s="23">
        <v>0</v>
      </c>
      <c r="L146" s="210">
        <v>242</v>
      </c>
      <c r="M146" s="204">
        <v>53</v>
      </c>
      <c r="N146" s="23">
        <v>45</v>
      </c>
      <c r="O146" s="159" t="s">
        <v>721</v>
      </c>
      <c r="P146" s="33">
        <v>2</v>
      </c>
      <c r="Q146" s="33">
        <v>3</v>
      </c>
      <c r="R146" s="33">
        <v>1</v>
      </c>
      <c r="S146" s="33">
        <v>1</v>
      </c>
      <c r="T146" s="33" t="s">
        <v>60</v>
      </c>
      <c r="U146" s="33" t="s">
        <v>57</v>
      </c>
      <c r="V146" s="33" t="s">
        <v>57</v>
      </c>
      <c r="W146" s="33">
        <v>286</v>
      </c>
      <c r="AK146">
        <f t="shared" si="14"/>
        <v>0</v>
      </c>
      <c r="AL146" t="str">
        <f t="shared" si="15"/>
        <v>Michael Andrlik</v>
      </c>
    </row>
    <row r="147" spans="1:38">
      <c r="A147" s="23">
        <v>139</v>
      </c>
      <c r="B147" s="29" t="s">
        <v>572</v>
      </c>
      <c r="C147" s="31"/>
      <c r="D147" s="156">
        <v>139</v>
      </c>
      <c r="E147" s="134">
        <v>298</v>
      </c>
      <c r="F147" s="23">
        <v>78</v>
      </c>
      <c r="G147" s="23">
        <v>72</v>
      </c>
      <c r="H147" s="23">
        <v>50</v>
      </c>
      <c r="I147" s="23">
        <v>42</v>
      </c>
      <c r="J147" s="23">
        <v>0</v>
      </c>
      <c r="K147" s="23">
        <v>0</v>
      </c>
      <c r="L147" s="210">
        <v>242</v>
      </c>
      <c r="M147" s="204">
        <v>53</v>
      </c>
      <c r="N147" s="23">
        <v>45</v>
      </c>
      <c r="O147" s="159" t="s">
        <v>721</v>
      </c>
      <c r="P147" s="33">
        <v>1</v>
      </c>
      <c r="Q147" s="33">
        <v>1</v>
      </c>
      <c r="R147" s="33">
        <v>1</v>
      </c>
      <c r="S147" s="33">
        <v>2</v>
      </c>
      <c r="T147" s="33" t="s">
        <v>93</v>
      </c>
      <c r="U147" s="33" t="s">
        <v>57</v>
      </c>
      <c r="V147" s="33" t="s">
        <v>57</v>
      </c>
      <c r="W147" s="33">
        <v>305</v>
      </c>
      <c r="AK147">
        <f t="shared" si="14"/>
        <v>0</v>
      </c>
      <c r="AL147" t="str">
        <f t="shared" si="15"/>
        <v>Jason Percha</v>
      </c>
    </row>
    <row r="148" spans="1:38">
      <c r="A148" s="23">
        <v>139</v>
      </c>
      <c r="B148" s="29" t="s">
        <v>582</v>
      </c>
      <c r="C148" s="31"/>
      <c r="D148" s="156">
        <v>139</v>
      </c>
      <c r="E148" s="134">
        <v>308</v>
      </c>
      <c r="F148" s="23">
        <v>76</v>
      </c>
      <c r="G148" s="23">
        <v>78</v>
      </c>
      <c r="H148" s="23">
        <v>60</v>
      </c>
      <c r="I148" s="23">
        <v>28</v>
      </c>
      <c r="J148" s="23">
        <v>0</v>
      </c>
      <c r="K148" s="23">
        <v>0</v>
      </c>
      <c r="L148" s="210">
        <v>242</v>
      </c>
      <c r="M148" s="204">
        <v>53</v>
      </c>
      <c r="N148" s="23">
        <v>45</v>
      </c>
      <c r="O148" s="159" t="s">
        <v>721</v>
      </c>
      <c r="P148" s="33">
        <v>1</v>
      </c>
      <c r="Q148" s="33">
        <v>2</v>
      </c>
      <c r="R148" s="33">
        <v>1</v>
      </c>
      <c r="S148" s="33">
        <v>2</v>
      </c>
      <c r="T148" s="33" t="s">
        <v>59</v>
      </c>
      <c r="U148" s="33" t="s">
        <v>57</v>
      </c>
      <c r="V148" s="33" t="s">
        <v>59</v>
      </c>
      <c r="W148" s="33">
        <v>261</v>
      </c>
      <c r="AK148">
        <f t="shared" si="14"/>
        <v>1</v>
      </c>
      <c r="AL148" t="str">
        <f t="shared" si="15"/>
        <v>Mike Broyles</v>
      </c>
    </row>
    <row r="149" spans="1:38">
      <c r="A149" s="23">
        <v>147</v>
      </c>
      <c r="B149" s="29" t="s">
        <v>291</v>
      </c>
      <c r="C149" s="31"/>
      <c r="D149" s="156">
        <v>147</v>
      </c>
      <c r="E149" s="134">
        <v>26</v>
      </c>
      <c r="F149" s="23">
        <v>65</v>
      </c>
      <c r="G149" s="23">
        <v>60</v>
      </c>
      <c r="H149" s="23">
        <v>60</v>
      </c>
      <c r="I149" s="23">
        <v>56</v>
      </c>
      <c r="J149" s="23">
        <v>0</v>
      </c>
      <c r="K149" s="23">
        <v>0</v>
      </c>
      <c r="L149" s="210">
        <v>241</v>
      </c>
      <c r="M149" s="204">
        <v>54</v>
      </c>
      <c r="N149" s="23">
        <v>41</v>
      </c>
      <c r="O149" s="159" t="s">
        <v>721</v>
      </c>
      <c r="P149" s="33">
        <v>1</v>
      </c>
      <c r="Q149" s="33">
        <v>1</v>
      </c>
      <c r="R149" s="33">
        <v>1</v>
      </c>
      <c r="S149" s="33">
        <v>1</v>
      </c>
      <c r="T149" s="33" t="s">
        <v>93</v>
      </c>
      <c r="U149" s="33" t="s">
        <v>94</v>
      </c>
      <c r="V149" s="33" t="s">
        <v>94</v>
      </c>
      <c r="W149" s="33">
        <v>304</v>
      </c>
      <c r="AK149">
        <f t="shared" si="14"/>
        <v>0</v>
      </c>
      <c r="AL149" t="str">
        <f t="shared" si="15"/>
        <v>Adam Dejoode</v>
      </c>
    </row>
    <row r="150" spans="1:38">
      <c r="A150" s="23">
        <v>147</v>
      </c>
      <c r="B150" s="29" t="s">
        <v>528</v>
      </c>
      <c r="C150" s="31"/>
      <c r="D150" s="156">
        <v>147</v>
      </c>
      <c r="E150" s="134">
        <v>252</v>
      </c>
      <c r="F150" s="23">
        <v>71</v>
      </c>
      <c r="G150" s="23">
        <v>54</v>
      </c>
      <c r="H150" s="23">
        <v>60</v>
      </c>
      <c r="I150" s="23">
        <v>56</v>
      </c>
      <c r="J150" s="23">
        <v>0</v>
      </c>
      <c r="K150" s="23">
        <v>0</v>
      </c>
      <c r="L150" s="210">
        <v>241</v>
      </c>
      <c r="M150" s="204">
        <v>54</v>
      </c>
      <c r="N150" s="23">
        <v>42</v>
      </c>
      <c r="O150" s="159" t="s">
        <v>721</v>
      </c>
      <c r="P150" s="33">
        <v>1</v>
      </c>
      <c r="Q150" s="33">
        <v>1</v>
      </c>
      <c r="R150" s="33">
        <v>1</v>
      </c>
      <c r="S150" s="33">
        <v>1</v>
      </c>
      <c r="T150" s="33" t="s">
        <v>93</v>
      </c>
      <c r="U150" s="33" t="s">
        <v>94</v>
      </c>
      <c r="V150" s="33" t="s">
        <v>94</v>
      </c>
      <c r="W150" s="33">
        <v>304</v>
      </c>
      <c r="AK150">
        <f t="shared" si="14"/>
        <v>0</v>
      </c>
      <c r="AL150" t="str">
        <f t="shared" si="15"/>
        <v>Chris Eastridge</v>
      </c>
    </row>
    <row r="151" spans="1:38">
      <c r="A151" s="23">
        <v>147</v>
      </c>
      <c r="B151" s="29" t="s">
        <v>545</v>
      </c>
      <c r="C151" s="31"/>
      <c r="D151" s="156">
        <v>147</v>
      </c>
      <c r="E151" s="134">
        <v>269</v>
      </c>
      <c r="F151" s="23">
        <v>79</v>
      </c>
      <c r="G151" s="23">
        <v>60</v>
      </c>
      <c r="H151" s="23">
        <v>60</v>
      </c>
      <c r="I151" s="23">
        <v>42</v>
      </c>
      <c r="J151" s="23">
        <v>0</v>
      </c>
      <c r="K151" s="23">
        <v>0</v>
      </c>
      <c r="L151" s="210">
        <v>241</v>
      </c>
      <c r="M151" s="204">
        <v>54</v>
      </c>
      <c r="N151" s="23">
        <v>44</v>
      </c>
      <c r="O151" s="159" t="s">
        <v>721</v>
      </c>
      <c r="P151" s="33">
        <v>1</v>
      </c>
      <c r="Q151" s="33">
        <v>1</v>
      </c>
      <c r="R151" s="33">
        <v>1</v>
      </c>
      <c r="S151" s="33">
        <v>2</v>
      </c>
      <c r="T151" s="33" t="s">
        <v>58</v>
      </c>
      <c r="U151" s="33" t="s">
        <v>57</v>
      </c>
      <c r="V151" s="33" t="s">
        <v>57</v>
      </c>
      <c r="W151" s="33">
        <v>304</v>
      </c>
      <c r="AK151">
        <f t="shared" si="14"/>
        <v>0</v>
      </c>
      <c r="AL151" t="str">
        <f t="shared" si="15"/>
        <v>Matt Tursi</v>
      </c>
    </row>
    <row r="152" spans="1:38">
      <c r="A152" s="23">
        <v>147</v>
      </c>
      <c r="B152" s="29" t="s">
        <v>560</v>
      </c>
      <c r="C152" s="31"/>
      <c r="D152" s="156">
        <v>147</v>
      </c>
      <c r="E152" s="134">
        <v>286</v>
      </c>
      <c r="F152" s="23">
        <v>77</v>
      </c>
      <c r="G152" s="23">
        <v>66</v>
      </c>
      <c r="H152" s="23">
        <v>70</v>
      </c>
      <c r="I152" s="23">
        <v>28</v>
      </c>
      <c r="J152" s="23">
        <v>0</v>
      </c>
      <c r="K152" s="23">
        <v>0</v>
      </c>
      <c r="L152" s="210">
        <v>241</v>
      </c>
      <c r="M152" s="204">
        <v>54</v>
      </c>
      <c r="N152" s="23">
        <v>45</v>
      </c>
      <c r="O152" s="159" t="s">
        <v>721</v>
      </c>
      <c r="P152" s="33">
        <v>2</v>
      </c>
      <c r="Q152" s="33">
        <v>1</v>
      </c>
      <c r="R152" s="33">
        <v>2</v>
      </c>
      <c r="S152" s="33">
        <v>1</v>
      </c>
      <c r="T152" s="33" t="s">
        <v>58</v>
      </c>
      <c r="U152" s="33" t="s">
        <v>57</v>
      </c>
      <c r="V152" s="33" t="s">
        <v>57</v>
      </c>
      <c r="W152" s="33">
        <v>304</v>
      </c>
      <c r="AK152">
        <f t="shared" si="14"/>
        <v>0</v>
      </c>
      <c r="AL152" t="str">
        <f t="shared" si="15"/>
        <v>Dalton Warren</v>
      </c>
    </row>
    <row r="153" spans="1:38">
      <c r="A153" s="23">
        <v>147</v>
      </c>
      <c r="B153" s="29" t="s">
        <v>581</v>
      </c>
      <c r="C153" s="31"/>
      <c r="D153" s="156">
        <v>147</v>
      </c>
      <c r="E153" s="134">
        <v>307</v>
      </c>
      <c r="F153" s="23">
        <v>75</v>
      </c>
      <c r="G153" s="23">
        <v>54</v>
      </c>
      <c r="H153" s="23">
        <v>70</v>
      </c>
      <c r="I153" s="23">
        <v>42</v>
      </c>
      <c r="J153" s="23">
        <v>0</v>
      </c>
      <c r="K153" s="23">
        <v>0</v>
      </c>
      <c r="L153" s="210">
        <v>241</v>
      </c>
      <c r="M153" s="204">
        <v>54</v>
      </c>
      <c r="N153" s="23">
        <v>43</v>
      </c>
      <c r="O153" s="159" t="s">
        <v>721</v>
      </c>
      <c r="P153" s="33">
        <v>1</v>
      </c>
      <c r="Q153" s="33">
        <v>1</v>
      </c>
      <c r="R153" s="33">
        <v>2</v>
      </c>
      <c r="S153" s="33">
        <v>1</v>
      </c>
      <c r="T153" s="33" t="s">
        <v>58</v>
      </c>
      <c r="U153" s="33" t="s">
        <v>94</v>
      </c>
      <c r="V153" s="33" t="s">
        <v>94</v>
      </c>
      <c r="W153" s="33">
        <v>304</v>
      </c>
      <c r="AK153">
        <f t="shared" si="14"/>
        <v>0</v>
      </c>
      <c r="AL153" t="str">
        <f t="shared" si="15"/>
        <v>Harper Powers</v>
      </c>
    </row>
    <row r="154" spans="1:38">
      <c r="A154" s="23">
        <v>152</v>
      </c>
      <c r="B154" s="29" t="s">
        <v>288</v>
      </c>
      <c r="C154" s="31"/>
      <c r="D154" s="156">
        <v>152</v>
      </c>
      <c r="E154" s="134">
        <v>23</v>
      </c>
      <c r="F154" s="23">
        <v>92</v>
      </c>
      <c r="G154" s="23">
        <v>78</v>
      </c>
      <c r="H154" s="23">
        <v>70</v>
      </c>
      <c r="I154" s="23">
        <v>0</v>
      </c>
      <c r="J154" s="23">
        <v>0</v>
      </c>
      <c r="K154" s="23">
        <v>0</v>
      </c>
      <c r="L154" s="210">
        <v>240</v>
      </c>
      <c r="M154" s="204">
        <v>55</v>
      </c>
      <c r="N154" s="23">
        <v>49</v>
      </c>
      <c r="O154" s="159" t="s">
        <v>721</v>
      </c>
      <c r="P154" s="33">
        <v>2</v>
      </c>
      <c r="Q154" s="33">
        <v>2</v>
      </c>
      <c r="R154" s="33">
        <v>2</v>
      </c>
      <c r="S154" s="33">
        <v>2</v>
      </c>
      <c r="T154" s="33" t="s">
        <v>59</v>
      </c>
      <c r="U154" s="33" t="s">
        <v>45</v>
      </c>
      <c r="V154" s="33" t="s">
        <v>59</v>
      </c>
      <c r="W154" s="33">
        <v>240</v>
      </c>
      <c r="AK154">
        <f t="shared" si="14"/>
        <v>0</v>
      </c>
      <c r="AL154" t="str">
        <f t="shared" si="15"/>
        <v>Jesse Genovesi</v>
      </c>
    </row>
    <row r="155" spans="1:38">
      <c r="A155" s="23">
        <v>152</v>
      </c>
      <c r="B155" s="29" t="s">
        <v>312</v>
      </c>
      <c r="C155" s="31"/>
      <c r="D155" s="156">
        <v>152</v>
      </c>
      <c r="E155" s="134">
        <v>47</v>
      </c>
      <c r="F155" s="23">
        <v>82</v>
      </c>
      <c r="G155" s="23">
        <v>60</v>
      </c>
      <c r="H155" s="23">
        <v>70</v>
      </c>
      <c r="I155" s="23">
        <v>28</v>
      </c>
      <c r="J155" s="23">
        <v>0</v>
      </c>
      <c r="K155" s="23">
        <v>0</v>
      </c>
      <c r="L155" s="210">
        <v>240</v>
      </c>
      <c r="M155" s="204">
        <v>55</v>
      </c>
      <c r="N155" s="23">
        <v>45</v>
      </c>
      <c r="O155" s="159" t="s">
        <v>721</v>
      </c>
      <c r="P155" s="33">
        <v>1</v>
      </c>
      <c r="Q155" s="33">
        <v>1</v>
      </c>
      <c r="R155" s="33">
        <v>2</v>
      </c>
      <c r="S155" s="33">
        <v>2</v>
      </c>
      <c r="T155" s="33" t="s">
        <v>93</v>
      </c>
      <c r="U155" s="33" t="s">
        <v>96</v>
      </c>
      <c r="V155" s="33" t="s">
        <v>93</v>
      </c>
      <c r="W155" s="33">
        <v>284</v>
      </c>
      <c r="AK155">
        <f t="shared" si="14"/>
        <v>0</v>
      </c>
      <c r="AL155" t="str">
        <f t="shared" si="15"/>
        <v>Steven Hansen</v>
      </c>
    </row>
    <row r="156" spans="1:38">
      <c r="A156" s="23">
        <v>152</v>
      </c>
      <c r="B156" s="29" t="s">
        <v>317</v>
      </c>
      <c r="C156" s="31"/>
      <c r="D156" s="156">
        <v>152</v>
      </c>
      <c r="E156" s="134">
        <v>52</v>
      </c>
      <c r="F156" s="23">
        <v>82</v>
      </c>
      <c r="G156" s="23">
        <v>60</v>
      </c>
      <c r="H156" s="23">
        <v>70</v>
      </c>
      <c r="I156" s="23">
        <v>28</v>
      </c>
      <c r="J156" s="23">
        <v>0</v>
      </c>
      <c r="K156" s="23">
        <v>0</v>
      </c>
      <c r="L156" s="210">
        <v>240</v>
      </c>
      <c r="M156" s="204">
        <v>55</v>
      </c>
      <c r="N156" s="23">
        <v>45</v>
      </c>
      <c r="O156" s="159" t="s">
        <v>721</v>
      </c>
      <c r="P156" s="33">
        <v>2</v>
      </c>
      <c r="Q156" s="33">
        <v>1</v>
      </c>
      <c r="R156" s="33">
        <v>1</v>
      </c>
      <c r="S156" s="33">
        <v>2</v>
      </c>
      <c r="T156" s="33" t="s">
        <v>95</v>
      </c>
      <c r="U156" s="33" t="s">
        <v>57</v>
      </c>
      <c r="V156" s="33" t="s">
        <v>57</v>
      </c>
      <c r="W156" s="33">
        <v>284</v>
      </c>
      <c r="AK156">
        <f t="shared" si="14"/>
        <v>0</v>
      </c>
      <c r="AL156" t="str">
        <f t="shared" si="15"/>
        <v>Mark Kowalewski</v>
      </c>
    </row>
    <row r="157" spans="1:38">
      <c r="A157" s="23">
        <v>152</v>
      </c>
      <c r="B157" s="29" t="s">
        <v>535</v>
      </c>
      <c r="C157" s="31"/>
      <c r="D157" s="156">
        <v>152</v>
      </c>
      <c r="E157" s="134">
        <v>259</v>
      </c>
      <c r="F157" s="23">
        <v>78</v>
      </c>
      <c r="G157" s="23">
        <v>60</v>
      </c>
      <c r="H157" s="23">
        <v>60</v>
      </c>
      <c r="I157" s="23">
        <v>42</v>
      </c>
      <c r="J157" s="23">
        <v>0</v>
      </c>
      <c r="K157" s="23">
        <v>0</v>
      </c>
      <c r="L157" s="210">
        <v>240</v>
      </c>
      <c r="M157" s="204">
        <v>55</v>
      </c>
      <c r="N157" s="23">
        <v>44</v>
      </c>
      <c r="O157" s="159" t="s">
        <v>721</v>
      </c>
      <c r="P157" s="33">
        <v>1</v>
      </c>
      <c r="Q157" s="33">
        <v>2</v>
      </c>
      <c r="R157" s="33">
        <v>1</v>
      </c>
      <c r="S157" s="33">
        <v>1</v>
      </c>
      <c r="T157" s="33" t="s">
        <v>59</v>
      </c>
      <c r="U157" s="33" t="s">
        <v>57</v>
      </c>
      <c r="V157" s="33" t="s">
        <v>57</v>
      </c>
      <c r="W157" s="33">
        <v>284</v>
      </c>
      <c r="AK157">
        <f t="shared" si="14"/>
        <v>2</v>
      </c>
      <c r="AL157" t="str">
        <f t="shared" si="15"/>
        <v>William Giorgis</v>
      </c>
    </row>
    <row r="158" spans="1:38">
      <c r="A158" s="23">
        <v>152</v>
      </c>
      <c r="B158" s="29" t="s">
        <v>713</v>
      </c>
      <c r="C158" s="31"/>
      <c r="D158" s="156">
        <v>152</v>
      </c>
      <c r="E158" s="134">
        <v>273</v>
      </c>
      <c r="F158" s="23">
        <v>80</v>
      </c>
      <c r="G158" s="23">
        <v>72</v>
      </c>
      <c r="H158" s="23">
        <v>60</v>
      </c>
      <c r="I158" s="23">
        <v>28</v>
      </c>
      <c r="J158" s="23">
        <v>0</v>
      </c>
      <c r="K158" s="23">
        <v>0</v>
      </c>
      <c r="L158" s="210">
        <v>240</v>
      </c>
      <c r="M158" s="204">
        <v>55</v>
      </c>
      <c r="N158" s="23">
        <v>46</v>
      </c>
      <c r="O158" s="159" t="s">
        <v>721</v>
      </c>
      <c r="P158" s="33">
        <v>1</v>
      </c>
      <c r="Q158" s="33">
        <v>4</v>
      </c>
      <c r="R158" s="33">
        <v>1</v>
      </c>
      <c r="S158" s="33">
        <v>2</v>
      </c>
      <c r="T158" s="33" t="s">
        <v>93</v>
      </c>
      <c r="U158" s="33" t="s">
        <v>57</v>
      </c>
      <c r="V158" s="33" t="s">
        <v>57</v>
      </c>
      <c r="W158" s="33">
        <v>303</v>
      </c>
      <c r="AK158">
        <f t="shared" si="14"/>
        <v>1</v>
      </c>
      <c r="AL158" t="str">
        <f t="shared" si="15"/>
        <v>Matt Lindgren</v>
      </c>
    </row>
    <row r="159" spans="1:38">
      <c r="A159" s="23">
        <v>152</v>
      </c>
      <c r="B159" s="29" t="s">
        <v>626</v>
      </c>
      <c r="C159" s="31"/>
      <c r="D159" s="156">
        <v>152</v>
      </c>
      <c r="E159" s="134">
        <v>353</v>
      </c>
      <c r="F159" s="23">
        <v>72</v>
      </c>
      <c r="G159" s="23">
        <v>66</v>
      </c>
      <c r="H159" s="23">
        <v>60</v>
      </c>
      <c r="I159" s="23">
        <v>42</v>
      </c>
      <c r="J159" s="23">
        <v>0</v>
      </c>
      <c r="K159" s="23">
        <v>0</v>
      </c>
      <c r="L159" s="210">
        <v>240</v>
      </c>
      <c r="M159" s="204">
        <v>55</v>
      </c>
      <c r="N159" s="23">
        <v>43</v>
      </c>
      <c r="O159" s="159" t="s">
        <v>721</v>
      </c>
      <c r="P159" s="33">
        <v>1</v>
      </c>
      <c r="Q159" s="33">
        <v>2</v>
      </c>
      <c r="R159" s="33">
        <v>1</v>
      </c>
      <c r="S159" s="33">
        <v>1</v>
      </c>
      <c r="T159" s="33" t="s">
        <v>93</v>
      </c>
      <c r="U159" s="33" t="s">
        <v>94</v>
      </c>
      <c r="V159" s="33" t="s">
        <v>94</v>
      </c>
      <c r="W159" s="33">
        <v>303</v>
      </c>
      <c r="AK159">
        <f t="shared" si="14"/>
        <v>0</v>
      </c>
      <c r="AL159" t="str">
        <f t="shared" si="15"/>
        <v>Johnny Bootshine</v>
      </c>
    </row>
    <row r="160" spans="1:38">
      <c r="A160" s="23">
        <v>152</v>
      </c>
      <c r="B160" s="29" t="s">
        <v>682</v>
      </c>
      <c r="C160" s="31"/>
      <c r="D160" s="156">
        <v>152</v>
      </c>
      <c r="E160" s="134">
        <v>411</v>
      </c>
      <c r="F160" s="23">
        <v>80</v>
      </c>
      <c r="G160" s="23">
        <v>72</v>
      </c>
      <c r="H160" s="23">
        <v>60</v>
      </c>
      <c r="I160" s="23">
        <v>28</v>
      </c>
      <c r="J160" s="23">
        <v>0</v>
      </c>
      <c r="K160" s="23">
        <v>0</v>
      </c>
      <c r="L160" s="210">
        <v>240</v>
      </c>
      <c r="M160" s="204">
        <v>55</v>
      </c>
      <c r="N160" s="23">
        <v>46</v>
      </c>
      <c r="O160" s="159" t="s">
        <v>721</v>
      </c>
      <c r="P160" s="33">
        <v>2</v>
      </c>
      <c r="Q160" s="33">
        <v>2</v>
      </c>
      <c r="R160" s="33">
        <v>1</v>
      </c>
      <c r="S160" s="33">
        <v>1</v>
      </c>
      <c r="T160" s="33" t="s">
        <v>95</v>
      </c>
      <c r="U160" s="33" t="s">
        <v>57</v>
      </c>
      <c r="V160" s="33" t="s">
        <v>57</v>
      </c>
      <c r="W160" s="33">
        <v>284</v>
      </c>
      <c r="AK160">
        <f t="shared" si="14"/>
        <v>0</v>
      </c>
      <c r="AL160" t="str">
        <f t="shared" si="15"/>
        <v>Hemi Ahluwalia</v>
      </c>
    </row>
    <row r="161" spans="1:38">
      <c r="A161" s="23">
        <v>159</v>
      </c>
      <c r="B161" s="29" t="s">
        <v>417</v>
      </c>
      <c r="C161" s="31"/>
      <c r="D161" s="156">
        <v>159</v>
      </c>
      <c r="E161" s="134">
        <v>139</v>
      </c>
      <c r="F161" s="23">
        <v>77</v>
      </c>
      <c r="G161" s="23">
        <v>60</v>
      </c>
      <c r="H161" s="23">
        <v>60</v>
      </c>
      <c r="I161" s="23">
        <v>42</v>
      </c>
      <c r="J161" s="23">
        <v>0</v>
      </c>
      <c r="K161" s="23">
        <v>0</v>
      </c>
      <c r="L161" s="210">
        <v>239</v>
      </c>
      <c r="M161" s="204">
        <v>56</v>
      </c>
      <c r="N161" s="23">
        <v>44</v>
      </c>
      <c r="O161" s="159" t="s">
        <v>721</v>
      </c>
      <c r="P161" s="33">
        <v>1</v>
      </c>
      <c r="Q161" s="33">
        <v>2</v>
      </c>
      <c r="R161" s="33">
        <v>1</v>
      </c>
      <c r="S161" s="33">
        <v>1</v>
      </c>
      <c r="T161" s="33" t="s">
        <v>93</v>
      </c>
      <c r="U161" s="33" t="s">
        <v>94</v>
      </c>
      <c r="V161" s="33" t="s">
        <v>93</v>
      </c>
      <c r="W161" s="33">
        <v>302</v>
      </c>
      <c r="AK161">
        <f t="shared" si="14"/>
        <v>0</v>
      </c>
      <c r="AL161" t="str">
        <f t="shared" si="15"/>
        <v>Brayden Folcik</v>
      </c>
    </row>
    <row r="162" spans="1:38">
      <c r="A162" s="23">
        <v>159</v>
      </c>
      <c r="B162" s="29" t="s">
        <v>553</v>
      </c>
      <c r="C162" s="31"/>
      <c r="D162" s="156">
        <v>159</v>
      </c>
      <c r="E162" s="134">
        <v>279</v>
      </c>
      <c r="F162" s="23">
        <v>81</v>
      </c>
      <c r="G162" s="23">
        <v>60</v>
      </c>
      <c r="H162" s="23">
        <v>70</v>
      </c>
      <c r="I162" s="23">
        <v>28</v>
      </c>
      <c r="J162" s="23">
        <v>0</v>
      </c>
      <c r="K162" s="23">
        <v>0</v>
      </c>
      <c r="L162" s="210">
        <v>239</v>
      </c>
      <c r="M162" s="204">
        <v>56</v>
      </c>
      <c r="N162" s="23">
        <v>45</v>
      </c>
      <c r="O162" s="159" t="s">
        <v>721</v>
      </c>
      <c r="P162" s="33">
        <v>1</v>
      </c>
      <c r="Q162" s="33">
        <v>3</v>
      </c>
      <c r="R162" s="33">
        <v>2</v>
      </c>
      <c r="S162" s="33">
        <v>1</v>
      </c>
      <c r="T162" s="33" t="s">
        <v>60</v>
      </c>
      <c r="U162" s="33" t="s">
        <v>94</v>
      </c>
      <c r="V162" s="33" t="s">
        <v>94</v>
      </c>
      <c r="W162" s="33">
        <v>283</v>
      </c>
      <c r="AK162">
        <f t="shared" si="14"/>
        <v>1</v>
      </c>
      <c r="AL162" t="str">
        <f t="shared" si="15"/>
        <v>Gavin Ipsen</v>
      </c>
    </row>
    <row r="163" spans="1:38">
      <c r="A163" s="23">
        <v>159</v>
      </c>
      <c r="B163" s="29" t="s">
        <v>640</v>
      </c>
      <c r="C163" s="31"/>
      <c r="D163" s="156">
        <v>159</v>
      </c>
      <c r="E163" s="134">
        <v>367</v>
      </c>
      <c r="F163" s="23">
        <v>85</v>
      </c>
      <c r="G163" s="23">
        <v>66</v>
      </c>
      <c r="H163" s="23">
        <v>60</v>
      </c>
      <c r="I163" s="23">
        <v>28</v>
      </c>
      <c r="J163" s="23">
        <v>0</v>
      </c>
      <c r="K163" s="23">
        <v>0</v>
      </c>
      <c r="L163" s="210">
        <v>239</v>
      </c>
      <c r="M163" s="204">
        <v>56</v>
      </c>
      <c r="N163" s="23">
        <v>46</v>
      </c>
      <c r="O163" s="159" t="s">
        <v>721</v>
      </c>
      <c r="P163" s="33">
        <v>1</v>
      </c>
      <c r="Q163" s="33">
        <v>7</v>
      </c>
      <c r="R163" s="33">
        <v>2</v>
      </c>
      <c r="S163" s="33">
        <v>1</v>
      </c>
      <c r="T163" s="33" t="s">
        <v>93</v>
      </c>
      <c r="U163" s="33" t="s">
        <v>94</v>
      </c>
      <c r="V163" s="33" t="s">
        <v>94</v>
      </c>
      <c r="W163" s="33">
        <v>302</v>
      </c>
      <c r="AK163">
        <f t="shared" si="14"/>
        <v>0</v>
      </c>
      <c r="AL163" t="str">
        <f t="shared" si="15"/>
        <v>Ben Pearson</v>
      </c>
    </row>
    <row r="164" spans="1:38">
      <c r="A164" s="23">
        <v>159</v>
      </c>
      <c r="B164" s="29" t="s">
        <v>687</v>
      </c>
      <c r="C164" s="31"/>
      <c r="D164" s="156">
        <v>159</v>
      </c>
      <c r="E164" s="134">
        <v>416</v>
      </c>
      <c r="F164" s="23">
        <v>75</v>
      </c>
      <c r="G164" s="23">
        <v>66</v>
      </c>
      <c r="H164" s="23">
        <v>70</v>
      </c>
      <c r="I164" s="23">
        <v>28</v>
      </c>
      <c r="J164" s="23">
        <v>0</v>
      </c>
      <c r="K164" s="23">
        <v>0</v>
      </c>
      <c r="L164" s="210">
        <v>239</v>
      </c>
      <c r="M164" s="204">
        <v>56</v>
      </c>
      <c r="N164" s="23">
        <v>44</v>
      </c>
      <c r="O164" s="159" t="s">
        <v>721</v>
      </c>
      <c r="P164" s="33">
        <v>2</v>
      </c>
      <c r="Q164" s="33">
        <v>1</v>
      </c>
      <c r="R164" s="33">
        <v>1</v>
      </c>
      <c r="S164" s="33">
        <v>2</v>
      </c>
      <c r="T164" s="33" t="s">
        <v>58</v>
      </c>
      <c r="U164" s="33" t="s">
        <v>57</v>
      </c>
      <c r="V164" s="33" t="s">
        <v>58</v>
      </c>
      <c r="W164" s="33">
        <v>302</v>
      </c>
      <c r="AK164">
        <f t="shared" si="14"/>
        <v>0</v>
      </c>
      <c r="AL164" t="str">
        <f t="shared" si="15"/>
        <v>Daniel Dorado</v>
      </c>
    </row>
    <row r="165" spans="1:38">
      <c r="A165" s="23">
        <v>159</v>
      </c>
      <c r="B165" s="29" t="s">
        <v>707</v>
      </c>
      <c r="C165" s="31"/>
      <c r="D165" s="156">
        <v>159</v>
      </c>
      <c r="E165" s="134">
        <v>422</v>
      </c>
      <c r="F165" s="23">
        <v>73</v>
      </c>
      <c r="G165" s="23">
        <v>54</v>
      </c>
      <c r="H165" s="23">
        <v>70</v>
      </c>
      <c r="I165" s="23">
        <v>42</v>
      </c>
      <c r="J165" s="23">
        <v>0</v>
      </c>
      <c r="K165" s="23">
        <v>0</v>
      </c>
      <c r="L165" s="210">
        <v>239</v>
      </c>
      <c r="M165" s="204">
        <v>56</v>
      </c>
      <c r="N165" s="23">
        <v>42</v>
      </c>
      <c r="O165" s="159" t="s">
        <v>721</v>
      </c>
      <c r="P165" s="33">
        <v>2</v>
      </c>
      <c r="Q165" s="33">
        <v>1</v>
      </c>
      <c r="R165" s="33">
        <v>1</v>
      </c>
      <c r="S165" s="33">
        <v>1</v>
      </c>
      <c r="T165" s="33" t="s">
        <v>58</v>
      </c>
      <c r="U165" s="33" t="s">
        <v>57</v>
      </c>
      <c r="V165" s="33" t="s">
        <v>58</v>
      </c>
      <c r="W165" s="33">
        <v>302</v>
      </c>
      <c r="AK165">
        <f t="shared" si="14"/>
        <v>2</v>
      </c>
      <c r="AL165" t="str">
        <f t="shared" si="15"/>
        <v>Chris Jones</v>
      </c>
    </row>
    <row r="166" spans="1:38">
      <c r="A166" s="23">
        <v>164</v>
      </c>
      <c r="B166" s="29" t="s">
        <v>324</v>
      </c>
      <c r="C166" s="31"/>
      <c r="D166" s="156">
        <v>164</v>
      </c>
      <c r="E166" s="134">
        <v>60</v>
      </c>
      <c r="F166" s="23">
        <v>76</v>
      </c>
      <c r="G166" s="23">
        <v>60</v>
      </c>
      <c r="H166" s="23">
        <v>60</v>
      </c>
      <c r="I166" s="23">
        <v>42</v>
      </c>
      <c r="J166" s="23">
        <v>0</v>
      </c>
      <c r="K166" s="23">
        <v>0</v>
      </c>
      <c r="L166" s="210">
        <v>238</v>
      </c>
      <c r="M166" s="204">
        <v>57</v>
      </c>
      <c r="N166" s="23">
        <v>44</v>
      </c>
      <c r="O166" s="159" t="s">
        <v>721</v>
      </c>
      <c r="P166" s="33">
        <v>1</v>
      </c>
      <c r="Q166" s="33">
        <v>1</v>
      </c>
      <c r="R166" s="33">
        <v>2</v>
      </c>
      <c r="S166" s="33">
        <v>1</v>
      </c>
      <c r="T166" s="33" t="s">
        <v>93</v>
      </c>
      <c r="U166" s="33" t="s">
        <v>94</v>
      </c>
      <c r="V166" s="33" t="s">
        <v>94</v>
      </c>
      <c r="W166" s="33">
        <v>301</v>
      </c>
      <c r="AK166">
        <f t="shared" si="14"/>
        <v>0</v>
      </c>
      <c r="AL166" t="str">
        <f t="shared" si="15"/>
        <v>Scott Eby</v>
      </c>
    </row>
    <row r="167" spans="1:38">
      <c r="A167" s="23">
        <v>164</v>
      </c>
      <c r="B167" s="29" t="s">
        <v>380</v>
      </c>
      <c r="C167" s="31"/>
      <c r="D167" s="156">
        <v>164</v>
      </c>
      <c r="E167" s="134">
        <v>116</v>
      </c>
      <c r="F167" s="23">
        <v>78</v>
      </c>
      <c r="G167" s="23">
        <v>72</v>
      </c>
      <c r="H167" s="23">
        <v>60</v>
      </c>
      <c r="I167" s="23">
        <v>28</v>
      </c>
      <c r="J167" s="23">
        <v>0</v>
      </c>
      <c r="K167" s="23">
        <v>0</v>
      </c>
      <c r="L167" s="210">
        <v>238</v>
      </c>
      <c r="M167" s="204">
        <v>57</v>
      </c>
      <c r="N167" s="23">
        <v>45</v>
      </c>
      <c r="O167" s="159" t="s">
        <v>721</v>
      </c>
      <c r="P167" s="33">
        <v>5</v>
      </c>
      <c r="Q167" s="33">
        <v>1</v>
      </c>
      <c r="R167" s="33">
        <v>2</v>
      </c>
      <c r="S167" s="33">
        <v>1</v>
      </c>
      <c r="T167" s="33" t="s">
        <v>58</v>
      </c>
      <c r="U167" s="33" t="s">
        <v>94</v>
      </c>
      <c r="V167" s="33" t="s">
        <v>94</v>
      </c>
      <c r="W167" s="33">
        <v>301</v>
      </c>
      <c r="AK167">
        <f t="shared" si="14"/>
        <v>0</v>
      </c>
      <c r="AL167" t="str">
        <f t="shared" si="15"/>
        <v>Mark Philby</v>
      </c>
    </row>
    <row r="168" spans="1:38">
      <c r="A168" s="23">
        <v>164</v>
      </c>
      <c r="B168" s="29" t="s">
        <v>384</v>
      </c>
      <c r="C168" s="31"/>
      <c r="D168" s="156">
        <v>164</v>
      </c>
      <c r="E168" s="134">
        <v>120</v>
      </c>
      <c r="F168" s="23">
        <v>76</v>
      </c>
      <c r="G168" s="23">
        <v>60</v>
      </c>
      <c r="H168" s="23">
        <v>60</v>
      </c>
      <c r="I168" s="23">
        <v>42</v>
      </c>
      <c r="J168" s="23">
        <v>0</v>
      </c>
      <c r="K168" s="23">
        <v>0</v>
      </c>
      <c r="L168" s="210">
        <v>238</v>
      </c>
      <c r="M168" s="204">
        <v>57</v>
      </c>
      <c r="N168" s="23">
        <v>43</v>
      </c>
      <c r="O168" s="159" t="s">
        <v>174</v>
      </c>
      <c r="P168" s="33">
        <v>1</v>
      </c>
      <c r="Q168" s="33">
        <v>1</v>
      </c>
      <c r="R168" s="33">
        <v>1</v>
      </c>
      <c r="S168" s="33">
        <v>2</v>
      </c>
      <c r="T168" s="33" t="s">
        <v>93</v>
      </c>
      <c r="U168" s="33" t="s">
        <v>96</v>
      </c>
      <c r="V168" s="33" t="s">
        <v>93</v>
      </c>
      <c r="W168" s="33">
        <v>282</v>
      </c>
      <c r="AK168">
        <f t="shared" si="14"/>
        <v>0</v>
      </c>
      <c r="AL168" t="str">
        <f t="shared" si="15"/>
        <v>Phil Penny</v>
      </c>
    </row>
    <row r="169" spans="1:38">
      <c r="A169" s="23">
        <v>164</v>
      </c>
      <c r="B169" s="29" t="s">
        <v>443</v>
      </c>
      <c r="C169" s="31"/>
      <c r="D169" s="156">
        <v>164</v>
      </c>
      <c r="E169" s="134">
        <v>165</v>
      </c>
      <c r="F169" s="23">
        <v>60</v>
      </c>
      <c r="G169" s="23">
        <v>66</v>
      </c>
      <c r="H169" s="23">
        <v>70</v>
      </c>
      <c r="I169" s="23">
        <v>42</v>
      </c>
      <c r="J169" s="23">
        <v>0</v>
      </c>
      <c r="K169" s="23">
        <v>0</v>
      </c>
      <c r="L169" s="210">
        <v>238</v>
      </c>
      <c r="M169" s="204">
        <v>57</v>
      </c>
      <c r="N169" s="23">
        <v>41</v>
      </c>
      <c r="O169" s="159" t="s">
        <v>721</v>
      </c>
      <c r="P169" s="33">
        <v>1</v>
      </c>
      <c r="Q169" s="33">
        <v>1</v>
      </c>
      <c r="R169" s="33">
        <v>1</v>
      </c>
      <c r="S169" s="33">
        <v>2</v>
      </c>
      <c r="T169" s="33" t="s">
        <v>58</v>
      </c>
      <c r="U169" s="33" t="s">
        <v>57</v>
      </c>
      <c r="V169" s="33" t="s">
        <v>57</v>
      </c>
      <c r="W169" s="33">
        <v>301</v>
      </c>
      <c r="AK169">
        <f t="shared" si="14"/>
        <v>2</v>
      </c>
      <c r="AL169" t="str">
        <f t="shared" si="15"/>
        <v>Joe Hoppes</v>
      </c>
    </row>
    <row r="170" spans="1:38">
      <c r="A170" s="23">
        <v>164</v>
      </c>
      <c r="B170" s="29" t="s">
        <v>468</v>
      </c>
      <c r="C170" s="31"/>
      <c r="D170" s="156">
        <v>164</v>
      </c>
      <c r="E170" s="134">
        <v>190</v>
      </c>
      <c r="F170" s="23">
        <v>76</v>
      </c>
      <c r="G170" s="23">
        <v>60</v>
      </c>
      <c r="H170" s="23">
        <v>60</v>
      </c>
      <c r="I170" s="23">
        <v>42</v>
      </c>
      <c r="J170" s="23">
        <v>0</v>
      </c>
      <c r="K170" s="23">
        <v>0</v>
      </c>
      <c r="L170" s="210">
        <v>238</v>
      </c>
      <c r="M170" s="204">
        <v>57</v>
      </c>
      <c r="N170" s="23">
        <v>43</v>
      </c>
      <c r="O170" s="159" t="s">
        <v>721</v>
      </c>
      <c r="P170" s="33">
        <v>1</v>
      </c>
      <c r="Q170" s="33">
        <v>1</v>
      </c>
      <c r="R170" s="33">
        <v>1</v>
      </c>
      <c r="S170" s="33">
        <v>2</v>
      </c>
      <c r="T170" s="33" t="s">
        <v>58</v>
      </c>
      <c r="U170" s="33" t="s">
        <v>57</v>
      </c>
      <c r="V170" s="33" t="s">
        <v>57</v>
      </c>
      <c r="W170" s="33">
        <v>301</v>
      </c>
      <c r="AK170">
        <f t="shared" si="14"/>
        <v>0</v>
      </c>
      <c r="AL170" t="str">
        <f t="shared" si="15"/>
        <v>Charles Heuring</v>
      </c>
    </row>
    <row r="171" spans="1:38">
      <c r="A171" s="23">
        <v>164</v>
      </c>
      <c r="B171" s="29" t="s">
        <v>492</v>
      </c>
      <c r="C171" s="31"/>
      <c r="D171" s="156">
        <v>164</v>
      </c>
      <c r="E171" s="134">
        <v>215</v>
      </c>
      <c r="F171" s="23">
        <v>84</v>
      </c>
      <c r="G171" s="23">
        <v>60</v>
      </c>
      <c r="H171" s="23">
        <v>80</v>
      </c>
      <c r="I171" s="23">
        <v>14</v>
      </c>
      <c r="J171" s="23">
        <v>0</v>
      </c>
      <c r="K171" s="23">
        <v>0</v>
      </c>
      <c r="L171" s="210">
        <v>238</v>
      </c>
      <c r="M171" s="204">
        <v>57</v>
      </c>
      <c r="N171" s="23">
        <v>46</v>
      </c>
      <c r="O171" s="159" t="s">
        <v>721</v>
      </c>
      <c r="P171" s="33">
        <v>2</v>
      </c>
      <c r="Q171" s="33">
        <v>1</v>
      </c>
      <c r="R171" s="33">
        <v>2</v>
      </c>
      <c r="S171" s="33">
        <v>2</v>
      </c>
      <c r="T171" s="33" t="s">
        <v>58</v>
      </c>
      <c r="U171" s="33" t="s">
        <v>96</v>
      </c>
      <c r="V171" s="33" t="s">
        <v>58</v>
      </c>
      <c r="W171" s="33">
        <v>282</v>
      </c>
      <c r="AK171">
        <f t="shared" si="14"/>
        <v>2</v>
      </c>
      <c r="AL171" t="str">
        <f t="shared" si="15"/>
        <v>Pete Jarzynka</v>
      </c>
    </row>
    <row r="172" spans="1:38">
      <c r="A172" s="23">
        <v>164</v>
      </c>
      <c r="B172" s="29" t="s">
        <v>539</v>
      </c>
      <c r="C172" s="31"/>
      <c r="D172" s="156">
        <v>164</v>
      </c>
      <c r="E172" s="134">
        <v>263</v>
      </c>
      <c r="F172" s="23">
        <v>76</v>
      </c>
      <c r="G172" s="23">
        <v>60</v>
      </c>
      <c r="H172" s="23">
        <v>60</v>
      </c>
      <c r="I172" s="23">
        <v>42</v>
      </c>
      <c r="J172" s="23">
        <v>0</v>
      </c>
      <c r="K172" s="23">
        <v>0</v>
      </c>
      <c r="L172" s="210">
        <v>238</v>
      </c>
      <c r="M172" s="204">
        <v>57</v>
      </c>
      <c r="N172" s="23">
        <v>43</v>
      </c>
      <c r="O172" s="159" t="s">
        <v>721</v>
      </c>
      <c r="P172" s="33">
        <v>2</v>
      </c>
      <c r="Q172" s="33">
        <v>1</v>
      </c>
      <c r="R172" s="33">
        <v>1</v>
      </c>
      <c r="S172" s="33">
        <v>1</v>
      </c>
      <c r="T172" s="33" t="s">
        <v>58</v>
      </c>
      <c r="U172" s="33" t="s">
        <v>57</v>
      </c>
      <c r="V172" s="33" t="s">
        <v>58</v>
      </c>
      <c r="W172" s="33">
        <v>301</v>
      </c>
      <c r="AK172">
        <f t="shared" si="14"/>
        <v>1</v>
      </c>
      <c r="AL172" t="str">
        <f t="shared" si="15"/>
        <v>Philip Jarry</v>
      </c>
    </row>
    <row r="173" spans="1:38">
      <c r="A173" s="23">
        <v>164</v>
      </c>
      <c r="B173" s="29" t="s">
        <v>647</v>
      </c>
      <c r="C173" s="31"/>
      <c r="D173" s="156">
        <v>164</v>
      </c>
      <c r="E173" s="134">
        <v>374</v>
      </c>
      <c r="F173" s="23">
        <v>86</v>
      </c>
      <c r="G173" s="23">
        <v>78</v>
      </c>
      <c r="H173" s="23">
        <v>60</v>
      </c>
      <c r="I173" s="23">
        <v>14</v>
      </c>
      <c r="J173" s="23">
        <v>0</v>
      </c>
      <c r="K173" s="23">
        <v>0</v>
      </c>
      <c r="L173" s="210">
        <v>238</v>
      </c>
      <c r="M173" s="204">
        <v>57</v>
      </c>
      <c r="N173" s="23">
        <v>47</v>
      </c>
      <c r="O173" s="159" t="s">
        <v>721</v>
      </c>
      <c r="P173" s="33">
        <v>2</v>
      </c>
      <c r="Q173" s="33">
        <v>2</v>
      </c>
      <c r="R173" s="33">
        <v>1</v>
      </c>
      <c r="S173" s="33">
        <v>3</v>
      </c>
      <c r="T173" s="33" t="s">
        <v>59</v>
      </c>
      <c r="U173" s="33" t="s">
        <v>57</v>
      </c>
      <c r="V173" s="33" t="s">
        <v>57</v>
      </c>
      <c r="W173" s="33">
        <v>282</v>
      </c>
      <c r="AK173">
        <f t="shared" si="14"/>
        <v>0</v>
      </c>
      <c r="AL173" t="str">
        <f t="shared" si="15"/>
        <v>Donnie Spence</v>
      </c>
    </row>
    <row r="174" spans="1:38">
      <c r="A174" s="23">
        <v>164</v>
      </c>
      <c r="B174" s="29" t="s">
        <v>663</v>
      </c>
      <c r="C174" s="31"/>
      <c r="D174" s="156">
        <v>164</v>
      </c>
      <c r="E174" s="134">
        <v>390</v>
      </c>
      <c r="F174" s="23">
        <v>66</v>
      </c>
      <c r="G174" s="23">
        <v>60</v>
      </c>
      <c r="H174" s="23">
        <v>70</v>
      </c>
      <c r="I174" s="23">
        <v>42</v>
      </c>
      <c r="J174" s="23">
        <v>0</v>
      </c>
      <c r="K174" s="23">
        <v>0</v>
      </c>
      <c r="L174" s="210">
        <v>238</v>
      </c>
      <c r="M174" s="204">
        <v>57</v>
      </c>
      <c r="N174" s="23">
        <v>42</v>
      </c>
      <c r="O174" s="159" t="s">
        <v>721</v>
      </c>
      <c r="P174" s="33">
        <v>1</v>
      </c>
      <c r="Q174" s="33">
        <v>1</v>
      </c>
      <c r="R174" s="33">
        <v>1</v>
      </c>
      <c r="S174" s="33">
        <v>5</v>
      </c>
      <c r="T174" s="33" t="s">
        <v>58</v>
      </c>
      <c r="U174" s="33" t="s">
        <v>57</v>
      </c>
      <c r="V174" s="33" t="s">
        <v>58</v>
      </c>
      <c r="W174" s="33">
        <v>301</v>
      </c>
      <c r="AK174">
        <f t="shared" si="14"/>
        <v>0</v>
      </c>
      <c r="AL174" t="str">
        <f t="shared" si="15"/>
        <v>Todd Anstey</v>
      </c>
    </row>
    <row r="175" spans="1:38">
      <c r="A175" s="23">
        <v>164</v>
      </c>
      <c r="B175" s="29" t="s">
        <v>686</v>
      </c>
      <c r="C175" s="31"/>
      <c r="D175" s="156">
        <v>164</v>
      </c>
      <c r="E175" s="134">
        <v>415</v>
      </c>
      <c r="F175" s="23">
        <v>82</v>
      </c>
      <c r="G175" s="23">
        <v>54</v>
      </c>
      <c r="H175" s="23">
        <v>60</v>
      </c>
      <c r="I175" s="23">
        <v>42</v>
      </c>
      <c r="J175" s="23">
        <v>0</v>
      </c>
      <c r="K175" s="23">
        <v>0</v>
      </c>
      <c r="L175" s="210">
        <v>238</v>
      </c>
      <c r="M175" s="204">
        <v>57</v>
      </c>
      <c r="N175" s="23">
        <v>44</v>
      </c>
      <c r="O175" s="159" t="s">
        <v>721</v>
      </c>
      <c r="P175" s="33">
        <v>2</v>
      </c>
      <c r="Q175" s="33">
        <v>1</v>
      </c>
      <c r="R175" s="33">
        <v>1</v>
      </c>
      <c r="S175" s="33">
        <v>1</v>
      </c>
      <c r="T175" s="33" t="s">
        <v>58</v>
      </c>
      <c r="U175" s="33" t="s">
        <v>94</v>
      </c>
      <c r="V175" s="33" t="s">
        <v>58</v>
      </c>
      <c r="W175" s="33">
        <v>301</v>
      </c>
      <c r="AK175">
        <f t="shared" si="14"/>
        <v>0</v>
      </c>
      <c r="AL175" t="str">
        <f t="shared" si="15"/>
        <v>Bill Sandsmark</v>
      </c>
    </row>
    <row r="176" spans="1:38">
      <c r="A176" s="23">
        <v>164</v>
      </c>
      <c r="B176" s="29" t="s">
        <v>694</v>
      </c>
      <c r="C176" s="31"/>
      <c r="D176" s="156">
        <v>164</v>
      </c>
      <c r="E176" s="134">
        <v>425</v>
      </c>
      <c r="F176" s="23">
        <v>74</v>
      </c>
      <c r="G176" s="23">
        <v>66</v>
      </c>
      <c r="H176" s="23">
        <v>70</v>
      </c>
      <c r="I176" s="23">
        <v>28</v>
      </c>
      <c r="J176" s="23">
        <v>0</v>
      </c>
      <c r="K176" s="23">
        <v>0</v>
      </c>
      <c r="L176" s="210">
        <v>238</v>
      </c>
      <c r="M176" s="204">
        <v>57</v>
      </c>
      <c r="N176" s="23">
        <v>44</v>
      </c>
      <c r="O176" s="159" t="s">
        <v>721</v>
      </c>
      <c r="P176" s="33">
        <v>1</v>
      </c>
      <c r="Q176" s="33">
        <v>3</v>
      </c>
      <c r="R176" s="33">
        <v>1</v>
      </c>
      <c r="S176" s="33">
        <v>2</v>
      </c>
      <c r="T176" s="33" t="s">
        <v>93</v>
      </c>
      <c r="U176" s="33" t="s">
        <v>96</v>
      </c>
      <c r="V176" s="33" t="s">
        <v>96</v>
      </c>
      <c r="W176" s="33">
        <v>257</v>
      </c>
      <c r="AK176">
        <f t="shared" si="14"/>
        <v>0</v>
      </c>
      <c r="AL176" t="str">
        <f t="shared" si="15"/>
        <v>Shane Robak</v>
      </c>
    </row>
    <row r="177" spans="1:38">
      <c r="A177" s="23">
        <v>175</v>
      </c>
      <c r="B177" s="29" t="s">
        <v>376</v>
      </c>
      <c r="C177" s="31"/>
      <c r="D177" s="156">
        <v>175</v>
      </c>
      <c r="E177" s="134">
        <v>112</v>
      </c>
      <c r="F177" s="23">
        <v>73</v>
      </c>
      <c r="G177" s="23">
        <v>66</v>
      </c>
      <c r="H177" s="23">
        <v>70</v>
      </c>
      <c r="I177" s="23">
        <v>28</v>
      </c>
      <c r="J177" s="23">
        <v>0</v>
      </c>
      <c r="K177" s="23">
        <v>0</v>
      </c>
      <c r="L177" s="210">
        <v>237</v>
      </c>
      <c r="M177" s="204">
        <v>58</v>
      </c>
      <c r="N177" s="23">
        <v>44</v>
      </c>
      <c r="O177" s="159" t="s">
        <v>721</v>
      </c>
      <c r="P177" s="33">
        <v>1</v>
      </c>
      <c r="Q177" s="33">
        <v>1</v>
      </c>
      <c r="R177" s="33">
        <v>2</v>
      </c>
      <c r="S177" s="33">
        <v>2</v>
      </c>
      <c r="T177" s="33" t="s">
        <v>93</v>
      </c>
      <c r="U177" s="33" t="s">
        <v>96</v>
      </c>
      <c r="V177" s="33" t="s">
        <v>93</v>
      </c>
      <c r="W177" s="33">
        <v>281</v>
      </c>
      <c r="AK177">
        <f t="shared" si="14"/>
        <v>0</v>
      </c>
      <c r="AL177" t="str">
        <f t="shared" si="15"/>
        <v>Christi Goetz</v>
      </c>
    </row>
    <row r="178" spans="1:38">
      <c r="A178" s="23">
        <v>175</v>
      </c>
      <c r="B178" s="29" t="s">
        <v>418</v>
      </c>
      <c r="C178" s="31"/>
      <c r="D178" s="156">
        <v>175</v>
      </c>
      <c r="E178" s="134">
        <v>140</v>
      </c>
      <c r="F178" s="23">
        <v>81</v>
      </c>
      <c r="G178" s="23">
        <v>54</v>
      </c>
      <c r="H178" s="23">
        <v>60</v>
      </c>
      <c r="I178" s="23">
        <v>42</v>
      </c>
      <c r="J178" s="23">
        <v>0</v>
      </c>
      <c r="K178" s="23">
        <v>0</v>
      </c>
      <c r="L178" s="210">
        <v>237</v>
      </c>
      <c r="M178" s="204">
        <v>58</v>
      </c>
      <c r="N178" s="23">
        <v>44</v>
      </c>
      <c r="O178" s="159" t="s">
        <v>721</v>
      </c>
      <c r="P178" s="33">
        <v>1</v>
      </c>
      <c r="Q178" s="33">
        <v>2</v>
      </c>
      <c r="R178" s="33">
        <v>1</v>
      </c>
      <c r="S178" s="33">
        <v>1</v>
      </c>
      <c r="T178" s="33" t="s">
        <v>93</v>
      </c>
      <c r="U178" s="33" t="s">
        <v>57</v>
      </c>
      <c r="V178" s="33" t="s">
        <v>57</v>
      </c>
      <c r="W178" s="33">
        <v>300</v>
      </c>
      <c r="AK178">
        <f t="shared" si="14"/>
        <v>0</v>
      </c>
      <c r="AL178" t="str">
        <f t="shared" si="15"/>
        <v>John Folcik</v>
      </c>
    </row>
    <row r="179" spans="1:38">
      <c r="A179" s="23">
        <v>175</v>
      </c>
      <c r="B179" s="29" t="s">
        <v>552</v>
      </c>
      <c r="C179" s="31"/>
      <c r="D179" s="156">
        <v>175</v>
      </c>
      <c r="E179" s="134">
        <v>278</v>
      </c>
      <c r="F179" s="23">
        <v>83</v>
      </c>
      <c r="G179" s="23">
        <v>66</v>
      </c>
      <c r="H179" s="23">
        <v>60</v>
      </c>
      <c r="I179" s="23">
        <v>28</v>
      </c>
      <c r="J179" s="23">
        <v>0</v>
      </c>
      <c r="K179" s="23">
        <v>0</v>
      </c>
      <c r="L179" s="210">
        <v>237</v>
      </c>
      <c r="M179" s="204">
        <v>58</v>
      </c>
      <c r="N179" s="23">
        <v>45</v>
      </c>
      <c r="O179" s="159" t="s">
        <v>721</v>
      </c>
      <c r="P179" s="33">
        <v>7</v>
      </c>
      <c r="Q179" s="33">
        <v>1</v>
      </c>
      <c r="R179" s="33">
        <v>1</v>
      </c>
      <c r="S179" s="33">
        <v>2</v>
      </c>
      <c r="T179" s="33" t="s">
        <v>58</v>
      </c>
      <c r="U179" s="33" t="s">
        <v>96</v>
      </c>
      <c r="V179" s="33" t="s">
        <v>58</v>
      </c>
      <c r="W179" s="33">
        <v>281</v>
      </c>
      <c r="AK179">
        <f t="shared" si="14"/>
        <v>2</v>
      </c>
      <c r="AL179" t="str">
        <f t="shared" si="15"/>
        <v>Gavin Ipsen</v>
      </c>
    </row>
    <row r="180" spans="1:38">
      <c r="A180" s="23">
        <v>175</v>
      </c>
      <c r="B180" s="29" t="s">
        <v>708</v>
      </c>
      <c r="C180" s="31"/>
      <c r="D180" s="156">
        <v>175</v>
      </c>
      <c r="E180" s="134">
        <v>423</v>
      </c>
      <c r="F180" s="23">
        <v>65</v>
      </c>
      <c r="G180" s="23">
        <v>60</v>
      </c>
      <c r="H180" s="23">
        <v>70</v>
      </c>
      <c r="I180" s="23">
        <v>42</v>
      </c>
      <c r="J180" s="23">
        <v>0</v>
      </c>
      <c r="K180" s="23">
        <v>0</v>
      </c>
      <c r="L180" s="210">
        <v>237</v>
      </c>
      <c r="M180" s="204">
        <v>58</v>
      </c>
      <c r="N180" s="23">
        <v>41</v>
      </c>
      <c r="O180" s="159" t="s">
        <v>721</v>
      </c>
      <c r="P180" s="33">
        <v>1</v>
      </c>
      <c r="Q180" s="33">
        <v>3</v>
      </c>
      <c r="R180" s="33">
        <v>1</v>
      </c>
      <c r="S180" s="33">
        <v>1</v>
      </c>
      <c r="T180" s="33" t="s">
        <v>60</v>
      </c>
      <c r="U180" s="33" t="s">
        <v>57</v>
      </c>
      <c r="V180" s="33" t="s">
        <v>57</v>
      </c>
      <c r="W180" s="33">
        <v>281</v>
      </c>
      <c r="AK180">
        <f t="shared" si="14"/>
        <v>1</v>
      </c>
      <c r="AL180" t="str">
        <f t="shared" si="15"/>
        <v>Chris Jones</v>
      </c>
    </row>
    <row r="181" spans="1:38">
      <c r="A181" s="23">
        <v>179</v>
      </c>
      <c r="B181" s="29" t="s">
        <v>213</v>
      </c>
      <c r="C181" s="31"/>
      <c r="D181" s="156">
        <v>179</v>
      </c>
      <c r="E181" s="134">
        <v>11</v>
      </c>
      <c r="F181" s="23">
        <v>74</v>
      </c>
      <c r="G181" s="23">
        <v>60</v>
      </c>
      <c r="H181" s="23">
        <v>60</v>
      </c>
      <c r="I181" s="23">
        <v>42</v>
      </c>
      <c r="J181" s="23">
        <v>0</v>
      </c>
      <c r="K181" s="23">
        <v>0</v>
      </c>
      <c r="L181" s="210">
        <v>236</v>
      </c>
      <c r="M181" s="204">
        <v>59</v>
      </c>
      <c r="N181" s="23">
        <v>42</v>
      </c>
      <c r="O181" s="159" t="s">
        <v>721</v>
      </c>
      <c r="P181" s="33">
        <v>1</v>
      </c>
      <c r="Q181" s="33">
        <v>4</v>
      </c>
      <c r="R181" s="33">
        <v>1</v>
      </c>
      <c r="S181" s="33">
        <v>1</v>
      </c>
      <c r="T181" s="33" t="s">
        <v>93</v>
      </c>
      <c r="U181" s="33" t="s">
        <v>57</v>
      </c>
      <c r="V181" s="33" t="s">
        <v>57</v>
      </c>
      <c r="W181" s="33">
        <v>299</v>
      </c>
      <c r="AK181">
        <f t="shared" si="14"/>
        <v>0</v>
      </c>
      <c r="AL181" t="str">
        <f t="shared" si="15"/>
        <v>Cody Kavan</v>
      </c>
    </row>
    <row r="182" spans="1:38">
      <c r="A182" s="23">
        <v>179</v>
      </c>
      <c r="B182" s="29" t="s">
        <v>218</v>
      </c>
      <c r="C182" s="31"/>
      <c r="D182" s="156">
        <v>179</v>
      </c>
      <c r="E182" s="134">
        <v>16</v>
      </c>
      <c r="F182" s="23">
        <v>64</v>
      </c>
      <c r="G182" s="23">
        <v>60</v>
      </c>
      <c r="H182" s="23">
        <v>70</v>
      </c>
      <c r="I182" s="23">
        <v>42</v>
      </c>
      <c r="J182" s="23">
        <v>0</v>
      </c>
      <c r="K182" s="23">
        <v>0</v>
      </c>
      <c r="L182" s="210">
        <v>236</v>
      </c>
      <c r="M182" s="204">
        <v>59</v>
      </c>
      <c r="N182" s="23">
        <v>41</v>
      </c>
      <c r="O182" s="159" t="s">
        <v>721</v>
      </c>
      <c r="P182" s="33">
        <v>1</v>
      </c>
      <c r="Q182" s="33">
        <v>1</v>
      </c>
      <c r="R182" s="33">
        <v>1</v>
      </c>
      <c r="S182" s="33">
        <v>2</v>
      </c>
      <c r="T182" s="33" t="s">
        <v>93</v>
      </c>
      <c r="U182" s="33" t="s">
        <v>96</v>
      </c>
      <c r="V182" s="33" t="s">
        <v>93</v>
      </c>
      <c r="W182" s="33">
        <v>280</v>
      </c>
      <c r="AK182">
        <f t="shared" si="14"/>
        <v>0</v>
      </c>
      <c r="AL182" t="str">
        <f t="shared" si="15"/>
        <v>Jim Franklin</v>
      </c>
    </row>
    <row r="183" spans="1:38">
      <c r="A183" s="23">
        <v>179</v>
      </c>
      <c r="B183" s="29" t="s">
        <v>290</v>
      </c>
      <c r="C183" s="31"/>
      <c r="D183" s="156">
        <v>179</v>
      </c>
      <c r="E183" s="134">
        <v>25</v>
      </c>
      <c r="F183" s="23">
        <v>70</v>
      </c>
      <c r="G183" s="23">
        <v>54</v>
      </c>
      <c r="H183" s="23">
        <v>70</v>
      </c>
      <c r="I183" s="23">
        <v>42</v>
      </c>
      <c r="J183" s="23">
        <v>0</v>
      </c>
      <c r="K183" s="23">
        <v>0</v>
      </c>
      <c r="L183" s="210">
        <v>236</v>
      </c>
      <c r="M183" s="204">
        <v>59</v>
      </c>
      <c r="N183" s="23">
        <v>41</v>
      </c>
      <c r="O183" s="159" t="s">
        <v>721</v>
      </c>
      <c r="P183" s="33">
        <v>2</v>
      </c>
      <c r="Q183" s="33">
        <v>1</v>
      </c>
      <c r="R183" s="33">
        <v>1</v>
      </c>
      <c r="S183" s="33">
        <v>1</v>
      </c>
      <c r="T183" s="33" t="s">
        <v>58</v>
      </c>
      <c r="U183" s="33" t="s">
        <v>57</v>
      </c>
      <c r="V183" s="33" t="s">
        <v>57</v>
      </c>
      <c r="W183" s="33">
        <v>299</v>
      </c>
      <c r="AK183">
        <f t="shared" si="14"/>
        <v>0</v>
      </c>
      <c r="AL183" t="str">
        <f t="shared" si="15"/>
        <v>Jackson Genovesi</v>
      </c>
    </row>
    <row r="184" spans="1:38">
      <c r="A184" s="23">
        <v>179</v>
      </c>
      <c r="B184" s="29" t="s">
        <v>302</v>
      </c>
      <c r="C184" s="31"/>
      <c r="D184" s="156">
        <v>179</v>
      </c>
      <c r="E184" s="134">
        <v>37</v>
      </c>
      <c r="F184" s="23">
        <v>78</v>
      </c>
      <c r="G184" s="23">
        <v>60</v>
      </c>
      <c r="H184" s="23">
        <v>70</v>
      </c>
      <c r="I184" s="23">
        <v>28</v>
      </c>
      <c r="J184" s="23">
        <v>0</v>
      </c>
      <c r="K184" s="23">
        <v>0</v>
      </c>
      <c r="L184" s="210">
        <v>236</v>
      </c>
      <c r="M184" s="204">
        <v>59</v>
      </c>
      <c r="N184" s="23">
        <v>44</v>
      </c>
      <c r="O184" s="159" t="s">
        <v>721</v>
      </c>
      <c r="P184" s="33">
        <v>2</v>
      </c>
      <c r="Q184" s="33">
        <v>1</v>
      </c>
      <c r="R184" s="33">
        <v>2</v>
      </c>
      <c r="S184" s="33">
        <v>1</v>
      </c>
      <c r="T184" s="33" t="s">
        <v>58</v>
      </c>
      <c r="U184" s="33" t="s">
        <v>94</v>
      </c>
      <c r="V184" s="33" t="s">
        <v>94</v>
      </c>
      <c r="W184" s="33">
        <v>299</v>
      </c>
      <c r="AK184">
        <f t="shared" si="14"/>
        <v>0</v>
      </c>
      <c r="AL184" t="str">
        <f t="shared" si="15"/>
        <v>Bruce Sharp</v>
      </c>
    </row>
    <row r="185" spans="1:38">
      <c r="A185" s="23">
        <v>179</v>
      </c>
      <c r="B185" s="29" t="s">
        <v>329</v>
      </c>
      <c r="C185" s="31"/>
      <c r="D185" s="156">
        <v>179</v>
      </c>
      <c r="E185" s="134">
        <v>65</v>
      </c>
      <c r="F185" s="23">
        <v>88</v>
      </c>
      <c r="G185" s="23">
        <v>60</v>
      </c>
      <c r="H185" s="23">
        <v>60</v>
      </c>
      <c r="I185" s="23">
        <v>28</v>
      </c>
      <c r="J185" s="23">
        <v>0</v>
      </c>
      <c r="K185" s="23">
        <v>0</v>
      </c>
      <c r="L185" s="210">
        <v>236</v>
      </c>
      <c r="M185" s="204">
        <v>59</v>
      </c>
      <c r="N185" s="23">
        <v>46</v>
      </c>
      <c r="O185" s="159" t="s">
        <v>721</v>
      </c>
      <c r="P185" s="33">
        <v>2</v>
      </c>
      <c r="Q185" s="33">
        <v>2</v>
      </c>
      <c r="R185" s="33">
        <v>1</v>
      </c>
      <c r="S185" s="33">
        <v>1</v>
      </c>
      <c r="T185" s="33" t="s">
        <v>59</v>
      </c>
      <c r="U185" s="33" t="s">
        <v>94</v>
      </c>
      <c r="V185" s="33" t="s">
        <v>94</v>
      </c>
      <c r="W185" s="33">
        <v>280</v>
      </c>
      <c r="AK185">
        <f t="shared" si="14"/>
        <v>0</v>
      </c>
      <c r="AL185" t="str">
        <f t="shared" si="15"/>
        <v>Rick Hull</v>
      </c>
    </row>
    <row r="186" spans="1:38">
      <c r="A186" s="23">
        <v>179</v>
      </c>
      <c r="B186" s="29" t="s">
        <v>454</v>
      </c>
      <c r="C186" s="31"/>
      <c r="D186" s="156">
        <v>179</v>
      </c>
      <c r="E186" s="134">
        <v>176</v>
      </c>
      <c r="F186" s="23">
        <v>62</v>
      </c>
      <c r="G186" s="23">
        <v>72</v>
      </c>
      <c r="H186" s="23">
        <v>60</v>
      </c>
      <c r="I186" s="23">
        <v>42</v>
      </c>
      <c r="J186" s="23">
        <v>0</v>
      </c>
      <c r="K186" s="23">
        <v>0</v>
      </c>
      <c r="L186" s="210">
        <v>236</v>
      </c>
      <c r="M186" s="204">
        <v>59</v>
      </c>
      <c r="N186" s="23">
        <v>41</v>
      </c>
      <c r="O186" s="159" t="s">
        <v>721</v>
      </c>
      <c r="P186" s="33">
        <v>1</v>
      </c>
      <c r="Q186" s="33">
        <v>1</v>
      </c>
      <c r="R186" s="33">
        <v>1</v>
      </c>
      <c r="S186" s="33">
        <v>2</v>
      </c>
      <c r="T186" s="33" t="s">
        <v>58</v>
      </c>
      <c r="U186" s="33" t="s">
        <v>96</v>
      </c>
      <c r="V186" s="33" t="s">
        <v>58</v>
      </c>
      <c r="W186" s="33">
        <v>280</v>
      </c>
      <c r="AK186">
        <f t="shared" si="14"/>
        <v>0</v>
      </c>
      <c r="AL186" t="str">
        <f t="shared" si="15"/>
        <v>Lisa Foreman</v>
      </c>
    </row>
    <row r="187" spans="1:38">
      <c r="A187" s="23">
        <v>179</v>
      </c>
      <c r="B187" s="29" t="s">
        <v>533</v>
      </c>
      <c r="C187" s="31"/>
      <c r="D187" s="156">
        <v>179</v>
      </c>
      <c r="E187" s="134">
        <v>257</v>
      </c>
      <c r="F187" s="23">
        <v>79</v>
      </c>
      <c r="G187" s="23">
        <v>79</v>
      </c>
      <c r="H187" s="23">
        <v>50</v>
      </c>
      <c r="I187" s="23">
        <v>28</v>
      </c>
      <c r="J187" s="23">
        <v>0</v>
      </c>
      <c r="K187" s="23">
        <v>0</v>
      </c>
      <c r="L187" s="210">
        <v>236</v>
      </c>
      <c r="M187" s="204">
        <v>59</v>
      </c>
      <c r="N187" s="23">
        <v>45</v>
      </c>
      <c r="O187" s="159" t="s">
        <v>721</v>
      </c>
      <c r="P187" s="33">
        <v>1</v>
      </c>
      <c r="Q187" s="33">
        <v>4</v>
      </c>
      <c r="R187" s="33">
        <v>3</v>
      </c>
      <c r="S187" s="33">
        <v>1</v>
      </c>
      <c r="T187" s="33" t="s">
        <v>93</v>
      </c>
      <c r="U187" s="33" t="s">
        <v>94</v>
      </c>
      <c r="V187" s="33" t="s">
        <v>93</v>
      </c>
      <c r="W187" s="33">
        <v>299</v>
      </c>
      <c r="AK187">
        <f t="shared" si="14"/>
        <v>0</v>
      </c>
      <c r="AL187" t="str">
        <f t="shared" si="15"/>
        <v>Brian Hill</v>
      </c>
    </row>
    <row r="188" spans="1:38">
      <c r="A188" s="23">
        <v>186</v>
      </c>
      <c r="B188" s="29" t="s">
        <v>182</v>
      </c>
      <c r="C188" s="31"/>
      <c r="D188" s="156">
        <v>186</v>
      </c>
      <c r="E188" s="134">
        <v>4</v>
      </c>
      <c r="F188" s="23">
        <v>69</v>
      </c>
      <c r="G188" s="23">
        <v>54</v>
      </c>
      <c r="H188" s="23">
        <v>70</v>
      </c>
      <c r="I188" s="23">
        <v>42</v>
      </c>
      <c r="J188" s="23">
        <v>0</v>
      </c>
      <c r="K188" s="23">
        <v>0</v>
      </c>
      <c r="L188" s="210">
        <v>235</v>
      </c>
      <c r="M188" s="204">
        <v>60</v>
      </c>
      <c r="N188" s="23">
        <v>41</v>
      </c>
      <c r="O188" s="159" t="s">
        <v>721</v>
      </c>
      <c r="P188" s="33">
        <v>1</v>
      </c>
      <c r="Q188" s="33">
        <v>1</v>
      </c>
      <c r="R188" s="33">
        <v>1</v>
      </c>
      <c r="S188" s="33">
        <v>2</v>
      </c>
      <c r="T188" s="33" t="s">
        <v>93</v>
      </c>
      <c r="U188" s="33" t="s">
        <v>57</v>
      </c>
      <c r="V188" s="33" t="s">
        <v>93</v>
      </c>
      <c r="W188" s="33">
        <v>298</v>
      </c>
      <c r="AK188">
        <f t="shared" si="14"/>
        <v>2</v>
      </c>
      <c r="AL188" t="str">
        <f t="shared" si="15"/>
        <v>Brian Schindler</v>
      </c>
    </row>
    <row r="189" spans="1:38">
      <c r="A189" s="23">
        <v>186</v>
      </c>
      <c r="B189" s="29" t="s">
        <v>362</v>
      </c>
      <c r="C189" s="31"/>
      <c r="D189" s="156">
        <v>186</v>
      </c>
      <c r="E189" s="134">
        <v>98</v>
      </c>
      <c r="F189" s="23">
        <v>75</v>
      </c>
      <c r="G189" s="23">
        <v>48</v>
      </c>
      <c r="H189" s="23">
        <v>70</v>
      </c>
      <c r="I189" s="23">
        <v>42</v>
      </c>
      <c r="J189" s="23">
        <v>0</v>
      </c>
      <c r="K189" s="23">
        <v>0</v>
      </c>
      <c r="L189" s="210">
        <v>235</v>
      </c>
      <c r="M189" s="204">
        <v>60</v>
      </c>
      <c r="N189" s="23">
        <v>42</v>
      </c>
      <c r="O189" s="159" t="s">
        <v>721</v>
      </c>
      <c r="P189" s="33">
        <v>1</v>
      </c>
      <c r="Q189" s="33">
        <v>1</v>
      </c>
      <c r="R189" s="33">
        <v>2</v>
      </c>
      <c r="S189" s="33">
        <v>1</v>
      </c>
      <c r="T189" s="33" t="s">
        <v>58</v>
      </c>
      <c r="U189" s="33" t="s">
        <v>45</v>
      </c>
      <c r="V189" s="33" t="s">
        <v>58</v>
      </c>
      <c r="W189" s="33">
        <v>279</v>
      </c>
      <c r="AK189">
        <f t="shared" si="14"/>
        <v>0</v>
      </c>
      <c r="AL189" t="str">
        <f t="shared" si="15"/>
        <v>Justin Robbins</v>
      </c>
    </row>
    <row r="190" spans="1:38">
      <c r="A190" s="23">
        <v>186</v>
      </c>
      <c r="B190" s="29" t="s">
        <v>428</v>
      </c>
      <c r="C190" s="31"/>
      <c r="D190" s="156">
        <v>186</v>
      </c>
      <c r="E190" s="134">
        <v>150</v>
      </c>
      <c r="F190" s="23">
        <v>73</v>
      </c>
      <c r="G190" s="23">
        <v>60</v>
      </c>
      <c r="H190" s="23">
        <v>60</v>
      </c>
      <c r="I190" s="23">
        <v>42</v>
      </c>
      <c r="J190" s="23">
        <v>0</v>
      </c>
      <c r="K190" s="23">
        <v>0</v>
      </c>
      <c r="L190" s="210">
        <v>235</v>
      </c>
      <c r="M190" s="204">
        <v>60</v>
      </c>
      <c r="N190" s="23">
        <v>42</v>
      </c>
      <c r="O190" s="159" t="s">
        <v>721</v>
      </c>
      <c r="P190" s="33">
        <v>1</v>
      </c>
      <c r="Q190" s="33">
        <v>1</v>
      </c>
      <c r="R190" s="33">
        <v>1</v>
      </c>
      <c r="S190" s="33">
        <v>2</v>
      </c>
      <c r="T190" s="33" t="s">
        <v>58</v>
      </c>
      <c r="U190" s="33" t="s">
        <v>57</v>
      </c>
      <c r="V190" s="33" t="s">
        <v>58</v>
      </c>
      <c r="W190" s="33">
        <v>298</v>
      </c>
      <c r="AK190">
        <f t="shared" si="14"/>
        <v>0</v>
      </c>
      <c r="AL190" t="str">
        <f t="shared" si="15"/>
        <v>Kevin Reddy</v>
      </c>
    </row>
    <row r="191" spans="1:38">
      <c r="A191" s="23">
        <v>186</v>
      </c>
      <c r="B191" s="29" t="s">
        <v>469</v>
      </c>
      <c r="C191" s="31"/>
      <c r="D191" s="156">
        <v>186</v>
      </c>
      <c r="E191" s="134">
        <v>191</v>
      </c>
      <c r="F191" s="23">
        <v>75</v>
      </c>
      <c r="G191" s="23">
        <v>72</v>
      </c>
      <c r="H191" s="23">
        <v>60</v>
      </c>
      <c r="I191" s="23">
        <v>28</v>
      </c>
      <c r="J191" s="23">
        <v>0</v>
      </c>
      <c r="K191" s="23">
        <v>0</v>
      </c>
      <c r="L191" s="210">
        <v>235</v>
      </c>
      <c r="M191" s="204">
        <v>60</v>
      </c>
      <c r="N191" s="23">
        <v>44</v>
      </c>
      <c r="O191" s="159" t="s">
        <v>721</v>
      </c>
      <c r="P191" s="33">
        <v>1</v>
      </c>
      <c r="Q191" s="33">
        <v>1</v>
      </c>
      <c r="R191" s="33">
        <v>2</v>
      </c>
      <c r="S191" s="33">
        <v>2</v>
      </c>
      <c r="T191" s="33" t="s">
        <v>93</v>
      </c>
      <c r="U191" s="33" t="s">
        <v>45</v>
      </c>
      <c r="V191" s="33" t="s">
        <v>93</v>
      </c>
      <c r="W191" s="33">
        <v>279</v>
      </c>
      <c r="AK191">
        <f t="shared" si="14"/>
        <v>0</v>
      </c>
      <c r="AL191" t="str">
        <f t="shared" si="15"/>
        <v>Bob Ross</v>
      </c>
    </row>
    <row r="192" spans="1:38">
      <c r="A192" s="23">
        <v>186</v>
      </c>
      <c r="B192" s="29" t="s">
        <v>656</v>
      </c>
      <c r="C192" s="31"/>
      <c r="D192" s="156">
        <v>186</v>
      </c>
      <c r="E192" s="134">
        <v>383</v>
      </c>
      <c r="F192" s="23">
        <v>77</v>
      </c>
      <c r="G192" s="23">
        <v>60</v>
      </c>
      <c r="H192" s="23">
        <v>70</v>
      </c>
      <c r="I192" s="23">
        <v>28</v>
      </c>
      <c r="J192" s="23">
        <v>0</v>
      </c>
      <c r="K192" s="23">
        <v>0</v>
      </c>
      <c r="L192" s="210">
        <v>235</v>
      </c>
      <c r="M192" s="204">
        <v>60</v>
      </c>
      <c r="N192" s="23">
        <v>44</v>
      </c>
      <c r="O192" s="159" t="s">
        <v>721</v>
      </c>
      <c r="P192" s="33">
        <v>1</v>
      </c>
      <c r="Q192" s="33">
        <v>2</v>
      </c>
      <c r="R192" s="33">
        <v>1</v>
      </c>
      <c r="S192" s="33">
        <v>2</v>
      </c>
      <c r="T192" s="33" t="s">
        <v>59</v>
      </c>
      <c r="U192" s="33" t="s">
        <v>57</v>
      </c>
      <c r="V192" s="33" t="s">
        <v>59</v>
      </c>
      <c r="W192" s="33">
        <v>254</v>
      </c>
      <c r="AK192">
        <f t="shared" si="14"/>
        <v>0</v>
      </c>
      <c r="AL192" t="str">
        <f t="shared" si="15"/>
        <v>Todd Dahlkoetter</v>
      </c>
    </row>
    <row r="193" spans="1:38">
      <c r="A193" s="23">
        <v>186</v>
      </c>
      <c r="B193" s="29" t="s">
        <v>683</v>
      </c>
      <c r="C193" s="31"/>
      <c r="D193" s="156">
        <v>186</v>
      </c>
      <c r="E193" s="134">
        <v>412</v>
      </c>
      <c r="F193" s="23">
        <v>73</v>
      </c>
      <c r="G193" s="23">
        <v>60</v>
      </c>
      <c r="H193" s="23">
        <v>60</v>
      </c>
      <c r="I193" s="23">
        <v>42</v>
      </c>
      <c r="J193" s="23">
        <v>0</v>
      </c>
      <c r="K193" s="23">
        <v>0</v>
      </c>
      <c r="L193" s="210">
        <v>235</v>
      </c>
      <c r="M193" s="204">
        <v>60</v>
      </c>
      <c r="N193" s="23">
        <v>42</v>
      </c>
      <c r="O193" s="159" t="s">
        <v>721</v>
      </c>
      <c r="P193" s="33">
        <v>1</v>
      </c>
      <c r="Q193" s="33">
        <v>2</v>
      </c>
      <c r="R193" s="33">
        <v>1</v>
      </c>
      <c r="S193" s="33">
        <v>1</v>
      </c>
      <c r="T193" s="33" t="s">
        <v>93</v>
      </c>
      <c r="U193" s="33" t="s">
        <v>57</v>
      </c>
      <c r="V193" s="33" t="s">
        <v>57</v>
      </c>
      <c r="W193" s="33">
        <v>298</v>
      </c>
      <c r="AK193">
        <f t="shared" si="14"/>
        <v>0</v>
      </c>
      <c r="AL193" t="str">
        <f t="shared" si="15"/>
        <v>Shaun Luebbe</v>
      </c>
    </row>
    <row r="194" spans="1:38">
      <c r="A194" s="23">
        <v>186</v>
      </c>
      <c r="B194" s="29" t="s">
        <v>692</v>
      </c>
      <c r="C194" s="31"/>
      <c r="D194" s="156">
        <v>186</v>
      </c>
      <c r="E194" s="134">
        <v>421</v>
      </c>
      <c r="F194" s="23">
        <v>77</v>
      </c>
      <c r="G194" s="23">
        <v>66</v>
      </c>
      <c r="H194" s="23">
        <v>50</v>
      </c>
      <c r="I194" s="23">
        <v>42</v>
      </c>
      <c r="J194" s="23">
        <v>0</v>
      </c>
      <c r="K194" s="23">
        <v>0</v>
      </c>
      <c r="L194" s="210">
        <v>235</v>
      </c>
      <c r="M194" s="204">
        <v>60</v>
      </c>
      <c r="N194" s="23">
        <v>44</v>
      </c>
      <c r="O194" s="159" t="s">
        <v>721</v>
      </c>
      <c r="P194" s="33">
        <v>1</v>
      </c>
      <c r="Q194" s="33">
        <v>2</v>
      </c>
      <c r="R194" s="33">
        <v>1</v>
      </c>
      <c r="S194" s="33">
        <v>1</v>
      </c>
      <c r="T194" s="33" t="s">
        <v>93</v>
      </c>
      <c r="U194" s="33" t="s">
        <v>94</v>
      </c>
      <c r="V194" s="33" t="s">
        <v>93</v>
      </c>
      <c r="W194" s="33">
        <v>298</v>
      </c>
      <c r="AK194">
        <f t="shared" si="14"/>
        <v>0</v>
      </c>
      <c r="AL194" t="str">
        <f t="shared" si="15"/>
        <v>Dave Arkfeld</v>
      </c>
    </row>
    <row r="195" spans="1:38">
      <c r="A195" s="23">
        <v>193</v>
      </c>
      <c r="B195" s="29" t="s">
        <v>299</v>
      </c>
      <c r="C195" s="31"/>
      <c r="D195" s="156">
        <v>193</v>
      </c>
      <c r="E195" s="134">
        <v>34</v>
      </c>
      <c r="F195" s="23">
        <v>80</v>
      </c>
      <c r="G195" s="23">
        <v>66</v>
      </c>
      <c r="H195" s="23">
        <v>60</v>
      </c>
      <c r="I195" s="23">
        <v>28</v>
      </c>
      <c r="J195" s="23">
        <v>0</v>
      </c>
      <c r="K195" s="23">
        <v>0</v>
      </c>
      <c r="L195" s="210">
        <v>234</v>
      </c>
      <c r="M195" s="204">
        <v>61</v>
      </c>
      <c r="N195" s="23">
        <v>45</v>
      </c>
      <c r="O195" s="159" t="s">
        <v>721</v>
      </c>
      <c r="P195" s="33">
        <v>2</v>
      </c>
      <c r="Q195" s="33">
        <v>1</v>
      </c>
      <c r="R195" s="33">
        <v>1</v>
      </c>
      <c r="S195" s="33">
        <v>3</v>
      </c>
      <c r="T195" s="33" t="s">
        <v>58</v>
      </c>
      <c r="U195" s="33" t="s">
        <v>57</v>
      </c>
      <c r="V195" s="33" t="s">
        <v>57</v>
      </c>
      <c r="W195" s="33">
        <v>297</v>
      </c>
      <c r="AK195">
        <f t="shared" ref="AK195:AK258" si="16">IFERROR(RIGHT(B195,1)*1,0)</f>
        <v>0</v>
      </c>
      <c r="AL195" t="str">
        <f t="shared" ref="AL195:AL258" si="17">IFERROR(LEFT(B195,IFERROR(SEARCH(AK195,B195,1)-1,B195)),B195)</f>
        <v>Bob Woods</v>
      </c>
    </row>
    <row r="196" spans="1:38">
      <c r="A196" s="23">
        <v>193</v>
      </c>
      <c r="B196" s="29" t="s">
        <v>439</v>
      </c>
      <c r="C196" s="31"/>
      <c r="D196" s="156">
        <v>193</v>
      </c>
      <c r="E196" s="134">
        <v>161</v>
      </c>
      <c r="F196" s="23">
        <v>66</v>
      </c>
      <c r="G196" s="23">
        <v>66</v>
      </c>
      <c r="H196" s="23">
        <v>60</v>
      </c>
      <c r="I196" s="23">
        <v>42</v>
      </c>
      <c r="J196" s="23">
        <v>0</v>
      </c>
      <c r="K196" s="23">
        <v>0</v>
      </c>
      <c r="L196" s="210">
        <v>234</v>
      </c>
      <c r="M196" s="204">
        <v>61</v>
      </c>
      <c r="N196" s="23">
        <v>41</v>
      </c>
      <c r="O196" s="159" t="s">
        <v>721</v>
      </c>
      <c r="P196" s="33">
        <v>1</v>
      </c>
      <c r="Q196" s="33">
        <v>1</v>
      </c>
      <c r="R196" s="33">
        <v>1</v>
      </c>
      <c r="S196" s="33">
        <v>5</v>
      </c>
      <c r="T196" s="33" t="s">
        <v>58</v>
      </c>
      <c r="U196" s="33" t="s">
        <v>105</v>
      </c>
      <c r="V196" s="33" t="s">
        <v>58</v>
      </c>
      <c r="W196" s="33">
        <v>278</v>
      </c>
      <c r="AK196">
        <f t="shared" si="16"/>
        <v>0</v>
      </c>
      <c r="AL196" t="str">
        <f t="shared" si="17"/>
        <v>Pat Heinsen</v>
      </c>
    </row>
    <row r="197" spans="1:38">
      <c r="A197" s="23">
        <v>193</v>
      </c>
      <c r="B197" s="29" t="s">
        <v>444</v>
      </c>
      <c r="C197" s="31"/>
      <c r="D197" s="156">
        <v>193</v>
      </c>
      <c r="E197" s="134">
        <v>166</v>
      </c>
      <c r="F197" s="23">
        <v>64</v>
      </c>
      <c r="G197" s="23">
        <v>54</v>
      </c>
      <c r="H197" s="23">
        <v>60</v>
      </c>
      <c r="I197" s="23">
        <v>56</v>
      </c>
      <c r="J197" s="23">
        <v>0</v>
      </c>
      <c r="K197" s="23">
        <v>0</v>
      </c>
      <c r="L197" s="210">
        <v>234</v>
      </c>
      <c r="M197" s="204">
        <v>61</v>
      </c>
      <c r="N197" s="23">
        <v>40</v>
      </c>
      <c r="O197" s="159" t="s">
        <v>721</v>
      </c>
      <c r="P197" s="33">
        <v>1</v>
      </c>
      <c r="Q197" s="33">
        <v>1</v>
      </c>
      <c r="R197" s="33">
        <v>1</v>
      </c>
      <c r="S197" s="33">
        <v>1</v>
      </c>
      <c r="T197" s="33" t="s">
        <v>93</v>
      </c>
      <c r="U197" s="33" t="s">
        <v>94</v>
      </c>
      <c r="V197" s="33" t="s">
        <v>93</v>
      </c>
      <c r="W197" s="33">
        <v>297</v>
      </c>
      <c r="AK197">
        <f t="shared" si="16"/>
        <v>3</v>
      </c>
      <c r="AL197" t="str">
        <f t="shared" si="17"/>
        <v>Joe Hoppes</v>
      </c>
    </row>
    <row r="198" spans="1:38">
      <c r="A198" s="23">
        <v>193</v>
      </c>
      <c r="B198" s="29" t="s">
        <v>520</v>
      </c>
      <c r="C198" s="31"/>
      <c r="D198" s="156">
        <v>193</v>
      </c>
      <c r="E198" s="134">
        <v>242</v>
      </c>
      <c r="F198" s="23">
        <v>70</v>
      </c>
      <c r="G198" s="23">
        <v>66</v>
      </c>
      <c r="H198" s="23">
        <v>70</v>
      </c>
      <c r="I198" s="23">
        <v>28</v>
      </c>
      <c r="J198" s="23">
        <v>0</v>
      </c>
      <c r="K198" s="23">
        <v>0</v>
      </c>
      <c r="L198" s="210">
        <v>234</v>
      </c>
      <c r="M198" s="204">
        <v>61</v>
      </c>
      <c r="N198" s="23">
        <v>43</v>
      </c>
      <c r="O198" s="159" t="s">
        <v>721</v>
      </c>
      <c r="P198" s="33">
        <v>1</v>
      </c>
      <c r="Q198" s="33">
        <v>3</v>
      </c>
      <c r="R198" s="33">
        <v>2</v>
      </c>
      <c r="S198" s="33">
        <v>1</v>
      </c>
      <c r="T198" s="33" t="s">
        <v>93</v>
      </c>
      <c r="U198" s="33" t="s">
        <v>45</v>
      </c>
      <c r="V198" s="33" t="s">
        <v>45</v>
      </c>
      <c r="W198" s="33">
        <v>253</v>
      </c>
      <c r="AK198">
        <f t="shared" si="16"/>
        <v>0</v>
      </c>
      <c r="AL198" t="str">
        <f t="shared" si="17"/>
        <v>Ann Feldmann</v>
      </c>
    </row>
    <row r="199" spans="1:38">
      <c r="A199" s="23">
        <v>193</v>
      </c>
      <c r="B199" s="29" t="s">
        <v>590</v>
      </c>
      <c r="C199" s="31"/>
      <c r="D199" s="156">
        <v>193</v>
      </c>
      <c r="E199" s="134">
        <v>316</v>
      </c>
      <c r="F199" s="23">
        <v>86</v>
      </c>
      <c r="G199" s="23">
        <v>60</v>
      </c>
      <c r="H199" s="23">
        <v>60</v>
      </c>
      <c r="I199" s="23">
        <v>28</v>
      </c>
      <c r="J199" s="23">
        <v>0</v>
      </c>
      <c r="K199" s="23">
        <v>0</v>
      </c>
      <c r="L199" s="210">
        <v>234</v>
      </c>
      <c r="M199" s="204">
        <v>61</v>
      </c>
      <c r="N199" s="23">
        <v>45</v>
      </c>
      <c r="O199" s="159" t="s">
        <v>721</v>
      </c>
      <c r="P199" s="33">
        <v>1</v>
      </c>
      <c r="Q199" s="33">
        <v>1</v>
      </c>
      <c r="R199" s="33">
        <v>2</v>
      </c>
      <c r="S199" s="33">
        <v>2</v>
      </c>
      <c r="T199" s="33" t="s">
        <v>58</v>
      </c>
      <c r="U199" s="33" t="s">
        <v>96</v>
      </c>
      <c r="V199" s="33" t="s">
        <v>58</v>
      </c>
      <c r="W199" s="33">
        <v>278</v>
      </c>
      <c r="AK199">
        <f t="shared" si="16"/>
        <v>0</v>
      </c>
      <c r="AL199" t="str">
        <f t="shared" si="17"/>
        <v>Jason Peterson</v>
      </c>
    </row>
    <row r="200" spans="1:38">
      <c r="A200" s="23">
        <v>193</v>
      </c>
      <c r="B200" s="29" t="s">
        <v>612</v>
      </c>
      <c r="C200" s="31"/>
      <c r="D200" s="156">
        <v>193</v>
      </c>
      <c r="E200" s="134">
        <v>338</v>
      </c>
      <c r="F200" s="23">
        <v>76</v>
      </c>
      <c r="G200" s="23">
        <v>60</v>
      </c>
      <c r="H200" s="23">
        <v>70</v>
      </c>
      <c r="I200" s="23">
        <v>28</v>
      </c>
      <c r="J200" s="23">
        <v>0</v>
      </c>
      <c r="K200" s="23">
        <v>0</v>
      </c>
      <c r="L200" s="210">
        <v>234</v>
      </c>
      <c r="M200" s="204">
        <v>61</v>
      </c>
      <c r="N200" s="23">
        <v>43</v>
      </c>
      <c r="O200" s="159" t="s">
        <v>721</v>
      </c>
      <c r="P200" s="33">
        <v>1</v>
      </c>
      <c r="Q200" s="33">
        <v>3</v>
      </c>
      <c r="R200" s="33">
        <v>1</v>
      </c>
      <c r="S200" s="33">
        <v>2</v>
      </c>
      <c r="T200" s="33" t="s">
        <v>93</v>
      </c>
      <c r="U200" s="33" t="s">
        <v>57</v>
      </c>
      <c r="V200" s="33" t="s">
        <v>93</v>
      </c>
      <c r="W200" s="33">
        <v>297</v>
      </c>
      <c r="AK200">
        <f t="shared" si="16"/>
        <v>0</v>
      </c>
      <c r="AL200" t="str">
        <f t="shared" si="17"/>
        <v>Steve Ahrendsen</v>
      </c>
    </row>
    <row r="201" spans="1:38">
      <c r="A201" s="23">
        <v>199</v>
      </c>
      <c r="B201" s="29" t="s">
        <v>486</v>
      </c>
      <c r="C201" s="31"/>
      <c r="D201" s="156">
        <v>199</v>
      </c>
      <c r="E201" s="134">
        <v>208</v>
      </c>
      <c r="F201" s="23">
        <v>75</v>
      </c>
      <c r="G201" s="23">
        <v>60</v>
      </c>
      <c r="H201" s="23">
        <v>70</v>
      </c>
      <c r="I201" s="23">
        <v>28</v>
      </c>
      <c r="J201" s="23">
        <v>0</v>
      </c>
      <c r="K201" s="23">
        <v>0</v>
      </c>
      <c r="L201" s="210">
        <v>233</v>
      </c>
      <c r="M201" s="204">
        <v>62</v>
      </c>
      <c r="N201" s="23">
        <v>43</v>
      </c>
      <c r="O201" s="159" t="s">
        <v>721</v>
      </c>
      <c r="P201" s="33">
        <v>2</v>
      </c>
      <c r="Q201" s="33">
        <v>1</v>
      </c>
      <c r="R201" s="33">
        <v>2</v>
      </c>
      <c r="S201" s="33">
        <v>1</v>
      </c>
      <c r="T201" s="33" t="s">
        <v>58</v>
      </c>
      <c r="U201" s="33" t="s">
        <v>45</v>
      </c>
      <c r="V201" s="33" t="s">
        <v>58</v>
      </c>
      <c r="W201" s="33">
        <v>277</v>
      </c>
      <c r="AK201">
        <f t="shared" si="16"/>
        <v>1</v>
      </c>
      <c r="AL201" t="str">
        <f t="shared" si="17"/>
        <v>Glen Inglis</v>
      </c>
    </row>
    <row r="202" spans="1:38">
      <c r="A202" s="23">
        <v>199</v>
      </c>
      <c r="B202" s="29" t="s">
        <v>507</v>
      </c>
      <c r="C202" s="31"/>
      <c r="D202" s="156">
        <v>199</v>
      </c>
      <c r="E202" s="134">
        <v>229</v>
      </c>
      <c r="F202" s="23">
        <v>73</v>
      </c>
      <c r="G202" s="23">
        <v>72</v>
      </c>
      <c r="H202" s="23">
        <v>60</v>
      </c>
      <c r="I202" s="23">
        <v>28</v>
      </c>
      <c r="J202" s="23">
        <v>0</v>
      </c>
      <c r="K202" s="23">
        <v>0</v>
      </c>
      <c r="L202" s="210">
        <v>233</v>
      </c>
      <c r="M202" s="204">
        <v>62</v>
      </c>
      <c r="N202" s="23">
        <v>43</v>
      </c>
      <c r="O202" s="159" t="s">
        <v>721</v>
      </c>
      <c r="P202" s="33">
        <v>1</v>
      </c>
      <c r="Q202" s="33">
        <v>2</v>
      </c>
      <c r="R202" s="33">
        <v>1</v>
      </c>
      <c r="S202" s="33">
        <v>2</v>
      </c>
      <c r="T202" s="33" t="s">
        <v>93</v>
      </c>
      <c r="U202" s="33" t="s">
        <v>57</v>
      </c>
      <c r="V202" s="33" t="s">
        <v>57</v>
      </c>
      <c r="W202" s="33">
        <v>296</v>
      </c>
      <c r="AK202">
        <f t="shared" si="16"/>
        <v>0</v>
      </c>
      <c r="AL202" t="str">
        <f t="shared" si="17"/>
        <v>Redo Celli</v>
      </c>
    </row>
    <row r="203" spans="1:38">
      <c r="A203" s="23">
        <v>199</v>
      </c>
      <c r="B203" s="29" t="s">
        <v>636</v>
      </c>
      <c r="C203" s="31"/>
      <c r="D203" s="156">
        <v>199</v>
      </c>
      <c r="E203" s="134">
        <v>364</v>
      </c>
      <c r="F203" s="23">
        <v>63</v>
      </c>
      <c r="G203" s="23">
        <v>54</v>
      </c>
      <c r="H203" s="23">
        <v>60</v>
      </c>
      <c r="I203" s="23">
        <v>56</v>
      </c>
      <c r="J203" s="23">
        <v>0</v>
      </c>
      <c r="K203" s="23">
        <v>0</v>
      </c>
      <c r="L203" s="210">
        <v>233</v>
      </c>
      <c r="M203" s="204">
        <v>62</v>
      </c>
      <c r="N203" s="23">
        <v>39</v>
      </c>
      <c r="O203" s="159" t="s">
        <v>721</v>
      </c>
      <c r="P203" s="33">
        <v>1</v>
      </c>
      <c r="Q203" s="33">
        <v>1</v>
      </c>
      <c r="R203" s="33">
        <v>1</v>
      </c>
      <c r="S203" s="33">
        <v>1</v>
      </c>
      <c r="T203" s="33" t="s">
        <v>93</v>
      </c>
      <c r="U203" s="33" t="s">
        <v>57</v>
      </c>
      <c r="V203" s="33" t="s">
        <v>57</v>
      </c>
      <c r="W203" s="33">
        <v>296</v>
      </c>
      <c r="AK203">
        <f t="shared" si="16"/>
        <v>2</v>
      </c>
      <c r="AL203" t="str">
        <f t="shared" si="17"/>
        <v>Ryan Henrichs</v>
      </c>
    </row>
    <row r="204" spans="1:38">
      <c r="A204" s="23">
        <v>199</v>
      </c>
      <c r="B204" s="29" t="s">
        <v>671</v>
      </c>
      <c r="C204" s="31"/>
      <c r="D204" s="156">
        <v>199</v>
      </c>
      <c r="E204" s="134">
        <v>400</v>
      </c>
      <c r="F204" s="23">
        <v>81</v>
      </c>
      <c r="G204" s="23">
        <v>60</v>
      </c>
      <c r="H204" s="23">
        <v>50</v>
      </c>
      <c r="I204" s="23">
        <v>42</v>
      </c>
      <c r="J204" s="23">
        <v>0</v>
      </c>
      <c r="K204" s="23">
        <v>0</v>
      </c>
      <c r="L204" s="210">
        <v>233</v>
      </c>
      <c r="M204" s="204">
        <v>62</v>
      </c>
      <c r="N204" s="23">
        <v>44</v>
      </c>
      <c r="O204" s="159" t="s">
        <v>721</v>
      </c>
      <c r="P204" s="33">
        <v>1</v>
      </c>
      <c r="Q204" s="33">
        <v>1</v>
      </c>
      <c r="R204" s="33">
        <v>4</v>
      </c>
      <c r="S204" s="33">
        <v>1</v>
      </c>
      <c r="T204" s="33" t="s">
        <v>58</v>
      </c>
      <c r="U204" s="33" t="s">
        <v>94</v>
      </c>
      <c r="V204" s="33" t="s">
        <v>58</v>
      </c>
      <c r="W204" s="33">
        <v>296</v>
      </c>
      <c r="AK204">
        <f t="shared" si="16"/>
        <v>2</v>
      </c>
      <c r="AL204" t="str">
        <f t="shared" si="17"/>
        <v>Val Sulser</v>
      </c>
    </row>
    <row r="205" spans="1:38">
      <c r="A205" s="23">
        <v>203</v>
      </c>
      <c r="B205" s="29" t="s">
        <v>179</v>
      </c>
      <c r="C205" s="31"/>
      <c r="D205" s="156">
        <v>203</v>
      </c>
      <c r="E205" s="134">
        <v>2</v>
      </c>
      <c r="F205" s="23">
        <v>74</v>
      </c>
      <c r="G205" s="23">
        <v>66</v>
      </c>
      <c r="H205" s="23">
        <v>50</v>
      </c>
      <c r="I205" s="23">
        <v>42</v>
      </c>
      <c r="J205" s="23">
        <v>0</v>
      </c>
      <c r="K205" s="23">
        <v>0</v>
      </c>
      <c r="L205" s="210">
        <v>232</v>
      </c>
      <c r="M205" s="204">
        <v>63</v>
      </c>
      <c r="N205" s="23">
        <v>43</v>
      </c>
      <c r="O205" s="159" t="s">
        <v>721</v>
      </c>
      <c r="P205" s="33">
        <v>1</v>
      </c>
      <c r="Q205" s="33">
        <v>1</v>
      </c>
      <c r="R205" s="33">
        <v>1</v>
      </c>
      <c r="S205" s="33">
        <v>2</v>
      </c>
      <c r="T205" s="33" t="s">
        <v>58</v>
      </c>
      <c r="U205" s="33" t="s">
        <v>57</v>
      </c>
      <c r="V205" s="33" t="s">
        <v>57</v>
      </c>
      <c r="W205" s="33">
        <v>295</v>
      </c>
      <c r="AK205">
        <f t="shared" si="16"/>
        <v>2</v>
      </c>
      <c r="AL205" t="str">
        <f t="shared" si="17"/>
        <v>Ross Renfro</v>
      </c>
    </row>
    <row r="206" spans="1:38">
      <c r="A206" s="23">
        <v>203</v>
      </c>
      <c r="B206" s="29" t="s">
        <v>383</v>
      </c>
      <c r="C206" s="31"/>
      <c r="D206" s="156">
        <v>203</v>
      </c>
      <c r="E206" s="134">
        <v>119</v>
      </c>
      <c r="F206" s="23">
        <v>52</v>
      </c>
      <c r="G206" s="23">
        <v>54</v>
      </c>
      <c r="H206" s="23">
        <v>70</v>
      </c>
      <c r="I206" s="23">
        <v>56</v>
      </c>
      <c r="J206" s="23">
        <v>0</v>
      </c>
      <c r="K206" s="23">
        <v>0</v>
      </c>
      <c r="L206" s="210">
        <v>232</v>
      </c>
      <c r="M206" s="204">
        <v>63</v>
      </c>
      <c r="N206" s="23">
        <v>37</v>
      </c>
      <c r="O206" s="159" t="s">
        <v>721</v>
      </c>
      <c r="P206" s="33">
        <v>1</v>
      </c>
      <c r="Q206" s="33">
        <v>1</v>
      </c>
      <c r="R206" s="33">
        <v>1</v>
      </c>
      <c r="S206" s="33">
        <v>1</v>
      </c>
      <c r="T206" s="33" t="s">
        <v>58</v>
      </c>
      <c r="U206" s="33" t="s">
        <v>57</v>
      </c>
      <c r="V206" s="33" t="s">
        <v>58</v>
      </c>
      <c r="W206" s="33">
        <v>295</v>
      </c>
      <c r="AK206">
        <f t="shared" si="16"/>
        <v>0</v>
      </c>
      <c r="AL206" t="str">
        <f t="shared" si="17"/>
        <v>Clint Lilienthal</v>
      </c>
    </row>
    <row r="207" spans="1:38">
      <c r="A207" s="23">
        <v>203</v>
      </c>
      <c r="B207" s="29" t="s">
        <v>461</v>
      </c>
      <c r="C207" s="31"/>
      <c r="D207" s="156">
        <v>203</v>
      </c>
      <c r="E207" s="134">
        <v>183</v>
      </c>
      <c r="F207" s="23">
        <v>69</v>
      </c>
      <c r="G207" s="23">
        <v>61</v>
      </c>
      <c r="H207" s="23">
        <v>60</v>
      </c>
      <c r="I207" s="23">
        <v>42</v>
      </c>
      <c r="J207" s="23">
        <v>0</v>
      </c>
      <c r="K207" s="23">
        <v>0</v>
      </c>
      <c r="L207" s="210">
        <v>232</v>
      </c>
      <c r="M207" s="204">
        <v>63</v>
      </c>
      <c r="N207" s="23">
        <v>41</v>
      </c>
      <c r="O207" s="159" t="s">
        <v>721</v>
      </c>
      <c r="P207" s="33">
        <v>1</v>
      </c>
      <c r="Q207" s="33">
        <v>1</v>
      </c>
      <c r="R207" s="33">
        <v>1</v>
      </c>
      <c r="S207" s="33">
        <v>5</v>
      </c>
      <c r="T207" s="33" t="s">
        <v>58</v>
      </c>
      <c r="U207" s="33" t="s">
        <v>57</v>
      </c>
      <c r="V207" s="33" t="s">
        <v>58</v>
      </c>
      <c r="W207" s="33">
        <v>295</v>
      </c>
      <c r="AK207">
        <f t="shared" si="16"/>
        <v>3</v>
      </c>
      <c r="AL207" t="str">
        <f t="shared" si="17"/>
        <v>Grant Leischner</v>
      </c>
    </row>
    <row r="208" spans="1:38">
      <c r="A208" s="23">
        <v>203</v>
      </c>
      <c r="B208" s="29" t="s">
        <v>714</v>
      </c>
      <c r="C208" s="31"/>
      <c r="D208" s="156">
        <v>203</v>
      </c>
      <c r="E208" s="134">
        <v>274</v>
      </c>
      <c r="F208" s="23">
        <v>78</v>
      </c>
      <c r="G208" s="23">
        <v>66</v>
      </c>
      <c r="H208" s="23">
        <v>60</v>
      </c>
      <c r="I208" s="23">
        <v>28</v>
      </c>
      <c r="J208" s="23">
        <v>0</v>
      </c>
      <c r="K208" s="23">
        <v>0</v>
      </c>
      <c r="L208" s="210">
        <v>232</v>
      </c>
      <c r="M208" s="204">
        <v>63</v>
      </c>
      <c r="N208" s="23">
        <v>44</v>
      </c>
      <c r="O208" s="159" t="s">
        <v>721</v>
      </c>
      <c r="P208" s="33">
        <v>3</v>
      </c>
      <c r="Q208" s="33">
        <v>1</v>
      </c>
      <c r="R208" s="33">
        <v>2</v>
      </c>
      <c r="S208" s="33">
        <v>1</v>
      </c>
      <c r="T208" s="33" t="s">
        <v>58</v>
      </c>
      <c r="U208" s="33" t="s">
        <v>94</v>
      </c>
      <c r="V208" s="33" t="s">
        <v>94</v>
      </c>
      <c r="W208" s="33">
        <v>295</v>
      </c>
      <c r="AK208">
        <f t="shared" si="16"/>
        <v>2</v>
      </c>
      <c r="AL208" t="str">
        <f t="shared" si="17"/>
        <v>Matt Lindgren</v>
      </c>
    </row>
    <row r="209" spans="1:38">
      <c r="A209" s="23">
        <v>203</v>
      </c>
      <c r="B209" s="29" t="s">
        <v>605</v>
      </c>
      <c r="C209" s="31"/>
      <c r="D209" s="156">
        <v>203</v>
      </c>
      <c r="E209" s="134">
        <v>331</v>
      </c>
      <c r="F209" s="23">
        <v>72</v>
      </c>
      <c r="G209" s="23">
        <v>72</v>
      </c>
      <c r="H209" s="23">
        <v>60</v>
      </c>
      <c r="I209" s="23">
        <v>28</v>
      </c>
      <c r="J209" s="23">
        <v>0</v>
      </c>
      <c r="K209" s="23">
        <v>0</v>
      </c>
      <c r="L209" s="210">
        <v>232</v>
      </c>
      <c r="M209" s="204">
        <v>63</v>
      </c>
      <c r="N209" s="23">
        <v>43</v>
      </c>
      <c r="O209" s="159" t="s">
        <v>721</v>
      </c>
      <c r="P209" s="33">
        <v>2</v>
      </c>
      <c r="Q209" s="33">
        <v>1</v>
      </c>
      <c r="R209" s="33">
        <v>1</v>
      </c>
      <c r="S209" s="33">
        <v>2</v>
      </c>
      <c r="T209" s="33" t="s">
        <v>58</v>
      </c>
      <c r="U209" s="33" t="s">
        <v>96</v>
      </c>
      <c r="V209" s="33" t="s">
        <v>96</v>
      </c>
      <c r="W209" s="33">
        <v>251</v>
      </c>
      <c r="AK209">
        <f t="shared" si="16"/>
        <v>1</v>
      </c>
      <c r="AL209" t="str">
        <f t="shared" si="17"/>
        <v>Brett Vetter</v>
      </c>
    </row>
    <row r="210" spans="1:38">
      <c r="A210" s="23">
        <v>208</v>
      </c>
      <c r="B210" s="29" t="s">
        <v>319</v>
      </c>
      <c r="C210" s="31"/>
      <c r="D210" s="156">
        <v>208</v>
      </c>
      <c r="E210" s="134">
        <v>54</v>
      </c>
      <c r="F210" s="23">
        <v>75</v>
      </c>
      <c r="G210" s="23">
        <v>54</v>
      </c>
      <c r="H210" s="23">
        <v>60</v>
      </c>
      <c r="I210" s="23">
        <v>42</v>
      </c>
      <c r="J210" s="23">
        <v>0</v>
      </c>
      <c r="K210" s="23">
        <v>0</v>
      </c>
      <c r="L210" s="210">
        <v>231</v>
      </c>
      <c r="M210" s="204">
        <v>64</v>
      </c>
      <c r="N210" s="23">
        <v>42</v>
      </c>
      <c r="O210" s="159" t="s">
        <v>721</v>
      </c>
      <c r="P210" s="33">
        <v>1</v>
      </c>
      <c r="Q210" s="33">
        <v>1</v>
      </c>
      <c r="R210" s="33">
        <v>1</v>
      </c>
      <c r="S210" s="33">
        <v>2</v>
      </c>
      <c r="T210" s="33" t="s">
        <v>58</v>
      </c>
      <c r="U210" s="33" t="s">
        <v>57</v>
      </c>
      <c r="V210" s="33" t="s">
        <v>58</v>
      </c>
      <c r="W210" s="33">
        <v>294</v>
      </c>
      <c r="AK210">
        <f t="shared" si="16"/>
        <v>1</v>
      </c>
      <c r="AL210" t="str">
        <f t="shared" si="17"/>
        <v>Adam Messinger</v>
      </c>
    </row>
    <row r="211" spans="1:38">
      <c r="A211" s="23">
        <v>208</v>
      </c>
      <c r="B211" s="29" t="s">
        <v>489</v>
      </c>
      <c r="C211" s="31"/>
      <c r="D211" s="156">
        <v>208</v>
      </c>
      <c r="E211" s="134">
        <v>211</v>
      </c>
      <c r="F211" s="23">
        <v>59</v>
      </c>
      <c r="G211" s="23">
        <v>60</v>
      </c>
      <c r="H211" s="23">
        <v>70</v>
      </c>
      <c r="I211" s="23">
        <v>42</v>
      </c>
      <c r="J211" s="23">
        <v>0</v>
      </c>
      <c r="K211" s="23">
        <v>0</v>
      </c>
      <c r="L211" s="210">
        <v>231</v>
      </c>
      <c r="M211" s="204">
        <v>64</v>
      </c>
      <c r="N211" s="23">
        <v>39</v>
      </c>
      <c r="O211" s="159" t="s">
        <v>721</v>
      </c>
      <c r="P211" s="33">
        <v>2</v>
      </c>
      <c r="Q211" s="33">
        <v>1</v>
      </c>
      <c r="R211" s="33">
        <v>1</v>
      </c>
      <c r="S211" s="33">
        <v>1</v>
      </c>
      <c r="T211" s="33" t="s">
        <v>58</v>
      </c>
      <c r="U211" s="33" t="s">
        <v>57</v>
      </c>
      <c r="V211" s="33" t="s">
        <v>58</v>
      </c>
      <c r="W211" s="33">
        <v>294</v>
      </c>
      <c r="AK211">
        <f t="shared" si="16"/>
        <v>2</v>
      </c>
      <c r="AL211" t="str">
        <f t="shared" si="17"/>
        <v>Jim Biscardi</v>
      </c>
    </row>
    <row r="212" spans="1:38">
      <c r="A212" s="23">
        <v>208</v>
      </c>
      <c r="B212" s="29" t="s">
        <v>628</v>
      </c>
      <c r="C212" s="31"/>
      <c r="D212" s="156">
        <v>208</v>
      </c>
      <c r="E212" s="134">
        <v>355</v>
      </c>
      <c r="F212" s="23">
        <v>83</v>
      </c>
      <c r="G212" s="23">
        <v>60</v>
      </c>
      <c r="H212" s="23">
        <v>60</v>
      </c>
      <c r="I212" s="23">
        <v>28</v>
      </c>
      <c r="J212" s="23">
        <v>0</v>
      </c>
      <c r="K212" s="23">
        <v>0</v>
      </c>
      <c r="L212" s="210">
        <v>231</v>
      </c>
      <c r="M212" s="204">
        <v>64</v>
      </c>
      <c r="N212" s="23">
        <v>44</v>
      </c>
      <c r="O212" s="159" t="s">
        <v>721</v>
      </c>
      <c r="P212" s="33">
        <v>2</v>
      </c>
      <c r="Q212" s="33">
        <v>1</v>
      </c>
      <c r="R212" s="33">
        <v>1</v>
      </c>
      <c r="S212" s="33">
        <v>4</v>
      </c>
      <c r="T212" s="33" t="s">
        <v>58</v>
      </c>
      <c r="U212" s="33" t="s">
        <v>57</v>
      </c>
      <c r="V212" s="33" t="s">
        <v>58</v>
      </c>
      <c r="W212" s="33">
        <v>294</v>
      </c>
      <c r="AK212">
        <f t="shared" si="16"/>
        <v>1</v>
      </c>
      <c r="AL212" t="str">
        <f t="shared" si="17"/>
        <v>Lori Garrison</v>
      </c>
    </row>
    <row r="213" spans="1:38">
      <c r="A213" s="23">
        <v>208</v>
      </c>
      <c r="B213" s="29" t="s">
        <v>665</v>
      </c>
      <c r="C213" s="31"/>
      <c r="D213" s="156">
        <v>208</v>
      </c>
      <c r="E213" s="134">
        <v>394</v>
      </c>
      <c r="F213" s="23">
        <v>75</v>
      </c>
      <c r="G213" s="23">
        <v>54</v>
      </c>
      <c r="H213" s="23">
        <v>60</v>
      </c>
      <c r="I213" s="23">
        <v>42</v>
      </c>
      <c r="J213" s="23">
        <v>0</v>
      </c>
      <c r="K213" s="23">
        <v>0</v>
      </c>
      <c r="L213" s="210">
        <v>231</v>
      </c>
      <c r="M213" s="204">
        <v>64</v>
      </c>
      <c r="N213" s="23">
        <v>42</v>
      </c>
      <c r="O213" s="159" t="s">
        <v>721</v>
      </c>
      <c r="P213" s="33">
        <v>1</v>
      </c>
      <c r="Q213" s="33">
        <v>2</v>
      </c>
      <c r="R213" s="33">
        <v>1</v>
      </c>
      <c r="S213" s="33">
        <v>1</v>
      </c>
      <c r="T213" s="33" t="s">
        <v>93</v>
      </c>
      <c r="U213" s="33" t="s">
        <v>57</v>
      </c>
      <c r="V213" s="33" t="s">
        <v>57</v>
      </c>
      <c r="W213" s="33">
        <v>294</v>
      </c>
      <c r="AK213">
        <f t="shared" si="16"/>
        <v>0</v>
      </c>
      <c r="AL213" t="str">
        <f t="shared" si="17"/>
        <v>Cybil Boss</v>
      </c>
    </row>
    <row r="214" spans="1:38">
      <c r="A214" s="23">
        <v>208</v>
      </c>
      <c r="B214" s="29" t="s">
        <v>700</v>
      </c>
      <c r="C214" s="31"/>
      <c r="D214" s="156">
        <v>208</v>
      </c>
      <c r="E214" s="134">
        <v>431</v>
      </c>
      <c r="F214" s="23">
        <v>61</v>
      </c>
      <c r="G214" s="23">
        <v>72</v>
      </c>
      <c r="H214" s="23">
        <v>70</v>
      </c>
      <c r="I214" s="23">
        <v>28</v>
      </c>
      <c r="J214" s="23">
        <v>0</v>
      </c>
      <c r="K214" s="23">
        <v>0</v>
      </c>
      <c r="L214" s="210">
        <v>231</v>
      </c>
      <c r="M214" s="204">
        <v>64</v>
      </c>
      <c r="N214" s="23">
        <v>41</v>
      </c>
      <c r="O214" s="159" t="s">
        <v>721</v>
      </c>
      <c r="P214" s="33">
        <v>2</v>
      </c>
      <c r="Q214" s="33">
        <v>1</v>
      </c>
      <c r="R214" s="33">
        <v>2</v>
      </c>
      <c r="S214" s="33">
        <v>1</v>
      </c>
      <c r="T214" s="33" t="s">
        <v>58</v>
      </c>
      <c r="U214" s="33" t="s">
        <v>45</v>
      </c>
      <c r="V214" s="33" t="s">
        <v>58</v>
      </c>
      <c r="W214" s="33">
        <v>275</v>
      </c>
      <c r="AK214">
        <f t="shared" si="16"/>
        <v>0</v>
      </c>
      <c r="AL214" t="str">
        <f t="shared" si="17"/>
        <v>Sean Davis</v>
      </c>
    </row>
    <row r="215" spans="1:38">
      <c r="A215" s="23">
        <v>213</v>
      </c>
      <c r="B215" s="29" t="s">
        <v>583</v>
      </c>
      <c r="C215" s="31"/>
      <c r="D215" s="156">
        <v>213</v>
      </c>
      <c r="E215" s="134">
        <v>309</v>
      </c>
      <c r="F215" s="23">
        <v>74</v>
      </c>
      <c r="G215" s="23">
        <v>54</v>
      </c>
      <c r="H215" s="23">
        <v>60</v>
      </c>
      <c r="I215" s="23">
        <v>42</v>
      </c>
      <c r="J215" s="23">
        <v>0</v>
      </c>
      <c r="K215" s="23">
        <v>0</v>
      </c>
      <c r="L215" s="210">
        <v>230</v>
      </c>
      <c r="M215" s="204">
        <v>65</v>
      </c>
      <c r="N215" s="23">
        <v>42</v>
      </c>
      <c r="O215" s="159" t="s">
        <v>721</v>
      </c>
      <c r="P215" s="33">
        <v>2</v>
      </c>
      <c r="Q215" s="33">
        <v>1</v>
      </c>
      <c r="R215" s="33">
        <v>1</v>
      </c>
      <c r="S215" s="33">
        <v>1</v>
      </c>
      <c r="T215" s="33" t="s">
        <v>58</v>
      </c>
      <c r="U215" s="33" t="s">
        <v>57</v>
      </c>
      <c r="V215" s="33" t="s">
        <v>58</v>
      </c>
      <c r="W215" s="33">
        <v>293</v>
      </c>
      <c r="AK215">
        <f t="shared" si="16"/>
        <v>2</v>
      </c>
      <c r="AL215" t="str">
        <f t="shared" si="17"/>
        <v>Mike Broyles</v>
      </c>
    </row>
    <row r="216" spans="1:38">
      <c r="A216" s="23">
        <v>213</v>
      </c>
      <c r="B216" s="29" t="s">
        <v>592</v>
      </c>
      <c r="C216" s="31"/>
      <c r="D216" s="156">
        <v>213</v>
      </c>
      <c r="E216" s="134">
        <v>318</v>
      </c>
      <c r="F216" s="23">
        <v>76</v>
      </c>
      <c r="G216" s="23">
        <v>66</v>
      </c>
      <c r="H216" s="23">
        <v>60</v>
      </c>
      <c r="I216" s="23">
        <v>28</v>
      </c>
      <c r="J216" s="23">
        <v>0</v>
      </c>
      <c r="K216" s="23">
        <v>0</v>
      </c>
      <c r="L216" s="210">
        <v>230</v>
      </c>
      <c r="M216" s="204">
        <v>65</v>
      </c>
      <c r="N216" s="23">
        <v>43</v>
      </c>
      <c r="O216" s="159" t="s">
        <v>721</v>
      </c>
      <c r="P216" s="33">
        <v>2</v>
      </c>
      <c r="Q216" s="33">
        <v>1</v>
      </c>
      <c r="R216" s="33">
        <v>2</v>
      </c>
      <c r="S216" s="33">
        <v>1</v>
      </c>
      <c r="T216" s="33" t="s">
        <v>58</v>
      </c>
      <c r="U216" s="33" t="s">
        <v>45</v>
      </c>
      <c r="V216" s="33" t="s">
        <v>58</v>
      </c>
      <c r="W216" s="33">
        <v>274</v>
      </c>
      <c r="AK216">
        <f t="shared" si="16"/>
        <v>2</v>
      </c>
      <c r="AL216" t="str">
        <f t="shared" si="17"/>
        <v>Michael Williamson</v>
      </c>
    </row>
    <row r="217" spans="1:38">
      <c r="A217" s="23">
        <v>213</v>
      </c>
      <c r="B217" s="29" t="s">
        <v>644</v>
      </c>
      <c r="C217" s="31"/>
      <c r="D217" s="156">
        <v>213</v>
      </c>
      <c r="E217" s="134">
        <v>371</v>
      </c>
      <c r="F217" s="23">
        <v>68</v>
      </c>
      <c r="G217" s="23">
        <v>60</v>
      </c>
      <c r="H217" s="23">
        <v>60</v>
      </c>
      <c r="I217" s="23">
        <v>42</v>
      </c>
      <c r="J217" s="23">
        <v>0</v>
      </c>
      <c r="K217" s="23">
        <v>0</v>
      </c>
      <c r="L217" s="210">
        <v>230</v>
      </c>
      <c r="M217" s="204">
        <v>65</v>
      </c>
      <c r="N217" s="23">
        <v>41</v>
      </c>
      <c r="O217" s="159" t="s">
        <v>721</v>
      </c>
      <c r="P217" s="33">
        <v>1</v>
      </c>
      <c r="Q217" s="33">
        <v>1</v>
      </c>
      <c r="R217" s="33">
        <v>1</v>
      </c>
      <c r="S217" s="33">
        <v>2</v>
      </c>
      <c r="T217" s="33" t="s">
        <v>58</v>
      </c>
      <c r="U217" s="33" t="s">
        <v>57</v>
      </c>
      <c r="V217" s="33" t="s">
        <v>58</v>
      </c>
      <c r="W217" s="33">
        <v>293</v>
      </c>
      <c r="AK217">
        <f t="shared" si="16"/>
        <v>1</v>
      </c>
      <c r="AL217" t="str">
        <f t="shared" si="17"/>
        <v>Kent Miller</v>
      </c>
    </row>
    <row r="218" spans="1:38">
      <c r="A218" s="23">
        <v>213</v>
      </c>
      <c r="B218" s="29" t="s">
        <v>651</v>
      </c>
      <c r="C218" s="31"/>
      <c r="D218" s="156">
        <v>213</v>
      </c>
      <c r="E218" s="134">
        <v>378</v>
      </c>
      <c r="F218" s="23">
        <v>82</v>
      </c>
      <c r="G218" s="23">
        <v>60</v>
      </c>
      <c r="H218" s="23">
        <v>60</v>
      </c>
      <c r="I218" s="23">
        <v>28</v>
      </c>
      <c r="J218" s="23">
        <v>0</v>
      </c>
      <c r="K218" s="23">
        <v>0</v>
      </c>
      <c r="L218" s="210">
        <v>230</v>
      </c>
      <c r="M218" s="204">
        <v>65</v>
      </c>
      <c r="N218" s="23">
        <v>44</v>
      </c>
      <c r="O218" s="159" t="s">
        <v>721</v>
      </c>
      <c r="P218" s="33">
        <v>2</v>
      </c>
      <c r="Q218" s="33">
        <v>2</v>
      </c>
      <c r="R218" s="33">
        <v>1</v>
      </c>
      <c r="S218" s="33">
        <v>1</v>
      </c>
      <c r="T218" s="33" t="s">
        <v>59</v>
      </c>
      <c r="U218" s="33" t="s">
        <v>94</v>
      </c>
      <c r="V218" s="33" t="s">
        <v>94</v>
      </c>
      <c r="W218" s="33">
        <v>274</v>
      </c>
      <c r="AK218">
        <f t="shared" si="16"/>
        <v>0</v>
      </c>
      <c r="AL218" t="str">
        <f t="shared" si="17"/>
        <v>Chris Ramelb</v>
      </c>
    </row>
    <row r="219" spans="1:38">
      <c r="A219" s="23">
        <v>213</v>
      </c>
      <c r="B219" s="29" t="s">
        <v>688</v>
      </c>
      <c r="C219" s="31"/>
      <c r="D219" s="156">
        <v>213</v>
      </c>
      <c r="E219" s="134">
        <v>417</v>
      </c>
      <c r="F219" s="23">
        <v>80</v>
      </c>
      <c r="G219" s="23">
        <v>72</v>
      </c>
      <c r="H219" s="23">
        <v>50</v>
      </c>
      <c r="I219" s="23">
        <v>28</v>
      </c>
      <c r="J219" s="23">
        <v>0</v>
      </c>
      <c r="K219" s="23">
        <v>0</v>
      </c>
      <c r="L219" s="210">
        <v>230</v>
      </c>
      <c r="M219" s="204">
        <v>65</v>
      </c>
      <c r="N219" s="23">
        <v>44</v>
      </c>
      <c r="O219" s="159" t="s">
        <v>721</v>
      </c>
      <c r="P219" s="33">
        <v>1</v>
      </c>
      <c r="Q219" s="33">
        <v>2</v>
      </c>
      <c r="R219" s="33">
        <v>2</v>
      </c>
      <c r="S219" s="33">
        <v>1</v>
      </c>
      <c r="T219" s="33" t="s">
        <v>93</v>
      </c>
      <c r="U219" s="33" t="s">
        <v>94</v>
      </c>
      <c r="V219" s="33" t="s">
        <v>93</v>
      </c>
      <c r="W219" s="33">
        <v>293</v>
      </c>
      <c r="AK219">
        <f t="shared" si="16"/>
        <v>2</v>
      </c>
      <c r="AL219" t="str">
        <f t="shared" si="17"/>
        <v>Jeff Shulo</v>
      </c>
    </row>
    <row r="220" spans="1:38">
      <c r="A220" s="23">
        <v>218</v>
      </c>
      <c r="B220" s="29" t="s">
        <v>328</v>
      </c>
      <c r="C220" s="31"/>
      <c r="D220" s="156">
        <v>218</v>
      </c>
      <c r="E220" s="134">
        <v>64</v>
      </c>
      <c r="F220" s="23">
        <v>67</v>
      </c>
      <c r="G220" s="23">
        <v>60</v>
      </c>
      <c r="H220" s="23">
        <v>60</v>
      </c>
      <c r="I220" s="23">
        <v>42</v>
      </c>
      <c r="J220" s="23">
        <v>0</v>
      </c>
      <c r="K220" s="23">
        <v>0</v>
      </c>
      <c r="L220" s="210">
        <v>229</v>
      </c>
      <c r="M220" s="204">
        <v>66</v>
      </c>
      <c r="N220" s="23">
        <v>41</v>
      </c>
      <c r="O220" s="159" t="s">
        <v>721</v>
      </c>
      <c r="P220" s="33">
        <v>2</v>
      </c>
      <c r="Q220" s="33">
        <v>1</v>
      </c>
      <c r="R220" s="33">
        <v>1</v>
      </c>
      <c r="S220" s="33">
        <v>1</v>
      </c>
      <c r="T220" s="33" t="s">
        <v>95</v>
      </c>
      <c r="U220" s="33" t="s">
        <v>94</v>
      </c>
      <c r="V220" s="33" t="s">
        <v>94</v>
      </c>
      <c r="W220" s="33">
        <v>273</v>
      </c>
      <c r="AK220">
        <f t="shared" si="16"/>
        <v>0</v>
      </c>
      <c r="AL220" t="str">
        <f t="shared" si="17"/>
        <v>Tara Villagomez</v>
      </c>
    </row>
    <row r="221" spans="1:38">
      <c r="A221" s="23">
        <v>218</v>
      </c>
      <c r="B221" s="29" t="s">
        <v>488</v>
      </c>
      <c r="C221" s="31"/>
      <c r="D221" s="156">
        <v>218</v>
      </c>
      <c r="E221" s="134">
        <v>210</v>
      </c>
      <c r="F221" s="23">
        <v>61</v>
      </c>
      <c r="G221" s="23">
        <v>66</v>
      </c>
      <c r="H221" s="23">
        <v>60</v>
      </c>
      <c r="I221" s="23">
        <v>42</v>
      </c>
      <c r="J221" s="23">
        <v>0</v>
      </c>
      <c r="K221" s="23">
        <v>0</v>
      </c>
      <c r="L221" s="210">
        <v>229</v>
      </c>
      <c r="M221" s="204">
        <v>66</v>
      </c>
      <c r="N221" s="23">
        <v>39</v>
      </c>
      <c r="O221" s="159" t="s">
        <v>721</v>
      </c>
      <c r="P221" s="33">
        <v>2</v>
      </c>
      <c r="Q221" s="33">
        <v>1</v>
      </c>
      <c r="R221" s="33">
        <v>1</v>
      </c>
      <c r="S221" s="33">
        <v>1</v>
      </c>
      <c r="T221" s="33" t="s">
        <v>58</v>
      </c>
      <c r="U221" s="33" t="s">
        <v>94</v>
      </c>
      <c r="V221" s="33" t="s">
        <v>94</v>
      </c>
      <c r="W221" s="33">
        <v>292</v>
      </c>
      <c r="AK221">
        <f t="shared" si="16"/>
        <v>1</v>
      </c>
      <c r="AL221" t="str">
        <f t="shared" si="17"/>
        <v>Jim Biscardi</v>
      </c>
    </row>
    <row r="222" spans="1:38">
      <c r="A222" s="23">
        <v>218</v>
      </c>
      <c r="B222" s="29" t="s">
        <v>570</v>
      </c>
      <c r="C222" s="31"/>
      <c r="D222" s="156">
        <v>218</v>
      </c>
      <c r="E222" s="134">
        <v>296</v>
      </c>
      <c r="F222" s="23">
        <v>73</v>
      </c>
      <c r="G222" s="23">
        <v>54</v>
      </c>
      <c r="H222" s="23">
        <v>60</v>
      </c>
      <c r="I222" s="23">
        <v>42</v>
      </c>
      <c r="J222" s="23">
        <v>0</v>
      </c>
      <c r="K222" s="23">
        <v>0</v>
      </c>
      <c r="L222" s="210">
        <v>229</v>
      </c>
      <c r="M222" s="204">
        <v>66</v>
      </c>
      <c r="N222" s="23">
        <v>41</v>
      </c>
      <c r="O222" s="159" t="s">
        <v>721</v>
      </c>
      <c r="P222" s="33">
        <v>1</v>
      </c>
      <c r="Q222" s="33">
        <v>2</v>
      </c>
      <c r="R222" s="33">
        <v>1</v>
      </c>
      <c r="S222" s="33">
        <v>1</v>
      </c>
      <c r="T222" s="33" t="s">
        <v>59</v>
      </c>
      <c r="U222" s="33" t="s">
        <v>57</v>
      </c>
      <c r="V222" s="33" t="s">
        <v>57</v>
      </c>
      <c r="W222" s="33">
        <v>273</v>
      </c>
      <c r="AK222">
        <f t="shared" si="16"/>
        <v>0</v>
      </c>
      <c r="AL222" t="str">
        <f t="shared" si="17"/>
        <v>Silas Nabel</v>
      </c>
    </row>
    <row r="223" spans="1:38">
      <c r="A223" s="23">
        <v>218</v>
      </c>
      <c r="B223" s="29" t="s">
        <v>577</v>
      </c>
      <c r="C223" s="31"/>
      <c r="D223" s="156">
        <v>218</v>
      </c>
      <c r="E223" s="134">
        <v>303</v>
      </c>
      <c r="F223" s="23">
        <v>71</v>
      </c>
      <c r="G223" s="23">
        <v>60</v>
      </c>
      <c r="H223" s="23">
        <v>70</v>
      </c>
      <c r="I223" s="23">
        <v>28</v>
      </c>
      <c r="J223" s="23">
        <v>0</v>
      </c>
      <c r="K223" s="23">
        <v>0</v>
      </c>
      <c r="L223" s="210">
        <v>229</v>
      </c>
      <c r="M223" s="204">
        <v>66</v>
      </c>
      <c r="N223" s="23">
        <v>42</v>
      </c>
      <c r="O223" s="159" t="s">
        <v>721</v>
      </c>
      <c r="P223" s="33">
        <v>1</v>
      </c>
      <c r="Q223" s="33">
        <v>3</v>
      </c>
      <c r="R223" s="33">
        <v>1</v>
      </c>
      <c r="S223" s="33">
        <v>2</v>
      </c>
      <c r="T223" s="33" t="s">
        <v>60</v>
      </c>
      <c r="U223" s="33" t="s">
        <v>57</v>
      </c>
      <c r="V223" s="33" t="s">
        <v>57</v>
      </c>
      <c r="W223" s="33">
        <v>273</v>
      </c>
      <c r="AK223">
        <f t="shared" si="16"/>
        <v>0</v>
      </c>
      <c r="AL223" t="str">
        <f t="shared" si="17"/>
        <v>Jake Symmonds</v>
      </c>
    </row>
    <row r="224" spans="1:38">
      <c r="A224" s="23">
        <v>218</v>
      </c>
      <c r="B224" s="29" t="s">
        <v>594</v>
      </c>
      <c r="C224" s="31"/>
      <c r="D224" s="156">
        <v>218</v>
      </c>
      <c r="E224" s="134">
        <v>320</v>
      </c>
      <c r="F224" s="23">
        <v>79</v>
      </c>
      <c r="G224" s="23">
        <v>72</v>
      </c>
      <c r="H224" s="23">
        <v>50</v>
      </c>
      <c r="I224" s="23">
        <v>28</v>
      </c>
      <c r="J224" s="23">
        <v>0</v>
      </c>
      <c r="K224" s="23">
        <v>0</v>
      </c>
      <c r="L224" s="210">
        <v>229</v>
      </c>
      <c r="M224" s="204">
        <v>66</v>
      </c>
      <c r="N224" s="23">
        <v>45</v>
      </c>
      <c r="O224" s="159" t="s">
        <v>721</v>
      </c>
      <c r="P224" s="33">
        <v>6</v>
      </c>
      <c r="Q224" s="33">
        <v>1</v>
      </c>
      <c r="R224" s="33">
        <v>1</v>
      </c>
      <c r="S224" s="33">
        <v>2</v>
      </c>
      <c r="T224" s="33" t="s">
        <v>58</v>
      </c>
      <c r="U224" s="33" t="s">
        <v>96</v>
      </c>
      <c r="V224" s="33" t="s">
        <v>58</v>
      </c>
      <c r="W224" s="33">
        <v>273</v>
      </c>
      <c r="AK224">
        <f t="shared" si="16"/>
        <v>2</v>
      </c>
      <c r="AL224" t="str">
        <f t="shared" si="17"/>
        <v>J.R. Freidhof</v>
      </c>
    </row>
    <row r="225" spans="1:38">
      <c r="A225" s="23">
        <v>218</v>
      </c>
      <c r="B225" s="29" t="s">
        <v>693</v>
      </c>
      <c r="C225" s="31"/>
      <c r="D225" s="156">
        <v>218</v>
      </c>
      <c r="E225" s="134">
        <v>424</v>
      </c>
      <c r="F225" s="23">
        <v>77</v>
      </c>
      <c r="G225" s="23">
        <v>60</v>
      </c>
      <c r="H225" s="23">
        <v>50</v>
      </c>
      <c r="I225" s="23">
        <v>42</v>
      </c>
      <c r="J225" s="23">
        <v>0</v>
      </c>
      <c r="K225" s="23">
        <v>0</v>
      </c>
      <c r="L225" s="210">
        <v>229</v>
      </c>
      <c r="M225" s="204">
        <v>66</v>
      </c>
      <c r="N225" s="23">
        <v>42</v>
      </c>
      <c r="O225" s="159" t="s">
        <v>721</v>
      </c>
      <c r="P225" s="33">
        <v>2</v>
      </c>
      <c r="Q225" s="33">
        <v>1</v>
      </c>
      <c r="R225" s="33">
        <v>1</v>
      </c>
      <c r="S225" s="33">
        <v>1</v>
      </c>
      <c r="T225" s="33" t="s">
        <v>58</v>
      </c>
      <c r="U225" s="33" t="s">
        <v>57</v>
      </c>
      <c r="V225" s="33" t="s">
        <v>57</v>
      </c>
      <c r="W225" s="33">
        <v>292</v>
      </c>
      <c r="AK225">
        <f t="shared" si="16"/>
        <v>0</v>
      </c>
      <c r="AL225" t="str">
        <f t="shared" si="17"/>
        <v>Bob Eike</v>
      </c>
    </row>
    <row r="226" spans="1:38">
      <c r="A226" s="23">
        <v>218</v>
      </c>
      <c r="B226" s="29" t="s">
        <v>718</v>
      </c>
      <c r="C226" s="31"/>
      <c r="D226" s="156">
        <v>218</v>
      </c>
      <c r="E226" s="134">
        <v>438</v>
      </c>
      <c r="F226" s="23">
        <v>79</v>
      </c>
      <c r="G226" s="23">
        <v>48</v>
      </c>
      <c r="H226" s="23">
        <v>60</v>
      </c>
      <c r="I226" s="23">
        <v>42</v>
      </c>
      <c r="J226" s="23">
        <v>0</v>
      </c>
      <c r="K226" s="23">
        <v>0</v>
      </c>
      <c r="L226" s="210">
        <v>229</v>
      </c>
      <c r="M226" s="204">
        <v>66</v>
      </c>
      <c r="N226" s="23">
        <v>42</v>
      </c>
      <c r="O226" s="159" t="s">
        <v>721</v>
      </c>
      <c r="P226" s="33">
        <v>2</v>
      </c>
      <c r="Q226" s="33">
        <v>1</v>
      </c>
      <c r="R226" s="33">
        <v>1</v>
      </c>
      <c r="S226" s="33">
        <v>1</v>
      </c>
      <c r="T226" s="33" t="s">
        <v>58</v>
      </c>
      <c r="U226" s="33" t="s">
        <v>94</v>
      </c>
      <c r="V226" s="33" t="s">
        <v>58</v>
      </c>
      <c r="W226" s="33">
        <v>292</v>
      </c>
      <c r="AK226">
        <f t="shared" si="16"/>
        <v>2</v>
      </c>
      <c r="AL226" t="str">
        <f t="shared" si="17"/>
        <v>Steven Lukasiewicz</v>
      </c>
    </row>
    <row r="227" spans="1:38">
      <c r="A227" s="23">
        <v>225</v>
      </c>
      <c r="B227" s="29" t="s">
        <v>363</v>
      </c>
      <c r="C227" s="31"/>
      <c r="D227" s="156">
        <v>225</v>
      </c>
      <c r="E227" s="134">
        <v>99</v>
      </c>
      <c r="F227" s="23">
        <v>70</v>
      </c>
      <c r="G227" s="23">
        <v>60</v>
      </c>
      <c r="H227" s="23">
        <v>70</v>
      </c>
      <c r="I227" s="23">
        <v>28</v>
      </c>
      <c r="J227" s="23">
        <v>0</v>
      </c>
      <c r="K227" s="23">
        <v>0</v>
      </c>
      <c r="L227" s="210">
        <v>228</v>
      </c>
      <c r="M227" s="204">
        <v>67</v>
      </c>
      <c r="N227" s="23">
        <v>42</v>
      </c>
      <c r="O227" s="159" t="s">
        <v>721</v>
      </c>
      <c r="P227" s="33">
        <v>1</v>
      </c>
      <c r="Q227" s="33">
        <v>1</v>
      </c>
      <c r="R227" s="33">
        <v>2</v>
      </c>
      <c r="S227" s="33">
        <v>2</v>
      </c>
      <c r="T227" s="33" t="s">
        <v>58</v>
      </c>
      <c r="U227" s="33" t="s">
        <v>45</v>
      </c>
      <c r="V227" s="33" t="s">
        <v>58</v>
      </c>
      <c r="W227" s="33">
        <v>272</v>
      </c>
      <c r="AK227">
        <f t="shared" si="16"/>
        <v>0</v>
      </c>
      <c r="AL227" t="str">
        <f t="shared" si="17"/>
        <v>Brian Phillips</v>
      </c>
    </row>
    <row r="228" spans="1:38">
      <c r="A228" s="23">
        <v>225</v>
      </c>
      <c r="B228" s="29" t="s">
        <v>518</v>
      </c>
      <c r="C228" s="31"/>
      <c r="D228" s="156">
        <v>225</v>
      </c>
      <c r="E228" s="134">
        <v>240</v>
      </c>
      <c r="F228" s="23">
        <v>66</v>
      </c>
      <c r="G228" s="23">
        <v>60</v>
      </c>
      <c r="H228" s="23">
        <v>60</v>
      </c>
      <c r="I228" s="23">
        <v>42</v>
      </c>
      <c r="J228" s="23">
        <v>0</v>
      </c>
      <c r="K228" s="23">
        <v>0</v>
      </c>
      <c r="L228" s="210">
        <v>228</v>
      </c>
      <c r="M228" s="204">
        <v>67</v>
      </c>
      <c r="N228" s="23">
        <v>39</v>
      </c>
      <c r="O228" s="159" t="s">
        <v>721</v>
      </c>
      <c r="P228" s="33">
        <v>3</v>
      </c>
      <c r="Q228" s="33">
        <v>1</v>
      </c>
      <c r="R228" s="33">
        <v>1</v>
      </c>
      <c r="S228" s="33">
        <v>1</v>
      </c>
      <c r="T228" s="33" t="s">
        <v>58</v>
      </c>
      <c r="U228" s="33" t="s">
        <v>94</v>
      </c>
      <c r="V228" s="33" t="s">
        <v>94</v>
      </c>
      <c r="W228" s="33">
        <v>291</v>
      </c>
      <c r="AK228">
        <f t="shared" si="16"/>
        <v>0</v>
      </c>
      <c r="AL228" t="str">
        <f t="shared" si="17"/>
        <v>Jim Marsh</v>
      </c>
    </row>
    <row r="229" spans="1:38">
      <c r="A229" s="23">
        <v>225</v>
      </c>
      <c r="B229" s="29" t="s">
        <v>717</v>
      </c>
      <c r="C229" s="31"/>
      <c r="D229" s="156">
        <v>225</v>
      </c>
      <c r="E229" s="134">
        <v>339</v>
      </c>
      <c r="F229" s="23">
        <v>82</v>
      </c>
      <c r="G229" s="23">
        <v>54</v>
      </c>
      <c r="H229" s="23">
        <v>50</v>
      </c>
      <c r="I229" s="23">
        <v>42</v>
      </c>
      <c r="J229" s="23">
        <v>0</v>
      </c>
      <c r="K229" s="23">
        <v>0</v>
      </c>
      <c r="L229" s="210">
        <v>228</v>
      </c>
      <c r="M229" s="204">
        <v>67</v>
      </c>
      <c r="N229" s="23">
        <v>43</v>
      </c>
      <c r="O229" s="159" t="s">
        <v>721</v>
      </c>
      <c r="P229" s="33">
        <v>1</v>
      </c>
      <c r="Q229" s="33">
        <v>1</v>
      </c>
      <c r="R229" s="33">
        <v>1</v>
      </c>
      <c r="S229" s="33">
        <v>2</v>
      </c>
      <c r="T229" s="33" t="s">
        <v>58</v>
      </c>
      <c r="U229" s="33" t="s">
        <v>57</v>
      </c>
      <c r="V229" s="33" t="s">
        <v>58</v>
      </c>
      <c r="W229" s="33">
        <v>291</v>
      </c>
      <c r="AK229">
        <f t="shared" si="16"/>
        <v>1</v>
      </c>
      <c r="AL229" t="str">
        <f t="shared" si="17"/>
        <v>Steven Lukasiewicz</v>
      </c>
    </row>
    <row r="230" spans="1:38">
      <c r="A230" s="23">
        <v>228</v>
      </c>
      <c r="B230" s="29" t="s">
        <v>437</v>
      </c>
      <c r="C230" s="31"/>
      <c r="D230" s="156">
        <v>228</v>
      </c>
      <c r="E230" s="134">
        <v>159</v>
      </c>
      <c r="F230" s="23">
        <v>81</v>
      </c>
      <c r="G230" s="23">
        <v>54</v>
      </c>
      <c r="H230" s="23">
        <v>50</v>
      </c>
      <c r="I230" s="23">
        <v>42</v>
      </c>
      <c r="J230" s="23">
        <v>0</v>
      </c>
      <c r="K230" s="23">
        <v>0</v>
      </c>
      <c r="L230" s="210">
        <v>227</v>
      </c>
      <c r="M230" s="204">
        <v>68</v>
      </c>
      <c r="N230" s="23">
        <v>43</v>
      </c>
      <c r="O230" s="159" t="s">
        <v>721</v>
      </c>
      <c r="P230" s="33">
        <v>1</v>
      </c>
      <c r="Q230" s="33">
        <v>1</v>
      </c>
      <c r="R230" s="33">
        <v>1</v>
      </c>
      <c r="S230" s="33">
        <v>5</v>
      </c>
      <c r="T230" s="33" t="s">
        <v>58</v>
      </c>
      <c r="U230" s="33" t="s">
        <v>57</v>
      </c>
      <c r="V230" s="33" t="s">
        <v>57</v>
      </c>
      <c r="W230" s="33">
        <v>290</v>
      </c>
      <c r="AK230">
        <f t="shared" si="16"/>
        <v>0</v>
      </c>
      <c r="AL230" t="str">
        <f t="shared" si="17"/>
        <v>Pam Wilcox</v>
      </c>
    </row>
    <row r="231" spans="1:38">
      <c r="A231" s="23">
        <v>228</v>
      </c>
      <c r="B231" s="29" t="s">
        <v>460</v>
      </c>
      <c r="C231" s="31"/>
      <c r="D231" s="156">
        <v>228</v>
      </c>
      <c r="E231" s="134">
        <v>182</v>
      </c>
      <c r="F231" s="23">
        <v>77</v>
      </c>
      <c r="G231" s="23">
        <v>48</v>
      </c>
      <c r="H231" s="23">
        <v>60</v>
      </c>
      <c r="I231" s="23">
        <v>42</v>
      </c>
      <c r="J231" s="23">
        <v>0</v>
      </c>
      <c r="K231" s="23">
        <v>0</v>
      </c>
      <c r="L231" s="210">
        <v>227</v>
      </c>
      <c r="M231" s="204">
        <v>68</v>
      </c>
      <c r="N231" s="23">
        <v>42</v>
      </c>
      <c r="O231" s="159" t="s">
        <v>721</v>
      </c>
      <c r="P231" s="33">
        <v>1</v>
      </c>
      <c r="Q231" s="33">
        <v>1</v>
      </c>
      <c r="R231" s="33">
        <v>2</v>
      </c>
      <c r="S231" s="33">
        <v>1</v>
      </c>
      <c r="T231" s="33" t="s">
        <v>93</v>
      </c>
      <c r="U231" s="33" t="s">
        <v>94</v>
      </c>
      <c r="V231" s="33" t="s">
        <v>94</v>
      </c>
      <c r="W231" s="33">
        <v>290</v>
      </c>
      <c r="AK231">
        <f t="shared" si="16"/>
        <v>0</v>
      </c>
      <c r="AL231" t="str">
        <f t="shared" si="17"/>
        <v>Paul Tuel Sr</v>
      </c>
    </row>
    <row r="232" spans="1:38">
      <c r="A232" s="23">
        <v>228</v>
      </c>
      <c r="B232" s="29" t="s">
        <v>607</v>
      </c>
      <c r="C232" s="31"/>
      <c r="D232" s="156">
        <v>228</v>
      </c>
      <c r="E232" s="134">
        <v>333</v>
      </c>
      <c r="F232" s="23">
        <v>71</v>
      </c>
      <c r="G232" s="23">
        <v>54</v>
      </c>
      <c r="H232" s="23">
        <v>60</v>
      </c>
      <c r="I232" s="23">
        <v>42</v>
      </c>
      <c r="J232" s="23">
        <v>0</v>
      </c>
      <c r="K232" s="23">
        <v>0</v>
      </c>
      <c r="L232" s="210">
        <v>227</v>
      </c>
      <c r="M232" s="204">
        <v>68</v>
      </c>
      <c r="N232" s="23">
        <v>41</v>
      </c>
      <c r="O232" s="159" t="s">
        <v>721</v>
      </c>
      <c r="P232" s="33">
        <v>2</v>
      </c>
      <c r="Q232" s="33">
        <v>1</v>
      </c>
      <c r="R232" s="33">
        <v>1</v>
      </c>
      <c r="S232" s="33">
        <v>1</v>
      </c>
      <c r="T232" s="33" t="s">
        <v>58</v>
      </c>
      <c r="U232" s="33" t="s">
        <v>94</v>
      </c>
      <c r="V232" s="33" t="s">
        <v>58</v>
      </c>
      <c r="W232" s="33">
        <v>290</v>
      </c>
      <c r="AK232">
        <f t="shared" si="16"/>
        <v>0</v>
      </c>
      <c r="AL232" t="str">
        <f t="shared" si="17"/>
        <v>Parker Stallman</v>
      </c>
    </row>
    <row r="233" spans="1:38">
      <c r="A233" s="23">
        <v>228</v>
      </c>
      <c r="B233" s="29" t="s">
        <v>631</v>
      </c>
      <c r="C233" s="31"/>
      <c r="D233" s="156">
        <v>228</v>
      </c>
      <c r="E233" s="134">
        <v>358</v>
      </c>
      <c r="F233" s="23">
        <v>75</v>
      </c>
      <c r="G233" s="23">
        <v>54</v>
      </c>
      <c r="H233" s="23">
        <v>70</v>
      </c>
      <c r="I233" s="23">
        <v>28</v>
      </c>
      <c r="J233" s="23">
        <v>0</v>
      </c>
      <c r="K233" s="23">
        <v>0</v>
      </c>
      <c r="L233" s="210">
        <v>227</v>
      </c>
      <c r="M233" s="204">
        <v>68</v>
      </c>
      <c r="N233" s="23">
        <v>42</v>
      </c>
      <c r="O233" s="159" t="s">
        <v>721</v>
      </c>
      <c r="P233" s="33">
        <v>1</v>
      </c>
      <c r="Q233" s="33">
        <v>3</v>
      </c>
      <c r="R233" s="33">
        <v>1</v>
      </c>
      <c r="S233" s="33">
        <v>2</v>
      </c>
      <c r="T233" s="33" t="s">
        <v>60</v>
      </c>
      <c r="U233" s="33" t="s">
        <v>57</v>
      </c>
      <c r="V233" s="33" t="s">
        <v>57</v>
      </c>
      <c r="W233" s="33">
        <v>271</v>
      </c>
      <c r="AK233">
        <f t="shared" si="16"/>
        <v>0</v>
      </c>
      <c r="AL233" t="str">
        <f t="shared" si="17"/>
        <v>Koby Koehler</v>
      </c>
    </row>
    <row r="234" spans="1:38">
      <c r="A234" s="23">
        <v>228</v>
      </c>
      <c r="B234" s="29" t="s">
        <v>650</v>
      </c>
      <c r="C234" s="31"/>
      <c r="D234" s="156">
        <v>228</v>
      </c>
      <c r="E234" s="134">
        <v>377</v>
      </c>
      <c r="F234" s="23">
        <v>68</v>
      </c>
      <c r="G234" s="23">
        <v>61</v>
      </c>
      <c r="H234" s="23">
        <v>70</v>
      </c>
      <c r="I234" s="23">
        <v>28</v>
      </c>
      <c r="J234" s="23">
        <v>0</v>
      </c>
      <c r="K234" s="23">
        <v>0</v>
      </c>
      <c r="L234" s="210">
        <v>227</v>
      </c>
      <c r="M234" s="204">
        <v>68</v>
      </c>
      <c r="N234" s="23">
        <v>41</v>
      </c>
      <c r="O234" s="159" t="s">
        <v>721</v>
      </c>
      <c r="P234" s="33">
        <v>1</v>
      </c>
      <c r="Q234" s="33">
        <v>10</v>
      </c>
      <c r="R234" s="33">
        <v>2</v>
      </c>
      <c r="S234" s="33">
        <v>1</v>
      </c>
      <c r="T234" s="33" t="s">
        <v>93</v>
      </c>
      <c r="U234" s="33" t="s">
        <v>94</v>
      </c>
      <c r="V234" s="33" t="s">
        <v>93</v>
      </c>
      <c r="W234" s="33">
        <v>290</v>
      </c>
      <c r="AK234">
        <f t="shared" si="16"/>
        <v>0</v>
      </c>
      <c r="AL234" t="str">
        <f t="shared" si="17"/>
        <v>Brady Ring</v>
      </c>
    </row>
    <row r="235" spans="1:38">
      <c r="A235" s="23">
        <v>233</v>
      </c>
      <c r="B235" s="29" t="s">
        <v>342</v>
      </c>
      <c r="C235" s="31"/>
      <c r="D235" s="156">
        <v>233</v>
      </c>
      <c r="E235" s="134">
        <v>78</v>
      </c>
      <c r="F235" s="23">
        <v>78</v>
      </c>
      <c r="G235" s="23">
        <v>66</v>
      </c>
      <c r="H235" s="23">
        <v>40</v>
      </c>
      <c r="I235" s="23">
        <v>42</v>
      </c>
      <c r="J235" s="23">
        <v>0</v>
      </c>
      <c r="K235" s="23">
        <v>0</v>
      </c>
      <c r="L235" s="210">
        <v>226</v>
      </c>
      <c r="M235" s="204">
        <v>69</v>
      </c>
      <c r="N235" s="23">
        <v>43</v>
      </c>
      <c r="O235" s="159" t="s">
        <v>721</v>
      </c>
      <c r="P235" s="33">
        <v>1</v>
      </c>
      <c r="Q235" s="33">
        <v>2</v>
      </c>
      <c r="R235" s="33">
        <v>1</v>
      </c>
      <c r="S235" s="33">
        <v>1</v>
      </c>
      <c r="T235" s="33" t="s">
        <v>59</v>
      </c>
      <c r="U235" s="33" t="s">
        <v>94</v>
      </c>
      <c r="V235" s="33" t="s">
        <v>94</v>
      </c>
      <c r="W235" s="33">
        <v>270</v>
      </c>
      <c r="AK235">
        <f t="shared" si="16"/>
        <v>0</v>
      </c>
      <c r="AL235" t="str">
        <f t="shared" si="17"/>
        <v>Jamie Schmidt</v>
      </c>
    </row>
    <row r="236" spans="1:38">
      <c r="A236" s="23">
        <v>233</v>
      </c>
      <c r="B236" s="29" t="s">
        <v>618</v>
      </c>
      <c r="C236" s="31"/>
      <c r="D236" s="156">
        <v>233</v>
      </c>
      <c r="E236" s="134">
        <v>345</v>
      </c>
      <c r="F236" s="23">
        <v>72</v>
      </c>
      <c r="G236" s="23">
        <v>66</v>
      </c>
      <c r="H236" s="23">
        <v>60</v>
      </c>
      <c r="I236" s="23">
        <v>28</v>
      </c>
      <c r="J236" s="23">
        <v>0</v>
      </c>
      <c r="K236" s="23">
        <v>0</v>
      </c>
      <c r="L236" s="210">
        <v>226</v>
      </c>
      <c r="M236" s="204">
        <v>69</v>
      </c>
      <c r="N236" s="23">
        <v>42</v>
      </c>
      <c r="O236" s="159" t="s">
        <v>721</v>
      </c>
      <c r="P236" s="33">
        <v>1</v>
      </c>
      <c r="Q236" s="33">
        <v>1</v>
      </c>
      <c r="R236" s="33">
        <v>2</v>
      </c>
      <c r="S236" s="33">
        <v>2</v>
      </c>
      <c r="T236" s="33" t="s">
        <v>58</v>
      </c>
      <c r="U236" s="33" t="s">
        <v>45</v>
      </c>
      <c r="V236" s="33" t="s">
        <v>58</v>
      </c>
      <c r="W236" s="33">
        <v>270</v>
      </c>
      <c r="AK236">
        <f t="shared" si="16"/>
        <v>2</v>
      </c>
      <c r="AL236" t="str">
        <f t="shared" si="17"/>
        <v>Jadie Giorgis</v>
      </c>
    </row>
    <row r="237" spans="1:38">
      <c r="A237" s="23">
        <v>233</v>
      </c>
      <c r="B237" s="29" t="s">
        <v>638</v>
      </c>
      <c r="C237" s="31"/>
      <c r="D237" s="156">
        <v>233</v>
      </c>
      <c r="E237" s="134">
        <v>365</v>
      </c>
      <c r="F237" s="23">
        <v>76</v>
      </c>
      <c r="G237" s="23">
        <v>66</v>
      </c>
      <c r="H237" s="23">
        <v>70</v>
      </c>
      <c r="I237" s="23">
        <v>14</v>
      </c>
      <c r="J237" s="23">
        <v>0</v>
      </c>
      <c r="K237" s="23">
        <v>0</v>
      </c>
      <c r="L237" s="210">
        <v>226</v>
      </c>
      <c r="M237" s="204">
        <v>69</v>
      </c>
      <c r="N237" s="23">
        <v>44</v>
      </c>
      <c r="O237" s="159" t="s">
        <v>721</v>
      </c>
      <c r="P237" s="33">
        <v>3</v>
      </c>
      <c r="Q237" s="33">
        <v>1</v>
      </c>
      <c r="R237" s="33">
        <v>2</v>
      </c>
      <c r="S237" s="33">
        <v>2</v>
      </c>
      <c r="T237" s="33" t="s">
        <v>58</v>
      </c>
      <c r="U237" s="33" t="s">
        <v>96</v>
      </c>
      <c r="V237" s="33" t="s">
        <v>58</v>
      </c>
      <c r="W237" s="33">
        <v>270</v>
      </c>
      <c r="AK237">
        <f t="shared" si="16"/>
        <v>0</v>
      </c>
      <c r="AL237" t="str">
        <f t="shared" si="17"/>
        <v>Brady Pearson</v>
      </c>
    </row>
    <row r="238" spans="1:38">
      <c r="A238" s="23">
        <v>236</v>
      </c>
      <c r="B238" s="29" t="s">
        <v>366</v>
      </c>
      <c r="C238" s="31"/>
      <c r="D238" s="156">
        <v>236</v>
      </c>
      <c r="E238" s="134">
        <v>102</v>
      </c>
      <c r="F238" s="23">
        <v>71</v>
      </c>
      <c r="G238" s="23">
        <v>66</v>
      </c>
      <c r="H238" s="23">
        <v>60</v>
      </c>
      <c r="I238" s="23">
        <v>28</v>
      </c>
      <c r="J238" s="23">
        <v>0</v>
      </c>
      <c r="K238" s="23">
        <v>0</v>
      </c>
      <c r="L238" s="210">
        <v>225</v>
      </c>
      <c r="M238" s="204">
        <v>70</v>
      </c>
      <c r="N238" s="23">
        <v>42</v>
      </c>
      <c r="O238" s="159" t="s">
        <v>721</v>
      </c>
      <c r="P238" s="33">
        <v>2</v>
      </c>
      <c r="Q238" s="33">
        <v>3</v>
      </c>
      <c r="R238" s="33">
        <v>1</v>
      </c>
      <c r="S238" s="33">
        <v>1</v>
      </c>
      <c r="T238" s="33" t="s">
        <v>95</v>
      </c>
      <c r="U238" s="33" t="s">
        <v>57</v>
      </c>
      <c r="V238" s="33" t="s">
        <v>57</v>
      </c>
      <c r="W238" s="33">
        <v>269</v>
      </c>
      <c r="AK238">
        <f t="shared" si="16"/>
        <v>2</v>
      </c>
      <c r="AL238" t="str">
        <f t="shared" si="17"/>
        <v>Ross Thomas</v>
      </c>
    </row>
    <row r="239" spans="1:38">
      <c r="A239" s="23">
        <v>236</v>
      </c>
      <c r="B239" s="29" t="s">
        <v>409</v>
      </c>
      <c r="C239" s="31"/>
      <c r="D239" s="156">
        <v>236</v>
      </c>
      <c r="E239" s="134">
        <v>131</v>
      </c>
      <c r="F239" s="23">
        <v>79</v>
      </c>
      <c r="G239" s="23">
        <v>72</v>
      </c>
      <c r="H239" s="23">
        <v>60</v>
      </c>
      <c r="I239" s="23">
        <v>14</v>
      </c>
      <c r="J239" s="23">
        <v>0</v>
      </c>
      <c r="K239" s="23">
        <v>0</v>
      </c>
      <c r="L239" s="210">
        <v>225</v>
      </c>
      <c r="M239" s="204">
        <v>70</v>
      </c>
      <c r="N239" s="23">
        <v>44</v>
      </c>
      <c r="O239" s="159" t="s">
        <v>721</v>
      </c>
      <c r="P239" s="33">
        <v>6</v>
      </c>
      <c r="Q239" s="33">
        <v>2</v>
      </c>
      <c r="R239" s="33">
        <v>2</v>
      </c>
      <c r="S239" s="33">
        <v>1</v>
      </c>
      <c r="T239" s="33" t="s">
        <v>59</v>
      </c>
      <c r="U239" s="33" t="s">
        <v>94</v>
      </c>
      <c r="V239" s="33" t="s">
        <v>94</v>
      </c>
      <c r="W239" s="33">
        <v>269</v>
      </c>
      <c r="AK239">
        <f t="shared" si="16"/>
        <v>2</v>
      </c>
      <c r="AL239" t="str">
        <f t="shared" si="17"/>
        <v>Kyle Knight</v>
      </c>
    </row>
    <row r="240" spans="1:38">
      <c r="A240" s="23">
        <v>236</v>
      </c>
      <c r="B240" s="29" t="s">
        <v>435</v>
      </c>
      <c r="C240" s="31"/>
      <c r="D240" s="156">
        <v>236</v>
      </c>
      <c r="E240" s="134">
        <v>157</v>
      </c>
      <c r="F240" s="23">
        <v>73</v>
      </c>
      <c r="G240" s="23">
        <v>54</v>
      </c>
      <c r="H240" s="23">
        <v>70</v>
      </c>
      <c r="I240" s="23">
        <v>28</v>
      </c>
      <c r="J240" s="23">
        <v>0</v>
      </c>
      <c r="K240" s="23">
        <v>0</v>
      </c>
      <c r="L240" s="210">
        <v>225</v>
      </c>
      <c r="M240" s="204">
        <v>70</v>
      </c>
      <c r="N240" s="23">
        <v>41</v>
      </c>
      <c r="O240" s="159" t="s">
        <v>721</v>
      </c>
      <c r="P240" s="33">
        <v>2</v>
      </c>
      <c r="Q240" s="33">
        <v>1</v>
      </c>
      <c r="R240" s="33">
        <v>1</v>
      </c>
      <c r="S240" s="33">
        <v>2</v>
      </c>
      <c r="T240" s="33" t="s">
        <v>58</v>
      </c>
      <c r="U240" s="33" t="s">
        <v>57</v>
      </c>
      <c r="V240" s="33" t="s">
        <v>58</v>
      </c>
      <c r="W240" s="33">
        <v>288</v>
      </c>
      <c r="AK240">
        <f t="shared" si="16"/>
        <v>0</v>
      </c>
      <c r="AL240" t="str">
        <f t="shared" si="17"/>
        <v>Jeff Wilcox</v>
      </c>
    </row>
    <row r="241" spans="1:38">
      <c r="A241" s="23">
        <v>236</v>
      </c>
      <c r="B241" s="29" t="s">
        <v>547</v>
      </c>
      <c r="C241" s="31"/>
      <c r="D241" s="156">
        <v>236</v>
      </c>
      <c r="E241" s="134">
        <v>271</v>
      </c>
      <c r="F241" s="23">
        <v>71</v>
      </c>
      <c r="G241" s="23">
        <v>66</v>
      </c>
      <c r="H241" s="23">
        <v>60</v>
      </c>
      <c r="I241" s="23">
        <v>28</v>
      </c>
      <c r="J241" s="23">
        <v>0</v>
      </c>
      <c r="K241" s="23">
        <v>0</v>
      </c>
      <c r="L241" s="210">
        <v>225</v>
      </c>
      <c r="M241" s="204">
        <v>70</v>
      </c>
      <c r="N241" s="23">
        <v>42</v>
      </c>
      <c r="O241" s="159" t="s">
        <v>721</v>
      </c>
      <c r="P241" s="33">
        <v>2</v>
      </c>
      <c r="Q241" s="33">
        <v>2</v>
      </c>
      <c r="R241" s="33">
        <v>1</v>
      </c>
      <c r="S241" s="33">
        <v>1</v>
      </c>
      <c r="T241" s="33" t="s">
        <v>95</v>
      </c>
      <c r="U241" s="33" t="s">
        <v>94</v>
      </c>
      <c r="V241" s="33" t="s">
        <v>95</v>
      </c>
      <c r="W241" s="33">
        <v>244</v>
      </c>
      <c r="AK241">
        <f t="shared" si="16"/>
        <v>2</v>
      </c>
      <c r="AL241" t="str">
        <f t="shared" si="17"/>
        <v>Johnnie Ostermeyer</v>
      </c>
    </row>
    <row r="242" spans="1:38">
      <c r="A242" s="23">
        <v>236</v>
      </c>
      <c r="B242" s="29" t="s">
        <v>569</v>
      </c>
      <c r="C242" s="31"/>
      <c r="D242" s="156">
        <v>236</v>
      </c>
      <c r="E242" s="134">
        <v>295</v>
      </c>
      <c r="F242" s="23">
        <v>75</v>
      </c>
      <c r="G242" s="23">
        <v>48</v>
      </c>
      <c r="H242" s="23">
        <v>60</v>
      </c>
      <c r="I242" s="23">
        <v>42</v>
      </c>
      <c r="J242" s="23">
        <v>0</v>
      </c>
      <c r="K242" s="23">
        <v>0</v>
      </c>
      <c r="L242" s="210">
        <v>225</v>
      </c>
      <c r="M242" s="204">
        <v>70</v>
      </c>
      <c r="N242" s="23">
        <v>41</v>
      </c>
      <c r="O242" s="159" t="s">
        <v>721</v>
      </c>
      <c r="P242" s="33">
        <v>2</v>
      </c>
      <c r="Q242" s="33">
        <v>1</v>
      </c>
      <c r="R242" s="33">
        <v>1</v>
      </c>
      <c r="S242" s="33">
        <v>1</v>
      </c>
      <c r="T242" s="33" t="s">
        <v>58</v>
      </c>
      <c r="U242" s="33" t="s">
        <v>57</v>
      </c>
      <c r="V242" s="33" t="s">
        <v>58</v>
      </c>
      <c r="W242" s="33">
        <v>288</v>
      </c>
      <c r="AK242">
        <f t="shared" si="16"/>
        <v>0</v>
      </c>
      <c r="AL242" t="str">
        <f t="shared" si="17"/>
        <v>Mark Nabel</v>
      </c>
    </row>
    <row r="243" spans="1:38">
      <c r="A243" s="23">
        <v>236</v>
      </c>
      <c r="B243" s="29" t="s">
        <v>621</v>
      </c>
      <c r="C243" s="31"/>
      <c r="D243" s="156">
        <v>236</v>
      </c>
      <c r="E243" s="134">
        <v>348</v>
      </c>
      <c r="F243" s="23">
        <v>59</v>
      </c>
      <c r="G243" s="23">
        <v>54</v>
      </c>
      <c r="H243" s="23">
        <v>70</v>
      </c>
      <c r="I243" s="23">
        <v>42</v>
      </c>
      <c r="J243" s="23">
        <v>0</v>
      </c>
      <c r="K243" s="23">
        <v>0</v>
      </c>
      <c r="L243" s="210">
        <v>225</v>
      </c>
      <c r="M243" s="204">
        <v>70</v>
      </c>
      <c r="N243" s="23">
        <v>38</v>
      </c>
      <c r="O243" s="159" t="s">
        <v>721</v>
      </c>
      <c r="P243" s="33">
        <v>1</v>
      </c>
      <c r="Q243" s="33">
        <v>1</v>
      </c>
      <c r="R243" s="33">
        <v>2</v>
      </c>
      <c r="S243" s="33">
        <v>1</v>
      </c>
      <c r="T243" s="33" t="s">
        <v>58</v>
      </c>
      <c r="U243" s="33" t="s">
        <v>94</v>
      </c>
      <c r="V243" s="33" t="s">
        <v>58</v>
      </c>
      <c r="W243" s="33">
        <v>288</v>
      </c>
      <c r="AK243">
        <f t="shared" si="16"/>
        <v>2</v>
      </c>
      <c r="AL243" t="str">
        <f t="shared" si="17"/>
        <v>Bryan Stavneak</v>
      </c>
    </row>
    <row r="244" spans="1:38">
      <c r="A244" s="23">
        <v>236</v>
      </c>
      <c r="B244" s="29" t="s">
        <v>653</v>
      </c>
      <c r="C244" s="31"/>
      <c r="D244" s="156">
        <v>236</v>
      </c>
      <c r="E244" s="134">
        <v>380</v>
      </c>
      <c r="F244" s="23">
        <v>73</v>
      </c>
      <c r="G244" s="23">
        <v>54</v>
      </c>
      <c r="H244" s="23">
        <v>70</v>
      </c>
      <c r="I244" s="23">
        <v>28</v>
      </c>
      <c r="J244" s="23">
        <v>0</v>
      </c>
      <c r="K244" s="23">
        <v>0</v>
      </c>
      <c r="L244" s="210">
        <v>225</v>
      </c>
      <c r="M244" s="204">
        <v>70</v>
      </c>
      <c r="N244" s="23">
        <v>41</v>
      </c>
      <c r="O244" s="159" t="s">
        <v>721</v>
      </c>
      <c r="P244" s="33">
        <v>2</v>
      </c>
      <c r="Q244" s="33">
        <v>2</v>
      </c>
      <c r="R244" s="33">
        <v>1</v>
      </c>
      <c r="S244" s="33">
        <v>1</v>
      </c>
      <c r="T244" s="33" t="s">
        <v>59</v>
      </c>
      <c r="U244" s="33" t="s">
        <v>57</v>
      </c>
      <c r="V244" s="33" t="s">
        <v>57</v>
      </c>
      <c r="W244" s="33">
        <v>269</v>
      </c>
      <c r="AK244">
        <f t="shared" si="16"/>
        <v>1</v>
      </c>
      <c r="AL244" t="str">
        <f t="shared" si="17"/>
        <v>Matt Bouges</v>
      </c>
    </row>
    <row r="245" spans="1:38">
      <c r="A245" s="23">
        <v>243</v>
      </c>
      <c r="B245" s="29" t="s">
        <v>215</v>
      </c>
      <c r="C245" s="31"/>
      <c r="D245" s="156">
        <v>243</v>
      </c>
      <c r="E245" s="134">
        <v>13</v>
      </c>
      <c r="F245" s="23">
        <v>76</v>
      </c>
      <c r="G245" s="23">
        <v>60</v>
      </c>
      <c r="H245" s="23">
        <v>60</v>
      </c>
      <c r="I245" s="23">
        <v>28</v>
      </c>
      <c r="J245" s="23">
        <v>0</v>
      </c>
      <c r="K245" s="23">
        <v>0</v>
      </c>
      <c r="L245" s="210">
        <v>224</v>
      </c>
      <c r="M245" s="204">
        <v>71</v>
      </c>
      <c r="N245" s="23">
        <v>42</v>
      </c>
      <c r="O245" s="159" t="s">
        <v>721</v>
      </c>
      <c r="P245" s="33">
        <v>2</v>
      </c>
      <c r="Q245" s="33">
        <v>3</v>
      </c>
      <c r="R245" s="33">
        <v>1</v>
      </c>
      <c r="S245" s="33">
        <v>1</v>
      </c>
      <c r="T245" s="33" t="s">
        <v>95</v>
      </c>
      <c r="U245" s="33" t="s">
        <v>94</v>
      </c>
      <c r="V245" s="33" t="s">
        <v>94</v>
      </c>
      <c r="W245" s="33">
        <v>268</v>
      </c>
      <c r="AK245">
        <f t="shared" si="16"/>
        <v>0</v>
      </c>
      <c r="AL245" t="str">
        <f t="shared" si="17"/>
        <v>Thomas Cargile</v>
      </c>
    </row>
    <row r="246" spans="1:38">
      <c r="A246" s="23">
        <v>243</v>
      </c>
      <c r="B246" s="29" t="s">
        <v>304</v>
      </c>
      <c r="C246" s="31"/>
      <c r="D246" s="156">
        <v>243</v>
      </c>
      <c r="E246" s="134">
        <v>39</v>
      </c>
      <c r="F246" s="23">
        <v>76</v>
      </c>
      <c r="G246" s="23">
        <v>60</v>
      </c>
      <c r="H246" s="23">
        <v>60</v>
      </c>
      <c r="I246" s="23">
        <v>28</v>
      </c>
      <c r="J246" s="23">
        <v>0</v>
      </c>
      <c r="K246" s="23">
        <v>0</v>
      </c>
      <c r="L246" s="210">
        <v>224</v>
      </c>
      <c r="M246" s="204">
        <v>71</v>
      </c>
      <c r="N246" s="23">
        <v>42</v>
      </c>
      <c r="O246" s="159" t="s">
        <v>721</v>
      </c>
      <c r="P246" s="33">
        <v>1</v>
      </c>
      <c r="Q246" s="33">
        <v>1</v>
      </c>
      <c r="R246" s="33">
        <v>2</v>
      </c>
      <c r="S246" s="33">
        <v>2</v>
      </c>
      <c r="T246" s="33" t="s">
        <v>58</v>
      </c>
      <c r="U246" s="33" t="s">
        <v>96</v>
      </c>
      <c r="V246" s="33" t="s">
        <v>58</v>
      </c>
      <c r="W246" s="33">
        <v>268</v>
      </c>
      <c r="AK246">
        <f t="shared" si="16"/>
        <v>2</v>
      </c>
      <c r="AL246" t="str">
        <f t="shared" si="17"/>
        <v>Ryan Margulis</v>
      </c>
    </row>
    <row r="247" spans="1:38">
      <c r="A247" s="23">
        <v>243</v>
      </c>
      <c r="B247" s="29" t="s">
        <v>333</v>
      </c>
      <c r="C247" s="31"/>
      <c r="D247" s="156">
        <v>243</v>
      </c>
      <c r="E247" s="134">
        <v>69</v>
      </c>
      <c r="F247" s="23">
        <v>72</v>
      </c>
      <c r="G247" s="23">
        <v>78</v>
      </c>
      <c r="H247" s="23">
        <v>60</v>
      </c>
      <c r="I247" s="23">
        <v>14</v>
      </c>
      <c r="J247" s="23">
        <v>0</v>
      </c>
      <c r="K247" s="23">
        <v>0</v>
      </c>
      <c r="L247" s="210">
        <v>224</v>
      </c>
      <c r="M247" s="204">
        <v>71</v>
      </c>
      <c r="N247" s="23">
        <v>43</v>
      </c>
      <c r="O247" s="159" t="s">
        <v>721</v>
      </c>
      <c r="P247" s="33">
        <v>2</v>
      </c>
      <c r="Q247" s="33">
        <v>1</v>
      </c>
      <c r="R247" s="33">
        <v>2</v>
      </c>
      <c r="S247" s="33">
        <v>2</v>
      </c>
      <c r="T247" s="33" t="s">
        <v>58</v>
      </c>
      <c r="U247" s="33" t="s">
        <v>96</v>
      </c>
      <c r="V247" s="33" t="s">
        <v>58</v>
      </c>
      <c r="W247" s="33">
        <v>268</v>
      </c>
      <c r="AK247">
        <f t="shared" si="16"/>
        <v>0</v>
      </c>
      <c r="AL247" t="str">
        <f t="shared" si="17"/>
        <v>Nick Jorgensen</v>
      </c>
    </row>
    <row r="248" spans="1:38">
      <c r="A248" s="23">
        <v>243</v>
      </c>
      <c r="B248" s="29" t="s">
        <v>419</v>
      </c>
      <c r="C248" s="31"/>
      <c r="D248" s="156">
        <v>243</v>
      </c>
      <c r="E248" s="134">
        <v>141</v>
      </c>
      <c r="F248" s="23">
        <v>72</v>
      </c>
      <c r="G248" s="23">
        <v>78</v>
      </c>
      <c r="H248" s="23">
        <v>60</v>
      </c>
      <c r="I248" s="23">
        <v>14</v>
      </c>
      <c r="J248" s="23">
        <v>0</v>
      </c>
      <c r="K248" s="23">
        <v>0</v>
      </c>
      <c r="L248" s="210">
        <v>224</v>
      </c>
      <c r="M248" s="204">
        <v>71</v>
      </c>
      <c r="N248" s="23">
        <v>43</v>
      </c>
      <c r="O248" s="159" t="s">
        <v>721</v>
      </c>
      <c r="P248" s="33">
        <v>2</v>
      </c>
      <c r="Q248" s="33">
        <v>1</v>
      </c>
      <c r="R248" s="33">
        <v>2</v>
      </c>
      <c r="S248" s="33">
        <v>3</v>
      </c>
      <c r="T248" s="33" t="s">
        <v>58</v>
      </c>
      <c r="U248" s="33" t="s">
        <v>45</v>
      </c>
      <c r="V248" s="33" t="s">
        <v>58</v>
      </c>
      <c r="W248" s="33">
        <v>268</v>
      </c>
      <c r="AK248">
        <f t="shared" si="16"/>
        <v>1</v>
      </c>
      <c r="AL248" t="str">
        <f t="shared" si="17"/>
        <v>Nate Frantz</v>
      </c>
    </row>
    <row r="249" spans="1:38">
      <c r="A249" s="23">
        <v>243</v>
      </c>
      <c r="B249" s="29" t="s">
        <v>433</v>
      </c>
      <c r="C249" s="31"/>
      <c r="D249" s="156">
        <v>243</v>
      </c>
      <c r="E249" s="134">
        <v>155</v>
      </c>
      <c r="F249" s="23">
        <v>68</v>
      </c>
      <c r="G249" s="23">
        <v>54</v>
      </c>
      <c r="H249" s="23">
        <v>60</v>
      </c>
      <c r="I249" s="23">
        <v>42</v>
      </c>
      <c r="J249" s="23">
        <v>0</v>
      </c>
      <c r="K249" s="23">
        <v>0</v>
      </c>
      <c r="L249" s="210">
        <v>224</v>
      </c>
      <c r="M249" s="204">
        <v>71</v>
      </c>
      <c r="N249" s="23">
        <v>40</v>
      </c>
      <c r="O249" s="159" t="s">
        <v>721</v>
      </c>
      <c r="P249" s="33">
        <v>1</v>
      </c>
      <c r="Q249" s="33">
        <v>1</v>
      </c>
      <c r="R249" s="33">
        <v>1</v>
      </c>
      <c r="S249" s="33">
        <v>2</v>
      </c>
      <c r="T249" s="33" t="s">
        <v>58</v>
      </c>
      <c r="U249" s="33" t="s">
        <v>57</v>
      </c>
      <c r="V249" s="33" t="s">
        <v>57</v>
      </c>
      <c r="W249" s="33">
        <v>287</v>
      </c>
      <c r="AK249">
        <f t="shared" si="16"/>
        <v>1</v>
      </c>
      <c r="AL249" t="str">
        <f t="shared" si="17"/>
        <v>Matt Mcveigh</v>
      </c>
    </row>
    <row r="250" spans="1:38">
      <c r="A250" s="23">
        <v>243</v>
      </c>
      <c r="B250" s="29" t="s">
        <v>556</v>
      </c>
      <c r="C250" s="31"/>
      <c r="D250" s="156">
        <v>243</v>
      </c>
      <c r="E250" s="134">
        <v>282</v>
      </c>
      <c r="F250" s="23">
        <v>54</v>
      </c>
      <c r="G250" s="23">
        <v>54</v>
      </c>
      <c r="H250" s="23">
        <v>60</v>
      </c>
      <c r="I250" s="23">
        <v>56</v>
      </c>
      <c r="J250" s="23">
        <v>0</v>
      </c>
      <c r="K250" s="23">
        <v>0</v>
      </c>
      <c r="L250" s="210">
        <v>224</v>
      </c>
      <c r="M250" s="204">
        <v>71</v>
      </c>
      <c r="N250" s="23">
        <v>37</v>
      </c>
      <c r="O250" s="159" t="s">
        <v>721</v>
      </c>
      <c r="P250" s="33">
        <v>1</v>
      </c>
      <c r="Q250" s="33">
        <v>1</v>
      </c>
      <c r="R250" s="33">
        <v>1</v>
      </c>
      <c r="S250" s="33">
        <v>1</v>
      </c>
      <c r="T250" s="33" t="s">
        <v>58</v>
      </c>
      <c r="U250" s="33" t="s">
        <v>57</v>
      </c>
      <c r="V250" s="33" t="s">
        <v>57</v>
      </c>
      <c r="W250" s="33">
        <v>287</v>
      </c>
      <c r="AK250">
        <f t="shared" si="16"/>
        <v>0</v>
      </c>
      <c r="AL250" t="str">
        <f t="shared" si="17"/>
        <v>Shelly Messinger</v>
      </c>
    </row>
    <row r="251" spans="1:38">
      <c r="A251" s="23">
        <v>249</v>
      </c>
      <c r="B251" s="29" t="s">
        <v>350</v>
      </c>
      <c r="C251" s="31"/>
      <c r="D251" s="156">
        <v>249</v>
      </c>
      <c r="E251" s="134">
        <v>85</v>
      </c>
      <c r="F251" s="23">
        <v>83</v>
      </c>
      <c r="G251" s="23">
        <v>72</v>
      </c>
      <c r="H251" s="23">
        <v>40</v>
      </c>
      <c r="I251" s="23">
        <v>28</v>
      </c>
      <c r="J251" s="23">
        <v>0</v>
      </c>
      <c r="K251" s="23">
        <v>0</v>
      </c>
      <c r="L251" s="210">
        <v>223</v>
      </c>
      <c r="M251" s="204">
        <v>72</v>
      </c>
      <c r="N251" s="23">
        <v>44</v>
      </c>
      <c r="O251" s="159" t="s">
        <v>721</v>
      </c>
      <c r="P251" s="33">
        <v>1</v>
      </c>
      <c r="Q251" s="33">
        <v>1</v>
      </c>
      <c r="R251" s="33">
        <v>2</v>
      </c>
      <c r="S251" s="33">
        <v>6</v>
      </c>
      <c r="T251" s="33" t="s">
        <v>58</v>
      </c>
      <c r="U251" s="33" t="s">
        <v>45</v>
      </c>
      <c r="V251" s="33" t="s">
        <v>45</v>
      </c>
      <c r="W251" s="33">
        <v>242</v>
      </c>
      <c r="AK251">
        <f t="shared" si="16"/>
        <v>2</v>
      </c>
      <c r="AL251" t="str">
        <f t="shared" si="17"/>
        <v>Gary Coffey</v>
      </c>
    </row>
    <row r="252" spans="1:38">
      <c r="A252" s="23">
        <v>249</v>
      </c>
      <c r="B252" s="29" t="s">
        <v>426</v>
      </c>
      <c r="C252" s="31"/>
      <c r="D252" s="156">
        <v>249</v>
      </c>
      <c r="E252" s="134">
        <v>148</v>
      </c>
      <c r="F252" s="23">
        <v>69</v>
      </c>
      <c r="G252" s="23">
        <v>48</v>
      </c>
      <c r="H252" s="23">
        <v>50</v>
      </c>
      <c r="I252" s="23">
        <v>56</v>
      </c>
      <c r="J252" s="23">
        <v>0</v>
      </c>
      <c r="K252" s="23">
        <v>0</v>
      </c>
      <c r="L252" s="210">
        <v>223</v>
      </c>
      <c r="M252" s="204">
        <v>72</v>
      </c>
      <c r="N252" s="23">
        <v>39</v>
      </c>
      <c r="O252" s="159" t="s">
        <v>721</v>
      </c>
      <c r="P252" s="33">
        <v>1</v>
      </c>
      <c r="Q252" s="33">
        <v>1</v>
      </c>
      <c r="R252" s="33">
        <v>1</v>
      </c>
      <c r="S252" s="33">
        <v>1</v>
      </c>
      <c r="T252" s="33" t="s">
        <v>58</v>
      </c>
      <c r="U252" s="33" t="s">
        <v>57</v>
      </c>
      <c r="V252" s="33" t="s">
        <v>57</v>
      </c>
      <c r="W252" s="33">
        <v>286</v>
      </c>
      <c r="AK252">
        <f t="shared" si="16"/>
        <v>2</v>
      </c>
      <c r="AL252" t="str">
        <f t="shared" si="17"/>
        <v>Nick Tornabane</v>
      </c>
    </row>
    <row r="253" spans="1:38">
      <c r="A253" s="23">
        <v>249</v>
      </c>
      <c r="B253" s="29" t="s">
        <v>495</v>
      </c>
      <c r="C253" s="31"/>
      <c r="D253" s="156">
        <v>249</v>
      </c>
      <c r="E253" s="134">
        <v>217</v>
      </c>
      <c r="F253" s="23">
        <v>77</v>
      </c>
      <c r="G253" s="23">
        <v>54</v>
      </c>
      <c r="H253" s="23">
        <v>50</v>
      </c>
      <c r="I253" s="23">
        <v>42</v>
      </c>
      <c r="J253" s="23">
        <v>0</v>
      </c>
      <c r="K253" s="23">
        <v>0</v>
      </c>
      <c r="L253" s="210">
        <v>223</v>
      </c>
      <c r="M253" s="204">
        <v>72</v>
      </c>
      <c r="N253" s="23">
        <v>41</v>
      </c>
      <c r="O253" s="159" t="s">
        <v>721</v>
      </c>
      <c r="P253" s="33">
        <v>1</v>
      </c>
      <c r="Q253" s="33">
        <v>1</v>
      </c>
      <c r="R253" s="33">
        <v>1</v>
      </c>
      <c r="S253" s="33">
        <v>2</v>
      </c>
      <c r="T253" s="33" t="s">
        <v>58</v>
      </c>
      <c r="U253" s="33" t="s">
        <v>96</v>
      </c>
      <c r="V253" s="33" t="s">
        <v>58</v>
      </c>
      <c r="W253" s="33">
        <v>267</v>
      </c>
      <c r="AK253">
        <f t="shared" si="16"/>
        <v>0</v>
      </c>
      <c r="AL253" t="str">
        <f t="shared" si="17"/>
        <v>Chuck Taylor</v>
      </c>
    </row>
    <row r="254" spans="1:38">
      <c r="A254" s="23">
        <v>249</v>
      </c>
      <c r="B254" s="29" t="s">
        <v>501</v>
      </c>
      <c r="C254" s="31"/>
      <c r="D254" s="156">
        <v>249</v>
      </c>
      <c r="E254" s="134">
        <v>224</v>
      </c>
      <c r="F254" s="23">
        <v>61</v>
      </c>
      <c r="G254" s="23">
        <v>60</v>
      </c>
      <c r="H254" s="23">
        <v>60</v>
      </c>
      <c r="I254" s="23">
        <v>42</v>
      </c>
      <c r="J254" s="23">
        <v>0</v>
      </c>
      <c r="K254" s="23">
        <v>0</v>
      </c>
      <c r="L254" s="210">
        <v>223</v>
      </c>
      <c r="M254" s="204">
        <v>72</v>
      </c>
      <c r="N254" s="23">
        <v>39</v>
      </c>
      <c r="O254" s="159" t="s">
        <v>721</v>
      </c>
      <c r="P254" s="33">
        <v>1</v>
      </c>
      <c r="Q254" s="33">
        <v>3</v>
      </c>
      <c r="R254" s="33">
        <v>1</v>
      </c>
      <c r="S254" s="33">
        <v>1</v>
      </c>
      <c r="T254" s="33" t="s">
        <v>93</v>
      </c>
      <c r="U254" s="33" t="s">
        <v>57</v>
      </c>
      <c r="V254" s="33" t="s">
        <v>57</v>
      </c>
      <c r="W254" s="33">
        <v>286</v>
      </c>
      <c r="AK254">
        <f t="shared" si="16"/>
        <v>2</v>
      </c>
      <c r="AL254" t="str">
        <f t="shared" si="17"/>
        <v>Tyrone Banks Jr</v>
      </c>
    </row>
    <row r="255" spans="1:38">
      <c r="A255" s="23">
        <v>249</v>
      </c>
      <c r="B255" s="29" t="s">
        <v>554</v>
      </c>
      <c r="C255" s="31"/>
      <c r="D255" s="156">
        <v>249</v>
      </c>
      <c r="E255" s="134">
        <v>280</v>
      </c>
      <c r="F255" s="23">
        <v>63</v>
      </c>
      <c r="G255" s="23">
        <v>72</v>
      </c>
      <c r="H255" s="23">
        <v>60</v>
      </c>
      <c r="I255" s="23">
        <v>28</v>
      </c>
      <c r="J255" s="23">
        <v>0</v>
      </c>
      <c r="K255" s="23">
        <v>0</v>
      </c>
      <c r="L255" s="210">
        <v>223</v>
      </c>
      <c r="M255" s="204">
        <v>72</v>
      </c>
      <c r="N255" s="23">
        <v>40</v>
      </c>
      <c r="O255" s="159" t="s">
        <v>721</v>
      </c>
      <c r="P255" s="33">
        <v>2</v>
      </c>
      <c r="Q255" s="33">
        <v>1</v>
      </c>
      <c r="R255" s="33">
        <v>6</v>
      </c>
      <c r="S255" s="33">
        <v>1</v>
      </c>
      <c r="T255" s="33" t="s">
        <v>58</v>
      </c>
      <c r="U255" s="33" t="s">
        <v>69</v>
      </c>
      <c r="V255" s="33" t="s">
        <v>58</v>
      </c>
      <c r="W255" s="33">
        <v>267</v>
      </c>
      <c r="AK255">
        <f t="shared" si="16"/>
        <v>0</v>
      </c>
      <c r="AL255" t="str">
        <f t="shared" si="17"/>
        <v>Mike Yakopec</v>
      </c>
    </row>
    <row r="256" spans="1:38">
      <c r="A256" s="23">
        <v>249</v>
      </c>
      <c r="B256" s="29" t="s">
        <v>555</v>
      </c>
      <c r="C256" s="31"/>
      <c r="D256" s="156">
        <v>249</v>
      </c>
      <c r="E256" s="134">
        <v>281</v>
      </c>
      <c r="F256" s="23">
        <v>75</v>
      </c>
      <c r="G256" s="23">
        <v>60</v>
      </c>
      <c r="H256" s="23">
        <v>60</v>
      </c>
      <c r="I256" s="23">
        <v>28</v>
      </c>
      <c r="J256" s="23">
        <v>0</v>
      </c>
      <c r="K256" s="23">
        <v>0</v>
      </c>
      <c r="L256" s="210">
        <v>223</v>
      </c>
      <c r="M256" s="204">
        <v>72</v>
      </c>
      <c r="N256" s="23">
        <v>42</v>
      </c>
      <c r="O256" s="159" t="s">
        <v>721</v>
      </c>
      <c r="P256" s="33">
        <v>2</v>
      </c>
      <c r="Q256" s="33">
        <v>1</v>
      </c>
      <c r="R256" s="33">
        <v>2</v>
      </c>
      <c r="S256" s="33">
        <v>1</v>
      </c>
      <c r="T256" s="33" t="s">
        <v>58</v>
      </c>
      <c r="U256" s="33" t="s">
        <v>97</v>
      </c>
      <c r="V256" s="33" t="s">
        <v>58</v>
      </c>
      <c r="W256" s="33">
        <v>267</v>
      </c>
      <c r="AK256">
        <f t="shared" si="16"/>
        <v>0</v>
      </c>
      <c r="AL256" t="str">
        <f t="shared" si="17"/>
        <v>Gordon Ellis</v>
      </c>
    </row>
    <row r="257" spans="1:38">
      <c r="A257" s="23">
        <v>249</v>
      </c>
      <c r="B257" s="29" t="s">
        <v>606</v>
      </c>
      <c r="C257" s="31"/>
      <c r="D257" s="156">
        <v>249</v>
      </c>
      <c r="E257" s="134">
        <v>332</v>
      </c>
      <c r="F257" s="23">
        <v>79</v>
      </c>
      <c r="G257" s="23">
        <v>60</v>
      </c>
      <c r="H257" s="23">
        <v>70</v>
      </c>
      <c r="I257" s="23">
        <v>14</v>
      </c>
      <c r="J257" s="23">
        <v>0</v>
      </c>
      <c r="K257" s="23">
        <v>0</v>
      </c>
      <c r="L257" s="210">
        <v>223</v>
      </c>
      <c r="M257" s="204">
        <v>72</v>
      </c>
      <c r="N257" s="23">
        <v>43</v>
      </c>
      <c r="O257" s="159" t="s">
        <v>721</v>
      </c>
      <c r="P257" s="33">
        <v>2</v>
      </c>
      <c r="Q257" s="33">
        <v>2</v>
      </c>
      <c r="R257" s="33">
        <v>2</v>
      </c>
      <c r="S257" s="33">
        <v>1</v>
      </c>
      <c r="T257" s="33" t="s">
        <v>95</v>
      </c>
      <c r="U257" s="33" t="s">
        <v>45</v>
      </c>
      <c r="V257" s="33" t="s">
        <v>45</v>
      </c>
      <c r="W257" s="33">
        <v>223</v>
      </c>
      <c r="AK257">
        <f t="shared" si="16"/>
        <v>2</v>
      </c>
      <c r="AL257" t="str">
        <f t="shared" si="17"/>
        <v>Brett Vetter</v>
      </c>
    </row>
    <row r="258" spans="1:38">
      <c r="A258" s="23">
        <v>249</v>
      </c>
      <c r="B258" s="29" t="s">
        <v>625</v>
      </c>
      <c r="C258" s="31"/>
      <c r="D258" s="156">
        <v>249</v>
      </c>
      <c r="E258" s="134">
        <v>352</v>
      </c>
      <c r="F258" s="23">
        <v>73</v>
      </c>
      <c r="G258" s="23">
        <v>66</v>
      </c>
      <c r="H258" s="23">
        <v>70</v>
      </c>
      <c r="I258" s="23">
        <v>14</v>
      </c>
      <c r="J258" s="23">
        <v>0</v>
      </c>
      <c r="K258" s="23">
        <v>0</v>
      </c>
      <c r="L258" s="210">
        <v>223</v>
      </c>
      <c r="M258" s="204">
        <v>72</v>
      </c>
      <c r="N258" s="23">
        <v>42</v>
      </c>
      <c r="O258" s="159" t="s">
        <v>721</v>
      </c>
      <c r="P258" s="33">
        <v>1</v>
      </c>
      <c r="Q258" s="33">
        <v>2</v>
      </c>
      <c r="R258" s="33">
        <v>2</v>
      </c>
      <c r="S258" s="33">
        <v>2</v>
      </c>
      <c r="T258" s="33" t="s">
        <v>93</v>
      </c>
      <c r="U258" s="33" t="s">
        <v>45</v>
      </c>
      <c r="V258" s="33" t="s">
        <v>93</v>
      </c>
      <c r="W258" s="33">
        <v>267</v>
      </c>
      <c r="AK258">
        <f t="shared" si="16"/>
        <v>0</v>
      </c>
      <c r="AL258" t="str">
        <f t="shared" si="17"/>
        <v>Nick Jarzynka</v>
      </c>
    </row>
    <row r="259" spans="1:38">
      <c r="A259" s="23">
        <v>249</v>
      </c>
      <c r="B259" s="29" t="s">
        <v>641</v>
      </c>
      <c r="C259" s="31"/>
      <c r="D259" s="156">
        <v>249</v>
      </c>
      <c r="E259" s="134">
        <v>368</v>
      </c>
      <c r="F259" s="23">
        <v>71</v>
      </c>
      <c r="G259" s="23">
        <v>54</v>
      </c>
      <c r="H259" s="23">
        <v>70</v>
      </c>
      <c r="I259" s="23">
        <v>28</v>
      </c>
      <c r="J259" s="23">
        <v>0</v>
      </c>
      <c r="K259" s="23">
        <v>0</v>
      </c>
      <c r="L259" s="210">
        <v>223</v>
      </c>
      <c r="M259" s="204">
        <v>72</v>
      </c>
      <c r="N259" s="23">
        <v>41</v>
      </c>
      <c r="O259" s="159" t="s">
        <v>721</v>
      </c>
      <c r="P259" s="33">
        <v>2</v>
      </c>
      <c r="Q259" s="33">
        <v>3</v>
      </c>
      <c r="R259" s="33">
        <v>1</v>
      </c>
      <c r="S259" s="33">
        <v>1</v>
      </c>
      <c r="T259" s="33" t="s">
        <v>95</v>
      </c>
      <c r="U259" s="33" t="s">
        <v>57</v>
      </c>
      <c r="V259" s="33" t="s">
        <v>57</v>
      </c>
      <c r="W259" s="33">
        <v>267</v>
      </c>
      <c r="AK259">
        <f t="shared" ref="AK259:AK322" si="18">IFERROR(RIGHT(B259,1)*1,0)</f>
        <v>0</v>
      </c>
      <c r="AL259" t="str">
        <f t="shared" ref="AL259:AL322" si="19">IFERROR(LEFT(B259,IFERROR(SEARCH(AK259,B259,1)-1,B259)),B259)</f>
        <v>Doug Bogatz</v>
      </c>
    </row>
    <row r="260" spans="1:38">
      <c r="A260" s="23">
        <v>258</v>
      </c>
      <c r="B260" s="29" t="s">
        <v>481</v>
      </c>
      <c r="C260" s="31"/>
      <c r="D260" s="156">
        <v>258</v>
      </c>
      <c r="E260" s="134">
        <v>203</v>
      </c>
      <c r="F260" s="23">
        <v>72</v>
      </c>
      <c r="G260" s="23">
        <v>48</v>
      </c>
      <c r="H260" s="23">
        <v>60</v>
      </c>
      <c r="I260" s="23">
        <v>42</v>
      </c>
      <c r="J260" s="23">
        <v>0</v>
      </c>
      <c r="K260" s="23">
        <v>0</v>
      </c>
      <c r="L260" s="210">
        <v>222</v>
      </c>
      <c r="M260" s="204">
        <v>73</v>
      </c>
      <c r="N260" s="23">
        <v>40</v>
      </c>
      <c r="O260" s="159" t="s">
        <v>721</v>
      </c>
      <c r="P260" s="33">
        <v>1</v>
      </c>
      <c r="Q260" s="33">
        <v>1</v>
      </c>
      <c r="R260" s="33">
        <v>1</v>
      </c>
      <c r="S260" s="33">
        <v>8</v>
      </c>
      <c r="T260" s="33" t="s">
        <v>58</v>
      </c>
      <c r="U260" s="33" t="s">
        <v>57</v>
      </c>
      <c r="V260" s="33" t="s">
        <v>57</v>
      </c>
      <c r="W260" s="33">
        <v>285</v>
      </c>
      <c r="AK260">
        <f t="shared" si="18"/>
        <v>2</v>
      </c>
      <c r="AL260" t="str">
        <f t="shared" si="19"/>
        <v>Nate Schroeder</v>
      </c>
    </row>
    <row r="261" spans="1:38">
      <c r="A261" s="23">
        <v>258</v>
      </c>
      <c r="B261" s="29" t="s">
        <v>601</v>
      </c>
      <c r="C261" s="31"/>
      <c r="D261" s="156">
        <v>258</v>
      </c>
      <c r="E261" s="134">
        <v>327</v>
      </c>
      <c r="F261" s="23">
        <v>80</v>
      </c>
      <c r="G261" s="23">
        <v>78</v>
      </c>
      <c r="H261" s="23">
        <v>50</v>
      </c>
      <c r="I261" s="23">
        <v>14</v>
      </c>
      <c r="J261" s="23">
        <v>0</v>
      </c>
      <c r="K261" s="23">
        <v>0</v>
      </c>
      <c r="L261" s="210">
        <v>222</v>
      </c>
      <c r="M261" s="204">
        <v>73</v>
      </c>
      <c r="N261" s="23">
        <v>45</v>
      </c>
      <c r="O261" s="159" t="s">
        <v>721</v>
      </c>
      <c r="P261" s="33">
        <v>3</v>
      </c>
      <c r="Q261" s="33">
        <v>2</v>
      </c>
      <c r="R261" s="33">
        <v>1</v>
      </c>
      <c r="S261" s="33">
        <v>2</v>
      </c>
      <c r="T261" s="33" t="s">
        <v>92</v>
      </c>
      <c r="U261" s="33" t="s">
        <v>57</v>
      </c>
      <c r="V261" s="33" t="s">
        <v>57</v>
      </c>
      <c r="W261" s="33">
        <v>266</v>
      </c>
      <c r="AK261">
        <f t="shared" si="18"/>
        <v>0</v>
      </c>
      <c r="AL261" t="str">
        <f t="shared" si="19"/>
        <v>John Linke</v>
      </c>
    </row>
    <row r="262" spans="1:38">
      <c r="A262" s="23">
        <v>258</v>
      </c>
      <c r="B262" s="29" t="s">
        <v>660</v>
      </c>
      <c r="C262" s="31"/>
      <c r="D262" s="156">
        <v>258</v>
      </c>
      <c r="E262" s="134">
        <v>387</v>
      </c>
      <c r="F262" s="23">
        <v>78</v>
      </c>
      <c r="G262" s="23">
        <v>66</v>
      </c>
      <c r="H262" s="23">
        <v>50</v>
      </c>
      <c r="I262" s="23">
        <v>28</v>
      </c>
      <c r="J262" s="23">
        <v>0</v>
      </c>
      <c r="K262" s="23">
        <v>0</v>
      </c>
      <c r="L262" s="210">
        <v>222</v>
      </c>
      <c r="M262" s="204">
        <v>73</v>
      </c>
      <c r="N262" s="23">
        <v>43</v>
      </c>
      <c r="O262" s="159" t="s">
        <v>721</v>
      </c>
      <c r="P262" s="33">
        <v>1</v>
      </c>
      <c r="Q262" s="33">
        <v>1</v>
      </c>
      <c r="R262" s="33">
        <v>2</v>
      </c>
      <c r="S262" s="33">
        <v>2</v>
      </c>
      <c r="T262" s="33" t="s">
        <v>93</v>
      </c>
      <c r="U262" s="33" t="s">
        <v>96</v>
      </c>
      <c r="V262" s="33" t="s">
        <v>96</v>
      </c>
      <c r="W262" s="33">
        <v>241</v>
      </c>
      <c r="AK262">
        <f t="shared" si="18"/>
        <v>2</v>
      </c>
      <c r="AL262" t="str">
        <f t="shared" si="19"/>
        <v>Mark Moreland</v>
      </c>
    </row>
    <row r="263" spans="1:38">
      <c r="A263" s="23">
        <v>258</v>
      </c>
      <c r="B263" s="29" t="s">
        <v>698</v>
      </c>
      <c r="C263" s="31"/>
      <c r="D263" s="156">
        <v>258</v>
      </c>
      <c r="E263" s="134">
        <v>429</v>
      </c>
      <c r="F263" s="23">
        <v>68</v>
      </c>
      <c r="G263" s="23">
        <v>66</v>
      </c>
      <c r="H263" s="23">
        <v>60</v>
      </c>
      <c r="I263" s="23">
        <v>28</v>
      </c>
      <c r="J263" s="23">
        <v>0</v>
      </c>
      <c r="K263" s="23">
        <v>0</v>
      </c>
      <c r="L263" s="210">
        <v>222</v>
      </c>
      <c r="M263" s="204">
        <v>73</v>
      </c>
      <c r="N263" s="23">
        <v>41</v>
      </c>
      <c r="O263" s="159" t="s">
        <v>721</v>
      </c>
      <c r="P263" s="33">
        <v>11</v>
      </c>
      <c r="Q263" s="33">
        <v>1</v>
      </c>
      <c r="R263" s="33">
        <v>1</v>
      </c>
      <c r="S263" s="33">
        <v>2</v>
      </c>
      <c r="T263" s="33" t="s">
        <v>58</v>
      </c>
      <c r="U263" s="33" t="s">
        <v>57</v>
      </c>
      <c r="V263" s="33" t="s">
        <v>57</v>
      </c>
      <c r="W263" s="33">
        <v>285</v>
      </c>
      <c r="AK263">
        <f t="shared" si="18"/>
        <v>0</v>
      </c>
      <c r="AL263" t="str">
        <f t="shared" si="19"/>
        <v>Matt Gound</v>
      </c>
    </row>
    <row r="264" spans="1:38">
      <c r="A264" s="23">
        <v>262</v>
      </c>
      <c r="B264" s="29" t="s">
        <v>335</v>
      </c>
      <c r="C264" s="31"/>
      <c r="D264" s="156">
        <v>262</v>
      </c>
      <c r="E264" s="134">
        <v>71</v>
      </c>
      <c r="F264" s="23">
        <v>87</v>
      </c>
      <c r="G264" s="23">
        <v>66</v>
      </c>
      <c r="H264" s="23">
        <v>40</v>
      </c>
      <c r="I264" s="23">
        <v>28</v>
      </c>
      <c r="J264" s="23">
        <v>0</v>
      </c>
      <c r="K264" s="23">
        <v>0</v>
      </c>
      <c r="L264" s="210">
        <v>221</v>
      </c>
      <c r="M264" s="204">
        <v>74</v>
      </c>
      <c r="N264" s="23">
        <v>44</v>
      </c>
      <c r="O264" s="159" t="s">
        <v>721</v>
      </c>
      <c r="P264" s="33">
        <v>2</v>
      </c>
      <c r="Q264" s="33">
        <v>1</v>
      </c>
      <c r="R264" s="33">
        <v>4</v>
      </c>
      <c r="S264" s="33">
        <v>1</v>
      </c>
      <c r="T264" s="33" t="s">
        <v>58</v>
      </c>
      <c r="U264" s="33" t="s">
        <v>94</v>
      </c>
      <c r="V264" s="33" t="s">
        <v>94</v>
      </c>
      <c r="W264" s="33">
        <v>284</v>
      </c>
      <c r="AK264">
        <f t="shared" si="18"/>
        <v>0</v>
      </c>
      <c r="AL264" t="str">
        <f t="shared" si="19"/>
        <v>Rob Tuel</v>
      </c>
    </row>
    <row r="265" spans="1:38">
      <c r="A265" s="23">
        <v>262</v>
      </c>
      <c r="B265" s="29" t="s">
        <v>517</v>
      </c>
      <c r="C265" s="31"/>
      <c r="D265" s="156">
        <v>262</v>
      </c>
      <c r="E265" s="134">
        <v>239</v>
      </c>
      <c r="F265" s="23">
        <v>77</v>
      </c>
      <c r="G265" s="23">
        <v>66</v>
      </c>
      <c r="H265" s="23">
        <v>50</v>
      </c>
      <c r="I265" s="23">
        <v>28</v>
      </c>
      <c r="J265" s="23">
        <v>0</v>
      </c>
      <c r="K265" s="23">
        <v>0</v>
      </c>
      <c r="L265" s="210">
        <v>221</v>
      </c>
      <c r="M265" s="204">
        <v>74</v>
      </c>
      <c r="N265" s="23">
        <v>43</v>
      </c>
      <c r="O265" s="159" t="s">
        <v>721</v>
      </c>
      <c r="P265" s="33">
        <v>2</v>
      </c>
      <c r="Q265" s="33">
        <v>1</v>
      </c>
      <c r="R265" s="33">
        <v>1</v>
      </c>
      <c r="S265" s="33">
        <v>6</v>
      </c>
      <c r="T265" s="33" t="s">
        <v>58</v>
      </c>
      <c r="U265" s="33" t="s">
        <v>57</v>
      </c>
      <c r="V265" s="33" t="s">
        <v>58</v>
      </c>
      <c r="W265" s="33">
        <v>284</v>
      </c>
      <c r="AK265">
        <f t="shared" si="18"/>
        <v>0</v>
      </c>
      <c r="AL265" t="str">
        <f t="shared" si="19"/>
        <v>Campbell Marsh</v>
      </c>
    </row>
    <row r="266" spans="1:38">
      <c r="A266" s="23">
        <v>262</v>
      </c>
      <c r="B266" s="29" t="s">
        <v>543</v>
      </c>
      <c r="C266" s="31"/>
      <c r="D266" s="156">
        <v>262</v>
      </c>
      <c r="E266" s="134">
        <v>267</v>
      </c>
      <c r="F266" s="23">
        <v>59</v>
      </c>
      <c r="G266" s="23">
        <v>60</v>
      </c>
      <c r="H266" s="23">
        <v>60</v>
      </c>
      <c r="I266" s="23">
        <v>42</v>
      </c>
      <c r="J266" s="23">
        <v>0</v>
      </c>
      <c r="K266" s="23">
        <v>0</v>
      </c>
      <c r="L266" s="210">
        <v>221</v>
      </c>
      <c r="M266" s="204">
        <v>74</v>
      </c>
      <c r="N266" s="23">
        <v>38</v>
      </c>
      <c r="O266" s="159" t="s">
        <v>721</v>
      </c>
      <c r="P266" s="33">
        <v>4</v>
      </c>
      <c r="Q266" s="33">
        <v>1</v>
      </c>
      <c r="R266" s="33">
        <v>1</v>
      </c>
      <c r="S266" s="33">
        <v>1</v>
      </c>
      <c r="T266" s="33" t="s">
        <v>58</v>
      </c>
      <c r="U266" s="33" t="s">
        <v>94</v>
      </c>
      <c r="V266" s="33" t="s">
        <v>94</v>
      </c>
      <c r="W266" s="33">
        <v>284</v>
      </c>
      <c r="AK266">
        <f t="shared" si="18"/>
        <v>0</v>
      </c>
      <c r="AL266" t="str">
        <f t="shared" si="19"/>
        <v>Jon Riede</v>
      </c>
    </row>
    <row r="267" spans="1:38">
      <c r="A267" s="23">
        <v>265</v>
      </c>
      <c r="B267" s="29" t="s">
        <v>314</v>
      </c>
      <c r="C267" s="31"/>
      <c r="D267" s="156">
        <v>265</v>
      </c>
      <c r="E267" s="134">
        <v>49</v>
      </c>
      <c r="F267" s="23">
        <v>78</v>
      </c>
      <c r="G267" s="23">
        <v>54</v>
      </c>
      <c r="H267" s="23">
        <v>60</v>
      </c>
      <c r="I267" s="23">
        <v>28</v>
      </c>
      <c r="J267" s="23">
        <v>0</v>
      </c>
      <c r="K267" s="23">
        <v>0</v>
      </c>
      <c r="L267" s="210">
        <v>220</v>
      </c>
      <c r="M267" s="204">
        <v>75</v>
      </c>
      <c r="N267" s="23">
        <v>42</v>
      </c>
      <c r="O267" s="159" t="s">
        <v>721</v>
      </c>
      <c r="P267" s="33">
        <v>2</v>
      </c>
      <c r="Q267" s="33">
        <v>1</v>
      </c>
      <c r="R267" s="33">
        <v>1</v>
      </c>
      <c r="S267" s="33">
        <v>2</v>
      </c>
      <c r="T267" s="33" t="s">
        <v>58</v>
      </c>
      <c r="U267" s="33" t="s">
        <v>57</v>
      </c>
      <c r="V267" s="33" t="s">
        <v>57</v>
      </c>
      <c r="W267" s="33">
        <v>283</v>
      </c>
      <c r="AK267">
        <f t="shared" si="18"/>
        <v>0</v>
      </c>
      <c r="AL267" t="str">
        <f t="shared" si="19"/>
        <v>Jason Kroll</v>
      </c>
    </row>
    <row r="268" spans="1:38">
      <c r="A268" s="23">
        <v>265</v>
      </c>
      <c r="B268" s="29" t="s">
        <v>330</v>
      </c>
      <c r="C268" s="31"/>
      <c r="D268" s="156">
        <v>265</v>
      </c>
      <c r="E268" s="134">
        <v>66</v>
      </c>
      <c r="F268" s="23">
        <v>76</v>
      </c>
      <c r="G268" s="23">
        <v>66</v>
      </c>
      <c r="H268" s="23">
        <v>50</v>
      </c>
      <c r="I268" s="23">
        <v>28</v>
      </c>
      <c r="J268" s="23">
        <v>0</v>
      </c>
      <c r="K268" s="23">
        <v>0</v>
      </c>
      <c r="L268" s="210">
        <v>220</v>
      </c>
      <c r="M268" s="204">
        <v>75</v>
      </c>
      <c r="N268" s="23">
        <v>43</v>
      </c>
      <c r="O268" s="159" t="s">
        <v>721</v>
      </c>
      <c r="P268" s="33">
        <v>9</v>
      </c>
      <c r="Q268" s="33">
        <v>2</v>
      </c>
      <c r="R268" s="33">
        <v>1</v>
      </c>
      <c r="S268" s="33">
        <v>1</v>
      </c>
      <c r="T268" s="33" t="s">
        <v>112</v>
      </c>
      <c r="U268" s="33" t="s">
        <v>94</v>
      </c>
      <c r="V268" s="33" t="s">
        <v>112</v>
      </c>
      <c r="W268" s="33">
        <v>239</v>
      </c>
      <c r="AK268">
        <f t="shared" si="18"/>
        <v>1</v>
      </c>
      <c r="AL268" t="str">
        <f t="shared" si="19"/>
        <v>Bill Norton</v>
      </c>
    </row>
    <row r="269" spans="1:38">
      <c r="A269" s="23">
        <v>265</v>
      </c>
      <c r="B269" s="29" t="s">
        <v>573</v>
      </c>
      <c r="C269" s="31"/>
      <c r="D269" s="156">
        <v>265</v>
      </c>
      <c r="E269" s="134">
        <v>299</v>
      </c>
      <c r="F269" s="23">
        <v>70</v>
      </c>
      <c r="G269" s="23">
        <v>66</v>
      </c>
      <c r="H269" s="23">
        <v>70</v>
      </c>
      <c r="I269" s="23">
        <v>14</v>
      </c>
      <c r="J269" s="23">
        <v>0</v>
      </c>
      <c r="K269" s="23">
        <v>0</v>
      </c>
      <c r="L269" s="210">
        <v>220</v>
      </c>
      <c r="M269" s="204">
        <v>75</v>
      </c>
      <c r="N269" s="23">
        <v>42</v>
      </c>
      <c r="O269" s="159" t="s">
        <v>721</v>
      </c>
      <c r="P269" s="33">
        <v>1</v>
      </c>
      <c r="Q269" s="33">
        <v>2</v>
      </c>
      <c r="R269" s="33">
        <v>2</v>
      </c>
      <c r="S269" s="33">
        <v>2</v>
      </c>
      <c r="T269" s="33" t="s">
        <v>59</v>
      </c>
      <c r="U269" s="33" t="s">
        <v>96</v>
      </c>
      <c r="V269" s="33" t="s">
        <v>59</v>
      </c>
      <c r="W269" s="33">
        <v>220</v>
      </c>
      <c r="AK269">
        <f t="shared" si="18"/>
        <v>0</v>
      </c>
      <c r="AL269" t="str">
        <f t="shared" si="19"/>
        <v>Linda Furey</v>
      </c>
    </row>
    <row r="270" spans="1:38">
      <c r="A270" s="23">
        <v>268</v>
      </c>
      <c r="B270" s="29" t="s">
        <v>287</v>
      </c>
      <c r="C270" s="31"/>
      <c r="D270" s="156">
        <v>268</v>
      </c>
      <c r="E270" s="134">
        <v>22</v>
      </c>
      <c r="F270" s="23">
        <v>71</v>
      </c>
      <c r="G270" s="23">
        <v>66</v>
      </c>
      <c r="H270" s="23">
        <v>40</v>
      </c>
      <c r="I270" s="23">
        <v>42</v>
      </c>
      <c r="J270" s="23">
        <v>0</v>
      </c>
      <c r="K270" s="23">
        <v>0</v>
      </c>
      <c r="L270" s="210">
        <v>219</v>
      </c>
      <c r="M270" s="204">
        <v>76</v>
      </c>
      <c r="N270" s="23">
        <v>41</v>
      </c>
      <c r="O270" s="159" t="s">
        <v>721</v>
      </c>
      <c r="P270" s="33">
        <v>4</v>
      </c>
      <c r="Q270" s="33">
        <v>1</v>
      </c>
      <c r="R270" s="33">
        <v>1</v>
      </c>
      <c r="S270" s="33">
        <v>1</v>
      </c>
      <c r="T270" s="33" t="s">
        <v>58</v>
      </c>
      <c r="U270" s="33" t="s">
        <v>57</v>
      </c>
      <c r="V270" s="33" t="s">
        <v>58</v>
      </c>
      <c r="W270" s="33">
        <v>282</v>
      </c>
      <c r="AK270">
        <f t="shared" si="18"/>
        <v>0</v>
      </c>
      <c r="AL270" t="str">
        <f t="shared" si="19"/>
        <v>Ryan Cary</v>
      </c>
    </row>
    <row r="271" spans="1:38">
      <c r="A271" s="23">
        <v>268</v>
      </c>
      <c r="B271" s="29" t="s">
        <v>466</v>
      </c>
      <c r="C271" s="31"/>
      <c r="D271" s="156">
        <v>268</v>
      </c>
      <c r="E271" s="134">
        <v>188</v>
      </c>
      <c r="F271" s="23">
        <v>73</v>
      </c>
      <c r="G271" s="23">
        <v>54</v>
      </c>
      <c r="H271" s="23">
        <v>50</v>
      </c>
      <c r="I271" s="23">
        <v>42</v>
      </c>
      <c r="J271" s="23">
        <v>0</v>
      </c>
      <c r="K271" s="23">
        <v>0</v>
      </c>
      <c r="L271" s="210">
        <v>219</v>
      </c>
      <c r="M271" s="204">
        <v>76</v>
      </c>
      <c r="N271" s="23">
        <v>40</v>
      </c>
      <c r="O271" s="159" t="s">
        <v>721</v>
      </c>
      <c r="P271" s="33">
        <v>1</v>
      </c>
      <c r="Q271" s="33">
        <v>1</v>
      </c>
      <c r="R271" s="33">
        <v>1</v>
      </c>
      <c r="S271" s="33">
        <v>8</v>
      </c>
      <c r="T271" s="33" t="s">
        <v>58</v>
      </c>
      <c r="U271" s="33" t="s">
        <v>57</v>
      </c>
      <c r="V271" s="33" t="s">
        <v>57</v>
      </c>
      <c r="W271" s="33">
        <v>282</v>
      </c>
      <c r="AK271">
        <f t="shared" si="18"/>
        <v>1</v>
      </c>
      <c r="AL271" t="str">
        <f t="shared" si="19"/>
        <v>Lisa Cook</v>
      </c>
    </row>
    <row r="272" spans="1:38">
      <c r="A272" s="23">
        <v>268</v>
      </c>
      <c r="B272" s="29" t="s">
        <v>484</v>
      </c>
      <c r="C272" s="31"/>
      <c r="D272" s="156">
        <v>268</v>
      </c>
      <c r="E272" s="134">
        <v>204</v>
      </c>
      <c r="F272" s="23">
        <v>71</v>
      </c>
      <c r="G272" s="23">
        <v>60</v>
      </c>
      <c r="H272" s="23">
        <v>60</v>
      </c>
      <c r="I272" s="23">
        <v>28</v>
      </c>
      <c r="J272" s="23">
        <v>0</v>
      </c>
      <c r="K272" s="23">
        <v>0</v>
      </c>
      <c r="L272" s="210">
        <v>219</v>
      </c>
      <c r="M272" s="204">
        <v>76</v>
      </c>
      <c r="N272" s="23">
        <v>40</v>
      </c>
      <c r="O272" s="159" t="s">
        <v>721</v>
      </c>
      <c r="P272" s="33">
        <v>2</v>
      </c>
      <c r="Q272" s="33">
        <v>1</v>
      </c>
      <c r="R272" s="33">
        <v>1</v>
      </c>
      <c r="S272" s="33">
        <v>2</v>
      </c>
      <c r="T272" s="33" t="s">
        <v>58</v>
      </c>
      <c r="U272" s="33" t="s">
        <v>96</v>
      </c>
      <c r="V272" s="33" t="s">
        <v>58</v>
      </c>
      <c r="W272" s="33">
        <v>263</v>
      </c>
      <c r="AK272">
        <f t="shared" si="18"/>
        <v>3</v>
      </c>
      <c r="AL272" t="str">
        <f t="shared" si="19"/>
        <v>Tony Brown</v>
      </c>
    </row>
    <row r="273" spans="1:38">
      <c r="A273" s="23">
        <v>268</v>
      </c>
      <c r="B273" s="29" t="s">
        <v>659</v>
      </c>
      <c r="C273" s="31"/>
      <c r="D273" s="156">
        <v>268</v>
      </c>
      <c r="E273" s="134">
        <v>386</v>
      </c>
      <c r="F273" s="23">
        <v>71</v>
      </c>
      <c r="G273" s="23">
        <v>60</v>
      </c>
      <c r="H273" s="23">
        <v>60</v>
      </c>
      <c r="I273" s="23">
        <v>28</v>
      </c>
      <c r="J273" s="23">
        <v>0</v>
      </c>
      <c r="K273" s="23">
        <v>0</v>
      </c>
      <c r="L273" s="210">
        <v>219</v>
      </c>
      <c r="M273" s="204">
        <v>76</v>
      </c>
      <c r="N273" s="23">
        <v>41</v>
      </c>
      <c r="O273" s="159" t="s">
        <v>721</v>
      </c>
      <c r="P273" s="33">
        <v>2</v>
      </c>
      <c r="Q273" s="33">
        <v>1</v>
      </c>
      <c r="R273" s="33">
        <v>3</v>
      </c>
      <c r="S273" s="33">
        <v>1</v>
      </c>
      <c r="T273" s="33" t="s">
        <v>58</v>
      </c>
      <c r="U273" s="33" t="s">
        <v>94</v>
      </c>
      <c r="V273" s="33" t="s">
        <v>94</v>
      </c>
      <c r="W273" s="33">
        <v>282</v>
      </c>
      <c r="AK273">
        <f t="shared" si="18"/>
        <v>1</v>
      </c>
      <c r="AL273" t="str">
        <f t="shared" si="19"/>
        <v>Mark Moreland</v>
      </c>
    </row>
    <row r="274" spans="1:38">
      <c r="A274" s="23">
        <v>272</v>
      </c>
      <c r="B274" s="29" t="s">
        <v>415</v>
      </c>
      <c r="C274" s="31"/>
      <c r="D274" s="156">
        <v>272</v>
      </c>
      <c r="E274" s="134">
        <v>137</v>
      </c>
      <c r="F274" s="23">
        <v>74</v>
      </c>
      <c r="G274" s="23">
        <v>66</v>
      </c>
      <c r="H274" s="23">
        <v>50</v>
      </c>
      <c r="I274" s="23">
        <v>28</v>
      </c>
      <c r="J274" s="23">
        <v>0</v>
      </c>
      <c r="K274" s="23">
        <v>0</v>
      </c>
      <c r="L274" s="210">
        <v>218</v>
      </c>
      <c r="M274" s="204">
        <v>77</v>
      </c>
      <c r="N274" s="23">
        <v>42</v>
      </c>
      <c r="O274" s="159" t="s">
        <v>721</v>
      </c>
      <c r="P274" s="33">
        <v>1</v>
      </c>
      <c r="Q274" s="33">
        <v>2</v>
      </c>
      <c r="R274" s="33">
        <v>4</v>
      </c>
      <c r="S274" s="33">
        <v>1</v>
      </c>
      <c r="T274" s="33" t="s">
        <v>93</v>
      </c>
      <c r="U274" s="33" t="s">
        <v>67</v>
      </c>
      <c r="V274" s="33" t="s">
        <v>93</v>
      </c>
      <c r="W274" s="33">
        <v>262</v>
      </c>
      <c r="AK274">
        <f t="shared" si="18"/>
        <v>3</v>
      </c>
      <c r="AL274" t="str">
        <f t="shared" si="19"/>
        <v>Mike Lippel</v>
      </c>
    </row>
    <row r="275" spans="1:38">
      <c r="A275" s="23">
        <v>272</v>
      </c>
      <c r="B275" s="29" t="s">
        <v>429</v>
      </c>
      <c r="C275" s="31"/>
      <c r="D275" s="156">
        <v>272</v>
      </c>
      <c r="E275" s="134">
        <v>151</v>
      </c>
      <c r="F275" s="23">
        <v>73</v>
      </c>
      <c r="G275" s="23">
        <v>67</v>
      </c>
      <c r="H275" s="23">
        <v>50</v>
      </c>
      <c r="I275" s="23">
        <v>28</v>
      </c>
      <c r="J275" s="23">
        <v>0</v>
      </c>
      <c r="K275" s="23">
        <v>0</v>
      </c>
      <c r="L275" s="210">
        <v>218</v>
      </c>
      <c r="M275" s="204">
        <v>77</v>
      </c>
      <c r="N275" s="23">
        <v>41</v>
      </c>
      <c r="O275" s="159" t="s">
        <v>721</v>
      </c>
      <c r="P275" s="33">
        <v>1</v>
      </c>
      <c r="Q275" s="33">
        <v>4</v>
      </c>
      <c r="R275" s="33">
        <v>3</v>
      </c>
      <c r="S275" s="33">
        <v>1</v>
      </c>
      <c r="T275" s="33" t="s">
        <v>62</v>
      </c>
      <c r="U275" s="33" t="s">
        <v>94</v>
      </c>
      <c r="V275" s="33" t="s">
        <v>94</v>
      </c>
      <c r="W275" s="33">
        <v>262</v>
      </c>
      <c r="AK275">
        <f t="shared" si="18"/>
        <v>0</v>
      </c>
      <c r="AL275" t="str">
        <f t="shared" si="19"/>
        <v>Joey Mollner</v>
      </c>
    </row>
    <row r="276" spans="1:38">
      <c r="A276" s="23">
        <v>272</v>
      </c>
      <c r="B276" s="29" t="s">
        <v>525</v>
      </c>
      <c r="C276" s="31"/>
      <c r="D276" s="156">
        <v>272</v>
      </c>
      <c r="E276" s="134">
        <v>250</v>
      </c>
      <c r="F276" s="23">
        <v>74</v>
      </c>
      <c r="G276" s="23">
        <v>66</v>
      </c>
      <c r="H276" s="23">
        <v>50</v>
      </c>
      <c r="I276" s="23">
        <v>28</v>
      </c>
      <c r="J276" s="23">
        <v>0</v>
      </c>
      <c r="K276" s="23">
        <v>0</v>
      </c>
      <c r="L276" s="210">
        <v>218</v>
      </c>
      <c r="M276" s="204">
        <v>77</v>
      </c>
      <c r="N276" s="23">
        <v>42</v>
      </c>
      <c r="O276" s="159" t="s">
        <v>721</v>
      </c>
      <c r="P276" s="33">
        <v>1</v>
      </c>
      <c r="Q276" s="33">
        <v>2</v>
      </c>
      <c r="R276" s="33">
        <v>2</v>
      </c>
      <c r="S276" s="33">
        <v>1</v>
      </c>
      <c r="T276" s="33" t="s">
        <v>93</v>
      </c>
      <c r="U276" s="33" t="s">
        <v>94</v>
      </c>
      <c r="V276" s="33" t="s">
        <v>94</v>
      </c>
      <c r="W276" s="33">
        <v>281</v>
      </c>
      <c r="AK276">
        <f t="shared" si="18"/>
        <v>0</v>
      </c>
      <c r="AL276" t="str">
        <f t="shared" si="19"/>
        <v>Chad Allen</v>
      </c>
    </row>
    <row r="277" spans="1:38">
      <c r="A277" s="23">
        <v>272</v>
      </c>
      <c r="B277" s="29" t="s">
        <v>701</v>
      </c>
      <c r="C277" s="31"/>
      <c r="D277" s="156">
        <v>272</v>
      </c>
      <c r="E277" s="134">
        <v>432</v>
      </c>
      <c r="F277" s="23">
        <v>80</v>
      </c>
      <c r="G277" s="23">
        <v>54</v>
      </c>
      <c r="H277" s="23">
        <v>70</v>
      </c>
      <c r="I277" s="23">
        <v>14</v>
      </c>
      <c r="J277" s="23">
        <v>0</v>
      </c>
      <c r="K277" s="23">
        <v>0</v>
      </c>
      <c r="L277" s="210">
        <v>218</v>
      </c>
      <c r="M277" s="204">
        <v>77</v>
      </c>
      <c r="N277" s="23">
        <v>42</v>
      </c>
      <c r="O277" s="159" t="s">
        <v>721</v>
      </c>
      <c r="P277" s="33">
        <v>2</v>
      </c>
      <c r="Q277" s="33">
        <v>1</v>
      </c>
      <c r="R277" s="33">
        <v>2</v>
      </c>
      <c r="S277" s="33">
        <v>2</v>
      </c>
      <c r="T277" s="33" t="s">
        <v>58</v>
      </c>
      <c r="U277" s="33" t="s">
        <v>45</v>
      </c>
      <c r="V277" s="33" t="s">
        <v>58</v>
      </c>
      <c r="W277" s="33">
        <v>262</v>
      </c>
      <c r="AK277">
        <f t="shared" si="18"/>
        <v>0</v>
      </c>
      <c r="AL277" t="str">
        <f t="shared" si="19"/>
        <v>Brent Wolfe</v>
      </c>
    </row>
    <row r="278" spans="1:38">
      <c r="A278" s="23">
        <v>276</v>
      </c>
      <c r="B278" s="29" t="s">
        <v>430</v>
      </c>
      <c r="C278" s="31"/>
      <c r="D278" s="156">
        <v>276</v>
      </c>
      <c r="E278" s="134">
        <v>152</v>
      </c>
      <c r="F278" s="23">
        <v>69</v>
      </c>
      <c r="G278" s="23">
        <v>60</v>
      </c>
      <c r="H278" s="23">
        <v>60</v>
      </c>
      <c r="I278" s="23">
        <v>28</v>
      </c>
      <c r="J278" s="23">
        <v>0</v>
      </c>
      <c r="K278" s="23">
        <v>0</v>
      </c>
      <c r="L278" s="210">
        <v>217</v>
      </c>
      <c r="M278" s="204">
        <v>78</v>
      </c>
      <c r="N278" s="23">
        <v>40</v>
      </c>
      <c r="O278" s="159" t="s">
        <v>721</v>
      </c>
      <c r="P278" s="33">
        <v>1</v>
      </c>
      <c r="Q278" s="33">
        <v>2</v>
      </c>
      <c r="R278" s="33">
        <v>2</v>
      </c>
      <c r="S278" s="33">
        <v>1</v>
      </c>
      <c r="T278" s="33" t="s">
        <v>93</v>
      </c>
      <c r="U278" s="33" t="s">
        <v>94</v>
      </c>
      <c r="V278" s="33" t="s">
        <v>93</v>
      </c>
      <c r="W278" s="33">
        <v>280</v>
      </c>
      <c r="AK278">
        <f t="shared" si="18"/>
        <v>0</v>
      </c>
      <c r="AL278" t="str">
        <f t="shared" si="19"/>
        <v>Jason Sutton</v>
      </c>
    </row>
    <row r="279" spans="1:38">
      <c r="A279" s="23">
        <v>276</v>
      </c>
      <c r="B279" s="29" t="s">
        <v>579</v>
      </c>
      <c r="C279" s="31"/>
      <c r="D279" s="156">
        <v>276</v>
      </c>
      <c r="E279" s="134">
        <v>305</v>
      </c>
      <c r="F279" s="23">
        <v>76</v>
      </c>
      <c r="G279" s="23">
        <v>67</v>
      </c>
      <c r="H279" s="23">
        <v>60</v>
      </c>
      <c r="I279" s="23">
        <v>14</v>
      </c>
      <c r="J279" s="23">
        <v>0</v>
      </c>
      <c r="K279" s="23">
        <v>0</v>
      </c>
      <c r="L279" s="210">
        <v>217</v>
      </c>
      <c r="M279" s="204">
        <v>78</v>
      </c>
      <c r="N279" s="23">
        <v>42</v>
      </c>
      <c r="O279" s="159" t="s">
        <v>721</v>
      </c>
      <c r="P279" s="33">
        <v>3</v>
      </c>
      <c r="Q279" s="33">
        <v>3</v>
      </c>
      <c r="R279" s="33">
        <v>3</v>
      </c>
      <c r="S279" s="33">
        <v>1</v>
      </c>
      <c r="T279" s="33" t="s">
        <v>92</v>
      </c>
      <c r="U279" s="33" t="s">
        <v>94</v>
      </c>
      <c r="V279" s="33" t="s">
        <v>92</v>
      </c>
      <c r="W279" s="33">
        <v>236</v>
      </c>
      <c r="AK279">
        <f t="shared" si="18"/>
        <v>0</v>
      </c>
      <c r="AL279" t="str">
        <f t="shared" si="19"/>
        <v>Addison Symmonds</v>
      </c>
    </row>
    <row r="280" spans="1:38">
      <c r="A280" s="23">
        <v>276</v>
      </c>
      <c r="B280" s="29" t="s">
        <v>608</v>
      </c>
      <c r="C280" s="31"/>
      <c r="D280" s="156">
        <v>276</v>
      </c>
      <c r="E280" s="134">
        <v>334</v>
      </c>
      <c r="F280" s="23">
        <v>81</v>
      </c>
      <c r="G280" s="23">
        <v>54</v>
      </c>
      <c r="H280" s="23">
        <v>40</v>
      </c>
      <c r="I280" s="23">
        <v>42</v>
      </c>
      <c r="J280" s="23">
        <v>0</v>
      </c>
      <c r="K280" s="23">
        <v>0</v>
      </c>
      <c r="L280" s="210">
        <v>217</v>
      </c>
      <c r="M280" s="204">
        <v>78</v>
      </c>
      <c r="N280" s="23">
        <v>42</v>
      </c>
      <c r="O280" s="159" t="s">
        <v>721</v>
      </c>
      <c r="P280" s="33">
        <v>3</v>
      </c>
      <c r="Q280" s="33">
        <v>1</v>
      </c>
      <c r="R280" s="33">
        <v>1</v>
      </c>
      <c r="S280" s="33">
        <v>1</v>
      </c>
      <c r="T280" s="33" t="s">
        <v>92</v>
      </c>
      <c r="U280" s="33" t="s">
        <v>57</v>
      </c>
      <c r="V280" s="33" t="s">
        <v>57</v>
      </c>
      <c r="W280" s="33">
        <v>261</v>
      </c>
      <c r="AK280">
        <f t="shared" si="18"/>
        <v>0</v>
      </c>
      <c r="AL280" t="str">
        <f t="shared" si="19"/>
        <v>Kyle Dupass</v>
      </c>
    </row>
    <row r="281" spans="1:38">
      <c r="A281" s="23">
        <v>276</v>
      </c>
      <c r="B281" s="29" t="s">
        <v>611</v>
      </c>
      <c r="C281" s="31"/>
      <c r="D281" s="156">
        <v>276</v>
      </c>
      <c r="E281" s="134">
        <v>337</v>
      </c>
      <c r="F281" s="23">
        <v>73</v>
      </c>
      <c r="G281" s="23">
        <v>66</v>
      </c>
      <c r="H281" s="23">
        <v>50</v>
      </c>
      <c r="I281" s="23">
        <v>28</v>
      </c>
      <c r="J281" s="23">
        <v>0</v>
      </c>
      <c r="K281" s="23">
        <v>0</v>
      </c>
      <c r="L281" s="210">
        <v>217</v>
      </c>
      <c r="M281" s="204">
        <v>78</v>
      </c>
      <c r="N281" s="23">
        <v>41</v>
      </c>
      <c r="O281" s="159" t="s">
        <v>721</v>
      </c>
      <c r="P281" s="33">
        <v>1</v>
      </c>
      <c r="Q281" s="33">
        <v>4</v>
      </c>
      <c r="R281" s="33">
        <v>2</v>
      </c>
      <c r="S281" s="33">
        <v>1</v>
      </c>
      <c r="T281" s="33" t="s">
        <v>93</v>
      </c>
      <c r="U281" s="33" t="s">
        <v>94</v>
      </c>
      <c r="V281" s="33" t="s">
        <v>94</v>
      </c>
      <c r="W281" s="33">
        <v>280</v>
      </c>
      <c r="AK281">
        <f t="shared" si="18"/>
        <v>2</v>
      </c>
      <c r="AL281" t="str">
        <f t="shared" si="19"/>
        <v>Richie Fruge</v>
      </c>
    </row>
    <row r="282" spans="1:38">
      <c r="A282" s="23">
        <v>280</v>
      </c>
      <c r="B282" s="29" t="s">
        <v>316</v>
      </c>
      <c r="C282" s="31"/>
      <c r="D282" s="156">
        <v>280</v>
      </c>
      <c r="E282" s="134">
        <v>51</v>
      </c>
      <c r="F282" s="23">
        <v>74</v>
      </c>
      <c r="G282" s="23">
        <v>54</v>
      </c>
      <c r="H282" s="23">
        <v>60</v>
      </c>
      <c r="I282" s="23">
        <v>28</v>
      </c>
      <c r="J282" s="23">
        <v>0</v>
      </c>
      <c r="K282" s="23">
        <v>0</v>
      </c>
      <c r="L282" s="210">
        <v>216</v>
      </c>
      <c r="M282" s="204">
        <v>79</v>
      </c>
      <c r="N282" s="23">
        <v>41</v>
      </c>
      <c r="O282" s="159" t="s">
        <v>721</v>
      </c>
      <c r="P282" s="33">
        <v>1</v>
      </c>
      <c r="Q282" s="33">
        <v>1</v>
      </c>
      <c r="R282" s="33">
        <v>3</v>
      </c>
      <c r="S282" s="33">
        <v>2</v>
      </c>
      <c r="T282" s="33" t="s">
        <v>58</v>
      </c>
      <c r="U282" s="33" t="s">
        <v>61</v>
      </c>
      <c r="V282" s="33" t="s">
        <v>61</v>
      </c>
      <c r="W282" s="33">
        <v>235</v>
      </c>
      <c r="AK282">
        <f t="shared" si="18"/>
        <v>2</v>
      </c>
      <c r="AL282" t="str">
        <f t="shared" si="19"/>
        <v>Mike Mcguire</v>
      </c>
    </row>
    <row r="283" spans="1:38">
      <c r="A283" s="23">
        <v>280</v>
      </c>
      <c r="B283" s="29" t="s">
        <v>505</v>
      </c>
      <c r="C283" s="31"/>
      <c r="D283" s="156">
        <v>280</v>
      </c>
      <c r="E283" s="134">
        <v>227</v>
      </c>
      <c r="F283" s="23">
        <v>64</v>
      </c>
      <c r="G283" s="23">
        <v>36</v>
      </c>
      <c r="H283" s="23">
        <v>60</v>
      </c>
      <c r="I283" s="23">
        <v>56</v>
      </c>
      <c r="J283" s="23">
        <v>0</v>
      </c>
      <c r="K283" s="23">
        <v>0</v>
      </c>
      <c r="L283" s="210">
        <v>216</v>
      </c>
      <c r="M283" s="204">
        <v>79</v>
      </c>
      <c r="N283" s="23">
        <v>36</v>
      </c>
      <c r="O283" s="159" t="s">
        <v>721</v>
      </c>
      <c r="P283" s="33">
        <v>1</v>
      </c>
      <c r="Q283" s="33">
        <v>1</v>
      </c>
      <c r="R283" s="33">
        <v>1</v>
      </c>
      <c r="S283" s="33">
        <v>1</v>
      </c>
      <c r="T283" s="33" t="s">
        <v>58</v>
      </c>
      <c r="U283" s="33" t="s">
        <v>94</v>
      </c>
      <c r="V283" s="33" t="s">
        <v>58</v>
      </c>
      <c r="W283" s="33">
        <v>279</v>
      </c>
      <c r="AK283">
        <f t="shared" si="18"/>
        <v>2</v>
      </c>
      <c r="AL283" t="str">
        <f t="shared" si="19"/>
        <v>John Knipfel</v>
      </c>
    </row>
    <row r="284" spans="1:38">
      <c r="A284" s="23">
        <v>280</v>
      </c>
      <c r="B284" s="29" t="s">
        <v>649</v>
      </c>
      <c r="C284" s="31"/>
      <c r="D284" s="156">
        <v>280</v>
      </c>
      <c r="E284" s="134">
        <v>376</v>
      </c>
      <c r="F284" s="23">
        <v>84</v>
      </c>
      <c r="G284" s="23">
        <v>54</v>
      </c>
      <c r="H284" s="23">
        <v>50</v>
      </c>
      <c r="I284" s="23">
        <v>28</v>
      </c>
      <c r="J284" s="23">
        <v>0</v>
      </c>
      <c r="K284" s="23">
        <v>0</v>
      </c>
      <c r="L284" s="210">
        <v>216</v>
      </c>
      <c r="M284" s="204">
        <v>79</v>
      </c>
      <c r="N284" s="23">
        <v>42</v>
      </c>
      <c r="O284" s="159" t="s">
        <v>721</v>
      </c>
      <c r="P284" s="33">
        <v>2</v>
      </c>
      <c r="Q284" s="33">
        <v>1</v>
      </c>
      <c r="R284" s="33">
        <v>1</v>
      </c>
      <c r="S284" s="33">
        <v>6</v>
      </c>
      <c r="T284" s="33" t="s">
        <v>95</v>
      </c>
      <c r="U284" s="33" t="s">
        <v>57</v>
      </c>
      <c r="V284" s="33" t="s">
        <v>95</v>
      </c>
      <c r="W284" s="33">
        <v>235</v>
      </c>
      <c r="AK284">
        <f t="shared" si="18"/>
        <v>0</v>
      </c>
      <c r="AL284" t="str">
        <f t="shared" si="19"/>
        <v>Todd Brown</v>
      </c>
    </row>
    <row r="285" spans="1:38">
      <c r="A285" s="23">
        <v>280</v>
      </c>
      <c r="B285" s="29" t="s">
        <v>675</v>
      </c>
      <c r="C285" s="31"/>
      <c r="D285" s="156">
        <v>280</v>
      </c>
      <c r="E285" s="134">
        <v>404</v>
      </c>
      <c r="F285" s="23">
        <v>74</v>
      </c>
      <c r="G285" s="23">
        <v>54</v>
      </c>
      <c r="H285" s="23">
        <v>60</v>
      </c>
      <c r="I285" s="23">
        <v>28</v>
      </c>
      <c r="J285" s="23">
        <v>0</v>
      </c>
      <c r="K285" s="23">
        <v>0</v>
      </c>
      <c r="L285" s="210">
        <v>216</v>
      </c>
      <c r="M285" s="204">
        <v>79</v>
      </c>
      <c r="N285" s="23">
        <v>41</v>
      </c>
      <c r="O285" s="159" t="s">
        <v>721</v>
      </c>
      <c r="P285" s="33">
        <v>1</v>
      </c>
      <c r="Q285" s="33">
        <v>1</v>
      </c>
      <c r="R285" s="33">
        <v>2</v>
      </c>
      <c r="S285" s="33">
        <v>2</v>
      </c>
      <c r="T285" s="33" t="s">
        <v>93</v>
      </c>
      <c r="U285" s="33" t="s">
        <v>96</v>
      </c>
      <c r="V285" s="33" t="s">
        <v>93</v>
      </c>
      <c r="W285" s="33">
        <v>260</v>
      </c>
      <c r="AK285">
        <f t="shared" si="18"/>
        <v>0</v>
      </c>
      <c r="AL285" t="str">
        <f t="shared" si="19"/>
        <v>Terry Gudenrath</v>
      </c>
    </row>
    <row r="286" spans="1:38">
      <c r="A286" s="23">
        <v>284</v>
      </c>
      <c r="B286" s="29" t="s">
        <v>482</v>
      </c>
      <c r="C286" s="31"/>
      <c r="D286" s="156">
        <v>284</v>
      </c>
      <c r="E286" s="134">
        <v>206</v>
      </c>
      <c r="F286" s="23">
        <v>67</v>
      </c>
      <c r="G286" s="23">
        <v>66</v>
      </c>
      <c r="H286" s="23">
        <v>40</v>
      </c>
      <c r="I286" s="23">
        <v>42</v>
      </c>
      <c r="J286" s="23">
        <v>0</v>
      </c>
      <c r="K286" s="23">
        <v>0</v>
      </c>
      <c r="L286" s="210">
        <v>215</v>
      </c>
      <c r="M286" s="204">
        <v>80</v>
      </c>
      <c r="N286" s="23">
        <v>39</v>
      </c>
      <c r="O286" s="159" t="s">
        <v>721</v>
      </c>
      <c r="P286" s="33">
        <v>7</v>
      </c>
      <c r="Q286" s="33">
        <v>1</v>
      </c>
      <c r="R286" s="33">
        <v>1</v>
      </c>
      <c r="S286" s="33">
        <v>1</v>
      </c>
      <c r="T286" s="33" t="s">
        <v>58</v>
      </c>
      <c r="U286" s="33" t="s">
        <v>94</v>
      </c>
      <c r="V286" s="33" t="s">
        <v>58</v>
      </c>
      <c r="W286" s="33">
        <v>278</v>
      </c>
      <c r="AK286">
        <f t="shared" si="18"/>
        <v>1</v>
      </c>
      <c r="AL286" t="str">
        <f t="shared" si="19"/>
        <v>Tony Brown</v>
      </c>
    </row>
    <row r="287" spans="1:38">
      <c r="A287" s="23">
        <v>284</v>
      </c>
      <c r="B287" s="29" t="s">
        <v>490</v>
      </c>
      <c r="C287" s="31"/>
      <c r="D287" s="156">
        <v>284</v>
      </c>
      <c r="E287" s="134">
        <v>212</v>
      </c>
      <c r="F287" s="23">
        <v>79</v>
      </c>
      <c r="G287" s="23">
        <v>48</v>
      </c>
      <c r="H287" s="23">
        <v>60</v>
      </c>
      <c r="I287" s="23">
        <v>28</v>
      </c>
      <c r="J287" s="23">
        <v>0</v>
      </c>
      <c r="K287" s="23">
        <v>0</v>
      </c>
      <c r="L287" s="210">
        <v>215</v>
      </c>
      <c r="M287" s="204">
        <v>80</v>
      </c>
      <c r="N287" s="23">
        <v>41</v>
      </c>
      <c r="O287" s="159" t="s">
        <v>721</v>
      </c>
      <c r="P287" s="33">
        <v>2</v>
      </c>
      <c r="Q287" s="33">
        <v>1</v>
      </c>
      <c r="R287" s="33">
        <v>1</v>
      </c>
      <c r="S287" s="33">
        <v>6</v>
      </c>
      <c r="T287" s="33" t="s">
        <v>58</v>
      </c>
      <c r="U287" s="33" t="s">
        <v>57</v>
      </c>
      <c r="V287" s="33" t="s">
        <v>58</v>
      </c>
      <c r="W287" s="33">
        <v>278</v>
      </c>
      <c r="AK287">
        <f t="shared" si="18"/>
        <v>2</v>
      </c>
      <c r="AL287" t="str">
        <f t="shared" si="19"/>
        <v>Lyle Patman</v>
      </c>
    </row>
    <row r="288" spans="1:38">
      <c r="A288" s="23">
        <v>284</v>
      </c>
      <c r="B288" s="29" t="s">
        <v>502</v>
      </c>
      <c r="C288" s="31"/>
      <c r="D288" s="156">
        <v>284</v>
      </c>
      <c r="E288" s="134">
        <v>225</v>
      </c>
      <c r="F288" s="23">
        <v>77</v>
      </c>
      <c r="G288" s="23">
        <v>60</v>
      </c>
      <c r="H288" s="23">
        <v>50</v>
      </c>
      <c r="I288" s="23">
        <v>28</v>
      </c>
      <c r="J288" s="23">
        <v>0</v>
      </c>
      <c r="K288" s="23">
        <v>0</v>
      </c>
      <c r="L288" s="210">
        <v>215</v>
      </c>
      <c r="M288" s="204">
        <v>80</v>
      </c>
      <c r="N288" s="23">
        <v>41</v>
      </c>
      <c r="O288" s="159" t="s">
        <v>721</v>
      </c>
      <c r="P288" s="33">
        <v>5</v>
      </c>
      <c r="Q288" s="33">
        <v>1</v>
      </c>
      <c r="R288" s="33">
        <v>2</v>
      </c>
      <c r="S288" s="33">
        <v>1</v>
      </c>
      <c r="T288" s="33" t="s">
        <v>58</v>
      </c>
      <c r="U288" s="33" t="s">
        <v>45</v>
      </c>
      <c r="V288" s="33" t="s">
        <v>45</v>
      </c>
      <c r="W288" s="33">
        <v>234</v>
      </c>
      <c r="AK288">
        <f t="shared" si="18"/>
        <v>0</v>
      </c>
      <c r="AL288" t="str">
        <f t="shared" si="19"/>
        <v>Aidan Schwarz</v>
      </c>
    </row>
    <row r="289" spans="1:38">
      <c r="A289" s="23">
        <v>284</v>
      </c>
      <c r="B289" s="29" t="s">
        <v>575</v>
      </c>
      <c r="C289" s="31"/>
      <c r="D289" s="156">
        <v>284</v>
      </c>
      <c r="E289" s="134">
        <v>301</v>
      </c>
      <c r="F289" s="23">
        <v>77</v>
      </c>
      <c r="G289" s="23">
        <v>60</v>
      </c>
      <c r="H289" s="23">
        <v>50</v>
      </c>
      <c r="I289" s="23">
        <v>28</v>
      </c>
      <c r="J289" s="23">
        <v>0</v>
      </c>
      <c r="K289" s="23">
        <v>0</v>
      </c>
      <c r="L289" s="210">
        <v>215</v>
      </c>
      <c r="M289" s="204">
        <v>80</v>
      </c>
      <c r="N289" s="23">
        <v>42</v>
      </c>
      <c r="O289" s="159" t="s">
        <v>721</v>
      </c>
      <c r="P289" s="33">
        <v>1</v>
      </c>
      <c r="Q289" s="33">
        <v>3</v>
      </c>
      <c r="R289" s="33">
        <v>1</v>
      </c>
      <c r="S289" s="33">
        <v>2</v>
      </c>
      <c r="T289" s="33" t="s">
        <v>60</v>
      </c>
      <c r="U289" s="33" t="s">
        <v>57</v>
      </c>
      <c r="V289" s="33" t="s">
        <v>57</v>
      </c>
      <c r="W289" s="33">
        <v>259</v>
      </c>
      <c r="AK289">
        <f t="shared" si="18"/>
        <v>0</v>
      </c>
      <c r="AL289" t="str">
        <f t="shared" si="19"/>
        <v>Andy Pottebaum</v>
      </c>
    </row>
    <row r="290" spans="1:38">
      <c r="A290" s="23">
        <v>284</v>
      </c>
      <c r="B290" s="29" t="s">
        <v>602</v>
      </c>
      <c r="C290" s="31"/>
      <c r="D290" s="156">
        <v>284</v>
      </c>
      <c r="E290" s="134">
        <v>328</v>
      </c>
      <c r="F290" s="23">
        <v>71</v>
      </c>
      <c r="G290" s="23">
        <v>66</v>
      </c>
      <c r="H290" s="23">
        <v>50</v>
      </c>
      <c r="I290" s="23">
        <v>28</v>
      </c>
      <c r="J290" s="23">
        <v>0</v>
      </c>
      <c r="K290" s="23">
        <v>0</v>
      </c>
      <c r="L290" s="210">
        <v>215</v>
      </c>
      <c r="M290" s="204">
        <v>80</v>
      </c>
      <c r="N290" s="23">
        <v>40</v>
      </c>
      <c r="O290" s="159" t="s">
        <v>721</v>
      </c>
      <c r="P290" s="33">
        <v>2</v>
      </c>
      <c r="Q290" s="33">
        <v>2</v>
      </c>
      <c r="R290" s="33">
        <v>1</v>
      </c>
      <c r="S290" s="33">
        <v>1</v>
      </c>
      <c r="T290" s="33" t="s">
        <v>59</v>
      </c>
      <c r="U290" s="33" t="s">
        <v>57</v>
      </c>
      <c r="V290" s="33" t="s">
        <v>59</v>
      </c>
      <c r="W290" s="33">
        <v>234</v>
      </c>
      <c r="AK290">
        <f t="shared" si="18"/>
        <v>0</v>
      </c>
      <c r="AL290" t="str">
        <f t="shared" si="19"/>
        <v>John Mattern</v>
      </c>
    </row>
    <row r="291" spans="1:38">
      <c r="A291" s="23">
        <v>284</v>
      </c>
      <c r="B291" s="29" t="s">
        <v>610</v>
      </c>
      <c r="C291" s="31"/>
      <c r="D291" s="156">
        <v>284</v>
      </c>
      <c r="E291" s="134">
        <v>336</v>
      </c>
      <c r="F291" s="23">
        <v>71</v>
      </c>
      <c r="G291" s="23">
        <v>66</v>
      </c>
      <c r="H291" s="23">
        <v>50</v>
      </c>
      <c r="I291" s="23">
        <v>28</v>
      </c>
      <c r="J291" s="23">
        <v>0</v>
      </c>
      <c r="K291" s="23">
        <v>0</v>
      </c>
      <c r="L291" s="210">
        <v>215</v>
      </c>
      <c r="M291" s="204">
        <v>80</v>
      </c>
      <c r="N291" s="23">
        <v>41</v>
      </c>
      <c r="O291" s="159" t="s">
        <v>721</v>
      </c>
      <c r="P291" s="33">
        <v>1</v>
      </c>
      <c r="Q291" s="33">
        <v>2</v>
      </c>
      <c r="R291" s="33">
        <v>2</v>
      </c>
      <c r="S291" s="33">
        <v>1</v>
      </c>
      <c r="T291" s="33" t="s">
        <v>59</v>
      </c>
      <c r="U291" s="33" t="s">
        <v>94</v>
      </c>
      <c r="V291" s="33" t="s">
        <v>94</v>
      </c>
      <c r="W291" s="33">
        <v>259</v>
      </c>
      <c r="AK291">
        <f t="shared" si="18"/>
        <v>0</v>
      </c>
      <c r="AL291" t="str">
        <f t="shared" si="19"/>
        <v>Chad Templeman</v>
      </c>
    </row>
    <row r="292" spans="1:38">
      <c r="A292" s="23">
        <v>290</v>
      </c>
      <c r="B292" s="29" t="s">
        <v>222</v>
      </c>
      <c r="C292" s="31"/>
      <c r="D292" s="156">
        <v>290</v>
      </c>
      <c r="E292" s="134">
        <v>21</v>
      </c>
      <c r="F292" s="23">
        <v>82</v>
      </c>
      <c r="G292" s="23">
        <v>54</v>
      </c>
      <c r="H292" s="23">
        <v>50</v>
      </c>
      <c r="I292" s="23">
        <v>28</v>
      </c>
      <c r="J292" s="23">
        <v>0</v>
      </c>
      <c r="K292" s="23">
        <v>0</v>
      </c>
      <c r="L292" s="210">
        <v>214</v>
      </c>
      <c r="M292" s="204">
        <v>81</v>
      </c>
      <c r="N292" s="23">
        <v>42</v>
      </c>
      <c r="O292" s="159" t="s">
        <v>721</v>
      </c>
      <c r="P292" s="33">
        <v>1</v>
      </c>
      <c r="Q292" s="33">
        <v>2</v>
      </c>
      <c r="R292" s="33">
        <v>2</v>
      </c>
      <c r="S292" s="33">
        <v>1</v>
      </c>
      <c r="T292" s="33" t="s">
        <v>93</v>
      </c>
      <c r="U292" s="33" t="s">
        <v>45</v>
      </c>
      <c r="V292" s="33" t="s">
        <v>93</v>
      </c>
      <c r="W292" s="33">
        <v>258</v>
      </c>
      <c r="AK292">
        <f t="shared" si="18"/>
        <v>0</v>
      </c>
      <c r="AL292" t="str">
        <f t="shared" si="19"/>
        <v>Jim Yakopec</v>
      </c>
    </row>
    <row r="293" spans="1:38">
      <c r="A293" s="23">
        <v>290</v>
      </c>
      <c r="B293" s="29" t="s">
        <v>322</v>
      </c>
      <c r="C293" s="31"/>
      <c r="D293" s="156">
        <v>290</v>
      </c>
      <c r="E293" s="134">
        <v>57</v>
      </c>
      <c r="F293" s="23">
        <v>76</v>
      </c>
      <c r="G293" s="23">
        <v>60</v>
      </c>
      <c r="H293" s="23">
        <v>50</v>
      </c>
      <c r="I293" s="23">
        <v>28</v>
      </c>
      <c r="J293" s="23">
        <v>0</v>
      </c>
      <c r="K293" s="23">
        <v>0</v>
      </c>
      <c r="L293" s="210">
        <v>214</v>
      </c>
      <c r="M293" s="204">
        <v>81</v>
      </c>
      <c r="N293" s="23">
        <v>41</v>
      </c>
      <c r="O293" s="159" t="s">
        <v>721</v>
      </c>
      <c r="P293" s="33">
        <v>2</v>
      </c>
      <c r="Q293" s="33">
        <v>1</v>
      </c>
      <c r="R293" s="33">
        <v>3</v>
      </c>
      <c r="S293" s="33">
        <v>1</v>
      </c>
      <c r="T293" s="33" t="s">
        <v>95</v>
      </c>
      <c r="U293" s="33" t="s">
        <v>61</v>
      </c>
      <c r="V293" s="33" t="s">
        <v>61</v>
      </c>
      <c r="W293" s="33">
        <v>214</v>
      </c>
      <c r="AK293">
        <f t="shared" si="18"/>
        <v>0</v>
      </c>
      <c r="AL293" t="str">
        <f t="shared" si="19"/>
        <v>Lauri Hansen</v>
      </c>
    </row>
    <row r="294" spans="1:38">
      <c r="A294" s="23">
        <v>290</v>
      </c>
      <c r="B294" s="29" t="s">
        <v>456</v>
      </c>
      <c r="C294" s="31"/>
      <c r="D294" s="156">
        <v>290</v>
      </c>
      <c r="E294" s="134">
        <v>178</v>
      </c>
      <c r="F294" s="23">
        <v>74</v>
      </c>
      <c r="G294" s="23">
        <v>72</v>
      </c>
      <c r="H294" s="23">
        <v>40</v>
      </c>
      <c r="I294" s="23">
        <v>28</v>
      </c>
      <c r="J294" s="23">
        <v>0</v>
      </c>
      <c r="K294" s="23">
        <v>0</v>
      </c>
      <c r="L294" s="210">
        <v>214</v>
      </c>
      <c r="M294" s="204">
        <v>81</v>
      </c>
      <c r="N294" s="23">
        <v>42</v>
      </c>
      <c r="O294" s="159" t="s">
        <v>721</v>
      </c>
      <c r="P294" s="33">
        <v>2</v>
      </c>
      <c r="Q294" s="33">
        <v>3</v>
      </c>
      <c r="R294" s="33">
        <v>1</v>
      </c>
      <c r="S294" s="33">
        <v>1</v>
      </c>
      <c r="T294" s="33" t="s">
        <v>95</v>
      </c>
      <c r="U294" s="33" t="s">
        <v>57</v>
      </c>
      <c r="V294" s="33" t="s">
        <v>95</v>
      </c>
      <c r="W294" s="33">
        <v>233</v>
      </c>
      <c r="AK294">
        <f t="shared" si="18"/>
        <v>0</v>
      </c>
      <c r="AL294" t="str">
        <f t="shared" si="19"/>
        <v>Chris Philby</v>
      </c>
    </row>
    <row r="295" spans="1:38">
      <c r="A295" s="23">
        <v>290</v>
      </c>
      <c r="B295" s="29" t="s">
        <v>584</v>
      </c>
      <c r="C295" s="31"/>
      <c r="D295" s="156">
        <v>290</v>
      </c>
      <c r="E295" s="134">
        <v>310</v>
      </c>
      <c r="F295" s="23">
        <v>66</v>
      </c>
      <c r="G295" s="23">
        <v>60</v>
      </c>
      <c r="H295" s="23">
        <v>60</v>
      </c>
      <c r="I295" s="23">
        <v>28</v>
      </c>
      <c r="J295" s="23">
        <v>0</v>
      </c>
      <c r="K295" s="23">
        <v>0</v>
      </c>
      <c r="L295" s="210">
        <v>214</v>
      </c>
      <c r="M295" s="204">
        <v>81</v>
      </c>
      <c r="N295" s="23">
        <v>39</v>
      </c>
      <c r="O295" s="159" t="s">
        <v>721</v>
      </c>
      <c r="P295" s="33">
        <v>2</v>
      </c>
      <c r="Q295" s="33">
        <v>2</v>
      </c>
      <c r="R295" s="33">
        <v>1</v>
      </c>
      <c r="S295" s="33">
        <v>1</v>
      </c>
      <c r="T295" s="33" t="s">
        <v>59</v>
      </c>
      <c r="U295" s="33" t="s">
        <v>57</v>
      </c>
      <c r="V295" s="33" t="s">
        <v>57</v>
      </c>
      <c r="W295" s="33">
        <v>258</v>
      </c>
      <c r="AK295">
        <f t="shared" si="18"/>
        <v>0</v>
      </c>
      <c r="AL295" t="str">
        <f t="shared" si="19"/>
        <v>Shawn Cox</v>
      </c>
    </row>
    <row r="296" spans="1:38">
      <c r="A296" s="23">
        <v>290</v>
      </c>
      <c r="B296" s="29" t="s">
        <v>654</v>
      </c>
      <c r="C296" s="31"/>
      <c r="D296" s="156">
        <v>290</v>
      </c>
      <c r="E296" s="134">
        <v>381</v>
      </c>
      <c r="F296" s="23">
        <v>76</v>
      </c>
      <c r="G296" s="23">
        <v>60</v>
      </c>
      <c r="H296" s="23">
        <v>50</v>
      </c>
      <c r="I296" s="23">
        <v>28</v>
      </c>
      <c r="J296" s="23">
        <v>0</v>
      </c>
      <c r="K296" s="23">
        <v>0</v>
      </c>
      <c r="L296" s="210">
        <v>214</v>
      </c>
      <c r="M296" s="204">
        <v>81</v>
      </c>
      <c r="N296" s="23">
        <v>41</v>
      </c>
      <c r="O296" s="159" t="s">
        <v>721</v>
      </c>
      <c r="P296" s="33">
        <v>2</v>
      </c>
      <c r="Q296" s="33">
        <v>1</v>
      </c>
      <c r="R296" s="33">
        <v>1</v>
      </c>
      <c r="S296" s="33">
        <v>4</v>
      </c>
      <c r="T296" s="33" t="s">
        <v>58</v>
      </c>
      <c r="U296" s="33" t="s">
        <v>57</v>
      </c>
      <c r="V296" s="33" t="s">
        <v>58</v>
      </c>
      <c r="W296" s="33">
        <v>277</v>
      </c>
      <c r="AK296">
        <f t="shared" si="18"/>
        <v>0</v>
      </c>
      <c r="AL296" t="str">
        <f t="shared" si="19"/>
        <v>Tom Wilson</v>
      </c>
    </row>
    <row r="297" spans="1:38">
      <c r="A297" s="23">
        <v>295</v>
      </c>
      <c r="B297" s="29" t="s">
        <v>221</v>
      </c>
      <c r="C297" s="31"/>
      <c r="D297" s="156">
        <v>295</v>
      </c>
      <c r="E297" s="134">
        <v>20</v>
      </c>
      <c r="F297" s="23">
        <v>65</v>
      </c>
      <c r="G297" s="23">
        <v>60</v>
      </c>
      <c r="H297" s="23">
        <v>60</v>
      </c>
      <c r="I297" s="23">
        <v>28</v>
      </c>
      <c r="J297" s="23">
        <v>0</v>
      </c>
      <c r="K297" s="23">
        <v>0</v>
      </c>
      <c r="L297" s="210">
        <v>213</v>
      </c>
      <c r="M297" s="204">
        <v>82</v>
      </c>
      <c r="N297" s="23">
        <v>39</v>
      </c>
      <c r="O297" s="159" t="s">
        <v>721</v>
      </c>
      <c r="P297" s="33">
        <v>2</v>
      </c>
      <c r="Q297" s="33">
        <v>1</v>
      </c>
      <c r="R297" s="33">
        <v>1</v>
      </c>
      <c r="S297" s="33">
        <v>2</v>
      </c>
      <c r="T297" s="33" t="s">
        <v>58</v>
      </c>
      <c r="U297" s="33" t="s">
        <v>57</v>
      </c>
      <c r="V297" s="33" t="s">
        <v>57</v>
      </c>
      <c r="W297" s="33">
        <v>276</v>
      </c>
      <c r="AK297">
        <f t="shared" si="18"/>
        <v>0</v>
      </c>
      <c r="AL297" t="str">
        <f t="shared" si="19"/>
        <v>Ryan Poehlman</v>
      </c>
    </row>
    <row r="298" spans="1:38">
      <c r="A298" s="23">
        <v>295</v>
      </c>
      <c r="B298" s="29" t="s">
        <v>354</v>
      </c>
      <c r="C298" s="31"/>
      <c r="D298" s="156">
        <v>295</v>
      </c>
      <c r="E298" s="134">
        <v>89</v>
      </c>
      <c r="F298" s="23">
        <v>79</v>
      </c>
      <c r="G298" s="23">
        <v>66</v>
      </c>
      <c r="H298" s="23">
        <v>40</v>
      </c>
      <c r="I298" s="23">
        <v>28</v>
      </c>
      <c r="J298" s="23">
        <v>0</v>
      </c>
      <c r="K298" s="23">
        <v>0</v>
      </c>
      <c r="L298" s="210">
        <v>213</v>
      </c>
      <c r="M298" s="204">
        <v>82</v>
      </c>
      <c r="N298" s="23">
        <v>42</v>
      </c>
      <c r="O298" s="159" t="s">
        <v>721</v>
      </c>
      <c r="P298" s="33">
        <v>2</v>
      </c>
      <c r="Q298" s="33">
        <v>1</v>
      </c>
      <c r="R298" s="33">
        <v>1</v>
      </c>
      <c r="S298" s="33">
        <v>3</v>
      </c>
      <c r="T298" s="33" t="s">
        <v>58</v>
      </c>
      <c r="U298" s="33" t="s">
        <v>57</v>
      </c>
      <c r="V298" s="33" t="s">
        <v>58</v>
      </c>
      <c r="W298" s="33">
        <v>276</v>
      </c>
      <c r="AK298">
        <f t="shared" si="18"/>
        <v>0</v>
      </c>
      <c r="AL298" t="str">
        <f t="shared" si="19"/>
        <v>Bill Mossa</v>
      </c>
    </row>
    <row r="299" spans="1:38">
      <c r="A299" s="23">
        <v>295</v>
      </c>
      <c r="B299" s="29" t="s">
        <v>424</v>
      </c>
      <c r="C299" s="31"/>
      <c r="D299" s="156">
        <v>295</v>
      </c>
      <c r="E299" s="134">
        <v>146</v>
      </c>
      <c r="F299" s="23">
        <v>67</v>
      </c>
      <c r="G299" s="23">
        <v>48</v>
      </c>
      <c r="H299" s="23">
        <v>70</v>
      </c>
      <c r="I299" s="23">
        <v>28</v>
      </c>
      <c r="J299" s="23">
        <v>0</v>
      </c>
      <c r="K299" s="23">
        <v>0</v>
      </c>
      <c r="L299" s="210">
        <v>213</v>
      </c>
      <c r="M299" s="204">
        <v>82</v>
      </c>
      <c r="N299" s="23">
        <v>38</v>
      </c>
      <c r="O299" s="159" t="s">
        <v>721</v>
      </c>
      <c r="P299" s="33">
        <v>2</v>
      </c>
      <c r="Q299" s="33">
        <v>1</v>
      </c>
      <c r="R299" s="33">
        <v>1</v>
      </c>
      <c r="S299" s="33">
        <v>2</v>
      </c>
      <c r="T299" s="33" t="s">
        <v>58</v>
      </c>
      <c r="U299" s="33" t="s">
        <v>57</v>
      </c>
      <c r="V299" s="33" t="s">
        <v>58</v>
      </c>
      <c r="W299" s="33">
        <v>276</v>
      </c>
      <c r="AK299">
        <f t="shared" si="18"/>
        <v>0</v>
      </c>
      <c r="AL299" t="str">
        <f t="shared" si="19"/>
        <v>Chris Meeks</v>
      </c>
    </row>
    <row r="300" spans="1:38">
      <c r="A300" s="23">
        <v>295</v>
      </c>
      <c r="B300" s="29" t="s">
        <v>536</v>
      </c>
      <c r="C300" s="31"/>
      <c r="D300" s="156">
        <v>295</v>
      </c>
      <c r="E300" s="134">
        <v>260</v>
      </c>
      <c r="F300" s="23">
        <v>73</v>
      </c>
      <c r="G300" s="23">
        <v>48</v>
      </c>
      <c r="H300" s="23">
        <v>50</v>
      </c>
      <c r="I300" s="23">
        <v>42</v>
      </c>
      <c r="J300" s="23">
        <v>0</v>
      </c>
      <c r="K300" s="23">
        <v>0</v>
      </c>
      <c r="L300" s="210">
        <v>213</v>
      </c>
      <c r="M300" s="204">
        <v>82</v>
      </c>
      <c r="N300" s="23">
        <v>39</v>
      </c>
      <c r="O300" s="159" t="s">
        <v>721</v>
      </c>
      <c r="P300" s="33">
        <v>1</v>
      </c>
      <c r="Q300" s="33">
        <v>4</v>
      </c>
      <c r="R300" s="33">
        <v>1</v>
      </c>
      <c r="S300" s="33">
        <v>1</v>
      </c>
      <c r="T300" s="33" t="s">
        <v>93</v>
      </c>
      <c r="U300" s="33" t="s">
        <v>57</v>
      </c>
      <c r="V300" s="33" t="s">
        <v>57</v>
      </c>
      <c r="W300" s="33">
        <v>276</v>
      </c>
      <c r="AK300">
        <f t="shared" si="18"/>
        <v>0</v>
      </c>
      <c r="AL300" t="str">
        <f t="shared" si="19"/>
        <v>Austin Miller</v>
      </c>
    </row>
    <row r="301" spans="1:38">
      <c r="A301" s="23">
        <v>299</v>
      </c>
      <c r="B301" s="29" t="s">
        <v>315</v>
      </c>
      <c r="C301" s="31"/>
      <c r="D301" s="156">
        <v>299</v>
      </c>
      <c r="E301" s="134">
        <v>50</v>
      </c>
      <c r="F301" s="23">
        <v>76</v>
      </c>
      <c r="G301" s="23">
        <v>72</v>
      </c>
      <c r="H301" s="23">
        <v>50</v>
      </c>
      <c r="I301" s="23">
        <v>14</v>
      </c>
      <c r="J301" s="23">
        <v>0</v>
      </c>
      <c r="K301" s="23">
        <v>0</v>
      </c>
      <c r="L301" s="210">
        <v>212</v>
      </c>
      <c r="M301" s="204">
        <v>83</v>
      </c>
      <c r="N301" s="23">
        <v>43</v>
      </c>
      <c r="O301" s="159" t="s">
        <v>721</v>
      </c>
      <c r="P301" s="33">
        <v>2</v>
      </c>
      <c r="Q301" s="33">
        <v>2</v>
      </c>
      <c r="R301" s="33">
        <v>1</v>
      </c>
      <c r="S301" s="33">
        <v>2</v>
      </c>
      <c r="T301" s="33" t="s">
        <v>59</v>
      </c>
      <c r="U301" s="33" t="s">
        <v>57</v>
      </c>
      <c r="V301" s="33" t="s">
        <v>57</v>
      </c>
      <c r="W301" s="33">
        <v>256</v>
      </c>
      <c r="AK301">
        <f t="shared" si="18"/>
        <v>1</v>
      </c>
      <c r="AL301" t="str">
        <f t="shared" si="19"/>
        <v>Mike Mcguire</v>
      </c>
    </row>
    <row r="302" spans="1:38">
      <c r="A302" s="23">
        <v>299</v>
      </c>
      <c r="B302" s="29" t="s">
        <v>343</v>
      </c>
      <c r="C302" s="31"/>
      <c r="D302" s="156">
        <v>299</v>
      </c>
      <c r="E302" s="134">
        <v>79</v>
      </c>
      <c r="F302" s="23">
        <v>68</v>
      </c>
      <c r="G302" s="23">
        <v>66</v>
      </c>
      <c r="H302" s="23">
        <v>50</v>
      </c>
      <c r="I302" s="23">
        <v>28</v>
      </c>
      <c r="J302" s="23">
        <v>0</v>
      </c>
      <c r="K302" s="23">
        <v>0</v>
      </c>
      <c r="L302" s="210">
        <v>212</v>
      </c>
      <c r="M302" s="204">
        <v>83</v>
      </c>
      <c r="N302" s="23">
        <v>40</v>
      </c>
      <c r="O302" s="159" t="s">
        <v>721</v>
      </c>
      <c r="P302" s="33">
        <v>2</v>
      </c>
      <c r="Q302" s="33">
        <v>1</v>
      </c>
      <c r="R302" s="33">
        <v>2</v>
      </c>
      <c r="S302" s="33">
        <v>1</v>
      </c>
      <c r="T302" s="33" t="s">
        <v>58</v>
      </c>
      <c r="U302" s="33" t="s">
        <v>94</v>
      </c>
      <c r="V302" s="33" t="s">
        <v>58</v>
      </c>
      <c r="W302" s="33">
        <v>275</v>
      </c>
      <c r="AK302">
        <f t="shared" si="18"/>
        <v>0</v>
      </c>
      <c r="AL302" t="str">
        <f t="shared" si="19"/>
        <v>Erik Mockelstrom</v>
      </c>
    </row>
    <row r="303" spans="1:38">
      <c r="A303" s="23">
        <v>299</v>
      </c>
      <c r="B303" s="29" t="s">
        <v>364</v>
      </c>
      <c r="C303" s="31"/>
      <c r="D303" s="156">
        <v>299</v>
      </c>
      <c r="E303" s="134">
        <v>100</v>
      </c>
      <c r="F303" s="23">
        <v>82</v>
      </c>
      <c r="G303" s="23">
        <v>72</v>
      </c>
      <c r="H303" s="23">
        <v>30</v>
      </c>
      <c r="I303" s="23">
        <v>28</v>
      </c>
      <c r="J303" s="23">
        <v>0</v>
      </c>
      <c r="K303" s="23">
        <v>0</v>
      </c>
      <c r="L303" s="210">
        <v>212</v>
      </c>
      <c r="M303" s="204">
        <v>83</v>
      </c>
      <c r="N303" s="23">
        <v>43</v>
      </c>
      <c r="O303" s="159" t="s">
        <v>721</v>
      </c>
      <c r="P303" s="33">
        <v>2</v>
      </c>
      <c r="Q303" s="33">
        <v>1</v>
      </c>
      <c r="R303" s="33">
        <v>1</v>
      </c>
      <c r="S303" s="33">
        <v>3</v>
      </c>
      <c r="T303" s="33" t="s">
        <v>95</v>
      </c>
      <c r="U303" s="33" t="s">
        <v>57</v>
      </c>
      <c r="V303" s="33" t="s">
        <v>95</v>
      </c>
      <c r="W303" s="33">
        <v>231</v>
      </c>
      <c r="AK303">
        <f t="shared" si="18"/>
        <v>3</v>
      </c>
      <c r="AL303" t="str">
        <f t="shared" si="19"/>
        <v>Ross Thomas</v>
      </c>
    </row>
    <row r="304" spans="1:38">
      <c r="A304" s="23">
        <v>299</v>
      </c>
      <c r="B304" s="29" t="s">
        <v>499</v>
      </c>
      <c r="C304" s="31"/>
      <c r="D304" s="156">
        <v>299</v>
      </c>
      <c r="E304" s="134">
        <v>221</v>
      </c>
      <c r="F304" s="23">
        <v>68</v>
      </c>
      <c r="G304" s="23">
        <v>66</v>
      </c>
      <c r="H304" s="23">
        <v>50</v>
      </c>
      <c r="I304" s="23">
        <v>28</v>
      </c>
      <c r="J304" s="23">
        <v>0</v>
      </c>
      <c r="K304" s="23">
        <v>0</v>
      </c>
      <c r="L304" s="210">
        <v>212</v>
      </c>
      <c r="M304" s="204">
        <v>83</v>
      </c>
      <c r="N304" s="23">
        <v>40</v>
      </c>
      <c r="O304" s="159" t="s">
        <v>721</v>
      </c>
      <c r="P304" s="33">
        <v>1</v>
      </c>
      <c r="Q304" s="33">
        <v>2</v>
      </c>
      <c r="R304" s="33">
        <v>1</v>
      </c>
      <c r="S304" s="33">
        <v>2</v>
      </c>
      <c r="T304" s="33" t="s">
        <v>93</v>
      </c>
      <c r="U304" s="33" t="s">
        <v>57</v>
      </c>
      <c r="V304" s="33" t="s">
        <v>57</v>
      </c>
      <c r="W304" s="33">
        <v>275</v>
      </c>
      <c r="AK304">
        <f t="shared" si="18"/>
        <v>0</v>
      </c>
      <c r="AL304" t="str">
        <f t="shared" si="19"/>
        <v>Tyrone Banks Sr</v>
      </c>
    </row>
    <row r="305" spans="1:38">
      <c r="A305" s="23">
        <v>299</v>
      </c>
      <c r="B305" s="29" t="s">
        <v>514</v>
      </c>
      <c r="C305" s="31"/>
      <c r="D305" s="156">
        <v>299</v>
      </c>
      <c r="E305" s="134">
        <v>236</v>
      </c>
      <c r="F305" s="23">
        <v>80</v>
      </c>
      <c r="G305" s="23">
        <v>54</v>
      </c>
      <c r="H305" s="23">
        <v>50</v>
      </c>
      <c r="I305" s="23">
        <v>28</v>
      </c>
      <c r="J305" s="23">
        <v>0</v>
      </c>
      <c r="K305" s="23">
        <v>0</v>
      </c>
      <c r="L305" s="210">
        <v>212</v>
      </c>
      <c r="M305" s="204">
        <v>83</v>
      </c>
      <c r="N305" s="23">
        <v>41</v>
      </c>
      <c r="O305" s="159" t="s">
        <v>721</v>
      </c>
      <c r="P305" s="33">
        <v>2</v>
      </c>
      <c r="Q305" s="33">
        <v>1</v>
      </c>
      <c r="R305" s="33">
        <v>3</v>
      </c>
      <c r="S305" s="33">
        <v>1</v>
      </c>
      <c r="T305" s="33" t="s">
        <v>58</v>
      </c>
      <c r="U305" s="33" t="s">
        <v>94</v>
      </c>
      <c r="V305" s="33" t="s">
        <v>94</v>
      </c>
      <c r="W305" s="33">
        <v>275</v>
      </c>
      <c r="AK305">
        <f t="shared" si="18"/>
        <v>3</v>
      </c>
      <c r="AL305" t="str">
        <f t="shared" si="19"/>
        <v>Shane King</v>
      </c>
    </row>
    <row r="306" spans="1:38">
      <c r="A306" s="23">
        <v>299</v>
      </c>
      <c r="B306" s="29" t="s">
        <v>662</v>
      </c>
      <c r="C306" s="31"/>
      <c r="D306" s="156">
        <v>299</v>
      </c>
      <c r="E306" s="134">
        <v>389</v>
      </c>
      <c r="F306" s="23">
        <v>80</v>
      </c>
      <c r="G306" s="23">
        <v>54</v>
      </c>
      <c r="H306" s="23">
        <v>50</v>
      </c>
      <c r="I306" s="23">
        <v>28</v>
      </c>
      <c r="J306" s="23">
        <v>0</v>
      </c>
      <c r="K306" s="23">
        <v>0</v>
      </c>
      <c r="L306" s="210">
        <v>212</v>
      </c>
      <c r="M306" s="204">
        <v>83</v>
      </c>
      <c r="N306" s="23">
        <v>42</v>
      </c>
      <c r="O306" s="159" t="s">
        <v>721</v>
      </c>
      <c r="P306" s="33">
        <v>1</v>
      </c>
      <c r="Q306" s="33">
        <v>2</v>
      </c>
      <c r="R306" s="33">
        <v>1</v>
      </c>
      <c r="S306" s="33">
        <v>2</v>
      </c>
      <c r="T306" s="33" t="s">
        <v>93</v>
      </c>
      <c r="U306" s="33" t="s">
        <v>57</v>
      </c>
      <c r="V306" s="33" t="s">
        <v>57</v>
      </c>
      <c r="W306" s="33">
        <v>275</v>
      </c>
      <c r="AK306">
        <f t="shared" si="18"/>
        <v>0</v>
      </c>
      <c r="AL306" t="str">
        <f t="shared" si="19"/>
        <v>Justen Wilcox</v>
      </c>
    </row>
    <row r="307" spans="1:38">
      <c r="A307" s="23">
        <v>305</v>
      </c>
      <c r="B307" s="29" t="s">
        <v>339</v>
      </c>
      <c r="C307" s="31"/>
      <c r="D307" s="156">
        <v>305</v>
      </c>
      <c r="E307" s="134">
        <v>75</v>
      </c>
      <c r="F307" s="23">
        <v>82</v>
      </c>
      <c r="G307" s="23">
        <v>55</v>
      </c>
      <c r="H307" s="23">
        <v>60</v>
      </c>
      <c r="I307" s="23">
        <v>14</v>
      </c>
      <c r="J307" s="23">
        <v>0</v>
      </c>
      <c r="K307" s="23">
        <v>0</v>
      </c>
      <c r="L307" s="210">
        <v>211</v>
      </c>
      <c r="M307" s="204">
        <v>84</v>
      </c>
      <c r="N307" s="23">
        <v>42</v>
      </c>
      <c r="O307" s="159" t="s">
        <v>721</v>
      </c>
      <c r="P307" s="33">
        <v>5</v>
      </c>
      <c r="Q307" s="33">
        <v>1</v>
      </c>
      <c r="R307" s="33">
        <v>2</v>
      </c>
      <c r="S307" s="33">
        <v>2</v>
      </c>
      <c r="T307" s="33" t="s">
        <v>58</v>
      </c>
      <c r="U307" s="33" t="s">
        <v>45</v>
      </c>
      <c r="V307" s="33" t="s">
        <v>58</v>
      </c>
      <c r="W307" s="33">
        <v>255</v>
      </c>
      <c r="AK307">
        <f t="shared" si="18"/>
        <v>1</v>
      </c>
      <c r="AL307" t="str">
        <f t="shared" si="19"/>
        <v>Adam Estergaard</v>
      </c>
    </row>
    <row r="308" spans="1:38">
      <c r="A308" s="23">
        <v>305</v>
      </c>
      <c r="B308" s="29" t="s">
        <v>530</v>
      </c>
      <c r="C308" s="31"/>
      <c r="D308" s="156">
        <v>305</v>
      </c>
      <c r="E308" s="134">
        <v>254</v>
      </c>
      <c r="F308" s="23">
        <v>59</v>
      </c>
      <c r="G308" s="23">
        <v>60</v>
      </c>
      <c r="H308" s="23">
        <v>50</v>
      </c>
      <c r="I308" s="23">
        <v>42</v>
      </c>
      <c r="J308" s="23">
        <v>0</v>
      </c>
      <c r="K308" s="23">
        <v>0</v>
      </c>
      <c r="L308" s="210">
        <v>211</v>
      </c>
      <c r="M308" s="204">
        <v>84</v>
      </c>
      <c r="N308" s="23">
        <v>37</v>
      </c>
      <c r="O308" s="159" t="s">
        <v>721</v>
      </c>
      <c r="P308" s="33">
        <v>1</v>
      </c>
      <c r="Q308" s="33">
        <v>1</v>
      </c>
      <c r="R308" s="33">
        <v>2</v>
      </c>
      <c r="S308" s="33">
        <v>1</v>
      </c>
      <c r="T308" s="33" t="s">
        <v>58</v>
      </c>
      <c r="U308" s="33" t="s">
        <v>94</v>
      </c>
      <c r="V308" s="33" t="s">
        <v>58</v>
      </c>
      <c r="W308" s="33">
        <v>274</v>
      </c>
      <c r="AK308">
        <f t="shared" si="18"/>
        <v>0</v>
      </c>
      <c r="AL308" t="str">
        <f t="shared" si="19"/>
        <v>Ben Nemmers</v>
      </c>
    </row>
    <row r="309" spans="1:38">
      <c r="A309" s="23">
        <v>305</v>
      </c>
      <c r="B309" s="29" t="s">
        <v>637</v>
      </c>
      <c r="C309" s="31"/>
      <c r="D309" s="156">
        <v>305</v>
      </c>
      <c r="E309" s="134">
        <v>363</v>
      </c>
      <c r="F309" s="23">
        <v>69</v>
      </c>
      <c r="G309" s="23">
        <v>54</v>
      </c>
      <c r="H309" s="23">
        <v>60</v>
      </c>
      <c r="I309" s="23">
        <v>28</v>
      </c>
      <c r="J309" s="23">
        <v>0</v>
      </c>
      <c r="K309" s="23">
        <v>0</v>
      </c>
      <c r="L309" s="210">
        <v>211</v>
      </c>
      <c r="M309" s="204">
        <v>84</v>
      </c>
      <c r="N309" s="23">
        <v>39</v>
      </c>
      <c r="O309" s="159" t="s">
        <v>721</v>
      </c>
      <c r="P309" s="33">
        <v>1</v>
      </c>
      <c r="Q309" s="33">
        <v>2</v>
      </c>
      <c r="R309" s="33">
        <v>2</v>
      </c>
      <c r="S309" s="33">
        <v>1</v>
      </c>
      <c r="T309" s="33" t="s">
        <v>59</v>
      </c>
      <c r="U309" s="33" t="s">
        <v>94</v>
      </c>
      <c r="V309" s="33" t="s">
        <v>59</v>
      </c>
      <c r="W309" s="33">
        <v>230</v>
      </c>
      <c r="AK309">
        <f t="shared" si="18"/>
        <v>1</v>
      </c>
      <c r="AL309" t="str">
        <f t="shared" si="19"/>
        <v>Ryan Henrichs</v>
      </c>
    </row>
    <row r="310" spans="1:38">
      <c r="A310" s="23">
        <v>308</v>
      </c>
      <c r="B310" s="29" t="s">
        <v>303</v>
      </c>
      <c r="C310" s="31"/>
      <c r="D310" s="156">
        <v>308</v>
      </c>
      <c r="E310" s="134">
        <v>38</v>
      </c>
      <c r="F310" s="23">
        <v>76</v>
      </c>
      <c r="G310" s="23">
        <v>60</v>
      </c>
      <c r="H310" s="23">
        <v>60</v>
      </c>
      <c r="I310" s="23">
        <v>14</v>
      </c>
      <c r="J310" s="23">
        <v>0</v>
      </c>
      <c r="K310" s="23">
        <v>0</v>
      </c>
      <c r="L310" s="210">
        <v>210</v>
      </c>
      <c r="M310" s="204">
        <v>85</v>
      </c>
      <c r="N310" s="23">
        <v>41</v>
      </c>
      <c r="O310" s="159" t="s">
        <v>721</v>
      </c>
      <c r="P310" s="33">
        <v>2</v>
      </c>
      <c r="Q310" s="33">
        <v>2</v>
      </c>
      <c r="R310" s="33">
        <v>2</v>
      </c>
      <c r="S310" s="33">
        <v>1</v>
      </c>
      <c r="T310" s="33" t="s">
        <v>95</v>
      </c>
      <c r="U310" s="33" t="s">
        <v>94</v>
      </c>
      <c r="V310" s="33" t="s">
        <v>95</v>
      </c>
      <c r="W310" s="33">
        <v>229</v>
      </c>
      <c r="AK310">
        <f t="shared" si="18"/>
        <v>1</v>
      </c>
      <c r="AL310" t="str">
        <f t="shared" si="19"/>
        <v>Ryan Margulis</v>
      </c>
    </row>
    <row r="311" spans="1:38">
      <c r="A311" s="23">
        <v>308</v>
      </c>
      <c r="B311" s="29" t="s">
        <v>377</v>
      </c>
      <c r="C311" s="31"/>
      <c r="D311" s="156">
        <v>308</v>
      </c>
      <c r="E311" s="134">
        <v>113</v>
      </c>
      <c r="F311" s="23">
        <v>72</v>
      </c>
      <c r="G311" s="23">
        <v>60</v>
      </c>
      <c r="H311" s="23">
        <v>50</v>
      </c>
      <c r="I311" s="23">
        <v>28</v>
      </c>
      <c r="J311" s="23">
        <v>0</v>
      </c>
      <c r="K311" s="23">
        <v>0</v>
      </c>
      <c r="L311" s="210">
        <v>210</v>
      </c>
      <c r="M311" s="204">
        <v>85</v>
      </c>
      <c r="N311" s="23">
        <v>40</v>
      </c>
      <c r="O311" s="159" t="s">
        <v>721</v>
      </c>
      <c r="P311" s="33">
        <v>1</v>
      </c>
      <c r="Q311" s="33">
        <v>2</v>
      </c>
      <c r="R311" s="33">
        <v>1</v>
      </c>
      <c r="S311" s="33">
        <v>2</v>
      </c>
      <c r="T311" s="33" t="s">
        <v>59</v>
      </c>
      <c r="U311" s="33" t="s">
        <v>96</v>
      </c>
      <c r="V311" s="33" t="s">
        <v>96</v>
      </c>
      <c r="W311" s="33">
        <v>210</v>
      </c>
      <c r="AK311">
        <f t="shared" si="18"/>
        <v>0</v>
      </c>
      <c r="AL311" t="str">
        <f t="shared" si="19"/>
        <v>Liz Haney</v>
      </c>
    </row>
    <row r="312" spans="1:38">
      <c r="A312" s="23">
        <v>308</v>
      </c>
      <c r="B312" s="29" t="s">
        <v>473</v>
      </c>
      <c r="C312" s="31"/>
      <c r="D312" s="156">
        <v>308</v>
      </c>
      <c r="E312" s="134">
        <v>195</v>
      </c>
      <c r="F312" s="23">
        <v>80</v>
      </c>
      <c r="G312" s="23">
        <v>66</v>
      </c>
      <c r="H312" s="23">
        <v>50</v>
      </c>
      <c r="I312" s="23">
        <v>14</v>
      </c>
      <c r="J312" s="23">
        <v>0</v>
      </c>
      <c r="K312" s="23">
        <v>0</v>
      </c>
      <c r="L312" s="210">
        <v>210</v>
      </c>
      <c r="M312" s="204">
        <v>85</v>
      </c>
      <c r="N312" s="23">
        <v>42</v>
      </c>
      <c r="O312" s="159" t="s">
        <v>721</v>
      </c>
      <c r="P312" s="33">
        <v>2</v>
      </c>
      <c r="Q312" s="33">
        <v>2</v>
      </c>
      <c r="R312" s="33">
        <v>1</v>
      </c>
      <c r="S312" s="33">
        <v>2</v>
      </c>
      <c r="T312" s="33" t="s">
        <v>95</v>
      </c>
      <c r="U312" s="33" t="s">
        <v>57</v>
      </c>
      <c r="V312" s="33" t="s">
        <v>95</v>
      </c>
      <c r="W312" s="33">
        <v>229</v>
      </c>
      <c r="AK312">
        <f t="shared" si="18"/>
        <v>0</v>
      </c>
      <c r="AL312" t="str">
        <f t="shared" si="19"/>
        <v>Tim Elofson</v>
      </c>
    </row>
    <row r="313" spans="1:38">
      <c r="A313" s="23">
        <v>308</v>
      </c>
      <c r="B313" s="29" t="s">
        <v>493</v>
      </c>
      <c r="C313" s="31"/>
      <c r="D313" s="156">
        <v>308</v>
      </c>
      <c r="E313" s="134">
        <v>214</v>
      </c>
      <c r="F313" s="23">
        <v>84</v>
      </c>
      <c r="G313" s="23">
        <v>72</v>
      </c>
      <c r="H313" s="23">
        <v>40</v>
      </c>
      <c r="I313" s="23">
        <v>14</v>
      </c>
      <c r="J313" s="23">
        <v>0</v>
      </c>
      <c r="K313" s="23">
        <v>0</v>
      </c>
      <c r="L313" s="210">
        <v>210</v>
      </c>
      <c r="M313" s="204">
        <v>85</v>
      </c>
      <c r="N313" s="23">
        <v>44</v>
      </c>
      <c r="O313" s="159" t="s">
        <v>721</v>
      </c>
      <c r="P313" s="33">
        <v>3</v>
      </c>
      <c r="Q313" s="33">
        <v>2</v>
      </c>
      <c r="R313" s="33">
        <v>1</v>
      </c>
      <c r="S313" s="33">
        <v>3</v>
      </c>
      <c r="T313" s="33" t="s">
        <v>92</v>
      </c>
      <c r="U313" s="33" t="s">
        <v>57</v>
      </c>
      <c r="V313" s="33" t="s">
        <v>57</v>
      </c>
      <c r="W313" s="33">
        <v>254</v>
      </c>
      <c r="AK313">
        <f t="shared" si="18"/>
        <v>1</v>
      </c>
      <c r="AL313" t="str">
        <f t="shared" si="19"/>
        <v>Pete Jarzynka</v>
      </c>
    </row>
    <row r="314" spans="1:38">
      <c r="A314" s="23">
        <v>308</v>
      </c>
      <c r="B314" s="29" t="s">
        <v>563</v>
      </c>
      <c r="C314" s="31"/>
      <c r="D314" s="156">
        <v>308</v>
      </c>
      <c r="E314" s="134">
        <v>288</v>
      </c>
      <c r="F314" s="23">
        <v>74</v>
      </c>
      <c r="G314" s="23">
        <v>48</v>
      </c>
      <c r="H314" s="23">
        <v>60</v>
      </c>
      <c r="I314" s="23">
        <v>28</v>
      </c>
      <c r="J314" s="23">
        <v>0</v>
      </c>
      <c r="K314" s="23">
        <v>0</v>
      </c>
      <c r="L314" s="210">
        <v>210</v>
      </c>
      <c r="M314" s="204">
        <v>85</v>
      </c>
      <c r="N314" s="23">
        <v>40</v>
      </c>
      <c r="O314" s="159" t="s">
        <v>721</v>
      </c>
      <c r="P314" s="33">
        <v>2</v>
      </c>
      <c r="Q314" s="33">
        <v>1</v>
      </c>
      <c r="R314" s="33">
        <v>1</v>
      </c>
      <c r="S314" s="33">
        <v>5</v>
      </c>
      <c r="T314" s="33" t="s">
        <v>58</v>
      </c>
      <c r="U314" s="33" t="s">
        <v>57</v>
      </c>
      <c r="V314" s="33" t="s">
        <v>57</v>
      </c>
      <c r="W314" s="33">
        <v>273</v>
      </c>
      <c r="AK314">
        <f t="shared" si="18"/>
        <v>1</v>
      </c>
      <c r="AL314" t="str">
        <f t="shared" si="19"/>
        <v>Kurt Blum</v>
      </c>
    </row>
    <row r="315" spans="1:38">
      <c r="A315" s="23">
        <v>308</v>
      </c>
      <c r="B315" s="29" t="s">
        <v>603</v>
      </c>
      <c r="C315" s="31"/>
      <c r="D315" s="156">
        <v>308</v>
      </c>
      <c r="E315" s="134">
        <v>329</v>
      </c>
      <c r="F315" s="23">
        <v>74</v>
      </c>
      <c r="G315" s="23">
        <v>54</v>
      </c>
      <c r="H315" s="23">
        <v>40</v>
      </c>
      <c r="I315" s="23">
        <v>42</v>
      </c>
      <c r="J315" s="23">
        <v>0</v>
      </c>
      <c r="K315" s="23">
        <v>0</v>
      </c>
      <c r="L315" s="210">
        <v>210</v>
      </c>
      <c r="M315" s="204">
        <v>85</v>
      </c>
      <c r="N315" s="23">
        <v>40</v>
      </c>
      <c r="O315" s="159" t="s">
        <v>721</v>
      </c>
      <c r="P315" s="33">
        <v>1</v>
      </c>
      <c r="Q315" s="33">
        <v>1</v>
      </c>
      <c r="R315" s="33">
        <v>1</v>
      </c>
      <c r="S315" s="33">
        <v>5</v>
      </c>
      <c r="T315" s="33" t="s">
        <v>58</v>
      </c>
      <c r="U315" s="33" t="s">
        <v>57</v>
      </c>
      <c r="V315" s="33" t="s">
        <v>58</v>
      </c>
      <c r="W315" s="33">
        <v>273</v>
      </c>
      <c r="AK315">
        <f t="shared" si="18"/>
        <v>0</v>
      </c>
      <c r="AL315" t="str">
        <f t="shared" si="19"/>
        <v>Jerry Cornwell</v>
      </c>
    </row>
    <row r="316" spans="1:38">
      <c r="A316" s="23">
        <v>308</v>
      </c>
      <c r="B316" s="29" t="s">
        <v>639</v>
      </c>
      <c r="C316" s="31"/>
      <c r="D316" s="156">
        <v>308</v>
      </c>
      <c r="E316" s="134">
        <v>366</v>
      </c>
      <c r="F316" s="23">
        <v>62</v>
      </c>
      <c r="G316" s="23">
        <v>66</v>
      </c>
      <c r="H316" s="23">
        <v>40</v>
      </c>
      <c r="I316" s="23">
        <v>42</v>
      </c>
      <c r="J316" s="23">
        <v>0</v>
      </c>
      <c r="K316" s="23">
        <v>0</v>
      </c>
      <c r="L316" s="210">
        <v>210</v>
      </c>
      <c r="M316" s="204">
        <v>85</v>
      </c>
      <c r="N316" s="23">
        <v>38</v>
      </c>
      <c r="O316" s="159" t="s">
        <v>721</v>
      </c>
      <c r="P316" s="33">
        <v>1</v>
      </c>
      <c r="Q316" s="33">
        <v>1</v>
      </c>
      <c r="R316" s="33">
        <v>1</v>
      </c>
      <c r="S316" s="33">
        <v>5</v>
      </c>
      <c r="T316" s="33" t="s">
        <v>58</v>
      </c>
      <c r="U316" s="33" t="s">
        <v>57</v>
      </c>
      <c r="V316" s="33" t="s">
        <v>58</v>
      </c>
      <c r="W316" s="33">
        <v>273</v>
      </c>
      <c r="AK316">
        <f t="shared" si="18"/>
        <v>0</v>
      </c>
      <c r="AL316" t="str">
        <f t="shared" si="19"/>
        <v>Owen Pearson</v>
      </c>
    </row>
    <row r="317" spans="1:38">
      <c r="A317" s="23">
        <v>308</v>
      </c>
      <c r="B317" s="29" t="s">
        <v>670</v>
      </c>
      <c r="C317" s="31"/>
      <c r="D317" s="156">
        <v>308</v>
      </c>
      <c r="E317" s="134">
        <v>399</v>
      </c>
      <c r="F317" s="23">
        <v>64</v>
      </c>
      <c r="G317" s="23">
        <v>54</v>
      </c>
      <c r="H317" s="23">
        <v>50</v>
      </c>
      <c r="I317" s="23">
        <v>42</v>
      </c>
      <c r="J317" s="23">
        <v>0</v>
      </c>
      <c r="K317" s="23">
        <v>0</v>
      </c>
      <c r="L317" s="210">
        <v>210</v>
      </c>
      <c r="M317" s="204">
        <v>85</v>
      </c>
      <c r="N317" s="23">
        <v>38</v>
      </c>
      <c r="O317" s="159" t="s">
        <v>721</v>
      </c>
      <c r="P317" s="33">
        <v>1</v>
      </c>
      <c r="Q317" s="33">
        <v>1</v>
      </c>
      <c r="R317" s="33">
        <v>4</v>
      </c>
      <c r="S317" s="33">
        <v>1</v>
      </c>
      <c r="T317" s="33" t="s">
        <v>58</v>
      </c>
      <c r="U317" s="33" t="s">
        <v>67</v>
      </c>
      <c r="V317" s="33" t="s">
        <v>58</v>
      </c>
      <c r="W317" s="33">
        <v>254</v>
      </c>
      <c r="AK317">
        <f t="shared" si="18"/>
        <v>2</v>
      </c>
      <c r="AL317" t="str">
        <f t="shared" si="19"/>
        <v>Tony Sulser</v>
      </c>
    </row>
    <row r="318" spans="1:38">
      <c r="A318" s="23">
        <v>308</v>
      </c>
      <c r="B318" s="29" t="s">
        <v>672</v>
      </c>
      <c r="C318" s="31"/>
      <c r="D318" s="156">
        <v>308</v>
      </c>
      <c r="E318" s="134">
        <v>401</v>
      </c>
      <c r="F318" s="23">
        <v>72</v>
      </c>
      <c r="G318" s="23">
        <v>60</v>
      </c>
      <c r="H318" s="23">
        <v>50</v>
      </c>
      <c r="I318" s="23">
        <v>28</v>
      </c>
      <c r="J318" s="23">
        <v>0</v>
      </c>
      <c r="K318" s="23">
        <v>0</v>
      </c>
      <c r="L318" s="210">
        <v>210</v>
      </c>
      <c r="M318" s="204">
        <v>85</v>
      </c>
      <c r="N318" s="23">
        <v>40</v>
      </c>
      <c r="O318" s="159" t="s">
        <v>721</v>
      </c>
      <c r="P318" s="33">
        <v>3</v>
      </c>
      <c r="Q318" s="33">
        <v>4</v>
      </c>
      <c r="R318" s="33">
        <v>1</v>
      </c>
      <c r="S318" s="33">
        <v>1</v>
      </c>
      <c r="T318" s="33" t="s">
        <v>92</v>
      </c>
      <c r="U318" s="33" t="s">
        <v>94</v>
      </c>
      <c r="V318" s="33" t="s">
        <v>94</v>
      </c>
      <c r="W318" s="33">
        <v>254</v>
      </c>
      <c r="AK318">
        <f t="shared" si="18"/>
        <v>0</v>
      </c>
      <c r="AL318" t="str">
        <f t="shared" si="19"/>
        <v>Scott Larson</v>
      </c>
    </row>
    <row r="319" spans="1:38">
      <c r="A319" s="23">
        <v>317</v>
      </c>
      <c r="B319" s="29" t="s">
        <v>331</v>
      </c>
      <c r="C319" s="31"/>
      <c r="D319" s="156">
        <v>317</v>
      </c>
      <c r="E319" s="134">
        <v>67</v>
      </c>
      <c r="F319" s="23">
        <v>77</v>
      </c>
      <c r="G319" s="23">
        <v>54</v>
      </c>
      <c r="H319" s="23">
        <v>50</v>
      </c>
      <c r="I319" s="23">
        <v>28</v>
      </c>
      <c r="J319" s="23">
        <v>0</v>
      </c>
      <c r="K319" s="23">
        <v>0</v>
      </c>
      <c r="L319" s="210">
        <v>209</v>
      </c>
      <c r="M319" s="204">
        <v>86</v>
      </c>
      <c r="N319" s="23">
        <v>41</v>
      </c>
      <c r="O319" s="159" t="s">
        <v>721</v>
      </c>
      <c r="P319" s="33">
        <v>2</v>
      </c>
      <c r="Q319" s="33">
        <v>2</v>
      </c>
      <c r="R319" s="33">
        <v>1</v>
      </c>
      <c r="S319" s="33">
        <v>1</v>
      </c>
      <c r="T319" s="33" t="s">
        <v>59</v>
      </c>
      <c r="U319" s="33" t="s">
        <v>94</v>
      </c>
      <c r="V319" s="33" t="s">
        <v>59</v>
      </c>
      <c r="W319" s="33">
        <v>228</v>
      </c>
      <c r="AK319">
        <f t="shared" si="18"/>
        <v>2</v>
      </c>
      <c r="AL319" t="str">
        <f t="shared" si="19"/>
        <v>Bill Norton</v>
      </c>
    </row>
    <row r="320" spans="1:38">
      <c r="A320" s="23">
        <v>317</v>
      </c>
      <c r="B320" s="29" t="s">
        <v>445</v>
      </c>
      <c r="C320" s="31"/>
      <c r="D320" s="156">
        <v>317</v>
      </c>
      <c r="E320" s="134">
        <v>168</v>
      </c>
      <c r="F320" s="23">
        <v>67</v>
      </c>
      <c r="G320" s="23">
        <v>54</v>
      </c>
      <c r="H320" s="23">
        <v>60</v>
      </c>
      <c r="I320" s="23">
        <v>28</v>
      </c>
      <c r="J320" s="23">
        <v>0</v>
      </c>
      <c r="K320" s="23">
        <v>0</v>
      </c>
      <c r="L320" s="210">
        <v>209</v>
      </c>
      <c r="M320" s="204">
        <v>86</v>
      </c>
      <c r="N320" s="23">
        <v>38</v>
      </c>
      <c r="O320" s="159" t="s">
        <v>721</v>
      </c>
      <c r="P320" s="33">
        <v>2</v>
      </c>
      <c r="Q320" s="33">
        <v>1</v>
      </c>
      <c r="R320" s="33">
        <v>2</v>
      </c>
      <c r="S320" s="33">
        <v>1</v>
      </c>
      <c r="T320" s="33" t="s">
        <v>58</v>
      </c>
      <c r="U320" s="33" t="s">
        <v>94</v>
      </c>
      <c r="V320" s="33" t="s">
        <v>58</v>
      </c>
      <c r="W320" s="33">
        <v>272</v>
      </c>
      <c r="AK320">
        <f t="shared" si="18"/>
        <v>0</v>
      </c>
      <c r="AL320" t="str">
        <f t="shared" si="19"/>
        <v>Heath Blackwell</v>
      </c>
    </row>
    <row r="321" spans="1:38">
      <c r="A321" s="23">
        <v>317</v>
      </c>
      <c r="B321" s="29" t="s">
        <v>548</v>
      </c>
      <c r="C321" s="31"/>
      <c r="D321" s="156">
        <v>317</v>
      </c>
      <c r="E321" s="134">
        <v>272</v>
      </c>
      <c r="F321" s="23">
        <v>71</v>
      </c>
      <c r="G321" s="23">
        <v>60</v>
      </c>
      <c r="H321" s="23">
        <v>50</v>
      </c>
      <c r="I321" s="23">
        <v>28</v>
      </c>
      <c r="J321" s="23">
        <v>0</v>
      </c>
      <c r="K321" s="23">
        <v>0</v>
      </c>
      <c r="L321" s="210">
        <v>209</v>
      </c>
      <c r="M321" s="204">
        <v>86</v>
      </c>
      <c r="N321" s="23">
        <v>40</v>
      </c>
      <c r="O321" s="159" t="s">
        <v>721</v>
      </c>
      <c r="P321" s="33">
        <v>2</v>
      </c>
      <c r="Q321" s="33">
        <v>1</v>
      </c>
      <c r="R321" s="33">
        <v>1</v>
      </c>
      <c r="S321" s="33">
        <v>3</v>
      </c>
      <c r="T321" s="33" t="s">
        <v>58</v>
      </c>
      <c r="U321" s="33" t="s">
        <v>57</v>
      </c>
      <c r="V321" s="33" t="s">
        <v>58</v>
      </c>
      <c r="W321" s="33">
        <v>272</v>
      </c>
      <c r="AK321">
        <f t="shared" si="18"/>
        <v>1</v>
      </c>
      <c r="AL321" t="str">
        <f t="shared" si="19"/>
        <v>Johnnie Ostermeyer</v>
      </c>
    </row>
    <row r="322" spans="1:38">
      <c r="A322" s="23">
        <v>317</v>
      </c>
      <c r="B322" s="29" t="s">
        <v>549</v>
      </c>
      <c r="C322" s="31"/>
      <c r="D322" s="156">
        <v>317</v>
      </c>
      <c r="E322" s="134">
        <v>275</v>
      </c>
      <c r="F322" s="23">
        <v>70</v>
      </c>
      <c r="G322" s="23">
        <v>67</v>
      </c>
      <c r="H322" s="23">
        <v>30</v>
      </c>
      <c r="I322" s="23">
        <v>42</v>
      </c>
      <c r="J322" s="23">
        <v>0</v>
      </c>
      <c r="K322" s="23">
        <v>0</v>
      </c>
      <c r="L322" s="210">
        <v>209</v>
      </c>
      <c r="M322" s="204">
        <v>86</v>
      </c>
      <c r="N322" s="23">
        <v>39</v>
      </c>
      <c r="O322" s="159" t="s">
        <v>721</v>
      </c>
      <c r="P322" s="33">
        <v>8</v>
      </c>
      <c r="Q322" s="33">
        <v>1</v>
      </c>
      <c r="R322" s="33">
        <v>1</v>
      </c>
      <c r="S322" s="33">
        <v>1</v>
      </c>
      <c r="T322" s="33" t="s">
        <v>58</v>
      </c>
      <c r="U322" s="33" t="s">
        <v>57</v>
      </c>
      <c r="V322" s="33" t="s">
        <v>57</v>
      </c>
      <c r="W322" s="33">
        <v>272</v>
      </c>
      <c r="AK322">
        <f t="shared" si="18"/>
        <v>0</v>
      </c>
      <c r="AL322" t="str">
        <f t="shared" si="19"/>
        <v>Eric Johnson</v>
      </c>
    </row>
    <row r="323" spans="1:38">
      <c r="A323" s="23">
        <v>317</v>
      </c>
      <c r="B323" s="29" t="s">
        <v>622</v>
      </c>
      <c r="C323" s="31"/>
      <c r="D323" s="156">
        <v>317</v>
      </c>
      <c r="E323" s="134">
        <v>349</v>
      </c>
      <c r="F323" s="23">
        <v>85</v>
      </c>
      <c r="G323" s="23">
        <v>60</v>
      </c>
      <c r="H323" s="23">
        <v>50</v>
      </c>
      <c r="I323" s="23">
        <v>14</v>
      </c>
      <c r="J323" s="23">
        <v>0</v>
      </c>
      <c r="K323" s="23">
        <v>0</v>
      </c>
      <c r="L323" s="210">
        <v>209</v>
      </c>
      <c r="M323" s="204">
        <v>86</v>
      </c>
      <c r="N323" s="23">
        <v>43</v>
      </c>
      <c r="O323" s="159" t="s">
        <v>721</v>
      </c>
      <c r="P323" s="33">
        <v>2</v>
      </c>
      <c r="Q323" s="33">
        <v>2</v>
      </c>
      <c r="R323" s="33">
        <v>1</v>
      </c>
      <c r="S323" s="33">
        <v>5</v>
      </c>
      <c r="T323" s="33" t="s">
        <v>95</v>
      </c>
      <c r="U323" s="33" t="s">
        <v>57</v>
      </c>
      <c r="V323" s="33" t="s">
        <v>57</v>
      </c>
      <c r="W323" s="33">
        <v>253</v>
      </c>
      <c r="AK323">
        <f t="shared" ref="AK323:AK386" si="20">IFERROR(RIGHT(B323,1)*1,0)</f>
        <v>0</v>
      </c>
      <c r="AL323" t="str">
        <f t="shared" ref="AL323:AL386" si="21">IFERROR(LEFT(B323,IFERROR(SEARCH(AK323,B323,1)-1,B323)),B323)</f>
        <v>Daniel Oltogge</v>
      </c>
    </row>
    <row r="324" spans="1:38">
      <c r="A324" s="23">
        <v>322</v>
      </c>
      <c r="B324" s="29" t="s">
        <v>300</v>
      </c>
      <c r="C324" s="31"/>
      <c r="D324" s="156">
        <v>322</v>
      </c>
      <c r="E324" s="134">
        <v>35</v>
      </c>
      <c r="F324" s="23">
        <v>62</v>
      </c>
      <c r="G324" s="23">
        <v>48</v>
      </c>
      <c r="H324" s="23">
        <v>70</v>
      </c>
      <c r="I324" s="23">
        <v>28</v>
      </c>
      <c r="J324" s="23">
        <v>0</v>
      </c>
      <c r="K324" s="23">
        <v>0</v>
      </c>
      <c r="L324" s="210">
        <v>208</v>
      </c>
      <c r="M324" s="204">
        <v>87</v>
      </c>
      <c r="N324" s="23">
        <v>37</v>
      </c>
      <c r="O324" s="159" t="s">
        <v>721</v>
      </c>
      <c r="P324" s="33">
        <v>2</v>
      </c>
      <c r="Q324" s="33">
        <v>1</v>
      </c>
      <c r="R324" s="33">
        <v>1</v>
      </c>
      <c r="S324" s="33">
        <v>2</v>
      </c>
      <c r="T324" s="33" t="s">
        <v>58</v>
      </c>
      <c r="U324" s="33" t="s">
        <v>57</v>
      </c>
      <c r="V324" s="33" t="s">
        <v>58</v>
      </c>
      <c r="W324" s="33">
        <v>271</v>
      </c>
      <c r="AK324">
        <f t="shared" si="20"/>
        <v>1</v>
      </c>
      <c r="AL324" t="str">
        <f t="shared" si="21"/>
        <v>Vince Fuemmeler</v>
      </c>
    </row>
    <row r="325" spans="1:38">
      <c r="A325" s="23">
        <v>322</v>
      </c>
      <c r="B325" s="29" t="s">
        <v>352</v>
      </c>
      <c r="C325" s="31"/>
      <c r="D325" s="156">
        <v>322</v>
      </c>
      <c r="E325" s="134">
        <v>87</v>
      </c>
      <c r="F325" s="23">
        <v>74</v>
      </c>
      <c r="G325" s="23">
        <v>66</v>
      </c>
      <c r="H325" s="23">
        <v>40</v>
      </c>
      <c r="I325" s="23">
        <v>28</v>
      </c>
      <c r="J325" s="23">
        <v>0</v>
      </c>
      <c r="K325" s="23">
        <v>0</v>
      </c>
      <c r="L325" s="210">
        <v>208</v>
      </c>
      <c r="M325" s="204">
        <v>87</v>
      </c>
      <c r="N325" s="23">
        <v>41</v>
      </c>
      <c r="O325" s="159" t="s">
        <v>721</v>
      </c>
      <c r="P325" s="33">
        <v>1</v>
      </c>
      <c r="Q325" s="33">
        <v>2</v>
      </c>
      <c r="R325" s="33">
        <v>1</v>
      </c>
      <c r="S325" s="33">
        <v>2</v>
      </c>
      <c r="T325" s="33" t="s">
        <v>59</v>
      </c>
      <c r="U325" s="33" t="s">
        <v>57</v>
      </c>
      <c r="V325" s="33" t="s">
        <v>57</v>
      </c>
      <c r="W325" s="33">
        <v>252</v>
      </c>
      <c r="AK325">
        <f t="shared" si="20"/>
        <v>0</v>
      </c>
      <c r="AL325" t="str">
        <f t="shared" si="21"/>
        <v>Gwen Glogowski</v>
      </c>
    </row>
    <row r="326" spans="1:38">
      <c r="A326" s="23">
        <v>322</v>
      </c>
      <c r="B326" s="29" t="s">
        <v>642</v>
      </c>
      <c r="C326" s="31"/>
      <c r="D326" s="156">
        <v>322</v>
      </c>
      <c r="E326" s="134">
        <v>369</v>
      </c>
      <c r="F326" s="23">
        <v>72</v>
      </c>
      <c r="G326" s="23">
        <v>48</v>
      </c>
      <c r="H326" s="23">
        <v>60</v>
      </c>
      <c r="I326" s="23">
        <v>28</v>
      </c>
      <c r="J326" s="23">
        <v>0</v>
      </c>
      <c r="K326" s="23">
        <v>0</v>
      </c>
      <c r="L326" s="210">
        <v>208</v>
      </c>
      <c r="M326" s="204">
        <v>87</v>
      </c>
      <c r="N326" s="23">
        <v>39</v>
      </c>
      <c r="O326" s="159" t="s">
        <v>721</v>
      </c>
      <c r="P326" s="33">
        <v>1</v>
      </c>
      <c r="Q326" s="33">
        <v>2</v>
      </c>
      <c r="R326" s="33">
        <v>2</v>
      </c>
      <c r="S326" s="33">
        <v>1</v>
      </c>
      <c r="T326" s="33" t="s">
        <v>93</v>
      </c>
      <c r="U326" s="33" t="s">
        <v>94</v>
      </c>
      <c r="V326" s="33" t="s">
        <v>93</v>
      </c>
      <c r="W326" s="33">
        <v>271</v>
      </c>
      <c r="AK326">
        <f t="shared" si="20"/>
        <v>2</v>
      </c>
      <c r="AL326" t="str">
        <f t="shared" si="21"/>
        <v>Kent Miller</v>
      </c>
    </row>
    <row r="327" spans="1:38">
      <c r="A327" s="23">
        <v>322</v>
      </c>
      <c r="B327" s="29" t="s">
        <v>643</v>
      </c>
      <c r="C327" s="31"/>
      <c r="D327" s="156">
        <v>322</v>
      </c>
      <c r="E327" s="134">
        <v>370</v>
      </c>
      <c r="F327" s="23">
        <v>62</v>
      </c>
      <c r="G327" s="23">
        <v>54</v>
      </c>
      <c r="H327" s="23">
        <v>50</v>
      </c>
      <c r="I327" s="23">
        <v>42</v>
      </c>
      <c r="J327" s="23">
        <v>0</v>
      </c>
      <c r="K327" s="23">
        <v>0</v>
      </c>
      <c r="L327" s="210">
        <v>208</v>
      </c>
      <c r="M327" s="204">
        <v>87</v>
      </c>
      <c r="N327" s="23">
        <v>37</v>
      </c>
      <c r="O327" s="159" t="s">
        <v>721</v>
      </c>
      <c r="P327" s="33">
        <v>1</v>
      </c>
      <c r="Q327" s="33">
        <v>3</v>
      </c>
      <c r="R327" s="33">
        <v>1</v>
      </c>
      <c r="S327" s="33">
        <v>1</v>
      </c>
      <c r="T327" s="33" t="s">
        <v>93</v>
      </c>
      <c r="U327" s="33" t="s">
        <v>57</v>
      </c>
      <c r="V327" s="33" t="s">
        <v>57</v>
      </c>
      <c r="W327" s="33">
        <v>271</v>
      </c>
      <c r="AK327">
        <f t="shared" si="20"/>
        <v>3</v>
      </c>
      <c r="AL327" t="str">
        <f t="shared" si="21"/>
        <v>Kent Miller</v>
      </c>
    </row>
    <row r="328" spans="1:38">
      <c r="A328" s="23">
        <v>326</v>
      </c>
      <c r="B328" s="29" t="s">
        <v>327</v>
      </c>
      <c r="C328" s="31"/>
      <c r="D328" s="156">
        <v>326</v>
      </c>
      <c r="E328" s="134">
        <v>63</v>
      </c>
      <c r="F328" s="23">
        <v>73</v>
      </c>
      <c r="G328" s="23">
        <v>66</v>
      </c>
      <c r="H328" s="23">
        <v>40</v>
      </c>
      <c r="I328" s="23">
        <v>28</v>
      </c>
      <c r="J328" s="23">
        <v>0</v>
      </c>
      <c r="K328" s="23">
        <v>0</v>
      </c>
      <c r="L328" s="210">
        <v>207</v>
      </c>
      <c r="M328" s="204">
        <v>88</v>
      </c>
      <c r="N328" s="23">
        <v>40</v>
      </c>
      <c r="O328" s="159" t="s">
        <v>721</v>
      </c>
      <c r="P328" s="33">
        <v>1</v>
      </c>
      <c r="Q328" s="33">
        <v>5</v>
      </c>
      <c r="R328" s="33">
        <v>1</v>
      </c>
      <c r="S328" s="33">
        <v>2</v>
      </c>
      <c r="T328" s="33" t="s">
        <v>93</v>
      </c>
      <c r="U328" s="33" t="s">
        <v>57</v>
      </c>
      <c r="V328" s="33" t="s">
        <v>57</v>
      </c>
      <c r="W328" s="33">
        <v>270</v>
      </c>
      <c r="AK328">
        <f t="shared" si="20"/>
        <v>0</v>
      </c>
      <c r="AL328" t="str">
        <f t="shared" si="21"/>
        <v>Seth Gutz</v>
      </c>
    </row>
    <row r="329" spans="1:38">
      <c r="A329" s="23">
        <v>326</v>
      </c>
      <c r="B329" s="29" t="s">
        <v>337</v>
      </c>
      <c r="C329" s="31"/>
      <c r="D329" s="156">
        <v>326</v>
      </c>
      <c r="E329" s="134">
        <v>73</v>
      </c>
      <c r="F329" s="23">
        <v>67</v>
      </c>
      <c r="G329" s="23">
        <v>66</v>
      </c>
      <c r="H329" s="23">
        <v>60</v>
      </c>
      <c r="I329" s="23">
        <v>14</v>
      </c>
      <c r="J329" s="23">
        <v>0</v>
      </c>
      <c r="K329" s="23">
        <v>0</v>
      </c>
      <c r="L329" s="210">
        <v>207</v>
      </c>
      <c r="M329" s="204">
        <v>88</v>
      </c>
      <c r="N329" s="23">
        <v>39</v>
      </c>
      <c r="O329" s="159" t="s">
        <v>721</v>
      </c>
      <c r="P329" s="33">
        <v>11</v>
      </c>
      <c r="Q329" s="33">
        <v>1</v>
      </c>
      <c r="R329" s="33">
        <v>2</v>
      </c>
      <c r="S329" s="33">
        <v>2</v>
      </c>
      <c r="T329" s="33" t="s">
        <v>58</v>
      </c>
      <c r="U329" s="33" t="s">
        <v>45</v>
      </c>
      <c r="V329" s="33" t="s">
        <v>45</v>
      </c>
      <c r="W329" s="33">
        <v>226</v>
      </c>
      <c r="AK329">
        <f t="shared" si="20"/>
        <v>4</v>
      </c>
      <c r="AL329" t="str">
        <f t="shared" si="21"/>
        <v>Adam Estergaard</v>
      </c>
    </row>
    <row r="330" spans="1:38">
      <c r="A330" s="23">
        <v>326</v>
      </c>
      <c r="B330" s="29" t="s">
        <v>476</v>
      </c>
      <c r="C330" s="31"/>
      <c r="D330" s="156">
        <v>326</v>
      </c>
      <c r="E330" s="134">
        <v>198</v>
      </c>
      <c r="F330" s="23">
        <v>59</v>
      </c>
      <c r="G330" s="23">
        <v>60</v>
      </c>
      <c r="H330" s="23">
        <v>60</v>
      </c>
      <c r="I330" s="23">
        <v>28</v>
      </c>
      <c r="J330" s="23">
        <v>0</v>
      </c>
      <c r="K330" s="23">
        <v>0</v>
      </c>
      <c r="L330" s="210">
        <v>207</v>
      </c>
      <c r="M330" s="204">
        <v>88</v>
      </c>
      <c r="N330" s="23">
        <v>37</v>
      </c>
      <c r="O330" s="159" t="s">
        <v>721</v>
      </c>
      <c r="P330" s="33">
        <v>2</v>
      </c>
      <c r="Q330" s="33">
        <v>1</v>
      </c>
      <c r="R330" s="33">
        <v>1</v>
      </c>
      <c r="S330" s="33">
        <v>2</v>
      </c>
      <c r="T330" s="33" t="s">
        <v>58</v>
      </c>
      <c r="U330" s="33" t="s">
        <v>57</v>
      </c>
      <c r="V330" s="33" t="s">
        <v>58</v>
      </c>
      <c r="W330" s="33">
        <v>270</v>
      </c>
      <c r="AK330">
        <f t="shared" si="20"/>
        <v>0</v>
      </c>
      <c r="AL330" t="str">
        <f t="shared" si="21"/>
        <v>Kris Baumann</v>
      </c>
    </row>
    <row r="331" spans="1:38">
      <c r="A331" s="23">
        <v>326</v>
      </c>
      <c r="B331" s="29" t="s">
        <v>531</v>
      </c>
      <c r="C331" s="31"/>
      <c r="D331" s="156">
        <v>326</v>
      </c>
      <c r="E331" s="134">
        <v>255</v>
      </c>
      <c r="F331" s="23">
        <v>69</v>
      </c>
      <c r="G331" s="23">
        <v>60</v>
      </c>
      <c r="H331" s="23">
        <v>50</v>
      </c>
      <c r="I331" s="23">
        <v>28</v>
      </c>
      <c r="J331" s="23">
        <v>0</v>
      </c>
      <c r="K331" s="23">
        <v>0</v>
      </c>
      <c r="L331" s="210">
        <v>207</v>
      </c>
      <c r="M331" s="204">
        <v>88</v>
      </c>
      <c r="N331" s="23">
        <v>39</v>
      </c>
      <c r="O331" s="159" t="s">
        <v>721</v>
      </c>
      <c r="P331" s="33">
        <v>1</v>
      </c>
      <c r="Q331" s="33">
        <v>8</v>
      </c>
      <c r="R331" s="33">
        <v>1</v>
      </c>
      <c r="S331" s="33">
        <v>2</v>
      </c>
      <c r="T331" s="33" t="s">
        <v>93</v>
      </c>
      <c r="U331" s="33" t="s">
        <v>57</v>
      </c>
      <c r="V331" s="33" t="s">
        <v>57</v>
      </c>
      <c r="W331" s="33">
        <v>270</v>
      </c>
      <c r="AK331">
        <f t="shared" si="20"/>
        <v>0</v>
      </c>
      <c r="AL331" t="str">
        <f t="shared" si="21"/>
        <v>Russ Johnson</v>
      </c>
    </row>
    <row r="332" spans="1:38">
      <c r="A332" s="23">
        <v>326</v>
      </c>
      <c r="B332" s="29" t="s">
        <v>711</v>
      </c>
      <c r="C332" s="31"/>
      <c r="D332" s="156">
        <v>326</v>
      </c>
      <c r="E332" s="134">
        <v>392</v>
      </c>
      <c r="F332" s="23">
        <v>69</v>
      </c>
      <c r="G332" s="23">
        <v>60</v>
      </c>
      <c r="H332" s="23">
        <v>50</v>
      </c>
      <c r="I332" s="23">
        <v>28</v>
      </c>
      <c r="J332" s="23">
        <v>0</v>
      </c>
      <c r="K332" s="23">
        <v>0</v>
      </c>
      <c r="L332" s="210">
        <v>207</v>
      </c>
      <c r="M332" s="204">
        <v>88</v>
      </c>
      <c r="N332" s="23">
        <v>39</v>
      </c>
      <c r="O332" s="159" t="s">
        <v>721</v>
      </c>
      <c r="P332" s="33">
        <v>1</v>
      </c>
      <c r="Q332" s="33">
        <v>2</v>
      </c>
      <c r="R332" s="33">
        <v>1</v>
      </c>
      <c r="S332" s="33">
        <v>4</v>
      </c>
      <c r="T332" s="33" t="s">
        <v>59</v>
      </c>
      <c r="U332" s="33" t="s">
        <v>57</v>
      </c>
      <c r="V332" s="33" t="s">
        <v>57</v>
      </c>
      <c r="W332" s="33">
        <v>251</v>
      </c>
      <c r="AK332">
        <f t="shared" si="20"/>
        <v>0</v>
      </c>
      <c r="AL332" t="str">
        <f t="shared" si="21"/>
        <v>Will Osborn</v>
      </c>
    </row>
    <row r="333" spans="1:38">
      <c r="A333" s="23">
        <v>331</v>
      </c>
      <c r="B333" s="29" t="s">
        <v>325</v>
      </c>
      <c r="C333" s="31"/>
      <c r="D333" s="156">
        <v>331</v>
      </c>
      <c r="E333" s="134">
        <v>61</v>
      </c>
      <c r="F333" s="23">
        <v>64</v>
      </c>
      <c r="G333" s="23">
        <v>54</v>
      </c>
      <c r="H333" s="23">
        <v>60</v>
      </c>
      <c r="I333" s="23">
        <v>28</v>
      </c>
      <c r="J333" s="23">
        <v>0</v>
      </c>
      <c r="K333" s="23">
        <v>0</v>
      </c>
      <c r="L333" s="210">
        <v>206</v>
      </c>
      <c r="M333" s="204">
        <v>89</v>
      </c>
      <c r="N333" s="23">
        <v>38</v>
      </c>
      <c r="O333" s="159" t="s">
        <v>721</v>
      </c>
      <c r="P333" s="33">
        <v>1</v>
      </c>
      <c r="Q333" s="33">
        <v>2</v>
      </c>
      <c r="R333" s="33">
        <v>1</v>
      </c>
      <c r="S333" s="33">
        <v>2</v>
      </c>
      <c r="T333" s="33" t="s">
        <v>59</v>
      </c>
      <c r="U333" s="33" t="s">
        <v>96</v>
      </c>
      <c r="V333" s="33" t="s">
        <v>59</v>
      </c>
      <c r="W333" s="33">
        <v>206</v>
      </c>
      <c r="AK333">
        <f t="shared" si="20"/>
        <v>0</v>
      </c>
      <c r="AL333" t="str">
        <f t="shared" si="21"/>
        <v>Aly Marsh</v>
      </c>
    </row>
    <row r="334" spans="1:38">
      <c r="A334" s="23">
        <v>331</v>
      </c>
      <c r="B334" s="29" t="s">
        <v>367</v>
      </c>
      <c r="C334" s="31"/>
      <c r="D334" s="156">
        <v>331</v>
      </c>
      <c r="E334" s="134">
        <v>103</v>
      </c>
      <c r="F334" s="23">
        <v>82</v>
      </c>
      <c r="G334" s="23">
        <v>60</v>
      </c>
      <c r="H334" s="23">
        <v>50</v>
      </c>
      <c r="I334" s="23">
        <v>14</v>
      </c>
      <c r="J334" s="23">
        <v>0</v>
      </c>
      <c r="K334" s="23">
        <v>0</v>
      </c>
      <c r="L334" s="210">
        <v>206</v>
      </c>
      <c r="M334" s="204">
        <v>89</v>
      </c>
      <c r="N334" s="23">
        <v>42</v>
      </c>
      <c r="O334" s="159" t="s">
        <v>721</v>
      </c>
      <c r="P334" s="33">
        <v>5</v>
      </c>
      <c r="Q334" s="33">
        <v>8</v>
      </c>
      <c r="R334" s="33">
        <v>1</v>
      </c>
      <c r="S334" s="33">
        <v>2</v>
      </c>
      <c r="T334" s="33" t="s">
        <v>66</v>
      </c>
      <c r="U334" s="33" t="s">
        <v>57</v>
      </c>
      <c r="V334" s="33" t="s">
        <v>57</v>
      </c>
      <c r="W334" s="33">
        <v>250</v>
      </c>
      <c r="AK334">
        <f t="shared" si="20"/>
        <v>2</v>
      </c>
      <c r="AL334" t="str">
        <f t="shared" si="21"/>
        <v>Robin Tubbs</v>
      </c>
    </row>
    <row r="335" spans="1:38">
      <c r="A335" s="23">
        <v>331</v>
      </c>
      <c r="B335" s="29" t="s">
        <v>385</v>
      </c>
      <c r="C335" s="31"/>
      <c r="D335" s="156">
        <v>331</v>
      </c>
      <c r="E335" s="134">
        <v>121</v>
      </c>
      <c r="F335" s="23">
        <v>84</v>
      </c>
      <c r="G335" s="23">
        <v>48</v>
      </c>
      <c r="H335" s="23">
        <v>60</v>
      </c>
      <c r="I335" s="23">
        <v>14</v>
      </c>
      <c r="J335" s="23">
        <v>0</v>
      </c>
      <c r="K335" s="23">
        <v>0</v>
      </c>
      <c r="L335" s="210">
        <v>206</v>
      </c>
      <c r="M335" s="204">
        <v>89</v>
      </c>
      <c r="N335" s="23">
        <v>42</v>
      </c>
      <c r="O335" s="159" t="s">
        <v>721</v>
      </c>
      <c r="P335" s="33">
        <v>2</v>
      </c>
      <c r="Q335" s="33">
        <v>2</v>
      </c>
      <c r="R335" s="33">
        <v>2</v>
      </c>
      <c r="S335" s="33">
        <v>1</v>
      </c>
      <c r="T335" s="33" t="s">
        <v>59</v>
      </c>
      <c r="U335" s="33" t="s">
        <v>45</v>
      </c>
      <c r="V335" s="33" t="s">
        <v>59</v>
      </c>
      <c r="W335" s="33">
        <v>206</v>
      </c>
      <c r="AK335">
        <f t="shared" si="20"/>
        <v>0</v>
      </c>
      <c r="AL335" t="str">
        <f t="shared" si="21"/>
        <v>Ari Goetz</v>
      </c>
    </row>
    <row r="336" spans="1:38">
      <c r="A336" s="23">
        <v>331</v>
      </c>
      <c r="B336" s="29" t="s">
        <v>558</v>
      </c>
      <c r="C336" s="31"/>
      <c r="D336" s="156">
        <v>331</v>
      </c>
      <c r="E336" s="134">
        <v>284</v>
      </c>
      <c r="F336" s="23">
        <v>80</v>
      </c>
      <c r="G336" s="23">
        <v>48</v>
      </c>
      <c r="H336" s="23">
        <v>50</v>
      </c>
      <c r="I336" s="23">
        <v>28</v>
      </c>
      <c r="J336" s="23">
        <v>0</v>
      </c>
      <c r="K336" s="23">
        <v>0</v>
      </c>
      <c r="L336" s="210">
        <v>206</v>
      </c>
      <c r="M336" s="204">
        <v>89</v>
      </c>
      <c r="N336" s="23">
        <v>40</v>
      </c>
      <c r="O336" s="159" t="s">
        <v>721</v>
      </c>
      <c r="P336" s="33">
        <v>5</v>
      </c>
      <c r="Q336" s="33">
        <v>2</v>
      </c>
      <c r="R336" s="33">
        <v>1</v>
      </c>
      <c r="S336" s="33">
        <v>1</v>
      </c>
      <c r="T336" s="33" t="s">
        <v>59</v>
      </c>
      <c r="U336" s="33" t="s">
        <v>57</v>
      </c>
      <c r="V336" s="33" t="s">
        <v>57</v>
      </c>
      <c r="W336" s="33">
        <v>250</v>
      </c>
      <c r="AK336">
        <f t="shared" si="20"/>
        <v>0</v>
      </c>
      <c r="AL336" t="str">
        <f t="shared" si="21"/>
        <v>Joey Schneider</v>
      </c>
    </row>
    <row r="337" spans="1:38">
      <c r="A337" s="23">
        <v>331</v>
      </c>
      <c r="B337" s="29" t="s">
        <v>559</v>
      </c>
      <c r="C337" s="31"/>
      <c r="D337" s="156">
        <v>331</v>
      </c>
      <c r="E337" s="134">
        <v>285</v>
      </c>
      <c r="F337" s="23">
        <v>72</v>
      </c>
      <c r="G337" s="23">
        <v>66</v>
      </c>
      <c r="H337" s="23">
        <v>40</v>
      </c>
      <c r="I337" s="23">
        <v>28</v>
      </c>
      <c r="J337" s="23">
        <v>0</v>
      </c>
      <c r="K337" s="23">
        <v>0</v>
      </c>
      <c r="L337" s="210">
        <v>206</v>
      </c>
      <c r="M337" s="204">
        <v>89</v>
      </c>
      <c r="N337" s="23">
        <v>40</v>
      </c>
      <c r="O337" s="159" t="s">
        <v>721</v>
      </c>
      <c r="P337" s="33">
        <v>5</v>
      </c>
      <c r="Q337" s="33">
        <v>2</v>
      </c>
      <c r="R337" s="33">
        <v>1</v>
      </c>
      <c r="S337" s="33">
        <v>1</v>
      </c>
      <c r="T337" s="33" t="s">
        <v>59</v>
      </c>
      <c r="U337" s="33" t="s">
        <v>57</v>
      </c>
      <c r="V337" s="33" t="s">
        <v>57</v>
      </c>
      <c r="W337" s="33">
        <v>250</v>
      </c>
      <c r="AK337">
        <f t="shared" si="20"/>
        <v>0</v>
      </c>
      <c r="AL337" t="str">
        <f t="shared" si="21"/>
        <v>Logan Warren</v>
      </c>
    </row>
    <row r="338" spans="1:38">
      <c r="A338" s="23">
        <v>336</v>
      </c>
      <c r="B338" s="29" t="s">
        <v>338</v>
      </c>
      <c r="C338" s="31"/>
      <c r="D338" s="156">
        <v>336</v>
      </c>
      <c r="E338" s="134">
        <v>74</v>
      </c>
      <c r="F338" s="23">
        <v>85</v>
      </c>
      <c r="G338" s="23">
        <v>66</v>
      </c>
      <c r="H338" s="23">
        <v>40</v>
      </c>
      <c r="I338" s="23">
        <v>14</v>
      </c>
      <c r="J338" s="23">
        <v>0</v>
      </c>
      <c r="K338" s="23">
        <v>0</v>
      </c>
      <c r="L338" s="210">
        <v>205</v>
      </c>
      <c r="M338" s="204">
        <v>90</v>
      </c>
      <c r="N338" s="23">
        <v>43</v>
      </c>
      <c r="O338" s="159" t="s">
        <v>721</v>
      </c>
      <c r="P338" s="33">
        <v>6</v>
      </c>
      <c r="Q338" s="33">
        <v>4</v>
      </c>
      <c r="R338" s="33">
        <v>2</v>
      </c>
      <c r="S338" s="33">
        <v>1</v>
      </c>
      <c r="T338" s="33" t="s">
        <v>106</v>
      </c>
      <c r="U338" s="33" t="s">
        <v>94</v>
      </c>
      <c r="V338" s="33" t="s">
        <v>94</v>
      </c>
      <c r="W338" s="33">
        <v>249</v>
      </c>
      <c r="AK338">
        <f t="shared" si="20"/>
        <v>5</v>
      </c>
      <c r="AL338" t="str">
        <f t="shared" si="21"/>
        <v>Adam Estergaard</v>
      </c>
    </row>
    <row r="339" spans="1:38">
      <c r="A339" s="23">
        <v>336</v>
      </c>
      <c r="B339" s="29" t="s">
        <v>459</v>
      </c>
      <c r="C339" s="31"/>
      <c r="D339" s="156">
        <v>336</v>
      </c>
      <c r="E339" s="134">
        <v>181</v>
      </c>
      <c r="F339" s="23">
        <v>71</v>
      </c>
      <c r="G339" s="23">
        <v>66</v>
      </c>
      <c r="H339" s="23">
        <v>40</v>
      </c>
      <c r="I339" s="23">
        <v>28</v>
      </c>
      <c r="J339" s="23">
        <v>0</v>
      </c>
      <c r="K339" s="23">
        <v>0</v>
      </c>
      <c r="L339" s="210">
        <v>205</v>
      </c>
      <c r="M339" s="204">
        <v>90</v>
      </c>
      <c r="N339" s="23">
        <v>40</v>
      </c>
      <c r="O339" s="159" t="s">
        <v>721</v>
      </c>
      <c r="P339" s="33">
        <v>8</v>
      </c>
      <c r="Q339" s="33">
        <v>2</v>
      </c>
      <c r="R339" s="33">
        <v>1</v>
      </c>
      <c r="S339" s="33">
        <v>1</v>
      </c>
      <c r="T339" s="33" t="s">
        <v>59</v>
      </c>
      <c r="U339" s="33" t="s">
        <v>57</v>
      </c>
      <c r="V339" s="33" t="s">
        <v>57</v>
      </c>
      <c r="W339" s="33">
        <v>249</v>
      </c>
      <c r="AK339">
        <f t="shared" si="20"/>
        <v>0</v>
      </c>
      <c r="AL339" t="str">
        <f t="shared" si="21"/>
        <v>Ryan Myers</v>
      </c>
    </row>
    <row r="340" spans="1:38">
      <c r="A340" s="23">
        <v>336</v>
      </c>
      <c r="B340" s="29" t="s">
        <v>491</v>
      </c>
      <c r="C340" s="31"/>
      <c r="D340" s="156">
        <v>336</v>
      </c>
      <c r="E340" s="134">
        <v>213</v>
      </c>
      <c r="F340" s="23">
        <v>83</v>
      </c>
      <c r="G340" s="23">
        <v>48</v>
      </c>
      <c r="H340" s="23">
        <v>60</v>
      </c>
      <c r="I340" s="23">
        <v>14</v>
      </c>
      <c r="J340" s="23">
        <v>0</v>
      </c>
      <c r="K340" s="23">
        <v>0</v>
      </c>
      <c r="L340" s="210">
        <v>205</v>
      </c>
      <c r="M340" s="204">
        <v>90</v>
      </c>
      <c r="N340" s="23">
        <v>41</v>
      </c>
      <c r="O340" s="159" t="s">
        <v>721</v>
      </c>
      <c r="P340" s="33">
        <v>2</v>
      </c>
      <c r="Q340" s="33">
        <v>3</v>
      </c>
      <c r="R340" s="33">
        <v>1</v>
      </c>
      <c r="S340" s="33">
        <v>6</v>
      </c>
      <c r="T340" s="33" t="s">
        <v>60</v>
      </c>
      <c r="U340" s="33" t="s">
        <v>107</v>
      </c>
      <c r="V340" s="33" t="s">
        <v>60</v>
      </c>
      <c r="W340" s="33">
        <v>205</v>
      </c>
      <c r="AK340">
        <f t="shared" si="20"/>
        <v>1</v>
      </c>
      <c r="AL340" t="str">
        <f t="shared" si="21"/>
        <v>Lyle Patman</v>
      </c>
    </row>
    <row r="341" spans="1:38">
      <c r="A341" s="23">
        <v>336</v>
      </c>
      <c r="B341" s="29" t="s">
        <v>494</v>
      </c>
      <c r="C341" s="31"/>
      <c r="D341" s="156">
        <v>336</v>
      </c>
      <c r="E341" s="134">
        <v>216</v>
      </c>
      <c r="F341" s="23">
        <v>61</v>
      </c>
      <c r="G341" s="23">
        <v>42</v>
      </c>
      <c r="H341" s="23">
        <v>60</v>
      </c>
      <c r="I341" s="23">
        <v>42</v>
      </c>
      <c r="J341" s="23">
        <v>0</v>
      </c>
      <c r="K341" s="23">
        <v>0</v>
      </c>
      <c r="L341" s="210">
        <v>205</v>
      </c>
      <c r="M341" s="204">
        <v>90</v>
      </c>
      <c r="N341" s="23">
        <v>35</v>
      </c>
      <c r="O341" s="159" t="s">
        <v>721</v>
      </c>
      <c r="P341" s="33">
        <v>1</v>
      </c>
      <c r="Q341" s="33">
        <v>2</v>
      </c>
      <c r="R341" s="33">
        <v>1</v>
      </c>
      <c r="S341" s="33">
        <v>1</v>
      </c>
      <c r="T341" s="33" t="s">
        <v>93</v>
      </c>
      <c r="U341" s="33" t="s">
        <v>94</v>
      </c>
      <c r="V341" s="33" t="s">
        <v>94</v>
      </c>
      <c r="W341" s="33">
        <v>268</v>
      </c>
      <c r="AK341">
        <f t="shared" si="20"/>
        <v>0</v>
      </c>
      <c r="AL341" t="str">
        <f t="shared" si="21"/>
        <v>Rick Roach</v>
      </c>
    </row>
    <row r="342" spans="1:38">
      <c r="A342" s="23">
        <v>336</v>
      </c>
      <c r="B342" s="29" t="s">
        <v>617</v>
      </c>
      <c r="C342" s="31"/>
      <c r="D342" s="156">
        <v>336</v>
      </c>
      <c r="E342" s="134">
        <v>344</v>
      </c>
      <c r="F342" s="23">
        <v>79</v>
      </c>
      <c r="G342" s="23">
        <v>72</v>
      </c>
      <c r="H342" s="23">
        <v>40</v>
      </c>
      <c r="I342" s="23">
        <v>14</v>
      </c>
      <c r="J342" s="23">
        <v>0</v>
      </c>
      <c r="K342" s="23">
        <v>0</v>
      </c>
      <c r="L342" s="210">
        <v>205</v>
      </c>
      <c r="M342" s="204">
        <v>90</v>
      </c>
      <c r="N342" s="23">
        <v>42</v>
      </c>
      <c r="O342" s="159" t="s">
        <v>721</v>
      </c>
      <c r="P342" s="33">
        <v>11</v>
      </c>
      <c r="Q342" s="33">
        <v>1</v>
      </c>
      <c r="R342" s="33">
        <v>2</v>
      </c>
      <c r="S342" s="33">
        <v>2</v>
      </c>
      <c r="T342" s="33" t="s">
        <v>58</v>
      </c>
      <c r="U342" s="33" t="s">
        <v>45</v>
      </c>
      <c r="V342" s="33" t="s">
        <v>58</v>
      </c>
      <c r="W342" s="33">
        <v>249</v>
      </c>
      <c r="AK342">
        <f t="shared" si="20"/>
        <v>0</v>
      </c>
      <c r="AL342" t="str">
        <f t="shared" si="21"/>
        <v>Greg Schaneman</v>
      </c>
    </row>
    <row r="343" spans="1:38">
      <c r="A343" s="23">
        <v>341</v>
      </c>
      <c r="B343" s="29" t="s">
        <v>211</v>
      </c>
      <c r="C343" s="31"/>
      <c r="D343" s="156">
        <v>341</v>
      </c>
      <c r="E343" s="134">
        <v>9</v>
      </c>
      <c r="F343" s="23">
        <v>74</v>
      </c>
      <c r="G343" s="23">
        <v>66</v>
      </c>
      <c r="H343" s="23">
        <v>50</v>
      </c>
      <c r="I343" s="23">
        <v>14</v>
      </c>
      <c r="J343" s="23">
        <v>0</v>
      </c>
      <c r="K343" s="23">
        <v>0</v>
      </c>
      <c r="L343" s="210">
        <v>204</v>
      </c>
      <c r="M343" s="204">
        <v>91</v>
      </c>
      <c r="N343" s="23">
        <v>41</v>
      </c>
      <c r="O343" s="159" t="s">
        <v>721</v>
      </c>
      <c r="P343" s="33">
        <v>1</v>
      </c>
      <c r="Q343" s="33">
        <v>2</v>
      </c>
      <c r="R343" s="33">
        <v>2</v>
      </c>
      <c r="S343" s="33">
        <v>2</v>
      </c>
      <c r="T343" s="33" t="s">
        <v>59</v>
      </c>
      <c r="U343" s="33" t="s">
        <v>45</v>
      </c>
      <c r="V343" s="33" t="s">
        <v>59</v>
      </c>
      <c r="W343" s="33">
        <v>204</v>
      </c>
      <c r="AK343">
        <f t="shared" si="20"/>
        <v>0</v>
      </c>
      <c r="AL343" t="str">
        <f t="shared" si="21"/>
        <v>Amy Mattern</v>
      </c>
    </row>
    <row r="344" spans="1:38">
      <c r="A344" s="23">
        <v>341</v>
      </c>
      <c r="B344" s="29" t="s">
        <v>368</v>
      </c>
      <c r="C344" s="31"/>
      <c r="D344" s="156">
        <v>341</v>
      </c>
      <c r="E344" s="134">
        <v>104</v>
      </c>
      <c r="F344" s="23">
        <v>70</v>
      </c>
      <c r="G344" s="23">
        <v>66</v>
      </c>
      <c r="H344" s="23">
        <v>40</v>
      </c>
      <c r="I344" s="23">
        <v>28</v>
      </c>
      <c r="J344" s="23">
        <v>0</v>
      </c>
      <c r="K344" s="23">
        <v>0</v>
      </c>
      <c r="L344" s="210">
        <v>204</v>
      </c>
      <c r="M344" s="204">
        <v>91</v>
      </c>
      <c r="N344" s="23">
        <v>40</v>
      </c>
      <c r="O344" s="159" t="s">
        <v>721</v>
      </c>
      <c r="P344" s="33">
        <v>4</v>
      </c>
      <c r="Q344" s="33">
        <v>4</v>
      </c>
      <c r="R344" s="33">
        <v>1</v>
      </c>
      <c r="S344" s="33">
        <v>1</v>
      </c>
      <c r="T344" s="33" t="s">
        <v>102</v>
      </c>
      <c r="U344" s="33" t="s">
        <v>94</v>
      </c>
      <c r="V344" s="33" t="s">
        <v>94</v>
      </c>
      <c r="W344" s="33">
        <v>248</v>
      </c>
      <c r="AK344">
        <f t="shared" si="20"/>
        <v>1</v>
      </c>
      <c r="AL344" t="str">
        <f t="shared" si="21"/>
        <v>Robin Tubbs</v>
      </c>
    </row>
    <row r="345" spans="1:38">
      <c r="A345" s="23">
        <v>341</v>
      </c>
      <c r="B345" s="29" t="s">
        <v>521</v>
      </c>
      <c r="C345" s="31"/>
      <c r="D345" s="156">
        <v>341</v>
      </c>
      <c r="E345" s="134">
        <v>243</v>
      </c>
      <c r="F345" s="23">
        <v>86</v>
      </c>
      <c r="G345" s="23">
        <v>54</v>
      </c>
      <c r="H345" s="23">
        <v>50</v>
      </c>
      <c r="I345" s="23">
        <v>14</v>
      </c>
      <c r="J345" s="23">
        <v>0</v>
      </c>
      <c r="K345" s="23">
        <v>0</v>
      </c>
      <c r="L345" s="210">
        <v>204</v>
      </c>
      <c r="M345" s="204">
        <v>91</v>
      </c>
      <c r="N345" s="23">
        <v>42</v>
      </c>
      <c r="O345" s="159" t="s">
        <v>721</v>
      </c>
      <c r="P345" s="33">
        <v>4</v>
      </c>
      <c r="Q345" s="33">
        <v>1</v>
      </c>
      <c r="R345" s="33">
        <v>2</v>
      </c>
      <c r="S345" s="33">
        <v>4</v>
      </c>
      <c r="T345" s="33" t="s">
        <v>58</v>
      </c>
      <c r="U345" s="33" t="s">
        <v>45</v>
      </c>
      <c r="V345" s="33" t="s">
        <v>58</v>
      </c>
      <c r="W345" s="33">
        <v>248</v>
      </c>
      <c r="AK345">
        <f t="shared" si="20"/>
        <v>0</v>
      </c>
      <c r="AL345" t="str">
        <f t="shared" si="21"/>
        <v>Matthew Feldmann</v>
      </c>
    </row>
    <row r="346" spans="1:38">
      <c r="A346" s="23">
        <v>341</v>
      </c>
      <c r="B346" s="29" t="s">
        <v>597</v>
      </c>
      <c r="C346" s="31"/>
      <c r="D346" s="156">
        <v>341</v>
      </c>
      <c r="E346" s="134">
        <v>323</v>
      </c>
      <c r="F346" s="23">
        <v>70</v>
      </c>
      <c r="G346" s="23">
        <v>42</v>
      </c>
      <c r="H346" s="23">
        <v>50</v>
      </c>
      <c r="I346" s="23">
        <v>42</v>
      </c>
      <c r="J346" s="23">
        <v>0</v>
      </c>
      <c r="K346" s="23">
        <v>0</v>
      </c>
      <c r="L346" s="210">
        <v>204</v>
      </c>
      <c r="M346" s="204">
        <v>91</v>
      </c>
      <c r="N346" s="23">
        <v>37</v>
      </c>
      <c r="O346" s="159" t="s">
        <v>721</v>
      </c>
      <c r="P346" s="33">
        <v>1</v>
      </c>
      <c r="Q346" s="33">
        <v>2</v>
      </c>
      <c r="R346" s="33">
        <v>1</v>
      </c>
      <c r="S346" s="33">
        <v>1</v>
      </c>
      <c r="T346" s="33" t="s">
        <v>59</v>
      </c>
      <c r="U346" s="33" t="s">
        <v>57</v>
      </c>
      <c r="V346" s="33" t="s">
        <v>57</v>
      </c>
      <c r="W346" s="33">
        <v>248</v>
      </c>
      <c r="AK346">
        <f t="shared" si="20"/>
        <v>0</v>
      </c>
      <c r="AL346" t="str">
        <f t="shared" si="21"/>
        <v>Brett Eby</v>
      </c>
    </row>
    <row r="347" spans="1:38">
      <c r="A347" s="23">
        <v>341</v>
      </c>
      <c r="B347" s="29" t="s">
        <v>613</v>
      </c>
      <c r="C347" s="31"/>
      <c r="D347" s="156">
        <v>341</v>
      </c>
      <c r="E347" s="134">
        <v>340</v>
      </c>
      <c r="F347" s="23">
        <v>82</v>
      </c>
      <c r="G347" s="23">
        <v>54</v>
      </c>
      <c r="H347" s="23">
        <v>40</v>
      </c>
      <c r="I347" s="23">
        <v>28</v>
      </c>
      <c r="J347" s="23">
        <v>0</v>
      </c>
      <c r="K347" s="23">
        <v>0</v>
      </c>
      <c r="L347" s="210">
        <v>204</v>
      </c>
      <c r="M347" s="204">
        <v>91</v>
      </c>
      <c r="N347" s="23">
        <v>41</v>
      </c>
      <c r="O347" s="159" t="s">
        <v>721</v>
      </c>
      <c r="P347" s="33">
        <v>1</v>
      </c>
      <c r="Q347" s="33">
        <v>1</v>
      </c>
      <c r="R347" s="33">
        <v>3</v>
      </c>
      <c r="S347" s="33">
        <v>3</v>
      </c>
      <c r="T347" s="33" t="s">
        <v>58</v>
      </c>
      <c r="U347" s="33" t="s">
        <v>61</v>
      </c>
      <c r="V347" s="33" t="s">
        <v>58</v>
      </c>
      <c r="W347" s="33">
        <v>248</v>
      </c>
      <c r="AK347">
        <f t="shared" si="20"/>
        <v>0</v>
      </c>
      <c r="AL347" t="str">
        <f t="shared" si="21"/>
        <v>Chris O'Callaghan</v>
      </c>
    </row>
    <row r="348" spans="1:38">
      <c r="A348" s="23">
        <v>341</v>
      </c>
      <c r="B348" s="29" t="s">
        <v>652</v>
      </c>
      <c r="C348" s="31"/>
      <c r="D348" s="156">
        <v>341</v>
      </c>
      <c r="E348" s="134">
        <v>379</v>
      </c>
      <c r="F348" s="23">
        <v>82</v>
      </c>
      <c r="G348" s="23">
        <v>78</v>
      </c>
      <c r="H348" s="23">
        <v>30</v>
      </c>
      <c r="I348" s="23">
        <v>14</v>
      </c>
      <c r="J348" s="23">
        <v>0</v>
      </c>
      <c r="K348" s="23">
        <v>0</v>
      </c>
      <c r="L348" s="210">
        <v>204</v>
      </c>
      <c r="M348" s="204">
        <v>91</v>
      </c>
      <c r="N348" s="23">
        <v>43</v>
      </c>
      <c r="O348" s="159" t="s">
        <v>721</v>
      </c>
      <c r="P348" s="33">
        <v>5</v>
      </c>
      <c r="Q348" s="33">
        <v>2</v>
      </c>
      <c r="R348" s="33">
        <v>2</v>
      </c>
      <c r="S348" s="33">
        <v>1</v>
      </c>
      <c r="T348" s="33" t="s">
        <v>59</v>
      </c>
      <c r="U348" s="33" t="s">
        <v>45</v>
      </c>
      <c r="V348" s="33" t="s">
        <v>59</v>
      </c>
      <c r="W348" s="33">
        <v>204</v>
      </c>
      <c r="AK348">
        <f t="shared" si="20"/>
        <v>2</v>
      </c>
      <c r="AL348" t="str">
        <f t="shared" si="21"/>
        <v>Matt Bouges</v>
      </c>
    </row>
    <row r="349" spans="1:38">
      <c r="A349" s="23">
        <v>341</v>
      </c>
      <c r="B349" s="29" t="s">
        <v>722</v>
      </c>
      <c r="C349" s="31"/>
      <c r="D349" s="156">
        <v>341</v>
      </c>
      <c r="E349" s="134">
        <v>441</v>
      </c>
      <c r="F349" s="23">
        <v>74</v>
      </c>
      <c r="G349" s="23">
        <v>66</v>
      </c>
      <c r="H349" s="23">
        <v>50</v>
      </c>
      <c r="I349" s="23">
        <v>14</v>
      </c>
      <c r="J349" s="23">
        <v>0</v>
      </c>
      <c r="K349" s="23">
        <v>0</v>
      </c>
      <c r="L349" s="210">
        <v>204</v>
      </c>
      <c r="M349" s="204">
        <v>91</v>
      </c>
      <c r="N349" s="23">
        <v>41</v>
      </c>
      <c r="O349" s="159" t="s">
        <v>721</v>
      </c>
      <c r="P349" s="33">
        <v>2</v>
      </c>
      <c r="Q349" s="33">
        <v>1</v>
      </c>
      <c r="R349" s="33">
        <v>3</v>
      </c>
      <c r="S349" s="33">
        <v>3</v>
      </c>
      <c r="T349" s="33" t="s">
        <v>95</v>
      </c>
      <c r="U349" s="33" t="s">
        <v>97</v>
      </c>
      <c r="V349" s="33" t="s">
        <v>95</v>
      </c>
      <c r="W349" s="33">
        <v>204</v>
      </c>
      <c r="AK349">
        <f t="shared" si="20"/>
        <v>0</v>
      </c>
      <c r="AL349" t="str">
        <f t="shared" si="21"/>
        <v>Erin Mumm</v>
      </c>
    </row>
    <row r="350" spans="1:38">
      <c r="A350" s="23">
        <v>348</v>
      </c>
      <c r="B350" s="29" t="s">
        <v>347</v>
      </c>
      <c r="C350" s="31"/>
      <c r="D350" s="156">
        <v>348</v>
      </c>
      <c r="E350" s="134">
        <v>82</v>
      </c>
      <c r="F350" s="23">
        <v>62</v>
      </c>
      <c r="G350" s="23">
        <v>73</v>
      </c>
      <c r="H350" s="23">
        <v>40</v>
      </c>
      <c r="I350" s="23">
        <v>28</v>
      </c>
      <c r="J350" s="23">
        <v>0</v>
      </c>
      <c r="K350" s="23">
        <v>0</v>
      </c>
      <c r="L350" s="210">
        <v>203</v>
      </c>
      <c r="M350" s="204">
        <v>92</v>
      </c>
      <c r="N350" s="23">
        <v>38</v>
      </c>
      <c r="O350" s="159" t="s">
        <v>721</v>
      </c>
      <c r="P350" s="33">
        <v>3</v>
      </c>
      <c r="Q350" s="33">
        <v>1</v>
      </c>
      <c r="R350" s="33">
        <v>1</v>
      </c>
      <c r="S350" s="33">
        <v>5</v>
      </c>
      <c r="T350" s="33" t="s">
        <v>58</v>
      </c>
      <c r="U350" s="33" t="s">
        <v>57</v>
      </c>
      <c r="V350" s="33" t="s">
        <v>58</v>
      </c>
      <c r="W350" s="33">
        <v>266</v>
      </c>
      <c r="AK350">
        <f t="shared" si="20"/>
        <v>0</v>
      </c>
      <c r="AL350" t="str">
        <f t="shared" si="21"/>
        <v>Jeff Vaske</v>
      </c>
    </row>
    <row r="351" spans="1:38">
      <c r="A351" s="23">
        <v>348</v>
      </c>
      <c r="B351" s="29" t="s">
        <v>353</v>
      </c>
      <c r="C351" s="31"/>
      <c r="D351" s="156">
        <v>348</v>
      </c>
      <c r="E351" s="134">
        <v>88</v>
      </c>
      <c r="F351" s="23">
        <v>67</v>
      </c>
      <c r="G351" s="23">
        <v>48</v>
      </c>
      <c r="H351" s="23">
        <v>60</v>
      </c>
      <c r="I351" s="23">
        <v>28</v>
      </c>
      <c r="J351" s="23">
        <v>0</v>
      </c>
      <c r="K351" s="23">
        <v>0</v>
      </c>
      <c r="L351" s="210">
        <v>203</v>
      </c>
      <c r="M351" s="204">
        <v>92</v>
      </c>
      <c r="N351" s="23">
        <v>37</v>
      </c>
      <c r="O351" s="159" t="s">
        <v>721</v>
      </c>
      <c r="P351" s="33">
        <v>1</v>
      </c>
      <c r="Q351" s="33">
        <v>2</v>
      </c>
      <c r="R351" s="33">
        <v>1</v>
      </c>
      <c r="S351" s="33">
        <v>2</v>
      </c>
      <c r="T351" s="33" t="s">
        <v>93</v>
      </c>
      <c r="U351" s="33" t="s">
        <v>57</v>
      </c>
      <c r="V351" s="33" t="s">
        <v>57</v>
      </c>
      <c r="W351" s="33">
        <v>266</v>
      </c>
      <c r="AK351">
        <f t="shared" si="20"/>
        <v>0</v>
      </c>
      <c r="AL351" t="str">
        <f t="shared" si="21"/>
        <v>Brad Glogowski</v>
      </c>
    </row>
    <row r="352" spans="1:38">
      <c r="A352" s="23">
        <v>348</v>
      </c>
      <c r="B352" s="29" t="s">
        <v>414</v>
      </c>
      <c r="C352" s="31"/>
      <c r="D352" s="156">
        <v>348</v>
      </c>
      <c r="E352" s="134">
        <v>136</v>
      </c>
      <c r="F352" s="23">
        <v>71</v>
      </c>
      <c r="G352" s="23">
        <v>72</v>
      </c>
      <c r="H352" s="23">
        <v>60</v>
      </c>
      <c r="I352" s="23">
        <v>0</v>
      </c>
      <c r="J352" s="23">
        <v>0</v>
      </c>
      <c r="K352" s="23">
        <v>0</v>
      </c>
      <c r="L352" s="210">
        <v>203</v>
      </c>
      <c r="M352" s="204">
        <v>92</v>
      </c>
      <c r="N352" s="23">
        <v>41</v>
      </c>
      <c r="O352" s="159" t="s">
        <v>721</v>
      </c>
      <c r="P352" s="33">
        <v>2</v>
      </c>
      <c r="Q352" s="33">
        <v>7</v>
      </c>
      <c r="R352" s="33">
        <v>2</v>
      </c>
      <c r="S352" s="33">
        <v>2</v>
      </c>
      <c r="T352" s="33" t="s">
        <v>95</v>
      </c>
      <c r="U352" s="33" t="s">
        <v>45</v>
      </c>
      <c r="V352" s="33" t="s">
        <v>45</v>
      </c>
      <c r="W352" s="33">
        <v>203</v>
      </c>
      <c r="AK352">
        <f t="shared" si="20"/>
        <v>2</v>
      </c>
      <c r="AL352" t="str">
        <f t="shared" si="21"/>
        <v>Mike Lippel</v>
      </c>
    </row>
    <row r="353" spans="1:38">
      <c r="A353" s="23">
        <v>351</v>
      </c>
      <c r="B353" s="29" t="s">
        <v>416</v>
      </c>
      <c r="C353" s="31"/>
      <c r="D353" s="156">
        <v>351</v>
      </c>
      <c r="E353" s="134">
        <v>138</v>
      </c>
      <c r="F353" s="23">
        <v>78</v>
      </c>
      <c r="G353" s="23">
        <v>66</v>
      </c>
      <c r="H353" s="23">
        <v>30</v>
      </c>
      <c r="I353" s="23">
        <v>28</v>
      </c>
      <c r="J353" s="23">
        <v>0</v>
      </c>
      <c r="K353" s="23">
        <v>0</v>
      </c>
      <c r="L353" s="210">
        <v>202</v>
      </c>
      <c r="M353" s="204">
        <v>93</v>
      </c>
      <c r="N353" s="23">
        <v>41</v>
      </c>
      <c r="O353" s="159" t="s">
        <v>721</v>
      </c>
      <c r="P353" s="33">
        <v>3</v>
      </c>
      <c r="Q353" s="33">
        <v>5</v>
      </c>
      <c r="R353" s="33">
        <v>1</v>
      </c>
      <c r="S353" s="33">
        <v>1</v>
      </c>
      <c r="T353" s="33" t="s">
        <v>63</v>
      </c>
      <c r="U353" s="33" t="s">
        <v>57</v>
      </c>
      <c r="V353" s="33" t="s">
        <v>57</v>
      </c>
      <c r="W353" s="33">
        <v>246</v>
      </c>
      <c r="AK353">
        <f t="shared" si="20"/>
        <v>4</v>
      </c>
      <c r="AL353" t="str">
        <f t="shared" si="21"/>
        <v>Mike Lippel</v>
      </c>
    </row>
    <row r="354" spans="1:38">
      <c r="A354" s="23">
        <v>351</v>
      </c>
      <c r="B354" s="29" t="s">
        <v>515</v>
      </c>
      <c r="C354" s="31"/>
      <c r="D354" s="156">
        <v>351</v>
      </c>
      <c r="E354" s="134">
        <v>237</v>
      </c>
      <c r="F354" s="23">
        <v>62</v>
      </c>
      <c r="G354" s="23">
        <v>48</v>
      </c>
      <c r="H354" s="23">
        <v>50</v>
      </c>
      <c r="I354" s="23">
        <v>42</v>
      </c>
      <c r="J354" s="23">
        <v>0</v>
      </c>
      <c r="K354" s="23">
        <v>0</v>
      </c>
      <c r="L354" s="210">
        <v>202</v>
      </c>
      <c r="M354" s="204">
        <v>93</v>
      </c>
      <c r="N354" s="23">
        <v>36</v>
      </c>
      <c r="O354" s="159" t="s">
        <v>721</v>
      </c>
      <c r="P354" s="33">
        <v>2</v>
      </c>
      <c r="Q354" s="33">
        <v>1</v>
      </c>
      <c r="R354" s="33">
        <v>1</v>
      </c>
      <c r="S354" s="33">
        <v>1</v>
      </c>
      <c r="T354" s="33" t="s">
        <v>58</v>
      </c>
      <c r="U354" s="33" t="s">
        <v>57</v>
      </c>
      <c r="V354" s="33" t="s">
        <v>57</v>
      </c>
      <c r="W354" s="33">
        <v>265</v>
      </c>
      <c r="AK354">
        <f t="shared" si="20"/>
        <v>0</v>
      </c>
      <c r="AL354" t="str">
        <f t="shared" si="21"/>
        <v>Cora Lamberty</v>
      </c>
    </row>
    <row r="355" spans="1:38">
      <c r="A355" s="23">
        <v>351</v>
      </c>
      <c r="B355" s="29" t="s">
        <v>534</v>
      </c>
      <c r="C355" s="31"/>
      <c r="D355" s="156">
        <v>351</v>
      </c>
      <c r="E355" s="134">
        <v>258</v>
      </c>
      <c r="F355" s="23">
        <v>62</v>
      </c>
      <c r="G355" s="23">
        <v>48</v>
      </c>
      <c r="H355" s="23">
        <v>50</v>
      </c>
      <c r="I355" s="23">
        <v>42</v>
      </c>
      <c r="J355" s="23">
        <v>0</v>
      </c>
      <c r="K355" s="23">
        <v>0</v>
      </c>
      <c r="L355" s="210">
        <v>202</v>
      </c>
      <c r="M355" s="204">
        <v>93</v>
      </c>
      <c r="N355" s="23">
        <v>36</v>
      </c>
      <c r="O355" s="159" t="s">
        <v>721</v>
      </c>
      <c r="P355" s="33">
        <v>1</v>
      </c>
      <c r="Q355" s="33">
        <v>2</v>
      </c>
      <c r="R355" s="33">
        <v>1</v>
      </c>
      <c r="S355" s="33">
        <v>1</v>
      </c>
      <c r="T355" s="33" t="s">
        <v>93</v>
      </c>
      <c r="U355" s="33" t="s">
        <v>94</v>
      </c>
      <c r="V355" s="33" t="s">
        <v>94</v>
      </c>
      <c r="W355" s="33">
        <v>265</v>
      </c>
      <c r="AK355">
        <f t="shared" si="20"/>
        <v>1</v>
      </c>
      <c r="AL355" t="str">
        <f t="shared" si="21"/>
        <v>William Giorgis</v>
      </c>
    </row>
    <row r="356" spans="1:38">
      <c r="A356" s="23">
        <v>351</v>
      </c>
      <c r="B356" s="29" t="s">
        <v>657</v>
      </c>
      <c r="C356" s="31"/>
      <c r="D356" s="156">
        <v>351</v>
      </c>
      <c r="E356" s="134">
        <v>384</v>
      </c>
      <c r="F356" s="23">
        <v>78</v>
      </c>
      <c r="G356" s="23">
        <v>60</v>
      </c>
      <c r="H356" s="23">
        <v>50</v>
      </c>
      <c r="I356" s="23">
        <v>14</v>
      </c>
      <c r="J356" s="23">
        <v>0</v>
      </c>
      <c r="K356" s="23">
        <v>0</v>
      </c>
      <c r="L356" s="210">
        <v>202</v>
      </c>
      <c r="M356" s="204">
        <v>93</v>
      </c>
      <c r="N356" s="23">
        <v>41</v>
      </c>
      <c r="O356" s="159" t="s">
        <v>721</v>
      </c>
      <c r="P356" s="33">
        <v>1</v>
      </c>
      <c r="Q356" s="33">
        <v>3</v>
      </c>
      <c r="R356" s="33">
        <v>3</v>
      </c>
      <c r="S356" s="33">
        <v>2</v>
      </c>
      <c r="T356" s="33" t="s">
        <v>93</v>
      </c>
      <c r="U356" s="33" t="s">
        <v>96</v>
      </c>
      <c r="V356" s="33" t="s">
        <v>96</v>
      </c>
      <c r="W356" s="33">
        <v>221</v>
      </c>
      <c r="AK356">
        <f t="shared" si="20"/>
        <v>0</v>
      </c>
      <c r="AL356" t="str">
        <f t="shared" si="21"/>
        <v>Brian Osborn</v>
      </c>
    </row>
    <row r="357" spans="1:38">
      <c r="A357" s="23">
        <v>355</v>
      </c>
      <c r="B357" s="29" t="s">
        <v>480</v>
      </c>
      <c r="C357" s="31"/>
      <c r="D357" s="156">
        <v>355</v>
      </c>
      <c r="E357" s="134">
        <v>202</v>
      </c>
      <c r="F357" s="23">
        <v>71</v>
      </c>
      <c r="G357" s="23">
        <v>48</v>
      </c>
      <c r="H357" s="23">
        <v>40</v>
      </c>
      <c r="I357" s="23">
        <v>42</v>
      </c>
      <c r="J357" s="23">
        <v>0</v>
      </c>
      <c r="K357" s="23">
        <v>0</v>
      </c>
      <c r="L357" s="210">
        <v>201</v>
      </c>
      <c r="M357" s="204">
        <v>94</v>
      </c>
      <c r="N357" s="23">
        <v>38</v>
      </c>
      <c r="O357" s="159" t="s">
        <v>721</v>
      </c>
      <c r="P357" s="33">
        <v>8</v>
      </c>
      <c r="Q357" s="33">
        <v>1</v>
      </c>
      <c r="R357" s="33">
        <v>1</v>
      </c>
      <c r="S357" s="33">
        <v>1</v>
      </c>
      <c r="T357" s="33" t="s">
        <v>58</v>
      </c>
      <c r="U357" s="33" t="s">
        <v>57</v>
      </c>
      <c r="V357" s="33" t="s">
        <v>57</v>
      </c>
      <c r="W357" s="33">
        <v>264</v>
      </c>
      <c r="AK357">
        <f t="shared" si="20"/>
        <v>1</v>
      </c>
      <c r="AL357" t="str">
        <f t="shared" si="21"/>
        <v>Nate Schroeder</v>
      </c>
    </row>
    <row r="358" spans="1:38">
      <c r="A358" s="23">
        <v>355</v>
      </c>
      <c r="B358" s="29" t="s">
        <v>561</v>
      </c>
      <c r="C358" s="31"/>
      <c r="D358" s="156">
        <v>355</v>
      </c>
      <c r="E358" s="134">
        <v>287</v>
      </c>
      <c r="F358" s="23">
        <v>71</v>
      </c>
      <c r="G358" s="23">
        <v>66</v>
      </c>
      <c r="H358" s="23">
        <v>50</v>
      </c>
      <c r="I358" s="23">
        <v>14</v>
      </c>
      <c r="J358" s="23">
        <v>0</v>
      </c>
      <c r="K358" s="23">
        <v>0</v>
      </c>
      <c r="L358" s="210">
        <v>201</v>
      </c>
      <c r="M358" s="204">
        <v>94</v>
      </c>
      <c r="N358" s="23">
        <v>40</v>
      </c>
      <c r="O358" s="159" t="s">
        <v>721</v>
      </c>
      <c r="P358" s="33">
        <v>5</v>
      </c>
      <c r="Q358" s="33">
        <v>2</v>
      </c>
      <c r="R358" s="33">
        <v>1</v>
      </c>
      <c r="S358" s="33">
        <v>2</v>
      </c>
      <c r="T358" s="33" t="s">
        <v>104</v>
      </c>
      <c r="U358" s="33" t="s">
        <v>57</v>
      </c>
      <c r="V358" s="33" t="s">
        <v>57</v>
      </c>
      <c r="W358" s="33">
        <v>245</v>
      </c>
      <c r="AK358">
        <f t="shared" si="20"/>
        <v>0</v>
      </c>
      <c r="AL358" t="str">
        <f t="shared" si="21"/>
        <v>Joe Schneider</v>
      </c>
    </row>
    <row r="359" spans="1:38">
      <c r="A359" s="23">
        <v>355</v>
      </c>
      <c r="B359" s="29" t="s">
        <v>634</v>
      </c>
      <c r="C359" s="31"/>
      <c r="D359" s="156">
        <v>355</v>
      </c>
      <c r="E359" s="134">
        <v>361</v>
      </c>
      <c r="F359" s="23">
        <v>69</v>
      </c>
      <c r="G359" s="23">
        <v>54</v>
      </c>
      <c r="H359" s="23">
        <v>50</v>
      </c>
      <c r="I359" s="23">
        <v>28</v>
      </c>
      <c r="J359" s="23">
        <v>0</v>
      </c>
      <c r="K359" s="23">
        <v>0</v>
      </c>
      <c r="L359" s="210">
        <v>201</v>
      </c>
      <c r="M359" s="204">
        <v>94</v>
      </c>
      <c r="N359" s="23">
        <v>38</v>
      </c>
      <c r="O359" s="159" t="s">
        <v>721</v>
      </c>
      <c r="P359" s="33">
        <v>2</v>
      </c>
      <c r="Q359" s="33">
        <v>1</v>
      </c>
      <c r="R359" s="33">
        <v>1</v>
      </c>
      <c r="S359" s="33">
        <v>5</v>
      </c>
      <c r="T359" s="33" t="s">
        <v>58</v>
      </c>
      <c r="U359" s="33" t="s">
        <v>57</v>
      </c>
      <c r="V359" s="33" t="s">
        <v>58</v>
      </c>
      <c r="W359" s="33">
        <v>264</v>
      </c>
      <c r="AK359">
        <f t="shared" si="20"/>
        <v>0</v>
      </c>
      <c r="AL359" t="str">
        <f t="shared" si="21"/>
        <v>Tucker Joseph</v>
      </c>
    </row>
    <row r="360" spans="1:38">
      <c r="A360" s="23">
        <v>358</v>
      </c>
      <c r="B360" s="29" t="s">
        <v>214</v>
      </c>
      <c r="C360" s="31"/>
      <c r="D360" s="156">
        <v>358</v>
      </c>
      <c r="E360" s="134">
        <v>12</v>
      </c>
      <c r="F360" s="23">
        <v>74</v>
      </c>
      <c r="G360" s="23">
        <v>48</v>
      </c>
      <c r="H360" s="23">
        <v>50</v>
      </c>
      <c r="I360" s="23">
        <v>28</v>
      </c>
      <c r="J360" s="23">
        <v>0</v>
      </c>
      <c r="K360" s="23">
        <v>0</v>
      </c>
      <c r="L360" s="210">
        <v>200</v>
      </c>
      <c r="M360" s="204">
        <v>95</v>
      </c>
      <c r="N360" s="23">
        <v>39</v>
      </c>
      <c r="O360" s="159" t="s">
        <v>721</v>
      </c>
      <c r="P360" s="33">
        <v>8</v>
      </c>
      <c r="Q360" s="33">
        <v>2</v>
      </c>
      <c r="R360" s="33">
        <v>1</v>
      </c>
      <c r="S360" s="33">
        <v>1</v>
      </c>
      <c r="T360" s="33" t="s">
        <v>59</v>
      </c>
      <c r="U360" s="33" t="s">
        <v>94</v>
      </c>
      <c r="V360" s="33" t="s">
        <v>94</v>
      </c>
      <c r="W360" s="33">
        <v>244</v>
      </c>
      <c r="AK360">
        <f t="shared" si="20"/>
        <v>0</v>
      </c>
      <c r="AL360" t="str">
        <f t="shared" si="21"/>
        <v>Ed Breault</v>
      </c>
    </row>
    <row r="361" spans="1:38">
      <c r="A361" s="23">
        <v>358</v>
      </c>
      <c r="B361" s="29" t="s">
        <v>591</v>
      </c>
      <c r="C361" s="31"/>
      <c r="D361" s="156">
        <v>358</v>
      </c>
      <c r="E361" s="134">
        <v>317</v>
      </c>
      <c r="F361" s="23">
        <v>76</v>
      </c>
      <c r="G361" s="23">
        <v>60</v>
      </c>
      <c r="H361" s="23">
        <v>50</v>
      </c>
      <c r="I361" s="23">
        <v>14</v>
      </c>
      <c r="J361" s="23">
        <v>0</v>
      </c>
      <c r="K361" s="23">
        <v>0</v>
      </c>
      <c r="L361" s="210">
        <v>200</v>
      </c>
      <c r="M361" s="204">
        <v>95</v>
      </c>
      <c r="N361" s="23">
        <v>40</v>
      </c>
      <c r="O361" s="159" t="s">
        <v>721</v>
      </c>
      <c r="P361" s="33">
        <v>11</v>
      </c>
      <c r="Q361" s="33">
        <v>1</v>
      </c>
      <c r="R361" s="33">
        <v>2</v>
      </c>
      <c r="S361" s="33">
        <v>8</v>
      </c>
      <c r="T361" s="33" t="s">
        <v>58</v>
      </c>
      <c r="U361" s="33" t="s">
        <v>45</v>
      </c>
      <c r="V361" s="33" t="s">
        <v>58</v>
      </c>
      <c r="W361" s="33">
        <v>244</v>
      </c>
      <c r="AK361">
        <f t="shared" si="20"/>
        <v>1</v>
      </c>
      <c r="AL361" t="str">
        <f t="shared" si="21"/>
        <v>Michael Williamson</v>
      </c>
    </row>
    <row r="362" spans="1:38">
      <c r="A362" s="23">
        <v>358</v>
      </c>
      <c r="B362" s="29" t="s">
        <v>627</v>
      </c>
      <c r="C362" s="31"/>
      <c r="D362" s="156">
        <v>358</v>
      </c>
      <c r="E362" s="134">
        <v>354</v>
      </c>
      <c r="F362" s="23">
        <v>66</v>
      </c>
      <c r="G362" s="23">
        <v>66</v>
      </c>
      <c r="H362" s="23">
        <v>40</v>
      </c>
      <c r="I362" s="23">
        <v>28</v>
      </c>
      <c r="J362" s="23">
        <v>0</v>
      </c>
      <c r="K362" s="23">
        <v>0</v>
      </c>
      <c r="L362" s="210">
        <v>200</v>
      </c>
      <c r="M362" s="204">
        <v>95</v>
      </c>
      <c r="N362" s="23">
        <v>38</v>
      </c>
      <c r="O362" s="159" t="s">
        <v>721</v>
      </c>
      <c r="P362" s="33">
        <v>11</v>
      </c>
      <c r="Q362" s="33">
        <v>1</v>
      </c>
      <c r="R362" s="33">
        <v>1</v>
      </c>
      <c r="S362" s="33">
        <v>2</v>
      </c>
      <c r="T362" s="33" t="s">
        <v>58</v>
      </c>
      <c r="U362" s="33" t="s">
        <v>57</v>
      </c>
      <c r="V362" s="33" t="s">
        <v>58</v>
      </c>
      <c r="W362" s="33">
        <v>263</v>
      </c>
      <c r="AK362">
        <f t="shared" si="20"/>
        <v>0</v>
      </c>
      <c r="AL362" t="str">
        <f t="shared" si="21"/>
        <v>Tim Lin</v>
      </c>
    </row>
    <row r="363" spans="1:38">
      <c r="A363" s="23">
        <v>361</v>
      </c>
      <c r="B363" s="29" t="s">
        <v>386</v>
      </c>
      <c r="C363" s="31"/>
      <c r="D363" s="156">
        <v>361</v>
      </c>
      <c r="E363" s="134">
        <v>122</v>
      </c>
      <c r="F363" s="23">
        <v>69</v>
      </c>
      <c r="G363" s="23">
        <v>42</v>
      </c>
      <c r="H363" s="23">
        <v>60</v>
      </c>
      <c r="I363" s="23">
        <v>28</v>
      </c>
      <c r="J363" s="23">
        <v>0</v>
      </c>
      <c r="K363" s="23">
        <v>0</v>
      </c>
      <c r="L363" s="210">
        <v>199</v>
      </c>
      <c r="M363" s="204">
        <v>96</v>
      </c>
      <c r="N363" s="23">
        <v>37</v>
      </c>
      <c r="O363" s="159" t="s">
        <v>721</v>
      </c>
      <c r="P363" s="33">
        <v>2</v>
      </c>
      <c r="Q363" s="33">
        <v>2</v>
      </c>
      <c r="R363" s="33">
        <v>1</v>
      </c>
      <c r="S363" s="33">
        <v>1</v>
      </c>
      <c r="T363" s="33" t="s">
        <v>95</v>
      </c>
      <c r="U363" s="33" t="s">
        <v>57</v>
      </c>
      <c r="V363" s="33" t="s">
        <v>57</v>
      </c>
      <c r="W363" s="33">
        <v>243</v>
      </c>
      <c r="AK363">
        <f t="shared" si="20"/>
        <v>0</v>
      </c>
      <c r="AL363" t="str">
        <f t="shared" si="21"/>
        <v>Pat Addy</v>
      </c>
    </row>
    <row r="364" spans="1:38">
      <c r="A364" s="23">
        <v>361</v>
      </c>
      <c r="B364" s="29" t="s">
        <v>388</v>
      </c>
      <c r="C364" s="31"/>
      <c r="D364" s="156">
        <v>361</v>
      </c>
      <c r="E364" s="134">
        <v>124</v>
      </c>
      <c r="F364" s="23">
        <v>85</v>
      </c>
      <c r="G364" s="23">
        <v>60</v>
      </c>
      <c r="H364" s="23">
        <v>40</v>
      </c>
      <c r="I364" s="23">
        <v>14</v>
      </c>
      <c r="J364" s="23">
        <v>0</v>
      </c>
      <c r="K364" s="23">
        <v>0</v>
      </c>
      <c r="L364" s="210">
        <v>199</v>
      </c>
      <c r="M364" s="204">
        <v>96</v>
      </c>
      <c r="N364" s="23">
        <v>42</v>
      </c>
      <c r="O364" s="159" t="s">
        <v>721</v>
      </c>
      <c r="P364" s="33">
        <v>5</v>
      </c>
      <c r="Q364" s="33">
        <v>7</v>
      </c>
      <c r="R364" s="33">
        <v>1</v>
      </c>
      <c r="S364" s="33">
        <v>2</v>
      </c>
      <c r="T364" s="33" t="s">
        <v>104</v>
      </c>
      <c r="U364" s="33" t="s">
        <v>57</v>
      </c>
      <c r="V364" s="33" t="s">
        <v>57</v>
      </c>
      <c r="W364" s="33">
        <v>243</v>
      </c>
      <c r="AK364">
        <f t="shared" si="20"/>
        <v>0</v>
      </c>
      <c r="AL364" t="str">
        <f t="shared" si="21"/>
        <v>Jackie Mcgill</v>
      </c>
    </row>
    <row r="365" spans="1:38">
      <c r="A365" s="23">
        <v>361</v>
      </c>
      <c r="B365" s="29" t="s">
        <v>629</v>
      </c>
      <c r="C365" s="31"/>
      <c r="D365" s="156">
        <v>361</v>
      </c>
      <c r="E365" s="134">
        <v>356</v>
      </c>
      <c r="F365" s="23">
        <v>83</v>
      </c>
      <c r="G365" s="23">
        <v>48</v>
      </c>
      <c r="H365" s="23">
        <v>40</v>
      </c>
      <c r="I365" s="23">
        <v>28</v>
      </c>
      <c r="J365" s="23">
        <v>0</v>
      </c>
      <c r="K365" s="23">
        <v>0</v>
      </c>
      <c r="L365" s="210">
        <v>199</v>
      </c>
      <c r="M365" s="204">
        <v>96</v>
      </c>
      <c r="N365" s="23">
        <v>40</v>
      </c>
      <c r="O365" s="159" t="s">
        <v>721</v>
      </c>
      <c r="P365" s="33">
        <v>2</v>
      </c>
      <c r="Q365" s="33">
        <v>1</v>
      </c>
      <c r="R365" s="33">
        <v>1</v>
      </c>
      <c r="S365" s="33">
        <v>2</v>
      </c>
      <c r="T365" s="33" t="s">
        <v>58</v>
      </c>
      <c r="U365" s="33" t="s">
        <v>57</v>
      </c>
      <c r="V365" s="33" t="s">
        <v>57</v>
      </c>
      <c r="W365" s="33">
        <v>262</v>
      </c>
      <c r="AK365">
        <f t="shared" si="20"/>
        <v>2</v>
      </c>
      <c r="AL365" t="str">
        <f t="shared" si="21"/>
        <v>Lori Garrison</v>
      </c>
    </row>
    <row r="366" spans="1:38">
      <c r="A366" s="23">
        <v>364</v>
      </c>
      <c r="B366" s="29" t="s">
        <v>410</v>
      </c>
      <c r="C366" s="31"/>
      <c r="D366" s="156">
        <v>364</v>
      </c>
      <c r="E366" s="134">
        <v>132</v>
      </c>
      <c r="F366" s="23">
        <v>66</v>
      </c>
      <c r="G366" s="23">
        <v>54</v>
      </c>
      <c r="H366" s="23">
        <v>50</v>
      </c>
      <c r="I366" s="23">
        <v>28</v>
      </c>
      <c r="J366" s="23">
        <v>0</v>
      </c>
      <c r="K366" s="23">
        <v>0</v>
      </c>
      <c r="L366" s="210">
        <v>198</v>
      </c>
      <c r="M366" s="204">
        <v>97</v>
      </c>
      <c r="N366" s="23">
        <v>37</v>
      </c>
      <c r="O366" s="159" t="s">
        <v>721</v>
      </c>
      <c r="P366" s="33">
        <v>2</v>
      </c>
      <c r="Q366" s="33">
        <v>1</v>
      </c>
      <c r="R366" s="33">
        <v>1</v>
      </c>
      <c r="S366" s="33">
        <v>2</v>
      </c>
      <c r="T366" s="33" t="s">
        <v>58</v>
      </c>
      <c r="U366" s="33" t="s">
        <v>57</v>
      </c>
      <c r="V366" s="33" t="s">
        <v>57</v>
      </c>
      <c r="W366" s="33">
        <v>261</v>
      </c>
      <c r="AK366">
        <f t="shared" si="20"/>
        <v>1</v>
      </c>
      <c r="AL366" t="str">
        <f t="shared" si="21"/>
        <v>Kyle Knight</v>
      </c>
    </row>
    <row r="367" spans="1:38">
      <c r="A367" s="23">
        <v>364</v>
      </c>
      <c r="B367" s="29" t="s">
        <v>669</v>
      </c>
      <c r="C367" s="31"/>
      <c r="D367" s="156">
        <v>364</v>
      </c>
      <c r="E367" s="134">
        <v>398</v>
      </c>
      <c r="F367" s="23">
        <v>74</v>
      </c>
      <c r="G367" s="23">
        <v>60</v>
      </c>
      <c r="H367" s="23">
        <v>50</v>
      </c>
      <c r="I367" s="23">
        <v>14</v>
      </c>
      <c r="J367" s="23">
        <v>0</v>
      </c>
      <c r="K367" s="23">
        <v>0</v>
      </c>
      <c r="L367" s="210">
        <v>198</v>
      </c>
      <c r="M367" s="204">
        <v>97</v>
      </c>
      <c r="N367" s="23">
        <v>40</v>
      </c>
      <c r="O367" s="159" t="s">
        <v>721</v>
      </c>
      <c r="P367" s="33">
        <v>1</v>
      </c>
      <c r="Q367" s="33">
        <v>3</v>
      </c>
      <c r="R367" s="33">
        <v>4</v>
      </c>
      <c r="S367" s="33">
        <v>2</v>
      </c>
      <c r="T367" s="33" t="s">
        <v>93</v>
      </c>
      <c r="U367" s="33" t="s">
        <v>67</v>
      </c>
      <c r="V367" s="33" t="s">
        <v>67</v>
      </c>
      <c r="W367" s="33">
        <v>217</v>
      </c>
      <c r="AK367">
        <f t="shared" si="20"/>
        <v>1</v>
      </c>
      <c r="AL367" t="str">
        <f t="shared" si="21"/>
        <v>Tony Sulser</v>
      </c>
    </row>
    <row r="368" spans="1:38">
      <c r="A368" s="23">
        <v>366</v>
      </c>
      <c r="B368" s="29" t="s">
        <v>359</v>
      </c>
      <c r="C368" s="31"/>
      <c r="D368" s="156">
        <v>366</v>
      </c>
      <c r="E368" s="134">
        <v>95</v>
      </c>
      <c r="F368" s="23">
        <v>81</v>
      </c>
      <c r="G368" s="23">
        <v>48</v>
      </c>
      <c r="H368" s="23">
        <v>40</v>
      </c>
      <c r="I368" s="23">
        <v>28</v>
      </c>
      <c r="J368" s="23">
        <v>0</v>
      </c>
      <c r="K368" s="23">
        <v>0</v>
      </c>
      <c r="L368" s="210">
        <v>197</v>
      </c>
      <c r="M368" s="204">
        <v>98</v>
      </c>
      <c r="N368" s="23">
        <v>40</v>
      </c>
      <c r="O368" s="159" t="s">
        <v>721</v>
      </c>
      <c r="P368" s="33">
        <v>3</v>
      </c>
      <c r="Q368" s="33">
        <v>1</v>
      </c>
      <c r="R368" s="33">
        <v>1</v>
      </c>
      <c r="S368" s="33">
        <v>4</v>
      </c>
      <c r="T368" s="33" t="s">
        <v>92</v>
      </c>
      <c r="U368" s="33" t="s">
        <v>103</v>
      </c>
      <c r="V368" s="33" t="s">
        <v>92</v>
      </c>
      <c r="W368" s="33">
        <v>197</v>
      </c>
      <c r="AK368">
        <f t="shared" si="20"/>
        <v>0</v>
      </c>
      <c r="AL368" t="str">
        <f t="shared" si="21"/>
        <v>Savannah Stec</v>
      </c>
    </row>
    <row r="369" spans="1:38">
      <c r="A369" s="23">
        <v>366</v>
      </c>
      <c r="B369" s="29" t="s">
        <v>378</v>
      </c>
      <c r="C369" s="31"/>
      <c r="D369" s="156">
        <v>366</v>
      </c>
      <c r="E369" s="134">
        <v>114</v>
      </c>
      <c r="F369" s="23">
        <v>63</v>
      </c>
      <c r="G369" s="23">
        <v>42</v>
      </c>
      <c r="H369" s="23">
        <v>50</v>
      </c>
      <c r="I369" s="23">
        <v>42</v>
      </c>
      <c r="J369" s="23">
        <v>0</v>
      </c>
      <c r="K369" s="23">
        <v>0</v>
      </c>
      <c r="L369" s="210">
        <v>197</v>
      </c>
      <c r="M369" s="204">
        <v>98</v>
      </c>
      <c r="N369" s="23">
        <v>35</v>
      </c>
      <c r="O369" s="159" t="s">
        <v>721</v>
      </c>
      <c r="P369" s="33">
        <v>1</v>
      </c>
      <c r="Q369" s="33">
        <v>2</v>
      </c>
      <c r="R369" s="33">
        <v>1</v>
      </c>
      <c r="S369" s="33">
        <v>1</v>
      </c>
      <c r="T369" s="33" t="s">
        <v>93</v>
      </c>
      <c r="U369" s="33" t="s">
        <v>57</v>
      </c>
      <c r="V369" s="33" t="s">
        <v>57</v>
      </c>
      <c r="W369" s="33">
        <v>260</v>
      </c>
      <c r="AK369">
        <f t="shared" si="20"/>
        <v>0</v>
      </c>
      <c r="AL369" t="str">
        <f t="shared" si="21"/>
        <v>Chad Wilkinson</v>
      </c>
    </row>
    <row r="370" spans="1:38">
      <c r="A370" s="23">
        <v>366</v>
      </c>
      <c r="B370" s="29" t="s">
        <v>425</v>
      </c>
      <c r="C370" s="31"/>
      <c r="D370" s="156">
        <v>366</v>
      </c>
      <c r="E370" s="134">
        <v>147</v>
      </c>
      <c r="F370" s="23">
        <v>75</v>
      </c>
      <c r="G370" s="23">
        <v>54</v>
      </c>
      <c r="H370" s="23">
        <v>40</v>
      </c>
      <c r="I370" s="23">
        <v>28</v>
      </c>
      <c r="J370" s="23">
        <v>0</v>
      </c>
      <c r="K370" s="23">
        <v>0</v>
      </c>
      <c r="L370" s="210">
        <v>197</v>
      </c>
      <c r="M370" s="204">
        <v>98</v>
      </c>
      <c r="N370" s="23">
        <v>39</v>
      </c>
      <c r="O370" s="159" t="s">
        <v>721</v>
      </c>
      <c r="P370" s="33">
        <v>1</v>
      </c>
      <c r="Q370" s="33">
        <v>1</v>
      </c>
      <c r="R370" s="33">
        <v>2</v>
      </c>
      <c r="S370" s="33">
        <v>5</v>
      </c>
      <c r="T370" s="33" t="s">
        <v>58</v>
      </c>
      <c r="U370" s="33" t="s">
        <v>45</v>
      </c>
      <c r="V370" s="33" t="s">
        <v>58</v>
      </c>
      <c r="W370" s="33">
        <v>241</v>
      </c>
      <c r="AK370">
        <f t="shared" si="20"/>
        <v>0</v>
      </c>
      <c r="AL370" t="str">
        <f t="shared" si="21"/>
        <v>Mike Wright</v>
      </c>
    </row>
    <row r="371" spans="1:38">
      <c r="A371" s="23">
        <v>366</v>
      </c>
      <c r="B371" s="29" t="s">
        <v>658</v>
      </c>
      <c r="C371" s="31"/>
      <c r="D371" s="156">
        <v>366</v>
      </c>
      <c r="E371" s="134">
        <v>385</v>
      </c>
      <c r="F371" s="23">
        <v>77</v>
      </c>
      <c r="G371" s="23">
        <v>42</v>
      </c>
      <c r="H371" s="23">
        <v>50</v>
      </c>
      <c r="I371" s="23">
        <v>28</v>
      </c>
      <c r="J371" s="23">
        <v>0</v>
      </c>
      <c r="K371" s="23">
        <v>0</v>
      </c>
      <c r="L371" s="210">
        <v>197</v>
      </c>
      <c r="M371" s="204">
        <v>98</v>
      </c>
      <c r="N371" s="23">
        <v>38</v>
      </c>
      <c r="O371" s="159" t="s">
        <v>721</v>
      </c>
      <c r="P371" s="33">
        <v>9</v>
      </c>
      <c r="Q371" s="33">
        <v>1</v>
      </c>
      <c r="R371" s="33">
        <v>3</v>
      </c>
      <c r="S371" s="33">
        <v>1</v>
      </c>
      <c r="T371" s="33" t="s">
        <v>58</v>
      </c>
      <c r="U371" s="33" t="s">
        <v>94</v>
      </c>
      <c r="V371" s="33" t="s">
        <v>94</v>
      </c>
      <c r="W371" s="33">
        <v>260</v>
      </c>
      <c r="AK371">
        <f t="shared" si="20"/>
        <v>0</v>
      </c>
      <c r="AL371" t="str">
        <f t="shared" si="21"/>
        <v>Mitch Alloway</v>
      </c>
    </row>
    <row r="372" spans="1:38">
      <c r="A372" s="23">
        <v>366</v>
      </c>
      <c r="B372" s="29" t="s">
        <v>664</v>
      </c>
      <c r="C372" s="31"/>
      <c r="D372" s="156">
        <v>366</v>
      </c>
      <c r="E372" s="134">
        <v>391</v>
      </c>
      <c r="F372" s="23">
        <v>84</v>
      </c>
      <c r="G372" s="23">
        <v>73</v>
      </c>
      <c r="H372" s="23">
        <v>40</v>
      </c>
      <c r="I372" s="23">
        <v>0</v>
      </c>
      <c r="J372" s="23">
        <v>0</v>
      </c>
      <c r="K372" s="23">
        <v>0</v>
      </c>
      <c r="L372" s="210">
        <v>197</v>
      </c>
      <c r="M372" s="204">
        <v>98</v>
      </c>
      <c r="N372" s="23">
        <v>42</v>
      </c>
      <c r="O372" s="159" t="s">
        <v>721</v>
      </c>
      <c r="P372" s="33">
        <v>2</v>
      </c>
      <c r="Q372" s="33">
        <v>4</v>
      </c>
      <c r="R372" s="33">
        <v>2</v>
      </c>
      <c r="S372" s="33">
        <v>2</v>
      </c>
      <c r="T372" s="33" t="s">
        <v>95</v>
      </c>
      <c r="U372" s="33" t="s">
        <v>45</v>
      </c>
      <c r="V372" s="33" t="s">
        <v>45</v>
      </c>
      <c r="W372" s="33">
        <v>197</v>
      </c>
      <c r="AK372">
        <f t="shared" si="20"/>
        <v>0</v>
      </c>
      <c r="AL372" t="str">
        <f t="shared" si="21"/>
        <v>Cameron Osborn</v>
      </c>
    </row>
    <row r="373" spans="1:38">
      <c r="A373" s="23">
        <v>366</v>
      </c>
      <c r="B373" s="29" t="s">
        <v>706</v>
      </c>
      <c r="C373" s="31"/>
      <c r="D373" s="156">
        <v>366</v>
      </c>
      <c r="E373" s="134">
        <v>436</v>
      </c>
      <c r="F373" s="23">
        <v>88</v>
      </c>
      <c r="G373" s="23">
        <v>79</v>
      </c>
      <c r="H373" s="23">
        <v>30</v>
      </c>
      <c r="I373" s="23">
        <v>0</v>
      </c>
      <c r="J373" s="23">
        <v>0</v>
      </c>
      <c r="K373" s="23">
        <v>0</v>
      </c>
      <c r="L373" s="210">
        <v>197</v>
      </c>
      <c r="M373" s="204">
        <v>98</v>
      </c>
      <c r="N373" s="23">
        <v>44</v>
      </c>
      <c r="O373" s="159" t="s">
        <v>721</v>
      </c>
      <c r="P373" s="33">
        <v>3</v>
      </c>
      <c r="Q373" s="33">
        <v>4</v>
      </c>
      <c r="R373" s="33">
        <v>2</v>
      </c>
      <c r="S373" s="33">
        <v>4</v>
      </c>
      <c r="T373" s="33" t="s">
        <v>92</v>
      </c>
      <c r="U373" s="33" t="s">
        <v>103</v>
      </c>
      <c r="V373" s="33" t="s">
        <v>103</v>
      </c>
      <c r="W373" s="33">
        <v>197</v>
      </c>
      <c r="AK373">
        <f t="shared" si="20"/>
        <v>0</v>
      </c>
      <c r="AL373" t="str">
        <f t="shared" si="21"/>
        <v>Madison Shulo</v>
      </c>
    </row>
    <row r="374" spans="1:38">
      <c r="A374" s="23">
        <v>372</v>
      </c>
      <c r="B374" s="29" t="s">
        <v>483</v>
      </c>
      <c r="C374" s="31"/>
      <c r="D374" s="156">
        <v>372</v>
      </c>
      <c r="E374" s="134">
        <v>205</v>
      </c>
      <c r="F374" s="23">
        <v>69</v>
      </c>
      <c r="G374" s="23">
        <v>49</v>
      </c>
      <c r="H374" s="23">
        <v>50</v>
      </c>
      <c r="I374" s="23">
        <v>28</v>
      </c>
      <c r="J374" s="23">
        <v>0</v>
      </c>
      <c r="K374" s="23">
        <v>0</v>
      </c>
      <c r="L374" s="210">
        <v>196</v>
      </c>
      <c r="M374" s="204">
        <v>99</v>
      </c>
      <c r="N374" s="23">
        <v>37</v>
      </c>
      <c r="O374" s="159" t="s">
        <v>721</v>
      </c>
      <c r="P374" s="33">
        <v>2</v>
      </c>
      <c r="Q374" s="33">
        <v>1</v>
      </c>
      <c r="R374" s="33">
        <v>1</v>
      </c>
      <c r="S374" s="33">
        <v>2</v>
      </c>
      <c r="T374" s="33" t="s">
        <v>58</v>
      </c>
      <c r="U374" s="33" t="s">
        <v>57</v>
      </c>
      <c r="V374" s="33" t="s">
        <v>58</v>
      </c>
      <c r="W374" s="33">
        <v>259</v>
      </c>
      <c r="AK374">
        <f t="shared" si="20"/>
        <v>2</v>
      </c>
      <c r="AL374" t="str">
        <f t="shared" si="21"/>
        <v>Tony Brown</v>
      </c>
    </row>
    <row r="375" spans="1:38">
      <c r="A375" s="23">
        <v>373</v>
      </c>
      <c r="B375" s="29" t="s">
        <v>340</v>
      </c>
      <c r="C375" s="31"/>
      <c r="D375" s="156">
        <v>373</v>
      </c>
      <c r="E375" s="134">
        <v>76</v>
      </c>
      <c r="F375" s="23">
        <v>83</v>
      </c>
      <c r="G375" s="23">
        <v>54</v>
      </c>
      <c r="H375" s="23">
        <v>30</v>
      </c>
      <c r="I375" s="23">
        <v>28</v>
      </c>
      <c r="J375" s="23">
        <v>0</v>
      </c>
      <c r="K375" s="23">
        <v>0</v>
      </c>
      <c r="L375" s="210">
        <v>195</v>
      </c>
      <c r="M375" s="204">
        <v>100</v>
      </c>
      <c r="N375" s="23">
        <v>40</v>
      </c>
      <c r="O375" s="159" t="s">
        <v>721</v>
      </c>
      <c r="P375" s="33">
        <v>1</v>
      </c>
      <c r="Q375" s="33">
        <v>4</v>
      </c>
      <c r="R375" s="33">
        <v>1</v>
      </c>
      <c r="S375" s="33">
        <v>5</v>
      </c>
      <c r="T375" s="33" t="s">
        <v>93</v>
      </c>
      <c r="U375" s="33" t="s">
        <v>57</v>
      </c>
      <c r="V375" s="33" t="s">
        <v>93</v>
      </c>
      <c r="W375" s="33">
        <v>258</v>
      </c>
      <c r="AK375">
        <f t="shared" si="20"/>
        <v>2</v>
      </c>
      <c r="AL375" t="str">
        <f t="shared" si="21"/>
        <v>Adam Estergaard</v>
      </c>
    </row>
    <row r="376" spans="1:38">
      <c r="A376" s="23">
        <v>374</v>
      </c>
      <c r="B376" s="29" t="s">
        <v>498</v>
      </c>
      <c r="C376" s="31"/>
      <c r="D376" s="156">
        <v>374</v>
      </c>
      <c r="E376" s="134">
        <v>220</v>
      </c>
      <c r="F376" s="23">
        <v>74</v>
      </c>
      <c r="G376" s="23">
        <v>42</v>
      </c>
      <c r="H376" s="23">
        <v>50</v>
      </c>
      <c r="I376" s="23">
        <v>28</v>
      </c>
      <c r="J376" s="23">
        <v>0</v>
      </c>
      <c r="K376" s="23">
        <v>0</v>
      </c>
      <c r="L376" s="210">
        <v>194</v>
      </c>
      <c r="M376" s="204">
        <v>101</v>
      </c>
      <c r="N376" s="23">
        <v>38</v>
      </c>
      <c r="O376" s="159" t="s">
        <v>721</v>
      </c>
      <c r="P376" s="33">
        <v>2</v>
      </c>
      <c r="Q376" s="33">
        <v>2</v>
      </c>
      <c r="R376" s="33">
        <v>1</v>
      </c>
      <c r="S376" s="33">
        <v>1</v>
      </c>
      <c r="T376" s="33" t="s">
        <v>59</v>
      </c>
      <c r="U376" s="33" t="s">
        <v>94</v>
      </c>
      <c r="V376" s="33" t="s">
        <v>59</v>
      </c>
      <c r="W376" s="33">
        <v>213</v>
      </c>
      <c r="AK376">
        <f t="shared" si="20"/>
        <v>0</v>
      </c>
      <c r="AL376" t="str">
        <f t="shared" si="21"/>
        <v>Shannon Banks</v>
      </c>
    </row>
    <row r="377" spans="1:38">
      <c r="A377" s="23">
        <v>374</v>
      </c>
      <c r="B377" s="29" t="s">
        <v>598</v>
      </c>
      <c r="C377" s="31"/>
      <c r="D377" s="156">
        <v>374</v>
      </c>
      <c r="E377" s="134">
        <v>324</v>
      </c>
      <c r="F377" s="23">
        <v>80</v>
      </c>
      <c r="G377" s="23">
        <v>60</v>
      </c>
      <c r="H377" s="23">
        <v>40</v>
      </c>
      <c r="I377" s="23">
        <v>14</v>
      </c>
      <c r="J377" s="23">
        <v>0</v>
      </c>
      <c r="K377" s="23">
        <v>0</v>
      </c>
      <c r="L377" s="210">
        <v>194</v>
      </c>
      <c r="M377" s="204">
        <v>101</v>
      </c>
      <c r="N377" s="23">
        <v>40</v>
      </c>
      <c r="O377" s="159" t="s">
        <v>721</v>
      </c>
      <c r="P377" s="33">
        <v>5</v>
      </c>
      <c r="Q377" s="33">
        <v>2</v>
      </c>
      <c r="R377" s="33">
        <v>1</v>
      </c>
      <c r="S377" s="33">
        <v>2</v>
      </c>
      <c r="T377" s="33" t="s">
        <v>104</v>
      </c>
      <c r="U377" s="33" t="s">
        <v>96</v>
      </c>
      <c r="V377" s="33" t="s">
        <v>104</v>
      </c>
      <c r="W377" s="33">
        <v>194</v>
      </c>
      <c r="AK377">
        <f t="shared" si="20"/>
        <v>0</v>
      </c>
      <c r="AL377" t="str">
        <f t="shared" si="21"/>
        <v>Karen Klugh</v>
      </c>
    </row>
    <row r="378" spans="1:38">
      <c r="A378" s="23">
        <v>374</v>
      </c>
      <c r="B378" s="29" t="s">
        <v>604</v>
      </c>
      <c r="C378" s="31"/>
      <c r="D378" s="156">
        <v>374</v>
      </c>
      <c r="E378" s="134">
        <v>330</v>
      </c>
      <c r="F378" s="23">
        <v>68</v>
      </c>
      <c r="G378" s="23">
        <v>48</v>
      </c>
      <c r="H378" s="23">
        <v>50</v>
      </c>
      <c r="I378" s="23">
        <v>28</v>
      </c>
      <c r="J378" s="23">
        <v>0</v>
      </c>
      <c r="K378" s="23">
        <v>0</v>
      </c>
      <c r="L378" s="210">
        <v>194</v>
      </c>
      <c r="M378" s="204">
        <v>101</v>
      </c>
      <c r="N378" s="23">
        <v>36</v>
      </c>
      <c r="O378" s="159" t="s">
        <v>721</v>
      </c>
      <c r="P378" s="33">
        <v>2</v>
      </c>
      <c r="Q378" s="33">
        <v>1</v>
      </c>
      <c r="R378" s="33">
        <v>1</v>
      </c>
      <c r="S378" s="33">
        <v>5</v>
      </c>
      <c r="T378" s="33" t="s">
        <v>95</v>
      </c>
      <c r="U378" s="33" t="s">
        <v>57</v>
      </c>
      <c r="V378" s="33" t="s">
        <v>95</v>
      </c>
      <c r="W378" s="33">
        <v>213</v>
      </c>
      <c r="AK378">
        <f t="shared" si="20"/>
        <v>0</v>
      </c>
      <c r="AL378" t="str">
        <f t="shared" si="21"/>
        <v>Nick Hardy</v>
      </c>
    </row>
    <row r="379" spans="1:38">
      <c r="A379" s="23">
        <v>377</v>
      </c>
      <c r="B379" s="29" t="s">
        <v>320</v>
      </c>
      <c r="C379" s="31"/>
      <c r="D379" s="156">
        <v>377</v>
      </c>
      <c r="E379" s="134">
        <v>55</v>
      </c>
      <c r="F379" s="23">
        <v>71</v>
      </c>
      <c r="G379" s="23">
        <v>48</v>
      </c>
      <c r="H379" s="23">
        <v>60</v>
      </c>
      <c r="I379" s="23">
        <v>14</v>
      </c>
      <c r="J379" s="23">
        <v>0</v>
      </c>
      <c r="K379" s="23">
        <v>0</v>
      </c>
      <c r="L379" s="210">
        <v>193</v>
      </c>
      <c r="M379" s="204">
        <v>102</v>
      </c>
      <c r="N379" s="23">
        <v>38</v>
      </c>
      <c r="O379" s="159" t="s">
        <v>721</v>
      </c>
      <c r="P379" s="33">
        <v>2</v>
      </c>
      <c r="Q379" s="33">
        <v>2</v>
      </c>
      <c r="R379" s="33">
        <v>1</v>
      </c>
      <c r="S379" s="33">
        <v>2</v>
      </c>
      <c r="T379" s="33" t="s">
        <v>59</v>
      </c>
      <c r="U379" s="33" t="s">
        <v>57</v>
      </c>
      <c r="V379" s="33" t="s">
        <v>57</v>
      </c>
      <c r="W379" s="33">
        <v>237</v>
      </c>
      <c r="AK379">
        <f t="shared" si="20"/>
        <v>2</v>
      </c>
      <c r="AL379" t="str">
        <f t="shared" si="21"/>
        <v>Adam Messinger</v>
      </c>
    </row>
    <row r="380" spans="1:38">
      <c r="A380" s="23">
        <v>377</v>
      </c>
      <c r="B380" s="29" t="s">
        <v>355</v>
      </c>
      <c r="C380" s="31"/>
      <c r="D380" s="156">
        <v>377</v>
      </c>
      <c r="E380" s="134">
        <v>90</v>
      </c>
      <c r="F380" s="23">
        <v>75</v>
      </c>
      <c r="G380" s="23">
        <v>54</v>
      </c>
      <c r="H380" s="23">
        <v>50</v>
      </c>
      <c r="I380" s="23">
        <v>14</v>
      </c>
      <c r="J380" s="23">
        <v>0</v>
      </c>
      <c r="K380" s="23">
        <v>0</v>
      </c>
      <c r="L380" s="210">
        <v>193</v>
      </c>
      <c r="M380" s="204">
        <v>102</v>
      </c>
      <c r="N380" s="23">
        <v>39</v>
      </c>
      <c r="O380" s="159" t="s">
        <v>721</v>
      </c>
      <c r="P380" s="33">
        <v>2</v>
      </c>
      <c r="Q380" s="33">
        <v>3</v>
      </c>
      <c r="R380" s="33">
        <v>1</v>
      </c>
      <c r="S380" s="33">
        <v>3</v>
      </c>
      <c r="T380" s="33" t="s">
        <v>60</v>
      </c>
      <c r="U380" s="33" t="s">
        <v>57</v>
      </c>
      <c r="V380" s="33" t="s">
        <v>57</v>
      </c>
      <c r="W380" s="33">
        <v>237</v>
      </c>
      <c r="AK380">
        <f t="shared" si="20"/>
        <v>0</v>
      </c>
      <c r="AL380" t="str">
        <f t="shared" si="21"/>
        <v>Sean Stec</v>
      </c>
    </row>
    <row r="381" spans="1:38">
      <c r="A381" s="23">
        <v>377</v>
      </c>
      <c r="B381" s="29" t="s">
        <v>462</v>
      </c>
      <c r="C381" s="31"/>
      <c r="D381" s="156">
        <v>377</v>
      </c>
      <c r="E381" s="134">
        <v>184</v>
      </c>
      <c r="F381" s="23">
        <v>65</v>
      </c>
      <c r="G381" s="23">
        <v>54</v>
      </c>
      <c r="H381" s="23">
        <v>60</v>
      </c>
      <c r="I381" s="23">
        <v>14</v>
      </c>
      <c r="J381" s="23">
        <v>0</v>
      </c>
      <c r="K381" s="23">
        <v>0</v>
      </c>
      <c r="L381" s="210">
        <v>193</v>
      </c>
      <c r="M381" s="204">
        <v>102</v>
      </c>
      <c r="N381" s="23">
        <v>37</v>
      </c>
      <c r="O381" s="159" t="s">
        <v>721</v>
      </c>
      <c r="P381" s="33">
        <v>4</v>
      </c>
      <c r="Q381" s="33">
        <v>3</v>
      </c>
      <c r="R381" s="33">
        <v>1</v>
      </c>
      <c r="S381" s="33">
        <v>2</v>
      </c>
      <c r="T381" s="33" t="s">
        <v>60</v>
      </c>
      <c r="U381" s="33" t="s">
        <v>57</v>
      </c>
      <c r="V381" s="33" t="s">
        <v>57</v>
      </c>
      <c r="W381" s="33">
        <v>237</v>
      </c>
      <c r="AK381">
        <f t="shared" si="20"/>
        <v>1</v>
      </c>
      <c r="AL381" t="str">
        <f t="shared" si="21"/>
        <v>Grant Leischner</v>
      </c>
    </row>
    <row r="382" spans="1:38">
      <c r="A382" s="23">
        <v>377</v>
      </c>
      <c r="B382" s="29" t="s">
        <v>513</v>
      </c>
      <c r="C382" s="31"/>
      <c r="D382" s="156">
        <v>377</v>
      </c>
      <c r="E382" s="134">
        <v>235</v>
      </c>
      <c r="F382" s="23">
        <v>65</v>
      </c>
      <c r="G382" s="23">
        <v>60</v>
      </c>
      <c r="H382" s="23">
        <v>40</v>
      </c>
      <c r="I382" s="23">
        <v>28</v>
      </c>
      <c r="J382" s="23">
        <v>0</v>
      </c>
      <c r="K382" s="23">
        <v>0</v>
      </c>
      <c r="L382" s="210">
        <v>193</v>
      </c>
      <c r="M382" s="204">
        <v>102</v>
      </c>
      <c r="N382" s="23">
        <v>37</v>
      </c>
      <c r="O382" s="159" t="s">
        <v>721</v>
      </c>
      <c r="P382" s="33">
        <v>2</v>
      </c>
      <c r="Q382" s="33">
        <v>1</v>
      </c>
      <c r="R382" s="33">
        <v>1</v>
      </c>
      <c r="S382" s="33">
        <v>3</v>
      </c>
      <c r="T382" s="33" t="s">
        <v>58</v>
      </c>
      <c r="U382" s="33" t="s">
        <v>57</v>
      </c>
      <c r="V382" s="33" t="s">
        <v>58</v>
      </c>
      <c r="W382" s="33">
        <v>256</v>
      </c>
      <c r="AK382">
        <f t="shared" si="20"/>
        <v>2</v>
      </c>
      <c r="AL382" t="str">
        <f t="shared" si="21"/>
        <v>Shane King</v>
      </c>
    </row>
    <row r="383" spans="1:38">
      <c r="A383" s="23">
        <v>377</v>
      </c>
      <c r="B383" s="29" t="s">
        <v>542</v>
      </c>
      <c r="C383" s="31"/>
      <c r="D383" s="156">
        <v>377</v>
      </c>
      <c r="E383" s="134">
        <v>266</v>
      </c>
      <c r="F383" s="23">
        <v>75</v>
      </c>
      <c r="G383" s="23">
        <v>54</v>
      </c>
      <c r="H383" s="23">
        <v>50</v>
      </c>
      <c r="I383" s="23">
        <v>14</v>
      </c>
      <c r="J383" s="23">
        <v>0</v>
      </c>
      <c r="K383" s="23">
        <v>0</v>
      </c>
      <c r="L383" s="210">
        <v>193</v>
      </c>
      <c r="M383" s="204">
        <v>102</v>
      </c>
      <c r="N383" s="23">
        <v>39</v>
      </c>
      <c r="O383" s="159" t="s">
        <v>721</v>
      </c>
      <c r="P383" s="33">
        <v>2</v>
      </c>
      <c r="Q383" s="33">
        <v>1</v>
      </c>
      <c r="R383" s="33">
        <v>6</v>
      </c>
      <c r="S383" s="33">
        <v>3</v>
      </c>
      <c r="T383" s="33" t="s">
        <v>58</v>
      </c>
      <c r="U383" s="33" t="s">
        <v>69</v>
      </c>
      <c r="V383" s="33" t="s">
        <v>58</v>
      </c>
      <c r="W383" s="33">
        <v>237</v>
      </c>
      <c r="AK383">
        <f t="shared" si="20"/>
        <v>0</v>
      </c>
      <c r="AL383" t="str">
        <f t="shared" si="21"/>
        <v>Kevin Ebben</v>
      </c>
    </row>
    <row r="384" spans="1:38">
      <c r="A384" s="23">
        <v>382</v>
      </c>
      <c r="B384" s="29" t="s">
        <v>306</v>
      </c>
      <c r="C384" s="31"/>
      <c r="D384" s="156">
        <v>382</v>
      </c>
      <c r="E384" s="134">
        <v>41</v>
      </c>
      <c r="F384" s="23">
        <v>64</v>
      </c>
      <c r="G384" s="23">
        <v>60</v>
      </c>
      <c r="H384" s="23">
        <v>40</v>
      </c>
      <c r="I384" s="23">
        <v>28</v>
      </c>
      <c r="J384" s="23">
        <v>0</v>
      </c>
      <c r="K384" s="23">
        <v>0</v>
      </c>
      <c r="L384" s="210">
        <v>192</v>
      </c>
      <c r="M384" s="204">
        <v>103</v>
      </c>
      <c r="N384" s="23">
        <v>36</v>
      </c>
      <c r="O384" s="159" t="s">
        <v>721</v>
      </c>
      <c r="P384" s="33">
        <v>4</v>
      </c>
      <c r="Q384" s="33">
        <v>1</v>
      </c>
      <c r="R384" s="33">
        <v>1</v>
      </c>
      <c r="S384" s="33">
        <v>2</v>
      </c>
      <c r="T384" s="33" t="s">
        <v>58</v>
      </c>
      <c r="U384" s="33" t="s">
        <v>57</v>
      </c>
      <c r="V384" s="33" t="s">
        <v>58</v>
      </c>
      <c r="W384" s="33">
        <v>255</v>
      </c>
      <c r="AK384">
        <f t="shared" si="20"/>
        <v>0</v>
      </c>
      <c r="AL384" t="str">
        <f t="shared" si="21"/>
        <v>Tom Vobejda</v>
      </c>
    </row>
    <row r="385" spans="1:38">
      <c r="A385" s="23">
        <v>382</v>
      </c>
      <c r="B385" s="29" t="s">
        <v>526</v>
      </c>
      <c r="C385" s="31"/>
      <c r="D385" s="156">
        <v>382</v>
      </c>
      <c r="E385" s="134">
        <v>222</v>
      </c>
      <c r="F385" s="23">
        <v>66</v>
      </c>
      <c r="G385" s="23">
        <v>48</v>
      </c>
      <c r="H385" s="23">
        <v>50</v>
      </c>
      <c r="I385" s="23">
        <v>28</v>
      </c>
      <c r="J385" s="23">
        <v>0</v>
      </c>
      <c r="K385" s="23">
        <v>0</v>
      </c>
      <c r="L385" s="210">
        <v>192</v>
      </c>
      <c r="M385" s="204">
        <v>103</v>
      </c>
      <c r="N385" s="23">
        <v>37</v>
      </c>
      <c r="O385" s="159" t="s">
        <v>721</v>
      </c>
      <c r="P385" s="33">
        <v>1</v>
      </c>
      <c r="Q385" s="33">
        <v>2</v>
      </c>
      <c r="R385" s="33">
        <v>1</v>
      </c>
      <c r="S385" s="33">
        <v>8</v>
      </c>
      <c r="T385" s="33" t="s">
        <v>93</v>
      </c>
      <c r="U385" s="33" t="s">
        <v>57</v>
      </c>
      <c r="V385" s="33" t="s">
        <v>57</v>
      </c>
      <c r="W385" s="33">
        <v>255</v>
      </c>
      <c r="AK385">
        <f t="shared" si="20"/>
        <v>0</v>
      </c>
      <c r="AL385" t="str">
        <f t="shared" si="21"/>
        <v>Tyrone Banks Iii</v>
      </c>
    </row>
    <row r="386" spans="1:38">
      <c r="A386" s="23">
        <v>382</v>
      </c>
      <c r="B386" s="29" t="s">
        <v>630</v>
      </c>
      <c r="C386" s="31"/>
      <c r="D386" s="156">
        <v>382</v>
      </c>
      <c r="E386" s="134">
        <v>357</v>
      </c>
      <c r="F386" s="23">
        <v>72</v>
      </c>
      <c r="G386" s="23">
        <v>66</v>
      </c>
      <c r="H386" s="23">
        <v>40</v>
      </c>
      <c r="I386" s="23">
        <v>14</v>
      </c>
      <c r="J386" s="23">
        <v>0</v>
      </c>
      <c r="K386" s="23">
        <v>0</v>
      </c>
      <c r="L386" s="210">
        <v>192</v>
      </c>
      <c r="M386" s="204">
        <v>103</v>
      </c>
      <c r="N386" s="23">
        <v>39</v>
      </c>
      <c r="O386" s="159" t="s">
        <v>721</v>
      </c>
      <c r="P386" s="33">
        <v>1</v>
      </c>
      <c r="Q386" s="33">
        <v>4</v>
      </c>
      <c r="R386" s="33">
        <v>2</v>
      </c>
      <c r="S386" s="33">
        <v>3</v>
      </c>
      <c r="T386" s="33" t="s">
        <v>93</v>
      </c>
      <c r="U386" s="33" t="s">
        <v>97</v>
      </c>
      <c r="V386" s="33" t="s">
        <v>93</v>
      </c>
      <c r="W386" s="33">
        <v>236</v>
      </c>
      <c r="AK386">
        <f t="shared" si="20"/>
        <v>0</v>
      </c>
      <c r="AL386" t="str">
        <f t="shared" si="21"/>
        <v>Jay Garrison</v>
      </c>
    </row>
    <row r="387" spans="1:38">
      <c r="A387" s="23">
        <v>385</v>
      </c>
      <c r="B387" s="29" t="s">
        <v>309</v>
      </c>
      <c r="C387" s="31"/>
      <c r="D387" s="156">
        <v>385</v>
      </c>
      <c r="E387" s="134">
        <v>44</v>
      </c>
      <c r="F387" s="23">
        <v>79</v>
      </c>
      <c r="G387" s="23">
        <v>48</v>
      </c>
      <c r="H387" s="23">
        <v>50</v>
      </c>
      <c r="I387" s="23">
        <v>14</v>
      </c>
      <c r="J387" s="23">
        <v>0</v>
      </c>
      <c r="K387" s="23">
        <v>0</v>
      </c>
      <c r="L387" s="210">
        <v>191</v>
      </c>
      <c r="M387" s="204">
        <v>104</v>
      </c>
      <c r="N387" s="23">
        <v>39</v>
      </c>
      <c r="O387" s="159" t="s">
        <v>721</v>
      </c>
      <c r="P387" s="33">
        <v>2</v>
      </c>
      <c r="Q387" s="33">
        <v>2</v>
      </c>
      <c r="R387" s="33">
        <v>1</v>
      </c>
      <c r="S387" s="33">
        <v>3</v>
      </c>
      <c r="T387" s="33" t="s">
        <v>59</v>
      </c>
      <c r="U387" s="33" t="s">
        <v>57</v>
      </c>
      <c r="V387" s="33" t="s">
        <v>57</v>
      </c>
      <c r="W387" s="33">
        <v>235</v>
      </c>
      <c r="AK387">
        <f t="shared" ref="AK387:AK443" si="22">IFERROR(RIGHT(B387,1)*1,0)</f>
        <v>4</v>
      </c>
      <c r="AL387" t="str">
        <f t="shared" ref="AL387:AL443" si="23">IFERROR(LEFT(B387,IFERROR(SEARCH(AK387,B387,1)-1,B387)),B387)</f>
        <v>Jason Sessler</v>
      </c>
    </row>
    <row r="388" spans="1:38">
      <c r="A388" s="23">
        <v>385</v>
      </c>
      <c r="B388" s="29" t="s">
        <v>406</v>
      </c>
      <c r="C388" s="31"/>
      <c r="D388" s="156">
        <v>385</v>
      </c>
      <c r="E388" s="134">
        <v>128</v>
      </c>
      <c r="F388" s="23">
        <v>63</v>
      </c>
      <c r="G388" s="23">
        <v>54</v>
      </c>
      <c r="H388" s="23">
        <v>60</v>
      </c>
      <c r="I388" s="23">
        <v>14</v>
      </c>
      <c r="J388" s="23">
        <v>0</v>
      </c>
      <c r="K388" s="23">
        <v>0</v>
      </c>
      <c r="L388" s="210">
        <v>191</v>
      </c>
      <c r="M388" s="204">
        <v>104</v>
      </c>
      <c r="N388" s="23">
        <v>36</v>
      </c>
      <c r="O388" s="159" t="s">
        <v>721</v>
      </c>
      <c r="P388" s="33">
        <v>2</v>
      </c>
      <c r="Q388" s="33">
        <v>2</v>
      </c>
      <c r="R388" s="33">
        <v>1</v>
      </c>
      <c r="S388" s="33">
        <v>2</v>
      </c>
      <c r="T388" s="33" t="s">
        <v>59</v>
      </c>
      <c r="U388" s="33" t="s">
        <v>96</v>
      </c>
      <c r="V388" s="33" t="s">
        <v>59</v>
      </c>
      <c r="W388" s="33">
        <v>191</v>
      </c>
      <c r="AK388">
        <f t="shared" si="22"/>
        <v>0</v>
      </c>
      <c r="AL388" t="str">
        <f t="shared" si="23"/>
        <v>Chad Valadez</v>
      </c>
    </row>
    <row r="389" spans="1:38">
      <c r="A389" s="23">
        <v>385</v>
      </c>
      <c r="B389" s="29" t="s">
        <v>511</v>
      </c>
      <c r="C389" s="31"/>
      <c r="D389" s="156">
        <v>385</v>
      </c>
      <c r="E389" s="134">
        <v>233</v>
      </c>
      <c r="F389" s="23">
        <v>73</v>
      </c>
      <c r="G389" s="23">
        <v>54</v>
      </c>
      <c r="H389" s="23">
        <v>50</v>
      </c>
      <c r="I389" s="23">
        <v>14</v>
      </c>
      <c r="J389" s="23">
        <v>0</v>
      </c>
      <c r="K389" s="23">
        <v>0</v>
      </c>
      <c r="L389" s="210">
        <v>191</v>
      </c>
      <c r="M389" s="204">
        <v>104</v>
      </c>
      <c r="N389" s="23">
        <v>38</v>
      </c>
      <c r="O389" s="159" t="s">
        <v>721</v>
      </c>
      <c r="P389" s="33">
        <v>2</v>
      </c>
      <c r="Q389" s="33">
        <v>2</v>
      </c>
      <c r="R389" s="33">
        <v>3</v>
      </c>
      <c r="S389" s="33">
        <v>1</v>
      </c>
      <c r="T389" s="33" t="s">
        <v>95</v>
      </c>
      <c r="U389" s="33" t="s">
        <v>94</v>
      </c>
      <c r="V389" s="33" t="s">
        <v>95</v>
      </c>
      <c r="W389" s="33">
        <v>210</v>
      </c>
      <c r="AK389">
        <f t="shared" si="22"/>
        <v>0</v>
      </c>
      <c r="AL389" t="str">
        <f t="shared" si="23"/>
        <v>Andy Cook</v>
      </c>
    </row>
    <row r="390" spans="1:38">
      <c r="A390" s="23">
        <v>385</v>
      </c>
      <c r="B390" s="29" t="s">
        <v>557</v>
      </c>
      <c r="C390" s="31"/>
      <c r="D390" s="156">
        <v>385</v>
      </c>
      <c r="E390" s="134">
        <v>283</v>
      </c>
      <c r="F390" s="23">
        <v>73</v>
      </c>
      <c r="G390" s="23">
        <v>60</v>
      </c>
      <c r="H390" s="23">
        <v>30</v>
      </c>
      <c r="I390" s="23">
        <v>28</v>
      </c>
      <c r="J390" s="23">
        <v>0</v>
      </c>
      <c r="K390" s="23">
        <v>0</v>
      </c>
      <c r="L390" s="210">
        <v>191</v>
      </c>
      <c r="M390" s="204">
        <v>104</v>
      </c>
      <c r="N390" s="23">
        <v>38</v>
      </c>
      <c r="O390" s="159" t="s">
        <v>721</v>
      </c>
      <c r="P390" s="33">
        <v>5</v>
      </c>
      <c r="Q390" s="33">
        <v>1</v>
      </c>
      <c r="R390" s="33">
        <v>1</v>
      </c>
      <c r="S390" s="33">
        <v>3</v>
      </c>
      <c r="T390" s="33" t="s">
        <v>104</v>
      </c>
      <c r="U390" s="33" t="s">
        <v>57</v>
      </c>
      <c r="V390" s="33" t="s">
        <v>57</v>
      </c>
      <c r="W390" s="33">
        <v>235</v>
      </c>
      <c r="AK390">
        <f t="shared" si="22"/>
        <v>0</v>
      </c>
      <c r="AL390" t="str">
        <f t="shared" si="23"/>
        <v>Robyn Schneider</v>
      </c>
    </row>
    <row r="391" spans="1:38">
      <c r="A391" s="23">
        <v>385</v>
      </c>
      <c r="B391" s="29" t="s">
        <v>678</v>
      </c>
      <c r="C391" s="31"/>
      <c r="D391" s="156">
        <v>385</v>
      </c>
      <c r="E391" s="134">
        <v>407</v>
      </c>
      <c r="F391" s="23">
        <v>61</v>
      </c>
      <c r="G391" s="23">
        <v>48</v>
      </c>
      <c r="H391" s="23">
        <v>40</v>
      </c>
      <c r="I391" s="23">
        <v>42</v>
      </c>
      <c r="J391" s="23">
        <v>0</v>
      </c>
      <c r="K391" s="23">
        <v>0</v>
      </c>
      <c r="L391" s="210">
        <v>191</v>
      </c>
      <c r="M391" s="204">
        <v>104</v>
      </c>
      <c r="N391" s="23">
        <v>35</v>
      </c>
      <c r="O391" s="159" t="s">
        <v>721</v>
      </c>
      <c r="P391" s="33">
        <v>1</v>
      </c>
      <c r="Q391" s="33">
        <v>1</v>
      </c>
      <c r="R391" s="33">
        <v>1</v>
      </c>
      <c r="S391" s="33">
        <v>2</v>
      </c>
      <c r="T391" s="33" t="s">
        <v>58</v>
      </c>
      <c r="U391" s="33" t="s">
        <v>57</v>
      </c>
      <c r="V391" s="33" t="s">
        <v>57</v>
      </c>
      <c r="W391" s="33">
        <v>254</v>
      </c>
      <c r="AK391">
        <f t="shared" si="22"/>
        <v>1</v>
      </c>
      <c r="AL391" t="str">
        <f t="shared" si="23"/>
        <v>Ryan Stieren</v>
      </c>
    </row>
    <row r="392" spans="1:38">
      <c r="A392" s="23">
        <v>385</v>
      </c>
      <c r="B392" s="29" t="s">
        <v>702</v>
      </c>
      <c r="C392" s="31"/>
      <c r="D392" s="156">
        <v>385</v>
      </c>
      <c r="E392" s="134">
        <v>433</v>
      </c>
      <c r="F392" s="23">
        <v>65</v>
      </c>
      <c r="G392" s="23">
        <v>48</v>
      </c>
      <c r="H392" s="23">
        <v>50</v>
      </c>
      <c r="I392" s="23">
        <v>28</v>
      </c>
      <c r="J392" s="23">
        <v>0</v>
      </c>
      <c r="K392" s="23">
        <v>0</v>
      </c>
      <c r="L392" s="210">
        <v>191</v>
      </c>
      <c r="M392" s="204">
        <v>104</v>
      </c>
      <c r="N392" s="23">
        <v>36</v>
      </c>
      <c r="O392" s="159" t="s">
        <v>721</v>
      </c>
      <c r="P392" s="33">
        <v>1</v>
      </c>
      <c r="Q392" s="33">
        <v>2</v>
      </c>
      <c r="R392" s="33">
        <v>1</v>
      </c>
      <c r="S392" s="33">
        <v>8</v>
      </c>
      <c r="T392" s="33" t="s">
        <v>93</v>
      </c>
      <c r="U392" s="33" t="s">
        <v>57</v>
      </c>
      <c r="V392" s="33" t="s">
        <v>57</v>
      </c>
      <c r="W392" s="33">
        <v>254</v>
      </c>
      <c r="AK392">
        <f t="shared" si="22"/>
        <v>0</v>
      </c>
      <c r="AL392" t="str">
        <f t="shared" si="23"/>
        <v>Joey Tomaszkiewicz</v>
      </c>
    </row>
    <row r="393" spans="1:38">
      <c r="A393" s="23">
        <v>391</v>
      </c>
      <c r="B393" s="29" t="s">
        <v>365</v>
      </c>
      <c r="C393" s="31"/>
      <c r="D393" s="156">
        <v>391</v>
      </c>
      <c r="E393" s="134">
        <v>101</v>
      </c>
      <c r="F393" s="23">
        <v>78</v>
      </c>
      <c r="G393" s="23">
        <v>48</v>
      </c>
      <c r="H393" s="23">
        <v>50</v>
      </c>
      <c r="I393" s="23">
        <v>14</v>
      </c>
      <c r="J393" s="23">
        <v>0</v>
      </c>
      <c r="K393" s="23">
        <v>0</v>
      </c>
      <c r="L393" s="210">
        <v>190</v>
      </c>
      <c r="M393" s="204">
        <v>105</v>
      </c>
      <c r="N393" s="23">
        <v>39</v>
      </c>
      <c r="O393" s="159" t="s">
        <v>721</v>
      </c>
      <c r="P393" s="33">
        <v>2</v>
      </c>
      <c r="Q393" s="33">
        <v>2</v>
      </c>
      <c r="R393" s="33">
        <v>1</v>
      </c>
      <c r="S393" s="33">
        <v>2</v>
      </c>
      <c r="T393" s="33" t="s">
        <v>59</v>
      </c>
      <c r="U393" s="33" t="s">
        <v>96</v>
      </c>
      <c r="V393" s="33" t="s">
        <v>59</v>
      </c>
      <c r="W393" s="33">
        <v>190</v>
      </c>
      <c r="AK393">
        <f t="shared" si="22"/>
        <v>1</v>
      </c>
      <c r="AL393" t="str">
        <f t="shared" si="23"/>
        <v>Ross Thomas</v>
      </c>
    </row>
    <row r="394" spans="1:38">
      <c r="A394" s="23">
        <v>391</v>
      </c>
      <c r="B394" s="29" t="s">
        <v>516</v>
      </c>
      <c r="C394" s="31"/>
      <c r="D394" s="156">
        <v>391</v>
      </c>
      <c r="E394" s="134">
        <v>238</v>
      </c>
      <c r="F394" s="23">
        <v>82</v>
      </c>
      <c r="G394" s="23">
        <v>54</v>
      </c>
      <c r="H394" s="23">
        <v>40</v>
      </c>
      <c r="I394" s="23">
        <v>14</v>
      </c>
      <c r="J394" s="23">
        <v>0</v>
      </c>
      <c r="K394" s="23">
        <v>0</v>
      </c>
      <c r="L394" s="210">
        <v>190</v>
      </c>
      <c r="M394" s="204">
        <v>105</v>
      </c>
      <c r="N394" s="23">
        <v>40</v>
      </c>
      <c r="O394" s="159" t="s">
        <v>721</v>
      </c>
      <c r="P394" s="33">
        <v>1</v>
      </c>
      <c r="Q394" s="33">
        <v>2</v>
      </c>
      <c r="R394" s="33">
        <v>2</v>
      </c>
      <c r="S394" s="33">
        <v>2</v>
      </c>
      <c r="T394" s="33" t="s">
        <v>59</v>
      </c>
      <c r="U394" s="33" t="s">
        <v>45</v>
      </c>
      <c r="V394" s="33" t="s">
        <v>45</v>
      </c>
      <c r="W394" s="33">
        <v>190</v>
      </c>
      <c r="AK394">
        <f t="shared" si="22"/>
        <v>0</v>
      </c>
      <c r="AL394" t="str">
        <f t="shared" si="23"/>
        <v>Josie Hoppes</v>
      </c>
    </row>
    <row r="395" spans="1:38">
      <c r="A395" s="23">
        <v>391</v>
      </c>
      <c r="B395" s="29" t="s">
        <v>674</v>
      </c>
      <c r="C395" s="31"/>
      <c r="D395" s="156">
        <v>391</v>
      </c>
      <c r="E395" s="134">
        <v>403</v>
      </c>
      <c r="F395" s="23">
        <v>74</v>
      </c>
      <c r="G395" s="23">
        <v>48</v>
      </c>
      <c r="H395" s="23">
        <v>40</v>
      </c>
      <c r="I395" s="23">
        <v>28</v>
      </c>
      <c r="J395" s="23">
        <v>0</v>
      </c>
      <c r="K395" s="23">
        <v>0</v>
      </c>
      <c r="L395" s="210">
        <v>190</v>
      </c>
      <c r="M395" s="204">
        <v>105</v>
      </c>
      <c r="N395" s="23">
        <v>37</v>
      </c>
      <c r="O395" s="159" t="s">
        <v>721</v>
      </c>
      <c r="P395" s="33">
        <v>2</v>
      </c>
      <c r="Q395" s="33">
        <v>2</v>
      </c>
      <c r="R395" s="33">
        <v>1</v>
      </c>
      <c r="S395" s="33">
        <v>1</v>
      </c>
      <c r="T395" s="33" t="s">
        <v>59</v>
      </c>
      <c r="U395" s="33" t="s">
        <v>94</v>
      </c>
      <c r="V395" s="33" t="s">
        <v>94</v>
      </c>
      <c r="W395" s="33">
        <v>234</v>
      </c>
      <c r="AK395">
        <f t="shared" si="22"/>
        <v>0</v>
      </c>
      <c r="AL395" t="str">
        <f t="shared" si="23"/>
        <v>Kelly Gudenrath</v>
      </c>
    </row>
    <row r="396" spans="1:38">
      <c r="A396" s="23">
        <v>394</v>
      </c>
      <c r="B396" s="29" t="s">
        <v>506</v>
      </c>
      <c r="C396" s="31"/>
      <c r="D396" s="156">
        <v>394</v>
      </c>
      <c r="E396" s="134">
        <v>228</v>
      </c>
      <c r="F396" s="23">
        <v>79</v>
      </c>
      <c r="G396" s="23">
        <v>60</v>
      </c>
      <c r="H396" s="23">
        <v>50</v>
      </c>
      <c r="I396" s="23">
        <v>0</v>
      </c>
      <c r="J396" s="23">
        <v>0</v>
      </c>
      <c r="K396" s="23">
        <v>0</v>
      </c>
      <c r="L396" s="210">
        <v>189</v>
      </c>
      <c r="M396" s="204">
        <v>106</v>
      </c>
      <c r="N396" s="23">
        <v>40</v>
      </c>
      <c r="O396" s="159" t="s">
        <v>721</v>
      </c>
      <c r="P396" s="33">
        <v>2</v>
      </c>
      <c r="Q396" s="33">
        <v>2</v>
      </c>
      <c r="R396" s="33">
        <v>2</v>
      </c>
      <c r="S396" s="33">
        <v>2</v>
      </c>
      <c r="T396" s="33" t="s">
        <v>59</v>
      </c>
      <c r="U396" s="33" t="s">
        <v>96</v>
      </c>
      <c r="V396" s="33" t="s">
        <v>59</v>
      </c>
      <c r="W396" s="33">
        <v>189</v>
      </c>
      <c r="AK396">
        <f t="shared" si="22"/>
        <v>0</v>
      </c>
      <c r="AL396" t="str">
        <f t="shared" si="23"/>
        <v>Karsyn Cahill</v>
      </c>
    </row>
    <row r="397" spans="1:38">
      <c r="A397" s="23">
        <v>395</v>
      </c>
      <c r="B397" s="29" t="s">
        <v>361</v>
      </c>
      <c r="C397" s="31"/>
      <c r="D397" s="156">
        <v>395</v>
      </c>
      <c r="E397" s="134">
        <v>97</v>
      </c>
      <c r="F397" s="23">
        <v>62</v>
      </c>
      <c r="G397" s="23">
        <v>48</v>
      </c>
      <c r="H397" s="23">
        <v>50</v>
      </c>
      <c r="I397" s="23">
        <v>28</v>
      </c>
      <c r="J397" s="23">
        <v>0</v>
      </c>
      <c r="K397" s="23">
        <v>0</v>
      </c>
      <c r="L397" s="210">
        <v>188</v>
      </c>
      <c r="M397" s="204">
        <v>107</v>
      </c>
      <c r="N397" s="23">
        <v>35</v>
      </c>
      <c r="O397" s="159" t="s">
        <v>721</v>
      </c>
      <c r="P397" s="33">
        <v>2</v>
      </c>
      <c r="Q397" s="33">
        <v>1</v>
      </c>
      <c r="R397" s="33">
        <v>1</v>
      </c>
      <c r="S397" s="33">
        <v>2</v>
      </c>
      <c r="T397" s="33" t="s">
        <v>58</v>
      </c>
      <c r="U397" s="33" t="s">
        <v>57</v>
      </c>
      <c r="V397" s="33" t="s">
        <v>58</v>
      </c>
      <c r="W397" s="33">
        <v>251</v>
      </c>
      <c r="AK397">
        <f t="shared" si="22"/>
        <v>0</v>
      </c>
      <c r="AL397" t="str">
        <f t="shared" si="23"/>
        <v>Vivian Stec</v>
      </c>
    </row>
    <row r="398" spans="1:38">
      <c r="A398" s="23">
        <v>395</v>
      </c>
      <c r="B398" s="29" t="s">
        <v>595</v>
      </c>
      <c r="C398" s="31"/>
      <c r="D398" s="156">
        <v>395</v>
      </c>
      <c r="E398" s="134">
        <v>321</v>
      </c>
      <c r="F398" s="23">
        <v>62</v>
      </c>
      <c r="G398" s="23">
        <v>48</v>
      </c>
      <c r="H398" s="23">
        <v>50</v>
      </c>
      <c r="I398" s="23">
        <v>28</v>
      </c>
      <c r="J398" s="23">
        <v>0</v>
      </c>
      <c r="K398" s="23">
        <v>0</v>
      </c>
      <c r="L398" s="210">
        <v>188</v>
      </c>
      <c r="M398" s="204">
        <v>107</v>
      </c>
      <c r="N398" s="23">
        <v>35</v>
      </c>
      <c r="O398" s="159" t="s">
        <v>721</v>
      </c>
      <c r="P398" s="33">
        <v>1</v>
      </c>
      <c r="Q398" s="33">
        <v>1</v>
      </c>
      <c r="R398" s="33">
        <v>2</v>
      </c>
      <c r="S398" s="33">
        <v>2</v>
      </c>
      <c r="T398" s="33" t="s">
        <v>93</v>
      </c>
      <c r="U398" s="33" t="s">
        <v>45</v>
      </c>
      <c r="V398" s="33" t="s">
        <v>45</v>
      </c>
      <c r="W398" s="33">
        <v>207</v>
      </c>
      <c r="AK398">
        <f t="shared" si="22"/>
        <v>0</v>
      </c>
      <c r="AL398" t="str">
        <f t="shared" si="23"/>
        <v>Chad Schmadeke</v>
      </c>
    </row>
    <row r="399" spans="1:38">
      <c r="A399" s="23">
        <v>395</v>
      </c>
      <c r="B399" s="29" t="s">
        <v>614</v>
      </c>
      <c r="C399" s="31"/>
      <c r="D399" s="156">
        <v>395</v>
      </c>
      <c r="E399" s="134">
        <v>341</v>
      </c>
      <c r="F399" s="23">
        <v>86</v>
      </c>
      <c r="G399" s="23">
        <v>48</v>
      </c>
      <c r="H399" s="23">
        <v>40</v>
      </c>
      <c r="I399" s="23">
        <v>14</v>
      </c>
      <c r="J399" s="23">
        <v>0</v>
      </c>
      <c r="K399" s="23">
        <v>0</v>
      </c>
      <c r="L399" s="210">
        <v>188</v>
      </c>
      <c r="M399" s="204">
        <v>107</v>
      </c>
      <c r="N399" s="23">
        <v>40</v>
      </c>
      <c r="O399" s="159" t="s">
        <v>721</v>
      </c>
      <c r="P399" s="33">
        <v>2</v>
      </c>
      <c r="Q399" s="33">
        <v>2</v>
      </c>
      <c r="R399" s="33">
        <v>1</v>
      </c>
      <c r="S399" s="33">
        <v>2</v>
      </c>
      <c r="T399" s="33" t="s">
        <v>59</v>
      </c>
      <c r="U399" s="33" t="s">
        <v>57</v>
      </c>
      <c r="V399" s="33" t="s">
        <v>57</v>
      </c>
      <c r="W399" s="33">
        <v>232</v>
      </c>
      <c r="AK399">
        <f t="shared" si="22"/>
        <v>0</v>
      </c>
      <c r="AL399" t="str">
        <f t="shared" si="23"/>
        <v>Henry O'Callaghan</v>
      </c>
    </row>
    <row r="400" spans="1:38">
      <c r="A400" s="23">
        <v>398</v>
      </c>
      <c r="B400" s="29" t="s">
        <v>532</v>
      </c>
      <c r="C400" s="31"/>
      <c r="D400" s="156">
        <v>398</v>
      </c>
      <c r="E400" s="134">
        <v>256</v>
      </c>
      <c r="F400" s="23">
        <v>65</v>
      </c>
      <c r="G400" s="23">
        <v>54</v>
      </c>
      <c r="H400" s="23">
        <v>40</v>
      </c>
      <c r="I400" s="23">
        <v>28</v>
      </c>
      <c r="J400" s="23">
        <v>0</v>
      </c>
      <c r="K400" s="23">
        <v>0</v>
      </c>
      <c r="L400" s="210">
        <v>187</v>
      </c>
      <c r="M400" s="204">
        <v>108</v>
      </c>
      <c r="N400" s="23">
        <v>36</v>
      </c>
      <c r="O400" s="159" t="s">
        <v>721</v>
      </c>
      <c r="P400" s="33">
        <v>1</v>
      </c>
      <c r="Q400" s="33">
        <v>3</v>
      </c>
      <c r="R400" s="33">
        <v>8</v>
      </c>
      <c r="S400" s="33">
        <v>1</v>
      </c>
      <c r="T400" s="33" t="s">
        <v>93</v>
      </c>
      <c r="U400" s="33" t="s">
        <v>94</v>
      </c>
      <c r="V400" s="33" t="s">
        <v>93</v>
      </c>
      <c r="W400" s="33">
        <v>250</v>
      </c>
      <c r="AK400">
        <f t="shared" si="22"/>
        <v>0</v>
      </c>
      <c r="AL400" t="str">
        <f t="shared" si="23"/>
        <v>Mark Couillard</v>
      </c>
    </row>
    <row r="401" spans="1:38">
      <c r="A401" s="23">
        <v>398</v>
      </c>
      <c r="B401" s="29" t="s">
        <v>537</v>
      </c>
      <c r="C401" s="31"/>
      <c r="D401" s="156">
        <v>398</v>
      </c>
      <c r="E401" s="134">
        <v>261</v>
      </c>
      <c r="F401" s="23">
        <v>64</v>
      </c>
      <c r="G401" s="23">
        <v>55</v>
      </c>
      <c r="H401" s="23">
        <v>40</v>
      </c>
      <c r="I401" s="23">
        <v>28</v>
      </c>
      <c r="J401" s="23">
        <v>0</v>
      </c>
      <c r="K401" s="23">
        <v>0</v>
      </c>
      <c r="L401" s="210">
        <v>187</v>
      </c>
      <c r="M401" s="204">
        <v>108</v>
      </c>
      <c r="N401" s="23">
        <v>35</v>
      </c>
      <c r="O401" s="159" t="s">
        <v>721</v>
      </c>
      <c r="P401" s="33">
        <v>2</v>
      </c>
      <c r="Q401" s="33">
        <v>1</v>
      </c>
      <c r="R401" s="33">
        <v>4</v>
      </c>
      <c r="S401" s="33">
        <v>1</v>
      </c>
      <c r="T401" s="33" t="s">
        <v>95</v>
      </c>
      <c r="U401" s="33" t="s">
        <v>94</v>
      </c>
      <c r="V401" s="33" t="s">
        <v>94</v>
      </c>
      <c r="W401" s="33">
        <v>231</v>
      </c>
      <c r="AK401">
        <f t="shared" si="22"/>
        <v>3</v>
      </c>
      <c r="AL401" t="str">
        <f t="shared" si="23"/>
        <v>Philip Jarry</v>
      </c>
    </row>
    <row r="402" spans="1:38">
      <c r="A402" s="23">
        <v>400</v>
      </c>
      <c r="B402" s="29" t="s">
        <v>448</v>
      </c>
      <c r="C402" s="31"/>
      <c r="D402" s="156">
        <v>400</v>
      </c>
      <c r="E402" s="134">
        <v>170</v>
      </c>
      <c r="F402" s="23">
        <v>56</v>
      </c>
      <c r="G402" s="23">
        <v>42</v>
      </c>
      <c r="H402" s="23">
        <v>60</v>
      </c>
      <c r="I402" s="23">
        <v>28</v>
      </c>
      <c r="J402" s="23">
        <v>0</v>
      </c>
      <c r="K402" s="23">
        <v>0</v>
      </c>
      <c r="L402" s="210">
        <v>186</v>
      </c>
      <c r="M402" s="204">
        <v>109</v>
      </c>
      <c r="N402" s="23">
        <v>33</v>
      </c>
      <c r="O402" s="159" t="s">
        <v>721</v>
      </c>
      <c r="P402" s="33">
        <v>1</v>
      </c>
      <c r="Q402" s="33">
        <v>1</v>
      </c>
      <c r="R402" s="33">
        <v>2</v>
      </c>
      <c r="S402" s="33">
        <v>2</v>
      </c>
      <c r="T402" s="33" t="s">
        <v>93</v>
      </c>
      <c r="U402" s="33" t="s">
        <v>45</v>
      </c>
      <c r="V402" s="33" t="s">
        <v>93</v>
      </c>
      <c r="W402" s="33">
        <v>230</v>
      </c>
      <c r="AK402">
        <f t="shared" si="22"/>
        <v>0</v>
      </c>
      <c r="AL402" t="str">
        <f t="shared" si="23"/>
        <v>Luke Reisner</v>
      </c>
    </row>
    <row r="403" spans="1:38">
      <c r="A403" s="23">
        <v>401</v>
      </c>
      <c r="B403" s="29" t="s">
        <v>447</v>
      </c>
      <c r="C403" s="31"/>
      <c r="D403" s="156">
        <v>401</v>
      </c>
      <c r="E403" s="134">
        <v>169</v>
      </c>
      <c r="F403" s="23">
        <v>67</v>
      </c>
      <c r="G403" s="23">
        <v>36</v>
      </c>
      <c r="H403" s="23">
        <v>40</v>
      </c>
      <c r="I403" s="23">
        <v>42</v>
      </c>
      <c r="J403" s="23">
        <v>0</v>
      </c>
      <c r="K403" s="23">
        <v>0</v>
      </c>
      <c r="L403" s="210">
        <v>185</v>
      </c>
      <c r="M403" s="204">
        <v>110</v>
      </c>
      <c r="N403" s="23">
        <v>34</v>
      </c>
      <c r="O403" s="159" t="s">
        <v>721</v>
      </c>
      <c r="P403" s="33">
        <v>1</v>
      </c>
      <c r="Q403" s="33">
        <v>1</v>
      </c>
      <c r="R403" s="33">
        <v>1</v>
      </c>
      <c r="S403" s="33">
        <v>8</v>
      </c>
      <c r="T403" s="33" t="s">
        <v>58</v>
      </c>
      <c r="U403" s="33" t="s">
        <v>57</v>
      </c>
      <c r="V403" s="33" t="s">
        <v>57</v>
      </c>
      <c r="W403" s="33">
        <v>248</v>
      </c>
      <c r="AK403">
        <f t="shared" si="22"/>
        <v>0</v>
      </c>
      <c r="AL403" t="str">
        <f t="shared" si="23"/>
        <v>Kenzie Blackwell</v>
      </c>
    </row>
    <row r="404" spans="1:38">
      <c r="A404" s="23">
        <v>402</v>
      </c>
      <c r="B404" s="29" t="s">
        <v>349</v>
      </c>
      <c r="C404" s="31"/>
      <c r="D404" s="156">
        <v>402</v>
      </c>
      <c r="E404" s="134">
        <v>84</v>
      </c>
      <c r="F404" s="23">
        <v>78</v>
      </c>
      <c r="G404" s="23">
        <v>48</v>
      </c>
      <c r="H404" s="23">
        <v>30</v>
      </c>
      <c r="I404" s="23">
        <v>28</v>
      </c>
      <c r="J404" s="23">
        <v>0</v>
      </c>
      <c r="K404" s="23">
        <v>0</v>
      </c>
      <c r="L404" s="210">
        <v>184</v>
      </c>
      <c r="M404" s="204">
        <v>111</v>
      </c>
      <c r="N404" s="23">
        <v>38</v>
      </c>
      <c r="O404" s="159" t="s">
        <v>721</v>
      </c>
      <c r="P404" s="33">
        <v>8</v>
      </c>
      <c r="Q404" s="33">
        <v>4</v>
      </c>
      <c r="R404" s="33">
        <v>1</v>
      </c>
      <c r="S404" s="33">
        <v>1</v>
      </c>
      <c r="T404" s="33" t="s">
        <v>62</v>
      </c>
      <c r="U404" s="33" t="s">
        <v>57</v>
      </c>
      <c r="V404" s="33" t="s">
        <v>57</v>
      </c>
      <c r="W404" s="33">
        <v>228</v>
      </c>
      <c r="AK404">
        <f t="shared" si="22"/>
        <v>1</v>
      </c>
      <c r="AL404" t="str">
        <f t="shared" si="23"/>
        <v>Gary Coffey</v>
      </c>
    </row>
    <row r="405" spans="1:38">
      <c r="A405" s="23">
        <v>402</v>
      </c>
      <c r="B405" s="29" t="s">
        <v>599</v>
      </c>
      <c r="C405" s="31"/>
      <c r="D405" s="156">
        <v>402</v>
      </c>
      <c r="E405" s="134">
        <v>325</v>
      </c>
      <c r="F405" s="23">
        <v>78</v>
      </c>
      <c r="G405" s="23">
        <v>42</v>
      </c>
      <c r="H405" s="23">
        <v>50</v>
      </c>
      <c r="I405" s="23">
        <v>14</v>
      </c>
      <c r="J405" s="23">
        <v>0</v>
      </c>
      <c r="K405" s="23">
        <v>0</v>
      </c>
      <c r="L405" s="210">
        <v>184</v>
      </c>
      <c r="M405" s="204">
        <v>111</v>
      </c>
      <c r="N405" s="23">
        <v>38</v>
      </c>
      <c r="O405" s="159" t="s">
        <v>721</v>
      </c>
      <c r="P405" s="33">
        <v>1</v>
      </c>
      <c r="Q405" s="33">
        <v>2</v>
      </c>
      <c r="R405" s="33">
        <v>2</v>
      </c>
      <c r="S405" s="33">
        <v>2</v>
      </c>
      <c r="T405" s="33" t="s">
        <v>93</v>
      </c>
      <c r="U405" s="33" t="s">
        <v>45</v>
      </c>
      <c r="V405" s="33" t="s">
        <v>93</v>
      </c>
      <c r="W405" s="33">
        <v>228</v>
      </c>
      <c r="AK405">
        <f t="shared" si="22"/>
        <v>0</v>
      </c>
      <c r="AL405" t="str">
        <f t="shared" si="23"/>
        <v>Kevin Geiger</v>
      </c>
    </row>
    <row r="406" spans="1:38">
      <c r="A406" s="23">
        <v>402</v>
      </c>
      <c r="B406" s="29" t="s">
        <v>690</v>
      </c>
      <c r="C406" s="31"/>
      <c r="D406" s="156">
        <v>402</v>
      </c>
      <c r="E406" s="134">
        <v>419</v>
      </c>
      <c r="F406" s="23">
        <v>68</v>
      </c>
      <c r="G406" s="23">
        <v>72</v>
      </c>
      <c r="H406" s="23">
        <v>30</v>
      </c>
      <c r="I406" s="23">
        <v>14</v>
      </c>
      <c r="J406" s="23">
        <v>0</v>
      </c>
      <c r="K406" s="23">
        <v>0</v>
      </c>
      <c r="L406" s="210">
        <v>184</v>
      </c>
      <c r="M406" s="204">
        <v>111</v>
      </c>
      <c r="N406" s="23">
        <v>38</v>
      </c>
      <c r="O406" s="159" t="s">
        <v>721</v>
      </c>
      <c r="P406" s="33">
        <v>3</v>
      </c>
      <c r="Q406" s="33">
        <v>1</v>
      </c>
      <c r="R406" s="33">
        <v>3</v>
      </c>
      <c r="S406" s="33">
        <v>6</v>
      </c>
      <c r="T406" s="33" t="s">
        <v>58</v>
      </c>
      <c r="U406" s="33" t="s">
        <v>107</v>
      </c>
      <c r="V406" s="33" t="s">
        <v>107</v>
      </c>
      <c r="W406" s="33">
        <v>203</v>
      </c>
      <c r="AK406">
        <f t="shared" si="22"/>
        <v>0</v>
      </c>
      <c r="AL406" t="str">
        <f t="shared" si="23"/>
        <v>Tanner Shulo</v>
      </c>
    </row>
    <row r="407" spans="1:38">
      <c r="A407" s="23">
        <v>405</v>
      </c>
      <c r="B407" s="29" t="s">
        <v>305</v>
      </c>
      <c r="C407" s="31"/>
      <c r="D407" s="156">
        <v>405</v>
      </c>
      <c r="E407" s="134">
        <v>40</v>
      </c>
      <c r="F407" s="23">
        <v>73</v>
      </c>
      <c r="G407" s="23">
        <v>60</v>
      </c>
      <c r="H407" s="23">
        <v>50</v>
      </c>
      <c r="I407" s="23">
        <v>0</v>
      </c>
      <c r="J407" s="23">
        <v>0</v>
      </c>
      <c r="K407" s="23">
        <v>0</v>
      </c>
      <c r="L407" s="210">
        <v>183</v>
      </c>
      <c r="M407" s="204">
        <v>112</v>
      </c>
      <c r="N407" s="23">
        <v>39</v>
      </c>
      <c r="O407" s="159" t="s">
        <v>721</v>
      </c>
      <c r="P407" s="33">
        <v>7</v>
      </c>
      <c r="Q407" s="33">
        <v>3</v>
      </c>
      <c r="R407" s="33">
        <v>2</v>
      </c>
      <c r="S407" s="33">
        <v>2</v>
      </c>
      <c r="T407" s="33" t="s">
        <v>60</v>
      </c>
      <c r="U407" s="33" t="s">
        <v>45</v>
      </c>
      <c r="V407" s="33" t="s">
        <v>60</v>
      </c>
      <c r="W407" s="33">
        <v>183</v>
      </c>
      <c r="AK407">
        <f t="shared" si="22"/>
        <v>0</v>
      </c>
      <c r="AL407" t="str">
        <f t="shared" si="23"/>
        <v>Charlie Werp</v>
      </c>
    </row>
    <row r="408" spans="1:38">
      <c r="A408" s="23">
        <v>405</v>
      </c>
      <c r="B408" s="29" t="s">
        <v>356</v>
      </c>
      <c r="C408" s="31"/>
      <c r="D408" s="156">
        <v>405</v>
      </c>
      <c r="E408" s="134">
        <v>91</v>
      </c>
      <c r="F408" s="23">
        <v>79</v>
      </c>
      <c r="G408" s="23">
        <v>60</v>
      </c>
      <c r="H408" s="23">
        <v>30</v>
      </c>
      <c r="I408" s="23">
        <v>14</v>
      </c>
      <c r="J408" s="23">
        <v>0</v>
      </c>
      <c r="K408" s="23">
        <v>0</v>
      </c>
      <c r="L408" s="210">
        <v>183</v>
      </c>
      <c r="M408" s="204">
        <v>112</v>
      </c>
      <c r="N408" s="23">
        <v>39</v>
      </c>
      <c r="O408" s="159" t="s">
        <v>721</v>
      </c>
      <c r="P408" s="33">
        <v>2</v>
      </c>
      <c r="Q408" s="33">
        <v>1</v>
      </c>
      <c r="R408" s="33">
        <v>4</v>
      </c>
      <c r="S408" s="33">
        <v>5</v>
      </c>
      <c r="T408" s="33" t="s">
        <v>58</v>
      </c>
      <c r="U408" s="33" t="s">
        <v>67</v>
      </c>
      <c r="V408" s="33" t="s">
        <v>58</v>
      </c>
      <c r="W408" s="33">
        <v>227</v>
      </c>
      <c r="AK408">
        <f t="shared" si="22"/>
        <v>0</v>
      </c>
      <c r="AL408" t="str">
        <f t="shared" si="23"/>
        <v>Oliver Thies</v>
      </c>
    </row>
    <row r="409" spans="1:38">
      <c r="A409" s="23">
        <v>405</v>
      </c>
      <c r="B409" s="29" t="s">
        <v>596</v>
      </c>
      <c r="C409" s="31"/>
      <c r="D409" s="156">
        <v>405</v>
      </c>
      <c r="E409" s="134">
        <v>322</v>
      </c>
      <c r="F409" s="23">
        <v>69</v>
      </c>
      <c r="G409" s="23">
        <v>60</v>
      </c>
      <c r="H409" s="23">
        <v>40</v>
      </c>
      <c r="I409" s="23">
        <v>14</v>
      </c>
      <c r="J409" s="23">
        <v>0</v>
      </c>
      <c r="K409" s="23">
        <v>0</v>
      </c>
      <c r="L409" s="210">
        <v>183</v>
      </c>
      <c r="M409" s="204">
        <v>112</v>
      </c>
      <c r="N409" s="23">
        <v>37</v>
      </c>
      <c r="O409" s="159" t="s">
        <v>721</v>
      </c>
      <c r="P409" s="33">
        <v>2</v>
      </c>
      <c r="Q409" s="33">
        <v>1</v>
      </c>
      <c r="R409" s="33">
        <v>6</v>
      </c>
      <c r="S409" s="33">
        <v>2</v>
      </c>
      <c r="T409" s="33" t="s">
        <v>58</v>
      </c>
      <c r="U409" s="33" t="s">
        <v>96</v>
      </c>
      <c r="V409" s="33" t="s">
        <v>96</v>
      </c>
      <c r="W409" s="33">
        <v>202</v>
      </c>
      <c r="AK409">
        <f t="shared" si="22"/>
        <v>0</v>
      </c>
      <c r="AL409" t="str">
        <f t="shared" si="23"/>
        <v>Austin Percha</v>
      </c>
    </row>
    <row r="410" spans="1:38">
      <c r="A410" s="23">
        <v>408</v>
      </c>
      <c r="B410" s="29" t="s">
        <v>523</v>
      </c>
      <c r="C410" s="31"/>
      <c r="D410" s="156">
        <v>408</v>
      </c>
      <c r="E410" s="134">
        <v>246</v>
      </c>
      <c r="F410" s="23">
        <v>61</v>
      </c>
      <c r="G410" s="23">
        <v>66</v>
      </c>
      <c r="H410" s="23">
        <v>40</v>
      </c>
      <c r="I410" s="23">
        <v>14</v>
      </c>
      <c r="J410" s="23">
        <v>0</v>
      </c>
      <c r="K410" s="23">
        <v>0</v>
      </c>
      <c r="L410" s="210">
        <v>181</v>
      </c>
      <c r="M410" s="204">
        <v>114</v>
      </c>
      <c r="N410" s="23">
        <v>36</v>
      </c>
      <c r="O410" s="159" t="s">
        <v>721</v>
      </c>
      <c r="P410" s="33">
        <v>3</v>
      </c>
      <c r="Q410" s="33">
        <v>2</v>
      </c>
      <c r="R410" s="33">
        <v>2</v>
      </c>
      <c r="S410" s="33">
        <v>1</v>
      </c>
      <c r="T410" s="33" t="s">
        <v>92</v>
      </c>
      <c r="U410" s="33" t="s">
        <v>45</v>
      </c>
      <c r="V410" s="33" t="s">
        <v>92</v>
      </c>
      <c r="W410" s="33">
        <v>181</v>
      </c>
      <c r="AK410">
        <f t="shared" si="22"/>
        <v>0</v>
      </c>
      <c r="AL410" t="str">
        <f t="shared" si="23"/>
        <v>Roger Feldmann</v>
      </c>
    </row>
    <row r="411" spans="1:38">
      <c r="A411" s="23">
        <v>408</v>
      </c>
      <c r="B411" s="29" t="s">
        <v>564</v>
      </c>
      <c r="C411" s="31"/>
      <c r="D411" s="156">
        <v>408</v>
      </c>
      <c r="E411" s="134">
        <v>289</v>
      </c>
      <c r="F411" s="23">
        <v>63</v>
      </c>
      <c r="G411" s="23">
        <v>60</v>
      </c>
      <c r="H411" s="23">
        <v>30</v>
      </c>
      <c r="I411" s="23">
        <v>28</v>
      </c>
      <c r="J411" s="23">
        <v>0</v>
      </c>
      <c r="K411" s="23">
        <v>0</v>
      </c>
      <c r="L411" s="210">
        <v>181</v>
      </c>
      <c r="M411" s="204">
        <v>114</v>
      </c>
      <c r="N411" s="23">
        <v>36</v>
      </c>
      <c r="O411" s="159" t="s">
        <v>721</v>
      </c>
      <c r="P411" s="33">
        <v>2</v>
      </c>
      <c r="Q411" s="33">
        <v>4</v>
      </c>
      <c r="R411" s="33">
        <v>1</v>
      </c>
      <c r="S411" s="33">
        <v>1</v>
      </c>
      <c r="T411" s="33" t="s">
        <v>95</v>
      </c>
      <c r="U411" s="33" t="s">
        <v>94</v>
      </c>
      <c r="V411" s="33" t="s">
        <v>94</v>
      </c>
      <c r="W411" s="33">
        <v>225</v>
      </c>
      <c r="AK411">
        <f t="shared" si="22"/>
        <v>2</v>
      </c>
      <c r="AL411" t="str">
        <f t="shared" si="23"/>
        <v>Kurt Blum</v>
      </c>
    </row>
    <row r="412" spans="1:38">
      <c r="A412" s="23">
        <v>410</v>
      </c>
      <c r="B412" s="29" t="s">
        <v>479</v>
      </c>
      <c r="C412" s="31"/>
      <c r="D412" s="156">
        <v>410</v>
      </c>
      <c r="E412" s="134">
        <v>201</v>
      </c>
      <c r="F412" s="23">
        <v>70</v>
      </c>
      <c r="G412" s="23">
        <v>42</v>
      </c>
      <c r="H412" s="23">
        <v>40</v>
      </c>
      <c r="I412" s="23">
        <v>28</v>
      </c>
      <c r="J412" s="23">
        <v>0</v>
      </c>
      <c r="K412" s="23">
        <v>0</v>
      </c>
      <c r="L412" s="210">
        <v>180</v>
      </c>
      <c r="M412" s="204">
        <v>115</v>
      </c>
      <c r="N412" s="23">
        <v>35</v>
      </c>
      <c r="O412" s="159" t="s">
        <v>721</v>
      </c>
      <c r="P412" s="33">
        <v>12</v>
      </c>
      <c r="Q412" s="33">
        <v>1</v>
      </c>
      <c r="R412" s="33">
        <v>1</v>
      </c>
      <c r="S412" s="33">
        <v>8</v>
      </c>
      <c r="T412" s="33" t="s">
        <v>58</v>
      </c>
      <c r="U412" s="33" t="s">
        <v>57</v>
      </c>
      <c r="V412" s="33" t="s">
        <v>57</v>
      </c>
      <c r="W412" s="33">
        <v>243</v>
      </c>
      <c r="AK412">
        <f t="shared" si="22"/>
        <v>0</v>
      </c>
      <c r="AL412" t="str">
        <f t="shared" si="23"/>
        <v>Christopher Myers</v>
      </c>
    </row>
    <row r="413" spans="1:38">
      <c r="A413" s="23">
        <v>410</v>
      </c>
      <c r="B413" s="29" t="s">
        <v>538</v>
      </c>
      <c r="C413" s="31"/>
      <c r="D413" s="156">
        <v>410</v>
      </c>
      <c r="E413" s="134">
        <v>262</v>
      </c>
      <c r="F413" s="23">
        <v>68</v>
      </c>
      <c r="G413" s="23">
        <v>54</v>
      </c>
      <c r="H413" s="23">
        <v>30</v>
      </c>
      <c r="I413" s="23">
        <v>28</v>
      </c>
      <c r="J413" s="23">
        <v>0</v>
      </c>
      <c r="K413" s="23">
        <v>0</v>
      </c>
      <c r="L413" s="210">
        <v>180</v>
      </c>
      <c r="M413" s="204">
        <v>115</v>
      </c>
      <c r="N413" s="23">
        <v>36</v>
      </c>
      <c r="O413" s="159" t="s">
        <v>721</v>
      </c>
      <c r="P413" s="33">
        <v>2</v>
      </c>
      <c r="Q413" s="33">
        <v>1</v>
      </c>
      <c r="R413" s="33">
        <v>1</v>
      </c>
      <c r="S413" s="33">
        <v>5</v>
      </c>
      <c r="T413" s="33" t="s">
        <v>58</v>
      </c>
      <c r="U413" s="33" t="s">
        <v>57</v>
      </c>
      <c r="V413" s="33" t="s">
        <v>58</v>
      </c>
      <c r="W413" s="33">
        <v>243</v>
      </c>
      <c r="AK413">
        <f t="shared" si="22"/>
        <v>2</v>
      </c>
      <c r="AL413" t="str">
        <f t="shared" si="23"/>
        <v>Philip Jarry</v>
      </c>
    </row>
    <row r="414" spans="1:38">
      <c r="A414" s="23">
        <v>412</v>
      </c>
      <c r="B414" s="29" t="s">
        <v>293</v>
      </c>
      <c r="C414" s="31"/>
      <c r="D414" s="156">
        <v>412</v>
      </c>
      <c r="E414" s="134">
        <v>28</v>
      </c>
      <c r="F414" s="23">
        <v>83</v>
      </c>
      <c r="G414" s="23">
        <v>48</v>
      </c>
      <c r="H414" s="23">
        <v>20</v>
      </c>
      <c r="I414" s="23">
        <v>28</v>
      </c>
      <c r="J414" s="23">
        <v>0</v>
      </c>
      <c r="K414" s="23">
        <v>0</v>
      </c>
      <c r="L414" s="210">
        <v>179</v>
      </c>
      <c r="M414" s="204">
        <v>116</v>
      </c>
      <c r="N414" s="23">
        <v>38</v>
      </c>
      <c r="O414" s="159" t="s">
        <v>721</v>
      </c>
      <c r="P414" s="33">
        <v>3</v>
      </c>
      <c r="Q414" s="33">
        <v>1</v>
      </c>
      <c r="R414" s="33">
        <v>1</v>
      </c>
      <c r="S414" s="33">
        <v>7</v>
      </c>
      <c r="T414" s="33" t="s">
        <v>58</v>
      </c>
      <c r="U414" s="33" t="s">
        <v>57</v>
      </c>
      <c r="V414" s="33" t="s">
        <v>58</v>
      </c>
      <c r="W414" s="33">
        <v>242</v>
      </c>
      <c r="AK414">
        <f t="shared" si="22"/>
        <v>2</v>
      </c>
      <c r="AL414" t="str">
        <f t="shared" si="23"/>
        <v>Bret Stewart</v>
      </c>
    </row>
    <row r="415" spans="1:38">
      <c r="A415" s="23">
        <v>412</v>
      </c>
      <c r="B415" s="29" t="s">
        <v>294</v>
      </c>
      <c r="C415" s="31"/>
      <c r="D415" s="156">
        <v>412</v>
      </c>
      <c r="E415" s="134">
        <v>29</v>
      </c>
      <c r="F415" s="23">
        <v>78</v>
      </c>
      <c r="G415" s="23">
        <v>43</v>
      </c>
      <c r="H415" s="23">
        <v>30</v>
      </c>
      <c r="I415" s="23">
        <v>28</v>
      </c>
      <c r="J415" s="23">
        <v>0</v>
      </c>
      <c r="K415" s="23">
        <v>0</v>
      </c>
      <c r="L415" s="210">
        <v>179</v>
      </c>
      <c r="M415" s="204">
        <v>116</v>
      </c>
      <c r="N415" s="23">
        <v>37</v>
      </c>
      <c r="O415" s="159" t="s">
        <v>721</v>
      </c>
      <c r="P415" s="33">
        <v>3</v>
      </c>
      <c r="Q415" s="33">
        <v>1</v>
      </c>
      <c r="R415" s="33">
        <v>1</v>
      </c>
      <c r="S415" s="33">
        <v>8</v>
      </c>
      <c r="T415" s="33" t="s">
        <v>58</v>
      </c>
      <c r="U415" s="33" t="s">
        <v>57</v>
      </c>
      <c r="V415" s="33" t="s">
        <v>58</v>
      </c>
      <c r="W415" s="33">
        <v>242</v>
      </c>
      <c r="AK415">
        <f t="shared" si="22"/>
        <v>1</v>
      </c>
      <c r="AL415" t="str">
        <f t="shared" si="23"/>
        <v>Bret Stewart</v>
      </c>
    </row>
    <row r="416" spans="1:38">
      <c r="A416" s="23">
        <v>412</v>
      </c>
      <c r="B416" s="29" t="s">
        <v>474</v>
      </c>
      <c r="C416" s="31"/>
      <c r="D416" s="156">
        <v>412</v>
      </c>
      <c r="E416" s="134">
        <v>196</v>
      </c>
      <c r="F416" s="23">
        <v>59</v>
      </c>
      <c r="G416" s="23">
        <v>42</v>
      </c>
      <c r="H416" s="23">
        <v>50</v>
      </c>
      <c r="I416" s="23">
        <v>28</v>
      </c>
      <c r="J416" s="23">
        <v>0</v>
      </c>
      <c r="K416" s="23">
        <v>0</v>
      </c>
      <c r="L416" s="210">
        <v>179</v>
      </c>
      <c r="M416" s="204">
        <v>116</v>
      </c>
      <c r="N416" s="23">
        <v>33</v>
      </c>
      <c r="O416" s="159" t="s">
        <v>721</v>
      </c>
      <c r="P416" s="33">
        <v>1</v>
      </c>
      <c r="Q416" s="33">
        <v>7</v>
      </c>
      <c r="R416" s="33">
        <v>1</v>
      </c>
      <c r="S416" s="33">
        <v>3</v>
      </c>
      <c r="T416" s="33" t="s">
        <v>65</v>
      </c>
      <c r="U416" s="33" t="s">
        <v>57</v>
      </c>
      <c r="V416" s="33" t="s">
        <v>57</v>
      </c>
      <c r="W416" s="33">
        <v>223</v>
      </c>
      <c r="AK416">
        <f t="shared" si="22"/>
        <v>0</v>
      </c>
      <c r="AL416" t="str">
        <f t="shared" si="23"/>
        <v>Sami Wilcox</v>
      </c>
    </row>
    <row r="417" spans="1:38">
      <c r="A417" s="23">
        <v>415</v>
      </c>
      <c r="B417" s="29" t="s">
        <v>336</v>
      </c>
      <c r="C417" s="31"/>
      <c r="D417" s="156">
        <v>415</v>
      </c>
      <c r="E417" s="134">
        <v>72</v>
      </c>
      <c r="F417" s="23">
        <v>75</v>
      </c>
      <c r="G417" s="23">
        <v>48</v>
      </c>
      <c r="H417" s="23">
        <v>40</v>
      </c>
      <c r="I417" s="23">
        <v>14</v>
      </c>
      <c r="J417" s="23">
        <v>0</v>
      </c>
      <c r="K417" s="23">
        <v>0</v>
      </c>
      <c r="L417" s="210">
        <v>177</v>
      </c>
      <c r="M417" s="204">
        <v>118</v>
      </c>
      <c r="N417" s="23">
        <v>37</v>
      </c>
      <c r="O417" s="159" t="s">
        <v>721</v>
      </c>
      <c r="P417" s="33">
        <v>8</v>
      </c>
      <c r="Q417" s="33">
        <v>8</v>
      </c>
      <c r="R417" s="33">
        <v>1</v>
      </c>
      <c r="S417" s="33">
        <v>2</v>
      </c>
      <c r="T417" s="33" t="s">
        <v>66</v>
      </c>
      <c r="U417" s="33" t="s">
        <v>96</v>
      </c>
      <c r="V417" s="33" t="s">
        <v>96</v>
      </c>
      <c r="W417" s="33">
        <v>177</v>
      </c>
      <c r="AK417">
        <f t="shared" si="22"/>
        <v>3</v>
      </c>
      <c r="AL417" t="str">
        <f t="shared" si="23"/>
        <v>Adam Estergaard</v>
      </c>
    </row>
    <row r="418" spans="1:38">
      <c r="A418" s="23">
        <v>415</v>
      </c>
      <c r="B418" s="29" t="s">
        <v>478</v>
      </c>
      <c r="C418" s="31"/>
      <c r="D418" s="156">
        <v>415</v>
      </c>
      <c r="E418" s="134">
        <v>200</v>
      </c>
      <c r="F418" s="23">
        <v>69</v>
      </c>
      <c r="G418" s="23">
        <v>54</v>
      </c>
      <c r="H418" s="23">
        <v>40</v>
      </c>
      <c r="I418" s="23">
        <v>14</v>
      </c>
      <c r="J418" s="23">
        <v>0</v>
      </c>
      <c r="K418" s="23">
        <v>0</v>
      </c>
      <c r="L418" s="210">
        <v>177</v>
      </c>
      <c r="M418" s="204">
        <v>118</v>
      </c>
      <c r="N418" s="23">
        <v>36</v>
      </c>
      <c r="O418" s="159" t="s">
        <v>721</v>
      </c>
      <c r="P418" s="33">
        <v>2</v>
      </c>
      <c r="Q418" s="33">
        <v>7</v>
      </c>
      <c r="R418" s="33">
        <v>2</v>
      </c>
      <c r="S418" s="33">
        <v>1</v>
      </c>
      <c r="T418" s="33" t="s">
        <v>95</v>
      </c>
      <c r="U418" s="33" t="s">
        <v>94</v>
      </c>
      <c r="V418" s="33" t="s">
        <v>94</v>
      </c>
      <c r="W418" s="33">
        <v>221</v>
      </c>
      <c r="AK418">
        <f t="shared" si="22"/>
        <v>0</v>
      </c>
      <c r="AL418" t="str">
        <f t="shared" si="23"/>
        <v>Chase Johnson</v>
      </c>
    </row>
    <row r="419" spans="1:38">
      <c r="A419" s="23">
        <v>417</v>
      </c>
      <c r="B419" s="29" t="s">
        <v>703</v>
      </c>
      <c r="C419" s="31"/>
      <c r="D419" s="156">
        <v>417</v>
      </c>
      <c r="E419" s="134">
        <v>434</v>
      </c>
      <c r="F419" s="23">
        <v>69</v>
      </c>
      <c r="G419" s="23">
        <v>48</v>
      </c>
      <c r="H419" s="23">
        <v>30</v>
      </c>
      <c r="I419" s="23">
        <v>28</v>
      </c>
      <c r="J419" s="23">
        <v>0</v>
      </c>
      <c r="K419" s="23">
        <v>0</v>
      </c>
      <c r="L419" s="210">
        <v>175</v>
      </c>
      <c r="M419" s="204">
        <v>120</v>
      </c>
      <c r="N419" s="23">
        <v>35</v>
      </c>
      <c r="O419" s="159" t="s">
        <v>721</v>
      </c>
      <c r="P419" s="33">
        <v>1</v>
      </c>
      <c r="Q419" s="33">
        <v>5</v>
      </c>
      <c r="R419" s="33">
        <v>1</v>
      </c>
      <c r="S419" s="33">
        <v>5</v>
      </c>
      <c r="T419" s="33" t="s">
        <v>93</v>
      </c>
      <c r="U419" s="33" t="s">
        <v>57</v>
      </c>
      <c r="V419" s="33" t="s">
        <v>57</v>
      </c>
      <c r="W419" s="33">
        <v>238</v>
      </c>
      <c r="AK419">
        <f t="shared" si="22"/>
        <v>0</v>
      </c>
      <c r="AL419" t="str">
        <f t="shared" si="23"/>
        <v>Dani Tomaszkiewicz</v>
      </c>
    </row>
    <row r="420" spans="1:38">
      <c r="A420" s="23">
        <v>418</v>
      </c>
      <c r="B420" s="29" t="s">
        <v>589</v>
      </c>
      <c r="C420" s="31"/>
      <c r="D420" s="156">
        <v>418</v>
      </c>
      <c r="E420" s="134">
        <v>315</v>
      </c>
      <c r="F420" s="23">
        <v>70</v>
      </c>
      <c r="G420" s="23">
        <v>36</v>
      </c>
      <c r="H420" s="23">
        <v>40</v>
      </c>
      <c r="I420" s="23">
        <v>28</v>
      </c>
      <c r="J420" s="23">
        <v>0</v>
      </c>
      <c r="K420" s="23">
        <v>0</v>
      </c>
      <c r="L420" s="210">
        <v>174</v>
      </c>
      <c r="M420" s="204">
        <v>121</v>
      </c>
      <c r="N420" s="23">
        <v>34</v>
      </c>
      <c r="O420" s="159" t="s">
        <v>721</v>
      </c>
      <c r="P420" s="33">
        <v>2</v>
      </c>
      <c r="Q420" s="33">
        <v>2</v>
      </c>
      <c r="R420" s="33">
        <v>1</v>
      </c>
      <c r="S420" s="33">
        <v>1</v>
      </c>
      <c r="T420" s="33" t="s">
        <v>59</v>
      </c>
      <c r="U420" s="33" t="s">
        <v>57</v>
      </c>
      <c r="V420" s="33" t="s">
        <v>59</v>
      </c>
      <c r="W420" s="33">
        <v>193</v>
      </c>
      <c r="AK420">
        <f t="shared" si="22"/>
        <v>0</v>
      </c>
      <c r="AL420" t="str">
        <f t="shared" si="23"/>
        <v>Todd Anderson</v>
      </c>
    </row>
    <row r="421" spans="1:38">
      <c r="A421" s="23">
        <v>419</v>
      </c>
      <c r="B421" s="29" t="s">
        <v>407</v>
      </c>
      <c r="C421" s="31"/>
      <c r="D421" s="156">
        <v>419</v>
      </c>
      <c r="E421" s="134">
        <v>129</v>
      </c>
      <c r="F421" s="23">
        <v>69</v>
      </c>
      <c r="G421" s="23">
        <v>48</v>
      </c>
      <c r="H421" s="23">
        <v>40</v>
      </c>
      <c r="I421" s="23">
        <v>14</v>
      </c>
      <c r="J421" s="23">
        <v>0</v>
      </c>
      <c r="K421" s="23">
        <v>0</v>
      </c>
      <c r="L421" s="210">
        <v>171</v>
      </c>
      <c r="M421" s="204">
        <v>124</v>
      </c>
      <c r="N421" s="23">
        <v>35</v>
      </c>
      <c r="O421" s="159" t="s">
        <v>721</v>
      </c>
      <c r="P421" s="33">
        <v>2</v>
      </c>
      <c r="Q421" s="33">
        <v>1</v>
      </c>
      <c r="R421" s="33">
        <v>3</v>
      </c>
      <c r="S421" s="33">
        <v>6</v>
      </c>
      <c r="T421" s="33" t="s">
        <v>95</v>
      </c>
      <c r="U421" s="33" t="s">
        <v>61</v>
      </c>
      <c r="V421" s="33" t="s">
        <v>95</v>
      </c>
      <c r="W421" s="33">
        <v>171</v>
      </c>
      <c r="AK421">
        <f t="shared" si="22"/>
        <v>0</v>
      </c>
      <c r="AL421" t="str">
        <f t="shared" si="23"/>
        <v>Steve Ineson</v>
      </c>
    </row>
    <row r="422" spans="1:38">
      <c r="A422" s="23">
        <v>419</v>
      </c>
      <c r="B422" s="29" t="s">
        <v>441</v>
      </c>
      <c r="C422" s="31"/>
      <c r="D422" s="156">
        <v>419</v>
      </c>
      <c r="E422" s="134">
        <v>163</v>
      </c>
      <c r="F422" s="23">
        <v>75</v>
      </c>
      <c r="G422" s="23">
        <v>42</v>
      </c>
      <c r="H422" s="23">
        <v>40</v>
      </c>
      <c r="I422" s="23">
        <v>14</v>
      </c>
      <c r="J422" s="23">
        <v>0</v>
      </c>
      <c r="K422" s="23">
        <v>0</v>
      </c>
      <c r="L422" s="210">
        <v>171</v>
      </c>
      <c r="M422" s="204">
        <v>124</v>
      </c>
      <c r="N422" s="23">
        <v>36</v>
      </c>
      <c r="O422" s="159" t="s">
        <v>721</v>
      </c>
      <c r="P422" s="33">
        <v>1</v>
      </c>
      <c r="Q422" s="33">
        <v>3</v>
      </c>
      <c r="R422" s="33">
        <v>4</v>
      </c>
      <c r="S422" s="33">
        <v>2</v>
      </c>
      <c r="T422" s="33" t="s">
        <v>93</v>
      </c>
      <c r="U422" s="33" t="s">
        <v>96</v>
      </c>
      <c r="V422" s="33" t="s">
        <v>96</v>
      </c>
      <c r="W422" s="33">
        <v>190</v>
      </c>
      <c r="AK422">
        <f t="shared" si="22"/>
        <v>0</v>
      </c>
      <c r="AL422" t="str">
        <f t="shared" si="23"/>
        <v>Peg Elofson</v>
      </c>
    </row>
    <row r="423" spans="1:38">
      <c r="A423" s="23">
        <v>419</v>
      </c>
      <c r="B423" s="29" t="s">
        <v>709</v>
      </c>
      <c r="C423" s="31"/>
      <c r="D423" s="156">
        <v>419</v>
      </c>
      <c r="E423" s="134">
        <v>247</v>
      </c>
      <c r="F423" s="23">
        <v>73</v>
      </c>
      <c r="G423" s="23">
        <v>54</v>
      </c>
      <c r="H423" s="23">
        <v>30</v>
      </c>
      <c r="I423" s="23">
        <v>14</v>
      </c>
      <c r="J423" s="23">
        <v>0</v>
      </c>
      <c r="K423" s="23">
        <v>0</v>
      </c>
      <c r="L423" s="210">
        <v>171</v>
      </c>
      <c r="M423" s="204">
        <v>124</v>
      </c>
      <c r="N423" s="23">
        <v>36</v>
      </c>
      <c r="O423" s="159" t="s">
        <v>721</v>
      </c>
      <c r="P423" s="33">
        <v>3</v>
      </c>
      <c r="Q423" s="33">
        <v>1</v>
      </c>
      <c r="R423" s="33">
        <v>2</v>
      </c>
      <c r="S423" s="33">
        <v>6</v>
      </c>
      <c r="T423" s="33" t="s">
        <v>58</v>
      </c>
      <c r="U423" s="33" t="s">
        <v>45</v>
      </c>
      <c r="V423" s="33" t="s">
        <v>58</v>
      </c>
      <c r="W423" s="33">
        <v>215</v>
      </c>
      <c r="AK423">
        <f t="shared" si="22"/>
        <v>0</v>
      </c>
      <c r="AL423" t="str">
        <f t="shared" si="23"/>
        <v>Mike Feldmann</v>
      </c>
    </row>
    <row r="424" spans="1:38">
      <c r="A424" s="23">
        <v>422</v>
      </c>
      <c r="B424" s="29" t="s">
        <v>341</v>
      </c>
      <c r="C424" s="31"/>
      <c r="D424" s="156">
        <v>422</v>
      </c>
      <c r="E424" s="134">
        <v>77</v>
      </c>
      <c r="F424" s="23">
        <v>64</v>
      </c>
      <c r="G424" s="23">
        <v>48</v>
      </c>
      <c r="H424" s="23">
        <v>40</v>
      </c>
      <c r="I424" s="23">
        <v>14</v>
      </c>
      <c r="J424" s="23">
        <v>0</v>
      </c>
      <c r="K424" s="23">
        <v>0</v>
      </c>
      <c r="L424" s="210">
        <v>166</v>
      </c>
      <c r="M424" s="204">
        <v>129</v>
      </c>
      <c r="N424" s="23">
        <v>34</v>
      </c>
      <c r="O424" s="159" t="s">
        <v>721</v>
      </c>
      <c r="P424" s="33">
        <v>1</v>
      </c>
      <c r="Q424" s="33">
        <v>2</v>
      </c>
      <c r="R424" s="33">
        <v>3</v>
      </c>
      <c r="S424" s="33">
        <v>7</v>
      </c>
      <c r="T424" s="33" t="s">
        <v>59</v>
      </c>
      <c r="U424" s="33" t="s">
        <v>109</v>
      </c>
      <c r="V424" s="33" t="s">
        <v>109</v>
      </c>
      <c r="W424" s="33">
        <v>166</v>
      </c>
      <c r="AK424">
        <f t="shared" si="22"/>
        <v>0</v>
      </c>
      <c r="AL424" t="str">
        <f t="shared" si="23"/>
        <v>Danny Williams</v>
      </c>
    </row>
    <row r="425" spans="1:38">
      <c r="A425" s="23">
        <v>423</v>
      </c>
      <c r="B425" s="29" t="s">
        <v>381</v>
      </c>
      <c r="C425" s="31"/>
      <c r="D425" s="156">
        <v>423</v>
      </c>
      <c r="E425" s="134">
        <v>117</v>
      </c>
      <c r="F425" s="23">
        <v>71</v>
      </c>
      <c r="G425" s="23">
        <v>54</v>
      </c>
      <c r="H425" s="23">
        <v>40</v>
      </c>
      <c r="I425" s="23">
        <v>0</v>
      </c>
      <c r="J425" s="23">
        <v>0</v>
      </c>
      <c r="K425" s="23">
        <v>0</v>
      </c>
      <c r="L425" s="210">
        <v>165</v>
      </c>
      <c r="M425" s="204">
        <v>130</v>
      </c>
      <c r="N425" s="23">
        <v>35</v>
      </c>
      <c r="O425" s="159" t="s">
        <v>721</v>
      </c>
      <c r="P425" s="33">
        <v>2</v>
      </c>
      <c r="Q425" s="33">
        <v>2</v>
      </c>
      <c r="R425" s="33">
        <v>2</v>
      </c>
      <c r="S425" s="33">
        <v>2</v>
      </c>
      <c r="T425" s="33" t="s">
        <v>95</v>
      </c>
      <c r="U425" s="33" t="s">
        <v>45</v>
      </c>
      <c r="V425" s="33" t="s">
        <v>95</v>
      </c>
      <c r="W425" s="33">
        <v>165</v>
      </c>
      <c r="AK425">
        <f t="shared" si="22"/>
        <v>0</v>
      </c>
      <c r="AL425" t="str">
        <f t="shared" si="23"/>
        <v>Dan Bye</v>
      </c>
    </row>
    <row r="426" spans="1:38">
      <c r="A426" s="23">
        <v>424</v>
      </c>
      <c r="B426" s="29" t="s">
        <v>348</v>
      </c>
      <c r="C426" s="31"/>
      <c r="D426" s="156">
        <v>424</v>
      </c>
      <c r="E426" s="134">
        <v>83</v>
      </c>
      <c r="F426" s="23">
        <v>64</v>
      </c>
      <c r="G426" s="23">
        <v>36</v>
      </c>
      <c r="H426" s="23">
        <v>50</v>
      </c>
      <c r="I426" s="23">
        <v>14</v>
      </c>
      <c r="J426" s="23">
        <v>0</v>
      </c>
      <c r="K426" s="23">
        <v>0</v>
      </c>
      <c r="L426" s="210">
        <v>164</v>
      </c>
      <c r="M426" s="204">
        <v>131</v>
      </c>
      <c r="N426" s="23">
        <v>32</v>
      </c>
      <c r="O426" s="159" t="s">
        <v>721</v>
      </c>
      <c r="P426" s="33">
        <v>2</v>
      </c>
      <c r="Q426" s="33">
        <v>1</v>
      </c>
      <c r="R426" s="33">
        <v>3</v>
      </c>
      <c r="S426" s="33">
        <v>2</v>
      </c>
      <c r="T426" s="33" t="s">
        <v>95</v>
      </c>
      <c r="U426" s="33" t="s">
        <v>96</v>
      </c>
      <c r="V426" s="33" t="s">
        <v>95</v>
      </c>
      <c r="W426" s="33">
        <v>164</v>
      </c>
      <c r="AK426">
        <f t="shared" si="22"/>
        <v>0</v>
      </c>
      <c r="AL426" t="str">
        <f t="shared" si="23"/>
        <v>Kyle Graham</v>
      </c>
    </row>
    <row r="427" spans="1:38">
      <c r="A427" s="23">
        <v>425</v>
      </c>
      <c r="B427" s="29" t="s">
        <v>295</v>
      </c>
      <c r="C427" s="31"/>
      <c r="D427" s="156">
        <v>425</v>
      </c>
      <c r="E427" s="134">
        <v>30</v>
      </c>
      <c r="F427" s="23">
        <v>62</v>
      </c>
      <c r="G427" s="23">
        <v>42</v>
      </c>
      <c r="H427" s="23">
        <v>40</v>
      </c>
      <c r="I427" s="23">
        <v>14</v>
      </c>
      <c r="J427" s="23">
        <v>0</v>
      </c>
      <c r="K427" s="23">
        <v>0</v>
      </c>
      <c r="L427" s="210">
        <v>158</v>
      </c>
      <c r="M427" s="204">
        <v>137</v>
      </c>
      <c r="N427" s="23">
        <v>32</v>
      </c>
      <c r="O427" s="159" t="s">
        <v>721</v>
      </c>
      <c r="P427" s="33">
        <v>3</v>
      </c>
      <c r="Q427" s="33">
        <v>2</v>
      </c>
      <c r="R427" s="33">
        <v>1</v>
      </c>
      <c r="S427" s="33">
        <v>2</v>
      </c>
      <c r="T427" s="33" t="s">
        <v>59</v>
      </c>
      <c r="U427" s="33" t="s">
        <v>57</v>
      </c>
      <c r="V427" s="33" t="s">
        <v>57</v>
      </c>
      <c r="W427" s="33">
        <v>202</v>
      </c>
      <c r="AK427">
        <f t="shared" si="22"/>
        <v>0</v>
      </c>
      <c r="AL427" t="str">
        <f t="shared" si="23"/>
        <v>Mark Van Goethen</v>
      </c>
    </row>
    <row r="428" spans="1:38">
      <c r="A428" s="23">
        <v>426</v>
      </c>
      <c r="B428" s="29" t="s">
        <v>666</v>
      </c>
      <c r="C428" s="31"/>
      <c r="D428" s="156">
        <v>426</v>
      </c>
      <c r="E428" s="134">
        <v>395</v>
      </c>
      <c r="F428" s="23">
        <v>78</v>
      </c>
      <c r="G428" s="23">
        <v>55</v>
      </c>
      <c r="H428" s="23">
        <v>10</v>
      </c>
      <c r="I428" s="23">
        <v>14</v>
      </c>
      <c r="J428" s="23">
        <v>0</v>
      </c>
      <c r="K428" s="23">
        <v>0</v>
      </c>
      <c r="L428" s="210">
        <v>157</v>
      </c>
      <c r="M428" s="204">
        <v>138</v>
      </c>
      <c r="N428" s="23">
        <v>35</v>
      </c>
      <c r="O428" s="159" t="s">
        <v>721</v>
      </c>
      <c r="P428" s="33">
        <v>1</v>
      </c>
      <c r="Q428" s="33">
        <v>4</v>
      </c>
      <c r="R428" s="33">
        <v>4</v>
      </c>
      <c r="S428" s="33">
        <v>3</v>
      </c>
      <c r="T428" s="33" t="s">
        <v>62</v>
      </c>
      <c r="U428" s="33" t="s">
        <v>97</v>
      </c>
      <c r="V428" s="33" t="s">
        <v>97</v>
      </c>
      <c r="W428" s="33">
        <v>157</v>
      </c>
      <c r="AK428">
        <f t="shared" si="22"/>
        <v>0</v>
      </c>
      <c r="AL428" t="str">
        <f t="shared" si="23"/>
        <v>Hanna Cahill</v>
      </c>
    </row>
    <row r="429" spans="1:38">
      <c r="A429" s="23">
        <v>427</v>
      </c>
      <c r="B429" s="29" t="s">
        <v>184</v>
      </c>
      <c r="C429" s="31"/>
      <c r="D429" s="156">
        <v>427</v>
      </c>
      <c r="E429" s="134">
        <v>7</v>
      </c>
      <c r="F429" s="23">
        <v>63</v>
      </c>
      <c r="G429" s="23">
        <v>48</v>
      </c>
      <c r="H429" s="23">
        <v>30</v>
      </c>
      <c r="I429" s="23">
        <v>14</v>
      </c>
      <c r="J429" s="23">
        <v>0</v>
      </c>
      <c r="K429" s="23">
        <v>0</v>
      </c>
      <c r="L429" s="210">
        <v>155</v>
      </c>
      <c r="M429" s="204">
        <v>140</v>
      </c>
      <c r="N429" s="23">
        <v>32</v>
      </c>
      <c r="O429" s="159" t="s">
        <v>721</v>
      </c>
      <c r="P429" s="33">
        <v>5</v>
      </c>
      <c r="Q429" s="33">
        <v>2</v>
      </c>
      <c r="R429" s="33">
        <v>4</v>
      </c>
      <c r="S429" s="33">
        <v>1</v>
      </c>
      <c r="T429" s="33" t="s">
        <v>104</v>
      </c>
      <c r="U429" s="33" t="s">
        <v>94</v>
      </c>
      <c r="V429" s="33" t="s">
        <v>94</v>
      </c>
      <c r="W429" s="33">
        <v>199</v>
      </c>
      <c r="AK429">
        <f t="shared" si="22"/>
        <v>0</v>
      </c>
      <c r="AL429" t="str">
        <f t="shared" si="23"/>
        <v>Jill Circo</v>
      </c>
    </row>
    <row r="430" spans="1:38">
      <c r="A430" s="23">
        <v>427</v>
      </c>
      <c r="B430" s="29" t="s">
        <v>446</v>
      </c>
      <c r="C430" s="31"/>
      <c r="D430" s="156">
        <v>427</v>
      </c>
      <c r="E430" s="134">
        <v>167</v>
      </c>
      <c r="F430" s="23">
        <v>59</v>
      </c>
      <c r="G430" s="23">
        <v>42</v>
      </c>
      <c r="H430" s="23">
        <v>40</v>
      </c>
      <c r="I430" s="23">
        <v>14</v>
      </c>
      <c r="J430" s="23">
        <v>0</v>
      </c>
      <c r="K430" s="23">
        <v>0</v>
      </c>
      <c r="L430" s="210">
        <v>155</v>
      </c>
      <c r="M430" s="204">
        <v>140</v>
      </c>
      <c r="N430" s="23">
        <v>31</v>
      </c>
      <c r="O430" s="159" t="s">
        <v>721</v>
      </c>
      <c r="P430" s="33">
        <v>1</v>
      </c>
      <c r="Q430" s="33">
        <v>6</v>
      </c>
      <c r="R430" s="33">
        <v>2</v>
      </c>
      <c r="S430" s="33">
        <v>8</v>
      </c>
      <c r="T430" s="33" t="s">
        <v>93</v>
      </c>
      <c r="U430" s="33" t="s">
        <v>45</v>
      </c>
      <c r="V430" s="33" t="s">
        <v>45</v>
      </c>
      <c r="W430" s="33">
        <v>174</v>
      </c>
      <c r="AK430">
        <f t="shared" si="22"/>
        <v>0</v>
      </c>
      <c r="AL430" t="str">
        <f t="shared" si="23"/>
        <v>Braiden Blackwell</v>
      </c>
    </row>
    <row r="431" spans="1:38">
      <c r="A431" s="23">
        <v>427</v>
      </c>
      <c r="B431" s="29" t="s">
        <v>463</v>
      </c>
      <c r="C431" s="31"/>
      <c r="D431" s="156">
        <v>427</v>
      </c>
      <c r="E431" s="134">
        <v>185</v>
      </c>
      <c r="F431" s="23">
        <v>69</v>
      </c>
      <c r="G431" s="23">
        <v>36</v>
      </c>
      <c r="H431" s="23">
        <v>50</v>
      </c>
      <c r="I431" s="23">
        <v>0</v>
      </c>
      <c r="J431" s="23">
        <v>0</v>
      </c>
      <c r="K431" s="23">
        <v>0</v>
      </c>
      <c r="L431" s="210">
        <v>155</v>
      </c>
      <c r="M431" s="204">
        <v>140</v>
      </c>
      <c r="N431" s="23">
        <v>33</v>
      </c>
      <c r="O431" s="159" t="s">
        <v>721</v>
      </c>
      <c r="P431" s="33">
        <v>4</v>
      </c>
      <c r="Q431" s="33">
        <v>3</v>
      </c>
      <c r="R431" s="33">
        <v>2</v>
      </c>
      <c r="S431" s="33">
        <v>2</v>
      </c>
      <c r="T431" s="33" t="s">
        <v>60</v>
      </c>
      <c r="U431" s="33" t="s">
        <v>96</v>
      </c>
      <c r="V431" s="33" t="s">
        <v>96</v>
      </c>
      <c r="W431" s="33">
        <v>155</v>
      </c>
      <c r="AK431">
        <f t="shared" si="22"/>
        <v>2</v>
      </c>
      <c r="AL431" t="str">
        <f t="shared" si="23"/>
        <v>Grant Leischner</v>
      </c>
    </row>
    <row r="432" spans="1:38">
      <c r="A432" s="23">
        <v>427</v>
      </c>
      <c r="B432" s="29" t="s">
        <v>464</v>
      </c>
      <c r="C432" s="31"/>
      <c r="D432" s="156">
        <v>427</v>
      </c>
      <c r="E432" s="134">
        <v>186</v>
      </c>
      <c r="F432" s="23">
        <v>77</v>
      </c>
      <c r="G432" s="23">
        <v>54</v>
      </c>
      <c r="H432" s="23">
        <v>10</v>
      </c>
      <c r="I432" s="23">
        <v>14</v>
      </c>
      <c r="J432" s="23">
        <v>0</v>
      </c>
      <c r="K432" s="23">
        <v>0</v>
      </c>
      <c r="L432" s="210">
        <v>155</v>
      </c>
      <c r="M432" s="204">
        <v>140</v>
      </c>
      <c r="N432" s="23">
        <v>36</v>
      </c>
      <c r="O432" s="159" t="s">
        <v>721</v>
      </c>
      <c r="P432" s="33">
        <v>3</v>
      </c>
      <c r="Q432" s="33">
        <v>8</v>
      </c>
      <c r="R432" s="33">
        <v>1</v>
      </c>
      <c r="S432" s="33">
        <v>5</v>
      </c>
      <c r="T432" s="33" t="s">
        <v>66</v>
      </c>
      <c r="U432" s="33" t="s">
        <v>57</v>
      </c>
      <c r="V432" s="33" t="s">
        <v>57</v>
      </c>
      <c r="W432" s="33">
        <v>199</v>
      </c>
      <c r="AK432">
        <f t="shared" si="22"/>
        <v>0</v>
      </c>
      <c r="AL432" t="str">
        <f t="shared" si="23"/>
        <v>Sue Arkfeld</v>
      </c>
    </row>
    <row r="433" spans="1:38">
      <c r="A433" s="23">
        <v>431</v>
      </c>
      <c r="B433" s="29" t="s">
        <v>289</v>
      </c>
      <c r="C433" s="31"/>
      <c r="D433" s="156">
        <v>431</v>
      </c>
      <c r="E433" s="134">
        <v>24</v>
      </c>
      <c r="F433" s="23">
        <v>52</v>
      </c>
      <c r="G433" s="23">
        <v>54</v>
      </c>
      <c r="H433" s="23">
        <v>30</v>
      </c>
      <c r="I433" s="23">
        <v>14</v>
      </c>
      <c r="J433" s="23">
        <v>0</v>
      </c>
      <c r="K433" s="23">
        <v>0</v>
      </c>
      <c r="L433" s="210">
        <v>150</v>
      </c>
      <c r="M433" s="204">
        <v>145</v>
      </c>
      <c r="N433" s="23">
        <v>30</v>
      </c>
      <c r="O433" s="159" t="s">
        <v>721</v>
      </c>
      <c r="P433" s="33">
        <v>1</v>
      </c>
      <c r="Q433" s="33">
        <v>4</v>
      </c>
      <c r="R433" s="33">
        <v>9</v>
      </c>
      <c r="S433" s="33">
        <v>3</v>
      </c>
      <c r="T433" s="33" t="s">
        <v>93</v>
      </c>
      <c r="U433" s="33" t="s">
        <v>72</v>
      </c>
      <c r="V433" s="33" t="s">
        <v>72</v>
      </c>
      <c r="W433" s="33">
        <v>169</v>
      </c>
      <c r="AK433">
        <f t="shared" si="22"/>
        <v>0</v>
      </c>
      <c r="AL433" t="str">
        <f t="shared" si="23"/>
        <v>Jackie Genovesi</v>
      </c>
    </row>
    <row r="434" spans="1:38">
      <c r="A434" s="23">
        <v>432</v>
      </c>
      <c r="B434" s="29" t="s">
        <v>346</v>
      </c>
      <c r="C434" s="31"/>
      <c r="D434" s="156">
        <v>432</v>
      </c>
      <c r="E434" s="134">
        <v>81</v>
      </c>
      <c r="F434" s="23">
        <v>77</v>
      </c>
      <c r="G434" s="23">
        <v>42</v>
      </c>
      <c r="H434" s="23">
        <v>30</v>
      </c>
      <c r="I434" s="23">
        <v>0</v>
      </c>
      <c r="J434" s="23">
        <v>0</v>
      </c>
      <c r="K434" s="23">
        <v>0</v>
      </c>
      <c r="L434" s="210">
        <v>149</v>
      </c>
      <c r="M434" s="204">
        <v>146</v>
      </c>
      <c r="N434" s="23">
        <v>34</v>
      </c>
      <c r="O434" s="159" t="s">
        <v>721</v>
      </c>
      <c r="P434" s="33">
        <v>4</v>
      </c>
      <c r="Q434" s="33">
        <v>4</v>
      </c>
      <c r="R434" s="33">
        <v>4</v>
      </c>
      <c r="S434" s="33">
        <v>2</v>
      </c>
      <c r="T434" s="33" t="s">
        <v>102</v>
      </c>
      <c r="U434" s="33" t="s">
        <v>96</v>
      </c>
      <c r="V434" s="33" t="s">
        <v>96</v>
      </c>
      <c r="W434" s="33">
        <v>149</v>
      </c>
      <c r="AK434">
        <f t="shared" si="22"/>
        <v>0</v>
      </c>
      <c r="AL434" t="str">
        <f t="shared" si="23"/>
        <v>Kathy Anstine</v>
      </c>
    </row>
    <row r="435" spans="1:38">
      <c r="A435" s="23">
        <v>432</v>
      </c>
      <c r="B435" s="29" t="s">
        <v>370</v>
      </c>
      <c r="C435" s="31"/>
      <c r="D435" s="156">
        <v>432</v>
      </c>
      <c r="E435" s="134">
        <v>106</v>
      </c>
      <c r="F435" s="23">
        <v>61</v>
      </c>
      <c r="G435" s="23">
        <v>30</v>
      </c>
      <c r="H435" s="23">
        <v>30</v>
      </c>
      <c r="I435" s="23">
        <v>28</v>
      </c>
      <c r="J435" s="23">
        <v>0</v>
      </c>
      <c r="K435" s="23">
        <v>0</v>
      </c>
      <c r="L435" s="210">
        <v>149</v>
      </c>
      <c r="M435" s="204">
        <v>146</v>
      </c>
      <c r="N435" s="23">
        <v>30</v>
      </c>
      <c r="O435" s="159" t="s">
        <v>721</v>
      </c>
      <c r="P435" s="33">
        <v>7</v>
      </c>
      <c r="Q435" s="33">
        <v>1</v>
      </c>
      <c r="R435" s="33">
        <v>10</v>
      </c>
      <c r="S435" s="33">
        <v>1</v>
      </c>
      <c r="T435" s="33" t="s">
        <v>58</v>
      </c>
      <c r="U435" s="33" t="s">
        <v>94</v>
      </c>
      <c r="V435" s="33" t="s">
        <v>94</v>
      </c>
      <c r="W435" s="33">
        <v>212</v>
      </c>
      <c r="AK435">
        <f t="shared" si="22"/>
        <v>0</v>
      </c>
      <c r="AL435" t="str">
        <f t="shared" si="23"/>
        <v>Heather Mclaughlin</v>
      </c>
    </row>
    <row r="436" spans="1:38">
      <c r="A436" s="23">
        <v>434</v>
      </c>
      <c r="B436" s="29" t="s">
        <v>334</v>
      </c>
      <c r="C436" s="31"/>
      <c r="D436" s="156">
        <v>434</v>
      </c>
      <c r="E436" s="134">
        <v>70</v>
      </c>
      <c r="F436" s="23">
        <v>67</v>
      </c>
      <c r="G436" s="23">
        <v>42</v>
      </c>
      <c r="H436" s="23">
        <v>10</v>
      </c>
      <c r="I436" s="23">
        <v>14</v>
      </c>
      <c r="J436" s="23">
        <v>0</v>
      </c>
      <c r="K436" s="23">
        <v>0</v>
      </c>
      <c r="L436" s="210">
        <v>133</v>
      </c>
      <c r="M436" s="204">
        <v>162</v>
      </c>
      <c r="N436" s="23">
        <v>31</v>
      </c>
      <c r="O436" s="159" t="s">
        <v>721</v>
      </c>
      <c r="P436" s="33">
        <v>4</v>
      </c>
      <c r="Q436" s="33">
        <v>1</v>
      </c>
      <c r="R436" s="33">
        <v>4</v>
      </c>
      <c r="S436" s="33">
        <v>8</v>
      </c>
      <c r="T436" s="33" t="s">
        <v>58</v>
      </c>
      <c r="U436" s="33" t="s">
        <v>67</v>
      </c>
      <c r="V436" s="33" t="s">
        <v>58</v>
      </c>
      <c r="W436" s="33">
        <v>177</v>
      </c>
      <c r="AK436">
        <f t="shared" si="22"/>
        <v>0</v>
      </c>
      <c r="AL436" t="str">
        <f t="shared" si="23"/>
        <v>Bryan Boggs</v>
      </c>
    </row>
    <row r="437" spans="1:38">
      <c r="A437" s="23">
        <v>435</v>
      </c>
      <c r="B437" s="29" t="s">
        <v>522</v>
      </c>
      <c r="C437" s="31"/>
      <c r="D437" s="156">
        <v>435</v>
      </c>
      <c r="E437" s="134">
        <v>244</v>
      </c>
      <c r="F437" s="23">
        <v>79</v>
      </c>
      <c r="G437" s="23">
        <v>43</v>
      </c>
      <c r="H437" s="23">
        <v>10</v>
      </c>
      <c r="I437" s="23">
        <v>0</v>
      </c>
      <c r="J437" s="23">
        <v>0</v>
      </c>
      <c r="K437" s="23">
        <v>0</v>
      </c>
      <c r="L437" s="210">
        <v>132</v>
      </c>
      <c r="M437" s="204">
        <v>163</v>
      </c>
      <c r="N437" s="23">
        <v>33</v>
      </c>
      <c r="O437" s="159" t="s">
        <v>721</v>
      </c>
      <c r="P437" s="33">
        <v>4</v>
      </c>
      <c r="Q437" s="33">
        <v>12</v>
      </c>
      <c r="R437" s="33">
        <v>9</v>
      </c>
      <c r="S437" s="33">
        <v>8</v>
      </c>
      <c r="T437" s="33" t="s">
        <v>102</v>
      </c>
      <c r="U437" s="33" t="s">
        <v>111</v>
      </c>
      <c r="V437" s="33" t="s">
        <v>111</v>
      </c>
      <c r="W437" s="33">
        <v>132</v>
      </c>
      <c r="AK437">
        <f t="shared" si="22"/>
        <v>0</v>
      </c>
      <c r="AL437" t="str">
        <f t="shared" si="23"/>
        <v>Elmer Feldmann</v>
      </c>
    </row>
    <row r="438" spans="1:38">
      <c r="A438" s="23">
        <v>435</v>
      </c>
      <c r="B438" s="29" t="s">
        <v>712</v>
      </c>
      <c r="C438" s="31"/>
      <c r="D438" s="156">
        <v>435</v>
      </c>
      <c r="E438" s="134">
        <v>248</v>
      </c>
      <c r="F438" s="23">
        <v>76</v>
      </c>
      <c r="G438" s="23">
        <v>36</v>
      </c>
      <c r="H438" s="23">
        <v>20</v>
      </c>
      <c r="I438" s="23">
        <v>0</v>
      </c>
      <c r="J438" s="23">
        <v>0</v>
      </c>
      <c r="K438" s="23">
        <v>0</v>
      </c>
      <c r="L438" s="210">
        <v>132</v>
      </c>
      <c r="M438" s="204">
        <v>163</v>
      </c>
      <c r="N438" s="23">
        <v>32</v>
      </c>
      <c r="O438" s="159" t="s">
        <v>721</v>
      </c>
      <c r="P438" s="33">
        <v>9</v>
      </c>
      <c r="Q438" s="33">
        <v>7</v>
      </c>
      <c r="R438" s="33">
        <v>2</v>
      </c>
      <c r="S438" s="33">
        <v>9</v>
      </c>
      <c r="T438" s="33" t="s">
        <v>112</v>
      </c>
      <c r="U438" s="33" t="s">
        <v>45</v>
      </c>
      <c r="V438" s="33" t="s">
        <v>112</v>
      </c>
      <c r="W438" s="33">
        <v>132</v>
      </c>
      <c r="AK438">
        <f t="shared" si="22"/>
        <v>0</v>
      </c>
      <c r="AL438" t="str">
        <f t="shared" si="23"/>
        <v>Pat Kirlin</v>
      </c>
    </row>
    <row r="439" spans="1:38">
      <c r="A439" s="23">
        <v>437</v>
      </c>
      <c r="B439" s="29" t="s">
        <v>519</v>
      </c>
      <c r="C439" s="31"/>
      <c r="D439" s="156">
        <v>437</v>
      </c>
      <c r="E439" s="134">
        <v>241</v>
      </c>
      <c r="F439" s="23">
        <v>67</v>
      </c>
      <c r="G439" s="23">
        <v>42</v>
      </c>
      <c r="H439" s="23">
        <v>20</v>
      </c>
      <c r="I439" s="23">
        <v>0</v>
      </c>
      <c r="J439" s="23">
        <v>0</v>
      </c>
      <c r="K439" s="23">
        <v>0</v>
      </c>
      <c r="L439" s="210">
        <v>129</v>
      </c>
      <c r="M439" s="204">
        <v>166</v>
      </c>
      <c r="N439" s="23">
        <v>30</v>
      </c>
      <c r="O439" s="159" t="s">
        <v>721</v>
      </c>
      <c r="P439" s="33">
        <v>3</v>
      </c>
      <c r="Q439" s="33">
        <v>15</v>
      </c>
      <c r="R439" s="33">
        <v>4</v>
      </c>
      <c r="S439" s="33">
        <v>4</v>
      </c>
      <c r="T439" s="33" t="s">
        <v>92</v>
      </c>
      <c r="U439" s="33" t="s">
        <v>103</v>
      </c>
      <c r="V439" s="33" t="s">
        <v>92</v>
      </c>
      <c r="W439" s="33">
        <v>129</v>
      </c>
      <c r="AK439">
        <f t="shared" si="22"/>
        <v>0</v>
      </c>
      <c r="AL439" t="str">
        <f t="shared" si="23"/>
        <v>Irv Feldmann</v>
      </c>
    </row>
    <row r="440" spans="1:38">
      <c r="A440" s="23">
        <v>438</v>
      </c>
      <c r="B440" s="29" t="s">
        <v>710</v>
      </c>
      <c r="C440" s="31"/>
      <c r="D440" s="156">
        <v>438</v>
      </c>
      <c r="E440" s="134">
        <v>245</v>
      </c>
      <c r="F440" s="23">
        <v>69</v>
      </c>
      <c r="G440" s="23">
        <v>24</v>
      </c>
      <c r="H440" s="23">
        <v>20</v>
      </c>
      <c r="I440" s="23">
        <v>14</v>
      </c>
      <c r="J440" s="23">
        <v>0</v>
      </c>
      <c r="K440" s="23">
        <v>0</v>
      </c>
      <c r="L440" s="210">
        <v>127</v>
      </c>
      <c r="M440" s="204">
        <v>168</v>
      </c>
      <c r="N440" s="23">
        <v>29</v>
      </c>
      <c r="O440" s="159" t="s">
        <v>721</v>
      </c>
      <c r="P440" s="33">
        <v>3</v>
      </c>
      <c r="Q440" s="33">
        <v>1</v>
      </c>
      <c r="R440" s="33">
        <v>16</v>
      </c>
      <c r="S440" s="33">
        <v>8</v>
      </c>
      <c r="T440" s="33" t="s">
        <v>92</v>
      </c>
      <c r="U440" s="33" t="s">
        <v>111</v>
      </c>
      <c r="V440" s="33" t="s">
        <v>92</v>
      </c>
      <c r="W440" s="33">
        <v>127</v>
      </c>
      <c r="AK440">
        <f t="shared" si="22"/>
        <v>0</v>
      </c>
      <c r="AL440" t="str">
        <f t="shared" si="23"/>
        <v>Dorothy Feldmann</v>
      </c>
    </row>
    <row r="441" spans="1:38">
      <c r="A441" s="23">
        <v>439</v>
      </c>
      <c r="B441" s="29" t="s">
        <v>360</v>
      </c>
      <c r="C441" s="31"/>
      <c r="D441" s="156">
        <v>439</v>
      </c>
      <c r="E441" s="134">
        <v>96</v>
      </c>
      <c r="F441" s="23">
        <v>54</v>
      </c>
      <c r="G441" s="23">
        <v>30</v>
      </c>
      <c r="H441" s="23">
        <v>20</v>
      </c>
      <c r="I441" s="23">
        <v>14</v>
      </c>
      <c r="J441" s="23">
        <v>0</v>
      </c>
      <c r="K441" s="23">
        <v>0</v>
      </c>
      <c r="L441" s="210">
        <v>118</v>
      </c>
      <c r="M441" s="204">
        <v>177</v>
      </c>
      <c r="N441" s="23">
        <v>25</v>
      </c>
      <c r="O441" s="159" t="s">
        <v>721</v>
      </c>
      <c r="P441" s="33">
        <v>4</v>
      </c>
      <c r="Q441" s="33">
        <v>1</v>
      </c>
      <c r="R441" s="33">
        <v>3</v>
      </c>
      <c r="S441" s="33">
        <v>5</v>
      </c>
      <c r="T441" s="33" t="s">
        <v>58</v>
      </c>
      <c r="U441" s="33" t="s">
        <v>61</v>
      </c>
      <c r="V441" s="33" t="s">
        <v>61</v>
      </c>
      <c r="W441" s="33">
        <v>137</v>
      </c>
      <c r="AK441">
        <f t="shared" si="22"/>
        <v>0</v>
      </c>
      <c r="AL441" t="str">
        <f t="shared" si="23"/>
        <v>Kristy Stec</v>
      </c>
    </row>
    <row r="442" spans="1:38">
      <c r="A442" s="23">
        <v>440</v>
      </c>
      <c r="B442" s="29" t="s">
        <v>615</v>
      </c>
      <c r="C442" s="31"/>
      <c r="D442" s="156">
        <v>440</v>
      </c>
      <c r="E442" s="134">
        <v>342</v>
      </c>
      <c r="F442" s="23">
        <v>61</v>
      </c>
      <c r="G442" s="23">
        <v>36</v>
      </c>
      <c r="H442" s="23">
        <v>20</v>
      </c>
      <c r="I442" s="23">
        <v>0</v>
      </c>
      <c r="J442" s="23">
        <v>0</v>
      </c>
      <c r="K442" s="23">
        <v>0</v>
      </c>
      <c r="L442" s="210">
        <v>117</v>
      </c>
      <c r="M442" s="204">
        <v>178</v>
      </c>
      <c r="N442" s="23">
        <v>27</v>
      </c>
      <c r="O442" s="159" t="s">
        <v>721</v>
      </c>
      <c r="P442" s="33">
        <v>2</v>
      </c>
      <c r="Q442" s="33">
        <v>8</v>
      </c>
      <c r="R442" s="33">
        <v>4</v>
      </c>
      <c r="S442" s="33">
        <v>2</v>
      </c>
      <c r="T442" s="33" t="s">
        <v>95</v>
      </c>
      <c r="U442" s="33" t="s">
        <v>67</v>
      </c>
      <c r="V442" s="33" t="s">
        <v>67</v>
      </c>
      <c r="W442" s="33">
        <v>117</v>
      </c>
      <c r="AK442">
        <f t="shared" si="22"/>
        <v>0</v>
      </c>
      <c r="AL442" t="str">
        <f t="shared" si="23"/>
        <v>Alison Westerhold</v>
      </c>
    </row>
    <row r="443" spans="1:38">
      <c r="A443" s="23">
        <v>441</v>
      </c>
      <c r="B443" s="29" t="s">
        <v>635</v>
      </c>
      <c r="C443" s="31"/>
      <c r="D443" s="156">
        <v>441</v>
      </c>
      <c r="E443" s="134">
        <v>362</v>
      </c>
      <c r="F443" s="23">
        <v>67</v>
      </c>
      <c r="G443" s="23">
        <v>24</v>
      </c>
      <c r="H443" s="23">
        <v>10</v>
      </c>
      <c r="I443" s="23">
        <v>0</v>
      </c>
      <c r="J443" s="23">
        <v>0</v>
      </c>
      <c r="K443" s="23">
        <v>0</v>
      </c>
      <c r="L443" s="210">
        <v>101</v>
      </c>
      <c r="M443" s="204">
        <v>194</v>
      </c>
      <c r="N443" s="23">
        <v>26</v>
      </c>
      <c r="O443" s="159" t="s">
        <v>721</v>
      </c>
      <c r="P443" s="33">
        <v>4</v>
      </c>
      <c r="Q443" s="33">
        <v>5</v>
      </c>
      <c r="R443" s="33">
        <v>9</v>
      </c>
      <c r="S443" s="33">
        <v>6</v>
      </c>
      <c r="T443" s="33" t="s">
        <v>63</v>
      </c>
      <c r="U443" s="33" t="s">
        <v>107</v>
      </c>
      <c r="V443" s="33" t="s">
        <v>63</v>
      </c>
      <c r="W443" s="33">
        <v>101</v>
      </c>
      <c r="AK443">
        <f t="shared" si="22"/>
        <v>0</v>
      </c>
      <c r="AL443" t="str">
        <f t="shared" si="23"/>
        <v>Tawnya Henrichs</v>
      </c>
    </row>
    <row r="444" spans="1:38">
      <c r="W444" s="176" t="s">
        <v>157</v>
      </c>
    </row>
    <row r="445" spans="1:38">
      <c r="C445" s="10" t="s">
        <v>19</v>
      </c>
      <c r="D445" s="10"/>
      <c r="E445" s="10"/>
      <c r="F445" s="155" t="s">
        <v>138</v>
      </c>
      <c r="G445" s="155" t="s">
        <v>139</v>
      </c>
      <c r="H445" s="11">
        <v>10</v>
      </c>
      <c r="I445" s="11">
        <v>14</v>
      </c>
      <c r="J445" s="11">
        <v>19</v>
      </c>
      <c r="K445" s="11">
        <v>25</v>
      </c>
      <c r="L445" s="33" t="s">
        <v>17</v>
      </c>
      <c r="M445" s="1"/>
      <c r="P445" s="1">
        <f t="shared" ref="P445:V445" si="24">SUBTOTAL(3,P3:P443)</f>
        <v>441</v>
      </c>
      <c r="Q445" s="1">
        <f t="shared" si="24"/>
        <v>441</v>
      </c>
      <c r="R445" s="1">
        <f t="shared" si="24"/>
        <v>441</v>
      </c>
      <c r="S445" s="1">
        <f t="shared" si="24"/>
        <v>441</v>
      </c>
      <c r="T445" s="1">
        <f t="shared" si="24"/>
        <v>441</v>
      </c>
      <c r="U445" s="1">
        <f t="shared" si="24"/>
        <v>441</v>
      </c>
      <c r="V445" s="1">
        <f t="shared" si="24"/>
        <v>441</v>
      </c>
    </row>
    <row r="446" spans="1:38">
      <c r="B446" s="19"/>
      <c r="C446" s="24" t="s">
        <v>20</v>
      </c>
      <c r="D446" s="24"/>
      <c r="E446" s="24"/>
      <c r="F446" s="37">
        <f t="shared" ref="F446:K446" si="25">SUM(F3:F443)</f>
        <v>33040</v>
      </c>
      <c r="G446" s="37">
        <f t="shared" si="25"/>
        <v>26906</v>
      </c>
      <c r="H446" s="37">
        <f t="shared" si="25"/>
        <v>25090</v>
      </c>
      <c r="I446" s="37">
        <f t="shared" si="25"/>
        <v>14448</v>
      </c>
      <c r="J446" s="37">
        <f t="shared" si="25"/>
        <v>0</v>
      </c>
      <c r="K446" s="37">
        <f t="shared" si="25"/>
        <v>0</v>
      </c>
      <c r="L446" s="37">
        <f>SUM(F446:K446)</f>
        <v>99484</v>
      </c>
      <c r="M446" s="12"/>
    </row>
    <row r="447" spans="1:38">
      <c r="B447" s="25"/>
      <c r="C447" s="26" t="s">
        <v>21</v>
      </c>
      <c r="D447" s="26"/>
      <c r="E447" s="26"/>
      <c r="F447" s="37">
        <v>45544</v>
      </c>
      <c r="G447" s="37">
        <v>42969</v>
      </c>
      <c r="H447" s="37">
        <v>35280</v>
      </c>
      <c r="I447" s="37">
        <v>24696</v>
      </c>
      <c r="J447" s="37">
        <v>16758</v>
      </c>
      <c r="K447" s="37">
        <v>11025</v>
      </c>
      <c r="L447" s="37">
        <f>SUM(F447:K447)</f>
        <v>176272</v>
      </c>
      <c r="M447" s="12"/>
      <c r="O447" s="160">
        <f>COUNTIF($O$3:$O$443,"Yes")</f>
        <v>439</v>
      </c>
      <c r="P447" s="3" t="s">
        <v>43</v>
      </c>
      <c r="S447" s="135" t="s">
        <v>116</v>
      </c>
      <c r="T447" s="136"/>
      <c r="U447" s="137"/>
      <c r="V447" s="138"/>
    </row>
    <row r="448" spans="1:38">
      <c r="B448" s="27"/>
      <c r="C448" s="28" t="s">
        <v>22</v>
      </c>
      <c r="D448" s="28"/>
      <c r="E448" s="28"/>
      <c r="F448" s="38">
        <f t="shared" ref="F448:L448" si="26">F446/F447</f>
        <v>0.72545230985420694</v>
      </c>
      <c r="G448" s="38">
        <f t="shared" si="26"/>
        <v>0.62617235681537853</v>
      </c>
      <c r="H448" s="38">
        <f t="shared" si="26"/>
        <v>0.71116780045351469</v>
      </c>
      <c r="I448" s="38">
        <f t="shared" si="26"/>
        <v>0.58503401360544216</v>
      </c>
      <c r="J448" s="38">
        <f t="shared" si="26"/>
        <v>0</v>
      </c>
      <c r="K448" s="38">
        <f t="shared" si="26"/>
        <v>0</v>
      </c>
      <c r="L448" s="38">
        <f t="shared" si="26"/>
        <v>0.56437777979486248</v>
      </c>
      <c r="M448" s="16"/>
      <c r="O448" s="160">
        <f>COUNTIF($O$3:$O$443,"no")</f>
        <v>2</v>
      </c>
      <c r="P448" s="3" t="s">
        <v>44</v>
      </c>
      <c r="S448" s="20" t="s">
        <v>117</v>
      </c>
      <c r="T448"/>
      <c r="U448"/>
      <c r="V448" s="139"/>
    </row>
    <row r="449" spans="1:22">
      <c r="B449" s="19"/>
      <c r="C449" s="24" t="s">
        <v>23</v>
      </c>
      <c r="D449" s="24"/>
      <c r="E449" s="24"/>
      <c r="F449" s="37">
        <f>SUM(B460:B491)</f>
        <v>10557</v>
      </c>
      <c r="G449" s="37">
        <f>SUM(B492:B507)</f>
        <v>4481</v>
      </c>
      <c r="H449" s="37">
        <f>H446/H445</f>
        <v>2509</v>
      </c>
      <c r="I449" s="37">
        <f>I446/I445</f>
        <v>1032</v>
      </c>
      <c r="J449" s="37">
        <f>J446/J445</f>
        <v>0</v>
      </c>
      <c r="K449" s="37">
        <f>K446/K445</f>
        <v>0</v>
      </c>
      <c r="L449" s="37">
        <f>SUM(F449:K449)</f>
        <v>18579</v>
      </c>
      <c r="M449" s="12"/>
      <c r="O449" s="147">
        <f>O447/(O447+O448)</f>
        <v>0.99546485260770978</v>
      </c>
      <c r="S449" s="161"/>
      <c r="T449" s="140"/>
      <c r="U449" s="31"/>
      <c r="V449" s="141"/>
    </row>
    <row r="450" spans="1:22">
      <c r="B450" s="25"/>
      <c r="C450" s="26" t="s">
        <v>24</v>
      </c>
      <c r="D450" s="26"/>
      <c r="E450" s="26"/>
      <c r="F450" s="37">
        <f>($O$447+$O$448)*32</f>
        <v>14112</v>
      </c>
      <c r="G450" s="37">
        <f>($O$447+$O$448)*16</f>
        <v>7056</v>
      </c>
      <c r="H450" s="37">
        <f>($O$447+$O$448)*8</f>
        <v>3528</v>
      </c>
      <c r="I450" s="37">
        <f>($O$447+$O$448)*4</f>
        <v>1764</v>
      </c>
      <c r="J450" s="37">
        <f>($O$447+$O$448)*2</f>
        <v>882</v>
      </c>
      <c r="K450" s="37">
        <f>($O$447+$O$448)*1</f>
        <v>441</v>
      </c>
      <c r="L450" s="37">
        <f>SUM(F450:K450)</f>
        <v>27783</v>
      </c>
      <c r="M450" s="12"/>
      <c r="S450" s="142" t="s">
        <v>118</v>
      </c>
      <c r="T450" s="45"/>
      <c r="V450" s="143" t="s">
        <v>119</v>
      </c>
    </row>
    <row r="451" spans="1:22">
      <c r="B451" s="27"/>
      <c r="C451" s="28" t="s">
        <v>25</v>
      </c>
      <c r="D451" s="28"/>
      <c r="E451" s="28"/>
      <c r="F451" s="38">
        <f t="shared" ref="F451:K451" si="27">F449/F450</f>
        <v>0.74808673469387754</v>
      </c>
      <c r="G451" s="38">
        <f t="shared" si="27"/>
        <v>0.63506235827664403</v>
      </c>
      <c r="H451" s="38">
        <f t="shared" si="27"/>
        <v>0.71116780045351469</v>
      </c>
      <c r="I451" s="38">
        <f t="shared" si="27"/>
        <v>0.58503401360544216</v>
      </c>
      <c r="J451" s="38">
        <f t="shared" si="27"/>
        <v>0</v>
      </c>
      <c r="K451" s="38">
        <f t="shared" si="27"/>
        <v>0</v>
      </c>
      <c r="L451" s="39">
        <f>L449/L450</f>
        <v>0.66871828096317887</v>
      </c>
      <c r="M451" s="16"/>
      <c r="S451" s="44" t="e">
        <f>VLOOKUP(S449,$B$3:$O$443,3,FALSE)</f>
        <v>#N/A</v>
      </c>
      <c r="T451" s="42"/>
      <c r="U451" s="144"/>
      <c r="V451" s="44" t="e">
        <f>VLOOKUP(S449,$B$3:$O$443,14,FALSE)</f>
        <v>#N/A</v>
      </c>
    </row>
    <row r="452" spans="1:22">
      <c r="B452" s="148"/>
      <c r="C452" s="158" t="s">
        <v>729</v>
      </c>
      <c r="D452" s="30"/>
      <c r="E452" s="30"/>
      <c r="F452" s="149">
        <v>0.68450752393980852</v>
      </c>
      <c r="G452" s="150">
        <v>0.52171682626538984</v>
      </c>
      <c r="H452" s="150">
        <v>0.21460328317373462</v>
      </c>
      <c r="I452" s="150">
        <v>0.17818057455540356</v>
      </c>
      <c r="J452" s="150">
        <v>9.7127222982216141E-2</v>
      </c>
      <c r="K452" s="151">
        <v>6.429548563611491E-2</v>
      </c>
      <c r="L452" s="151">
        <v>0.52285410288146261</v>
      </c>
      <c r="M452" s="17"/>
      <c r="R452" s="145" t="s">
        <v>120</v>
      </c>
      <c r="T452"/>
      <c r="U452"/>
      <c r="V452" s="146"/>
    </row>
    <row r="454" spans="1:22">
      <c r="A454" s="200" t="s">
        <v>48</v>
      </c>
      <c r="B454" s="201"/>
      <c r="C454" s="40"/>
      <c r="K454" s="190"/>
      <c r="L454" s="202" t="s">
        <v>26</v>
      </c>
      <c r="N454" s="202"/>
      <c r="O454" s="202"/>
    </row>
    <row r="455" spans="1:22">
      <c r="A455" s="203" t="s">
        <v>49</v>
      </c>
      <c r="B455" s="157"/>
      <c r="C455" s="41"/>
      <c r="H455" s="58"/>
      <c r="I455" s="46" t="s">
        <v>46</v>
      </c>
      <c r="J455" s="47"/>
      <c r="N455" s="14" t="s">
        <v>27</v>
      </c>
      <c r="O455"/>
      <c r="R455" s="46" t="s">
        <v>47</v>
      </c>
      <c r="S455" s="47"/>
    </row>
    <row r="456" spans="1:22">
      <c r="A456" s="203" t="s">
        <v>50</v>
      </c>
      <c r="B456" s="157"/>
      <c r="C456" s="41"/>
      <c r="F456" s="21" t="s">
        <v>113</v>
      </c>
      <c r="G456" s="13"/>
      <c r="H456" s="159" t="s">
        <v>28</v>
      </c>
      <c r="I456" s="159" t="s">
        <v>29</v>
      </c>
      <c r="J456" s="21" t="s">
        <v>9</v>
      </c>
      <c r="K456" s="13"/>
      <c r="L456" s="204" t="s">
        <v>28</v>
      </c>
      <c r="M456" s="159" t="s">
        <v>29</v>
      </c>
      <c r="N456" s="43"/>
      <c r="O456" s="21" t="s">
        <v>10</v>
      </c>
      <c r="P456" s="13"/>
      <c r="Q456" s="159" t="s">
        <v>28</v>
      </c>
      <c r="R456" s="159" t="s">
        <v>29</v>
      </c>
      <c r="S456" s="21" t="s">
        <v>114</v>
      </c>
      <c r="T456" s="13"/>
      <c r="U456" s="159" t="s">
        <v>28</v>
      </c>
      <c r="V456" s="159" t="s">
        <v>29</v>
      </c>
    </row>
    <row r="457" spans="1:22">
      <c r="A457" s="203" t="s">
        <v>51</v>
      </c>
      <c r="B457" s="157"/>
      <c r="C457" s="41"/>
      <c r="F457" s="29"/>
      <c r="G457" s="51" t="s">
        <v>168</v>
      </c>
      <c r="H457" s="33">
        <v>1</v>
      </c>
      <c r="I457" s="205">
        <v>231</v>
      </c>
      <c r="J457" s="29"/>
      <c r="K457" s="51" t="s">
        <v>191</v>
      </c>
      <c r="L457" s="33">
        <v>1</v>
      </c>
      <c r="M457" s="205">
        <v>278</v>
      </c>
      <c r="N457"/>
      <c r="O457" s="29"/>
      <c r="P457" s="51" t="s">
        <v>169</v>
      </c>
      <c r="Q457" s="33">
        <v>1</v>
      </c>
      <c r="R457" s="205">
        <v>296</v>
      </c>
      <c r="S457" s="29"/>
      <c r="T457" s="158" t="s">
        <v>141</v>
      </c>
      <c r="U457" s="33">
        <v>1</v>
      </c>
      <c r="V457" s="205">
        <v>227</v>
      </c>
    </row>
    <row r="458" spans="1:22">
      <c r="A458" s="206" t="s">
        <v>52</v>
      </c>
      <c r="B458" s="207"/>
      <c r="C458" s="132"/>
      <c r="F458" s="197"/>
      <c r="G458" s="198" t="s">
        <v>185</v>
      </c>
      <c r="H458" s="33">
        <v>2</v>
      </c>
      <c r="I458" s="205">
        <v>138</v>
      </c>
      <c r="J458" s="197"/>
      <c r="K458" s="198" t="s">
        <v>192</v>
      </c>
      <c r="L458" s="33">
        <v>2</v>
      </c>
      <c r="M458" s="205">
        <v>90</v>
      </c>
      <c r="N458" s="157"/>
      <c r="O458" s="197"/>
      <c r="P458" s="198" t="s">
        <v>159</v>
      </c>
      <c r="Q458" s="33">
        <v>2</v>
      </c>
      <c r="R458" s="205">
        <v>103</v>
      </c>
      <c r="S458" s="197"/>
      <c r="T458" s="199" t="s">
        <v>155</v>
      </c>
      <c r="U458" s="33">
        <v>2</v>
      </c>
      <c r="V458" s="205">
        <v>142</v>
      </c>
    </row>
    <row r="459" spans="1:22">
      <c r="A459" s="122" t="s">
        <v>53</v>
      </c>
      <c r="B459" s="123" t="s">
        <v>54</v>
      </c>
      <c r="C459" s="123" t="s">
        <v>55</v>
      </c>
      <c r="D459" s="131"/>
      <c r="E459" s="208"/>
      <c r="F459" s="197"/>
      <c r="G459" s="198" t="s">
        <v>167</v>
      </c>
      <c r="H459" s="33">
        <v>3</v>
      </c>
      <c r="I459" s="205">
        <v>26</v>
      </c>
      <c r="J459" s="197"/>
      <c r="K459" s="198" t="s">
        <v>142</v>
      </c>
      <c r="L459" s="33">
        <v>3</v>
      </c>
      <c r="M459" s="205">
        <v>36</v>
      </c>
      <c r="N459" s="157"/>
      <c r="O459" s="197"/>
      <c r="P459" s="198" t="s">
        <v>154</v>
      </c>
      <c r="Q459" s="33">
        <v>3</v>
      </c>
      <c r="R459" s="205">
        <v>19</v>
      </c>
      <c r="S459" s="197"/>
      <c r="T459" s="199" t="s">
        <v>165</v>
      </c>
      <c r="U459" s="33">
        <v>3</v>
      </c>
      <c r="V459" s="205">
        <v>21</v>
      </c>
    </row>
    <row r="460" spans="1:22">
      <c r="A460" s="124">
        <v>1</v>
      </c>
      <c r="B460" s="152">
        <v>440</v>
      </c>
      <c r="C460" s="125">
        <v>0.99773242630385484</v>
      </c>
      <c r="D460" s="130"/>
      <c r="E460" s="121"/>
      <c r="F460" s="197"/>
      <c r="G460" s="198" t="s">
        <v>186</v>
      </c>
      <c r="H460" s="33">
        <v>4</v>
      </c>
      <c r="I460" s="205">
        <v>12</v>
      </c>
      <c r="J460" s="197"/>
      <c r="K460" s="198" t="s">
        <v>193</v>
      </c>
      <c r="L460" s="33">
        <v>4</v>
      </c>
      <c r="M460" s="205">
        <v>18</v>
      </c>
      <c r="N460" s="157"/>
      <c r="O460" s="197"/>
      <c r="P460" s="198" t="s">
        <v>166</v>
      </c>
      <c r="Q460" s="33">
        <v>4</v>
      </c>
      <c r="R460" s="205">
        <v>14</v>
      </c>
      <c r="S460" s="197"/>
      <c r="T460" s="199" t="s">
        <v>143</v>
      </c>
      <c r="U460" s="33">
        <v>4</v>
      </c>
      <c r="V460" s="205">
        <v>8</v>
      </c>
    </row>
    <row r="461" spans="1:22">
      <c r="A461" s="124">
        <v>2</v>
      </c>
      <c r="B461" s="152">
        <v>228</v>
      </c>
      <c r="C461" s="125">
        <v>0.51700680272108845</v>
      </c>
      <c r="D461" s="130"/>
      <c r="E461" s="121"/>
      <c r="F461" s="197"/>
      <c r="G461" s="198" t="s">
        <v>75</v>
      </c>
      <c r="H461" s="33">
        <v>5</v>
      </c>
      <c r="I461" s="205">
        <v>12</v>
      </c>
      <c r="J461" s="197"/>
      <c r="K461" s="198" t="s">
        <v>162</v>
      </c>
      <c r="L461" s="33">
        <v>5</v>
      </c>
      <c r="M461" s="205">
        <v>4</v>
      </c>
      <c r="N461" s="157"/>
      <c r="O461" s="197"/>
      <c r="P461" s="198" t="s">
        <v>199</v>
      </c>
      <c r="Q461" s="33">
        <v>5</v>
      </c>
      <c r="R461" s="205">
        <v>0</v>
      </c>
      <c r="S461" s="197"/>
      <c r="T461" s="199" t="s">
        <v>205</v>
      </c>
      <c r="U461" s="33">
        <v>5</v>
      </c>
      <c r="V461" s="205">
        <v>19</v>
      </c>
    </row>
    <row r="462" spans="1:22">
      <c r="A462" s="124">
        <v>3</v>
      </c>
      <c r="B462" s="152">
        <v>279</v>
      </c>
      <c r="C462" s="125">
        <v>0.63265306122448983</v>
      </c>
      <c r="D462" s="130"/>
      <c r="E462" s="121"/>
      <c r="F462" s="197"/>
      <c r="G462" s="198" t="s">
        <v>187</v>
      </c>
      <c r="H462" s="33">
        <v>6</v>
      </c>
      <c r="I462" s="205">
        <v>3</v>
      </c>
      <c r="J462" s="197"/>
      <c r="K462" s="198" t="s">
        <v>194</v>
      </c>
      <c r="L462" s="33">
        <v>6</v>
      </c>
      <c r="M462" s="205">
        <v>1</v>
      </c>
      <c r="N462" s="157"/>
      <c r="O462" s="197"/>
      <c r="P462" s="198" t="s">
        <v>200</v>
      </c>
      <c r="Q462" s="33">
        <v>6</v>
      </c>
      <c r="R462" s="205">
        <v>3</v>
      </c>
      <c r="S462" s="197"/>
      <c r="T462" s="199" t="s">
        <v>161</v>
      </c>
      <c r="U462" s="33">
        <v>6</v>
      </c>
      <c r="V462" s="205">
        <v>9</v>
      </c>
    </row>
    <row r="463" spans="1:22">
      <c r="A463" s="124">
        <v>4</v>
      </c>
      <c r="B463" s="152">
        <v>340</v>
      </c>
      <c r="C463" s="125">
        <v>0.77097505668934241</v>
      </c>
      <c r="D463" s="130"/>
      <c r="E463" s="121"/>
      <c r="F463" s="197"/>
      <c r="G463" s="198" t="s">
        <v>163</v>
      </c>
      <c r="H463" s="33">
        <v>7</v>
      </c>
      <c r="I463" s="205">
        <v>4</v>
      </c>
      <c r="J463" s="197"/>
      <c r="K463" s="198" t="s">
        <v>76</v>
      </c>
      <c r="L463" s="33">
        <v>7</v>
      </c>
      <c r="M463" s="205">
        <v>6</v>
      </c>
      <c r="N463" s="157"/>
      <c r="O463" s="197"/>
      <c r="P463" s="198" t="s">
        <v>170</v>
      </c>
      <c r="Q463" s="33">
        <v>7</v>
      </c>
      <c r="R463" s="205">
        <v>0</v>
      </c>
      <c r="S463" s="197"/>
      <c r="T463" s="199" t="s">
        <v>164</v>
      </c>
      <c r="U463" s="33">
        <v>7</v>
      </c>
      <c r="V463" s="205">
        <v>2</v>
      </c>
    </row>
    <row r="464" spans="1:22">
      <c r="A464" s="124">
        <v>5</v>
      </c>
      <c r="B464" s="152">
        <v>205</v>
      </c>
      <c r="C464" s="125">
        <v>0.46485260770975056</v>
      </c>
      <c r="D464" s="130"/>
      <c r="E464" s="121"/>
      <c r="F464" s="197"/>
      <c r="G464" s="198" t="s">
        <v>188</v>
      </c>
      <c r="H464" s="33">
        <v>8</v>
      </c>
      <c r="I464" s="205">
        <v>6</v>
      </c>
      <c r="J464" s="197"/>
      <c r="K464" s="198" t="s">
        <v>195</v>
      </c>
      <c r="L464" s="33">
        <v>8</v>
      </c>
      <c r="M464" s="205">
        <v>5</v>
      </c>
      <c r="N464" s="208"/>
      <c r="O464" s="197"/>
      <c r="P464" s="198" t="s">
        <v>201</v>
      </c>
      <c r="Q464" s="33">
        <v>8</v>
      </c>
      <c r="R464" s="205">
        <v>1</v>
      </c>
      <c r="S464" s="197"/>
      <c r="T464" s="199" t="s">
        <v>77</v>
      </c>
      <c r="U464" s="33">
        <v>8</v>
      </c>
      <c r="V464" s="205">
        <v>12</v>
      </c>
    </row>
    <row r="465" spans="1:22">
      <c r="A465" s="124">
        <v>6</v>
      </c>
      <c r="B465" s="152">
        <v>427</v>
      </c>
      <c r="C465" s="125">
        <v>0.96825396825396826</v>
      </c>
      <c r="D465" s="130"/>
      <c r="E465" s="121"/>
      <c r="F465" s="197"/>
      <c r="G465" s="198" t="s">
        <v>158</v>
      </c>
      <c r="H465" s="33">
        <v>9</v>
      </c>
      <c r="I465" s="205">
        <v>3</v>
      </c>
      <c r="J465" s="197"/>
      <c r="K465" s="198" t="s">
        <v>196</v>
      </c>
      <c r="L465" s="33">
        <v>9</v>
      </c>
      <c r="M465" s="205">
        <v>0</v>
      </c>
      <c r="N465" s="208"/>
      <c r="O465" s="197"/>
      <c r="P465" s="198" t="s">
        <v>156</v>
      </c>
      <c r="Q465" s="33">
        <v>9</v>
      </c>
      <c r="R465" s="205">
        <v>3</v>
      </c>
      <c r="S465" s="197"/>
      <c r="T465" s="199" t="s">
        <v>206</v>
      </c>
      <c r="U465" s="33">
        <v>9</v>
      </c>
      <c r="V465" s="205">
        <v>1</v>
      </c>
    </row>
    <row r="466" spans="1:22">
      <c r="A466" s="124">
        <v>7</v>
      </c>
      <c r="B466" s="152">
        <v>166</v>
      </c>
      <c r="C466" s="125">
        <v>0.37641723356009071</v>
      </c>
      <c r="D466" s="130"/>
      <c r="E466" s="121"/>
      <c r="F466" s="197"/>
      <c r="G466" s="198" t="s">
        <v>189</v>
      </c>
      <c r="H466" s="33">
        <v>10</v>
      </c>
      <c r="I466" s="205">
        <v>0</v>
      </c>
      <c r="J466" s="197"/>
      <c r="K466" s="198" t="s">
        <v>160</v>
      </c>
      <c r="L466" s="33">
        <v>10</v>
      </c>
      <c r="M466" s="205">
        <v>1</v>
      </c>
      <c r="N466" s="208"/>
      <c r="O466" s="197"/>
      <c r="P466" s="198" t="s">
        <v>202</v>
      </c>
      <c r="Q466" s="33">
        <v>10</v>
      </c>
      <c r="R466" s="205">
        <v>1</v>
      </c>
      <c r="S466" s="197"/>
      <c r="T466" s="199" t="s">
        <v>207</v>
      </c>
      <c r="U466" s="33">
        <v>10</v>
      </c>
      <c r="V466" s="205">
        <v>0</v>
      </c>
    </row>
    <row r="467" spans="1:22">
      <c r="A467" s="124">
        <v>8</v>
      </c>
      <c r="B467" s="152">
        <v>438</v>
      </c>
      <c r="C467" s="125">
        <v>0.99319727891156462</v>
      </c>
      <c r="D467" s="130"/>
      <c r="E467" s="121"/>
      <c r="F467" s="197"/>
      <c r="G467" s="198" t="s">
        <v>223</v>
      </c>
      <c r="H467" s="33">
        <v>11</v>
      </c>
      <c r="I467" s="205">
        <v>5</v>
      </c>
      <c r="J467" s="197"/>
      <c r="K467" s="198" t="s">
        <v>197</v>
      </c>
      <c r="L467" s="33">
        <v>11</v>
      </c>
      <c r="M467" s="205">
        <v>0</v>
      </c>
      <c r="N467" s="208"/>
      <c r="O467" s="197"/>
      <c r="P467" s="198" t="s">
        <v>203</v>
      </c>
      <c r="Q467" s="33">
        <v>11</v>
      </c>
      <c r="R467" s="205">
        <v>0</v>
      </c>
      <c r="S467" s="197"/>
      <c r="T467" s="199" t="s">
        <v>208</v>
      </c>
      <c r="U467" s="33">
        <v>11</v>
      </c>
      <c r="V467" s="205">
        <v>0</v>
      </c>
    </row>
    <row r="468" spans="1:22">
      <c r="A468" s="124">
        <v>9</v>
      </c>
      <c r="B468" s="152">
        <v>438</v>
      </c>
      <c r="C468" s="125">
        <v>0.99319727891156462</v>
      </c>
      <c r="D468" s="130"/>
      <c r="E468" s="121"/>
      <c r="F468" s="197"/>
      <c r="G468" s="198" t="s">
        <v>190</v>
      </c>
      <c r="H468" s="33">
        <v>12</v>
      </c>
      <c r="I468" s="205">
        <v>1</v>
      </c>
      <c r="J468" s="197"/>
      <c r="K468" s="198" t="s">
        <v>198</v>
      </c>
      <c r="L468" s="33">
        <v>12</v>
      </c>
      <c r="M468" s="205">
        <v>1</v>
      </c>
      <c r="N468" s="208"/>
      <c r="O468" s="197"/>
      <c r="P468" s="198" t="s">
        <v>204</v>
      </c>
      <c r="Q468" s="33">
        <v>12</v>
      </c>
      <c r="R468" s="205">
        <v>0</v>
      </c>
      <c r="S468" s="197"/>
      <c r="T468" s="199" t="s">
        <v>209</v>
      </c>
      <c r="U468" s="33">
        <v>12</v>
      </c>
      <c r="V468" s="205">
        <v>0</v>
      </c>
    </row>
    <row r="469" spans="1:22">
      <c r="A469" s="124">
        <v>10</v>
      </c>
      <c r="B469" s="152">
        <v>338</v>
      </c>
      <c r="C469" s="125">
        <v>0.76643990929705219</v>
      </c>
      <c r="D469" s="130"/>
      <c r="E469" s="121"/>
      <c r="G469" s="209"/>
      <c r="I469" s="202"/>
      <c r="J469" s="157"/>
      <c r="K469" s="209"/>
      <c r="L469" s="1"/>
      <c r="M469" s="208"/>
      <c r="N469" s="208"/>
      <c r="O469" s="208"/>
      <c r="P469" s="209"/>
      <c r="Q469" s="208"/>
      <c r="R469" s="58"/>
      <c r="S469" s="209"/>
      <c r="T469" s="2"/>
      <c r="U469"/>
      <c r="V469" s="58"/>
    </row>
    <row r="470" spans="1:22">
      <c r="A470" s="124">
        <v>11</v>
      </c>
      <c r="B470" s="152">
        <v>208</v>
      </c>
      <c r="C470" s="125">
        <v>0.47165532879818595</v>
      </c>
      <c r="D470" s="130"/>
      <c r="E470" s="121"/>
      <c r="F470" s="21" t="s">
        <v>15</v>
      </c>
      <c r="G470" s="13"/>
      <c r="H470" s="159" t="s">
        <v>28</v>
      </c>
      <c r="I470" s="33" t="s">
        <v>29</v>
      </c>
      <c r="K470" s="21" t="s">
        <v>16</v>
      </c>
      <c r="L470" s="13"/>
      <c r="M470" s="159" t="s">
        <v>28</v>
      </c>
      <c r="N470" s="33" t="s">
        <v>29</v>
      </c>
      <c r="O470" s="208"/>
      <c r="P470" s="21" t="s">
        <v>11</v>
      </c>
      <c r="Q470" s="13"/>
      <c r="R470" s="159" t="s">
        <v>28</v>
      </c>
      <c r="S470" s="33" t="s">
        <v>29</v>
      </c>
      <c r="T470" s="209"/>
    </row>
    <row r="471" spans="1:22">
      <c r="A471" s="124">
        <v>12</v>
      </c>
      <c r="B471" s="152">
        <v>391</v>
      </c>
      <c r="C471" s="125">
        <v>0.88662131519274379</v>
      </c>
      <c r="D471" s="130"/>
      <c r="E471" s="121"/>
      <c r="F471" s="29"/>
      <c r="G471" s="51" t="s">
        <v>168</v>
      </c>
      <c r="H471" s="159" t="s">
        <v>93</v>
      </c>
      <c r="I471" s="205">
        <v>102</v>
      </c>
      <c r="K471" s="29"/>
      <c r="L471" s="51" t="s">
        <v>169</v>
      </c>
      <c r="M471" s="159" t="s">
        <v>57</v>
      </c>
      <c r="N471" s="205">
        <v>217</v>
      </c>
      <c r="O471" s="208"/>
      <c r="P471" s="29"/>
      <c r="Q471" s="51" t="s">
        <v>169</v>
      </c>
      <c r="R471" s="159" t="s">
        <v>57</v>
      </c>
      <c r="S471" s="205">
        <v>134</v>
      </c>
      <c r="T471" s="191">
        <v>0.30385487528344673</v>
      </c>
      <c r="U471" s="178"/>
      <c r="V471" s="196"/>
    </row>
    <row r="472" spans="1:22">
      <c r="A472" s="124">
        <v>13</v>
      </c>
      <c r="B472" s="152">
        <v>263</v>
      </c>
      <c r="C472" s="125">
        <v>0.59637188208616776</v>
      </c>
      <c r="D472" s="130"/>
      <c r="E472" s="121"/>
      <c r="F472" s="197"/>
      <c r="G472" s="198" t="s">
        <v>185</v>
      </c>
      <c r="H472" s="159" t="s">
        <v>95</v>
      </c>
      <c r="I472" s="205">
        <v>39</v>
      </c>
      <c r="K472" s="197"/>
      <c r="L472" s="198" t="s">
        <v>159</v>
      </c>
      <c r="M472" s="159" t="s">
        <v>45</v>
      </c>
      <c r="N472" s="205">
        <v>50</v>
      </c>
      <c r="O472" s="208"/>
      <c r="P472" s="29"/>
      <c r="Q472" s="51" t="s">
        <v>191</v>
      </c>
      <c r="R472" s="159" t="s">
        <v>58</v>
      </c>
      <c r="S472" s="205">
        <v>126</v>
      </c>
      <c r="T472" s="191">
        <v>0.2857142857142857</v>
      </c>
      <c r="U472" s="178"/>
    </row>
    <row r="473" spans="1:22">
      <c r="A473" s="124">
        <v>14</v>
      </c>
      <c r="B473" s="152">
        <v>424</v>
      </c>
      <c r="C473" s="125">
        <v>0.96145124716553287</v>
      </c>
      <c r="D473" s="130"/>
      <c r="E473" s="121"/>
      <c r="F473" s="197"/>
      <c r="G473" s="198" t="s">
        <v>167</v>
      </c>
      <c r="H473" s="159" t="s">
        <v>92</v>
      </c>
      <c r="I473" s="205">
        <v>11</v>
      </c>
      <c r="K473" s="197"/>
      <c r="L473" s="198" t="s">
        <v>154</v>
      </c>
      <c r="M473" s="159" t="s">
        <v>61</v>
      </c>
      <c r="N473" s="205">
        <v>7</v>
      </c>
      <c r="O473" s="208"/>
      <c r="P473" s="29"/>
      <c r="Q473" s="51" t="s">
        <v>141</v>
      </c>
      <c r="R473" s="159" t="s">
        <v>94</v>
      </c>
      <c r="S473" s="205">
        <v>55</v>
      </c>
      <c r="T473" s="191">
        <v>0.12471655328798185</v>
      </c>
      <c r="U473" s="178"/>
    </row>
    <row r="474" spans="1:22">
      <c r="A474" s="124">
        <v>15</v>
      </c>
      <c r="B474" s="152">
        <v>171</v>
      </c>
      <c r="C474" s="125">
        <v>0.38775510204081631</v>
      </c>
      <c r="D474" s="130"/>
      <c r="E474" s="121"/>
      <c r="F474" s="197"/>
      <c r="G474" s="198" t="s">
        <v>186</v>
      </c>
      <c r="H474" s="159" t="s">
        <v>102</v>
      </c>
      <c r="I474" s="205">
        <v>3</v>
      </c>
      <c r="K474" s="197"/>
      <c r="L474" s="198" t="s">
        <v>166</v>
      </c>
      <c r="M474" s="159" t="s">
        <v>67</v>
      </c>
      <c r="N474" s="205">
        <v>6</v>
      </c>
      <c r="O474" s="208"/>
      <c r="P474" s="29"/>
      <c r="Q474" s="51" t="s">
        <v>168</v>
      </c>
      <c r="R474" s="159" t="s">
        <v>93</v>
      </c>
      <c r="S474" s="205">
        <v>44</v>
      </c>
      <c r="T474" s="191">
        <v>9.9773242630385492E-2</v>
      </c>
      <c r="U474" s="178"/>
    </row>
    <row r="475" spans="1:22">
      <c r="A475" s="124">
        <v>16</v>
      </c>
      <c r="B475" s="152">
        <v>422</v>
      </c>
      <c r="C475" s="125">
        <v>0.95691609977324266</v>
      </c>
      <c r="D475" s="130"/>
      <c r="E475" s="121"/>
      <c r="F475" s="197"/>
      <c r="G475" s="198" t="s">
        <v>75</v>
      </c>
      <c r="H475" s="159" t="s">
        <v>104</v>
      </c>
      <c r="I475" s="205">
        <v>5</v>
      </c>
      <c r="K475" s="197"/>
      <c r="L475" s="198" t="s">
        <v>199</v>
      </c>
      <c r="M475" s="159" t="s">
        <v>68</v>
      </c>
      <c r="N475" s="205">
        <v>0</v>
      </c>
      <c r="O475" s="208"/>
      <c r="P475" s="197"/>
      <c r="Q475" s="198" t="s">
        <v>192</v>
      </c>
      <c r="R475" s="159" t="s">
        <v>59</v>
      </c>
      <c r="S475" s="205">
        <v>16</v>
      </c>
      <c r="T475" s="191">
        <v>3.6281179138321996E-2</v>
      </c>
      <c r="U475" s="178" t="s">
        <v>728</v>
      </c>
    </row>
    <row r="476" spans="1:22">
      <c r="A476" s="124">
        <v>17</v>
      </c>
      <c r="B476" s="152">
        <v>439</v>
      </c>
      <c r="C476" s="125">
        <v>0.99546485260770978</v>
      </c>
      <c r="D476" s="130"/>
      <c r="E476" s="121"/>
      <c r="F476" s="197"/>
      <c r="G476" s="198" t="s">
        <v>187</v>
      </c>
      <c r="H476" s="159" t="s">
        <v>106</v>
      </c>
      <c r="I476" s="205">
        <v>1</v>
      </c>
      <c r="K476" s="197"/>
      <c r="L476" s="198" t="s">
        <v>200</v>
      </c>
      <c r="M476" s="159" t="s">
        <v>69</v>
      </c>
      <c r="N476" s="205">
        <v>2</v>
      </c>
      <c r="O476" s="208"/>
      <c r="P476" s="197"/>
      <c r="Q476" s="198" t="s">
        <v>185</v>
      </c>
      <c r="R476" s="159" t="s">
        <v>95</v>
      </c>
      <c r="S476" s="205">
        <v>15</v>
      </c>
      <c r="T476" s="191">
        <v>3.4013605442176874E-2</v>
      </c>
      <c r="U476" s="178" t="s">
        <v>728</v>
      </c>
    </row>
    <row r="477" spans="1:22">
      <c r="A477" s="124">
        <v>18</v>
      </c>
      <c r="B477" s="152">
        <v>241</v>
      </c>
      <c r="C477" s="125">
        <v>0.54648526077097503</v>
      </c>
      <c r="D477" s="130"/>
      <c r="E477" s="121"/>
      <c r="F477" s="197"/>
      <c r="G477" s="198" t="s">
        <v>163</v>
      </c>
      <c r="H477" s="159" t="s">
        <v>108</v>
      </c>
      <c r="I477" s="205">
        <v>0</v>
      </c>
      <c r="K477" s="197"/>
      <c r="L477" s="198" t="s">
        <v>170</v>
      </c>
      <c r="M477" s="159" t="s">
        <v>70</v>
      </c>
      <c r="N477" s="205">
        <v>0</v>
      </c>
      <c r="O477" s="208"/>
      <c r="P477" s="197"/>
      <c r="Q477" s="198" t="s">
        <v>159</v>
      </c>
      <c r="R477" s="159" t="s">
        <v>45</v>
      </c>
      <c r="S477" s="205">
        <v>13</v>
      </c>
      <c r="T477" s="191">
        <v>2.9478458049886622E-2</v>
      </c>
      <c r="U477" s="178" t="s">
        <v>728</v>
      </c>
    </row>
    <row r="478" spans="1:22">
      <c r="A478" s="124">
        <v>19</v>
      </c>
      <c r="B478" s="152">
        <v>342</v>
      </c>
      <c r="C478" s="125">
        <v>0.77551020408163263</v>
      </c>
      <c r="D478" s="130"/>
      <c r="E478" s="121"/>
      <c r="F478" s="197"/>
      <c r="G478" s="198" t="s">
        <v>188</v>
      </c>
      <c r="H478" s="159" t="s">
        <v>110</v>
      </c>
      <c r="I478" s="205">
        <v>0</v>
      </c>
      <c r="K478" s="197"/>
      <c r="L478" s="198" t="s">
        <v>201</v>
      </c>
      <c r="M478" s="159" t="s">
        <v>71</v>
      </c>
      <c r="N478" s="205">
        <v>0</v>
      </c>
      <c r="O478" s="208"/>
      <c r="P478" s="197"/>
      <c r="Q478" s="198" t="s">
        <v>155</v>
      </c>
      <c r="R478" s="159" t="s">
        <v>96</v>
      </c>
      <c r="S478" s="205">
        <v>13</v>
      </c>
      <c r="T478" s="191">
        <v>2.9478458049886622E-2</v>
      </c>
      <c r="U478" s="178" t="s">
        <v>728</v>
      </c>
    </row>
    <row r="479" spans="1:22">
      <c r="A479" s="124">
        <v>20</v>
      </c>
      <c r="B479" s="152">
        <v>376</v>
      </c>
      <c r="C479" s="125">
        <v>0.85260770975056688</v>
      </c>
      <c r="D479" s="130"/>
      <c r="E479" s="121"/>
      <c r="F479" s="29"/>
      <c r="G479" s="51" t="s">
        <v>191</v>
      </c>
      <c r="H479" s="159" t="s">
        <v>58</v>
      </c>
      <c r="I479" s="205">
        <v>210</v>
      </c>
      <c r="K479" s="29"/>
      <c r="L479" s="158" t="s">
        <v>141</v>
      </c>
      <c r="M479" s="159" t="s">
        <v>94</v>
      </c>
      <c r="N479" s="205">
        <v>104</v>
      </c>
      <c r="O479" s="208"/>
      <c r="P479" s="197"/>
      <c r="Q479" s="198" t="s">
        <v>167</v>
      </c>
      <c r="R479" s="159" t="s">
        <v>92</v>
      </c>
      <c r="S479" s="205">
        <v>5</v>
      </c>
      <c r="T479" s="191">
        <v>1.1337868480725623E-2</v>
      </c>
      <c r="U479" s="178" t="s">
        <v>728</v>
      </c>
    </row>
    <row r="480" spans="1:22">
      <c r="A480" s="124">
        <v>21</v>
      </c>
      <c r="B480" s="152">
        <v>250</v>
      </c>
      <c r="C480" s="125">
        <v>0.56689342403628118</v>
      </c>
      <c r="D480" s="130"/>
      <c r="E480" s="121"/>
      <c r="F480" s="197"/>
      <c r="G480" s="198" t="s">
        <v>192</v>
      </c>
      <c r="H480" s="159" t="s">
        <v>59</v>
      </c>
      <c r="I480" s="205">
        <v>43</v>
      </c>
      <c r="K480" s="197"/>
      <c r="L480" s="199" t="s">
        <v>155</v>
      </c>
      <c r="M480" s="159" t="s">
        <v>96</v>
      </c>
      <c r="N480" s="205">
        <v>39</v>
      </c>
      <c r="O480" s="208"/>
      <c r="P480" s="197"/>
      <c r="Q480" s="199" t="s">
        <v>154</v>
      </c>
      <c r="R480" s="159" t="s">
        <v>61</v>
      </c>
      <c r="S480" s="205">
        <v>5</v>
      </c>
      <c r="T480" s="191">
        <v>1.1337868480725623E-2</v>
      </c>
      <c r="U480" s="178" t="s">
        <v>728</v>
      </c>
    </row>
    <row r="481" spans="1:21">
      <c r="A481" s="124">
        <v>22</v>
      </c>
      <c r="B481" s="152">
        <v>417</v>
      </c>
      <c r="C481" s="125">
        <v>0.94557823129251706</v>
      </c>
      <c r="D481" s="130"/>
      <c r="E481" s="121"/>
      <c r="F481" s="197"/>
      <c r="G481" s="198" t="s">
        <v>142</v>
      </c>
      <c r="H481" s="159" t="s">
        <v>60</v>
      </c>
      <c r="I481" s="205">
        <v>16</v>
      </c>
      <c r="K481" s="197"/>
      <c r="L481" s="199" t="s">
        <v>165</v>
      </c>
      <c r="M481" s="159" t="s">
        <v>97</v>
      </c>
      <c r="N481" s="205">
        <v>4</v>
      </c>
      <c r="O481" s="208"/>
      <c r="P481" s="197"/>
      <c r="Q481" s="198" t="s">
        <v>142</v>
      </c>
      <c r="R481" s="159" t="s">
        <v>60</v>
      </c>
      <c r="S481" s="205">
        <v>2</v>
      </c>
      <c r="T481" s="191">
        <v>4.5351473922902496E-3</v>
      </c>
      <c r="U481" s="178" t="s">
        <v>728</v>
      </c>
    </row>
    <row r="482" spans="1:21">
      <c r="A482" s="124">
        <v>23</v>
      </c>
      <c r="B482" s="152">
        <v>290</v>
      </c>
      <c r="C482" s="125">
        <v>0.65759637188208619</v>
      </c>
      <c r="D482" s="130"/>
      <c r="E482" s="121"/>
      <c r="F482" s="197"/>
      <c r="G482" s="198" t="s">
        <v>193</v>
      </c>
      <c r="H482" s="159" t="s">
        <v>62</v>
      </c>
      <c r="I482" s="205">
        <v>3</v>
      </c>
      <c r="K482" s="197"/>
      <c r="L482" s="199" t="s">
        <v>143</v>
      </c>
      <c r="M482" s="159" t="s">
        <v>103</v>
      </c>
      <c r="N482" s="205">
        <v>4</v>
      </c>
      <c r="O482" s="208"/>
      <c r="P482" s="197"/>
      <c r="Q482" s="198" t="s">
        <v>166</v>
      </c>
      <c r="R482" s="159" t="s">
        <v>67</v>
      </c>
      <c r="S482" s="205">
        <v>2</v>
      </c>
      <c r="T482" s="191">
        <v>4.5351473922902496E-3</v>
      </c>
      <c r="U482" s="178" t="s">
        <v>728</v>
      </c>
    </row>
    <row r="483" spans="1:21">
      <c r="A483" s="124">
        <v>24</v>
      </c>
      <c r="B483" s="152">
        <v>437</v>
      </c>
      <c r="C483" s="125">
        <v>0.99092970521541945</v>
      </c>
      <c r="D483" s="130"/>
      <c r="E483" s="121"/>
      <c r="F483" s="197"/>
      <c r="G483" s="198" t="s">
        <v>162</v>
      </c>
      <c r="H483" s="159" t="s">
        <v>63</v>
      </c>
      <c r="I483" s="205">
        <v>2</v>
      </c>
      <c r="K483" s="197"/>
      <c r="L483" s="199" t="s">
        <v>205</v>
      </c>
      <c r="M483" s="159" t="s">
        <v>105</v>
      </c>
      <c r="N483" s="205">
        <v>1</v>
      </c>
      <c r="P483" s="197"/>
      <c r="Q483" s="198" t="s">
        <v>143</v>
      </c>
      <c r="R483" s="159" t="s">
        <v>103</v>
      </c>
      <c r="S483" s="205">
        <v>2</v>
      </c>
      <c r="T483" s="191">
        <v>4.5351473922902496E-3</v>
      </c>
      <c r="U483" s="178" t="s">
        <v>728</v>
      </c>
    </row>
    <row r="484" spans="1:21">
      <c r="A484" s="124">
        <v>25</v>
      </c>
      <c r="B484" s="152">
        <v>440</v>
      </c>
      <c r="C484" s="125">
        <v>0.99773242630385484</v>
      </c>
      <c r="D484" s="130"/>
      <c r="E484" s="121"/>
      <c r="F484" s="197"/>
      <c r="G484" s="198" t="s">
        <v>194</v>
      </c>
      <c r="H484" s="159" t="s">
        <v>64</v>
      </c>
      <c r="I484" s="205">
        <v>0</v>
      </c>
      <c r="K484" s="197"/>
      <c r="L484" s="199" t="s">
        <v>161</v>
      </c>
      <c r="M484" s="159" t="s">
        <v>107</v>
      </c>
      <c r="N484" s="205">
        <v>3</v>
      </c>
      <c r="P484" s="197"/>
      <c r="Q484" s="198" t="s">
        <v>75</v>
      </c>
      <c r="R484" s="159" t="s">
        <v>104</v>
      </c>
      <c r="S484" s="205">
        <v>1</v>
      </c>
      <c r="T484" s="191">
        <v>2.2675736961451248E-3</v>
      </c>
      <c r="U484" s="178" t="s">
        <v>728</v>
      </c>
    </row>
    <row r="485" spans="1:21">
      <c r="A485" s="124">
        <v>26</v>
      </c>
      <c r="B485" s="152">
        <v>340</v>
      </c>
      <c r="C485" s="125">
        <v>0.77097505668934241</v>
      </c>
      <c r="D485" s="130"/>
      <c r="E485" s="121"/>
      <c r="F485" s="197"/>
      <c r="G485" s="198" t="s">
        <v>76</v>
      </c>
      <c r="H485" s="159" t="s">
        <v>65</v>
      </c>
      <c r="I485" s="205">
        <v>1</v>
      </c>
      <c r="K485" s="197"/>
      <c r="L485" s="199" t="s">
        <v>164</v>
      </c>
      <c r="M485" s="159" t="s">
        <v>109</v>
      </c>
      <c r="N485" s="205">
        <v>1</v>
      </c>
      <c r="P485" s="197"/>
      <c r="Q485" s="198" t="s">
        <v>162</v>
      </c>
      <c r="R485" s="159" t="s">
        <v>63</v>
      </c>
      <c r="S485" s="205">
        <v>1</v>
      </c>
      <c r="T485" s="191">
        <v>2.2675736961451248E-3</v>
      </c>
      <c r="U485" s="178" t="s">
        <v>728</v>
      </c>
    </row>
    <row r="486" spans="1:21">
      <c r="A486" s="124">
        <v>27</v>
      </c>
      <c r="B486" s="152">
        <v>92</v>
      </c>
      <c r="C486" s="125">
        <v>0.20861678004535147</v>
      </c>
      <c r="D486" s="130"/>
      <c r="E486" s="121"/>
      <c r="F486" s="197"/>
      <c r="G486" s="198" t="s">
        <v>195</v>
      </c>
      <c r="H486" s="159" t="s">
        <v>66</v>
      </c>
      <c r="I486" s="205">
        <v>3</v>
      </c>
      <c r="K486" s="197"/>
      <c r="L486" s="199" t="s">
        <v>77</v>
      </c>
      <c r="M486" s="159" t="s">
        <v>111</v>
      </c>
      <c r="N486" s="205">
        <v>2</v>
      </c>
      <c r="P486" s="197"/>
      <c r="Q486" s="198" t="s">
        <v>165</v>
      </c>
      <c r="R486" s="159" t="s">
        <v>97</v>
      </c>
      <c r="S486" s="205">
        <v>1</v>
      </c>
      <c r="T486" s="191">
        <v>2.2675736961451248E-3</v>
      </c>
      <c r="U486" s="178" t="s">
        <v>728</v>
      </c>
    </row>
    <row r="487" spans="1:21">
      <c r="A487" s="124">
        <v>28</v>
      </c>
      <c r="B487" s="152">
        <v>334</v>
      </c>
      <c r="C487" s="125">
        <v>0.75736961451247165</v>
      </c>
      <c r="D487" s="130"/>
      <c r="E487" s="121"/>
      <c r="F487" s="157"/>
      <c r="G487" s="209"/>
      <c r="H487" s="1"/>
      <c r="I487" s="58"/>
      <c r="L487" s="209"/>
      <c r="M487" s="1"/>
      <c r="N487" s="58"/>
      <c r="P487" s="197"/>
      <c r="Q487" s="198" t="s">
        <v>161</v>
      </c>
      <c r="R487" s="159" t="s">
        <v>107</v>
      </c>
      <c r="S487" s="205">
        <v>1</v>
      </c>
      <c r="T487" s="191">
        <v>2.2675736961451248E-3</v>
      </c>
      <c r="U487" s="178" t="s">
        <v>728</v>
      </c>
    </row>
    <row r="488" spans="1:21">
      <c r="A488" s="124">
        <v>29</v>
      </c>
      <c r="B488" s="152">
        <v>284</v>
      </c>
      <c r="C488" s="125">
        <v>0.64399092970521543</v>
      </c>
      <c r="D488" s="130"/>
      <c r="E488" s="121"/>
      <c r="F488" s="157"/>
      <c r="G488" s="209"/>
      <c r="H488" s="1"/>
      <c r="I488" s="18"/>
      <c r="L488" s="209"/>
      <c r="M488" s="1"/>
      <c r="N488" s="58"/>
      <c r="P488" s="197"/>
      <c r="Q488" s="198" t="s">
        <v>164</v>
      </c>
      <c r="R488" s="159" t="s">
        <v>109</v>
      </c>
      <c r="S488" s="205">
        <v>1</v>
      </c>
      <c r="T488" s="191">
        <v>2.2675736961451248E-3</v>
      </c>
      <c r="U488" s="178" t="s">
        <v>728</v>
      </c>
    </row>
    <row r="489" spans="1:21">
      <c r="A489" s="124">
        <v>30</v>
      </c>
      <c r="B489" s="152">
        <v>424</v>
      </c>
      <c r="C489" s="125">
        <v>0.96145124716553287</v>
      </c>
      <c r="E489" s="121"/>
      <c r="F489" s="130"/>
      <c r="G489" s="1"/>
      <c r="H489" s="1"/>
      <c r="I489" s="18"/>
      <c r="L489" s="202"/>
      <c r="M489" s="202"/>
      <c r="P489" s="197"/>
      <c r="Q489" s="199" t="s">
        <v>77</v>
      </c>
      <c r="R489" s="159" t="s">
        <v>111</v>
      </c>
      <c r="S489" s="205">
        <v>1</v>
      </c>
      <c r="T489" s="191">
        <v>2.2675736961451248E-3</v>
      </c>
      <c r="U489" s="178" t="s">
        <v>728</v>
      </c>
    </row>
    <row r="490" spans="1:21">
      <c r="A490" s="124">
        <v>31</v>
      </c>
      <c r="B490" s="152">
        <v>233</v>
      </c>
      <c r="C490" s="125">
        <v>0.52834467120181405</v>
      </c>
      <c r="E490" s="121"/>
      <c r="F490" s="130"/>
      <c r="G490" s="1"/>
      <c r="H490" s="1"/>
      <c r="I490" s="188"/>
      <c r="L490" s="202"/>
      <c r="M490" s="202"/>
      <c r="P490" s="197"/>
      <c r="Q490" s="199" t="s">
        <v>186</v>
      </c>
      <c r="R490" s="159" t="s">
        <v>102</v>
      </c>
      <c r="S490" s="205">
        <v>0</v>
      </c>
      <c r="T490" s="191">
        <v>0</v>
      </c>
      <c r="U490" s="178" t="s">
        <v>728</v>
      </c>
    </row>
    <row r="491" spans="1:21">
      <c r="A491" s="124">
        <v>32</v>
      </c>
      <c r="B491" s="152">
        <v>440</v>
      </c>
      <c r="C491" s="125">
        <v>0.99773242630385484</v>
      </c>
      <c r="E491" s="121"/>
      <c r="F491" s="130"/>
      <c r="G491" s="1"/>
      <c r="L491" s="202"/>
      <c r="M491" s="202"/>
      <c r="P491" s="197"/>
      <c r="Q491" s="199" t="s">
        <v>187</v>
      </c>
      <c r="R491" s="159" t="s">
        <v>106</v>
      </c>
      <c r="S491" s="205">
        <v>0</v>
      </c>
      <c r="T491" s="191">
        <v>0</v>
      </c>
      <c r="U491" s="178" t="s">
        <v>728</v>
      </c>
    </row>
    <row r="492" spans="1:21">
      <c r="A492" s="126">
        <v>33</v>
      </c>
      <c r="B492" s="152">
        <v>393</v>
      </c>
      <c r="C492" s="125">
        <v>0.891156462585034</v>
      </c>
      <c r="E492" s="121"/>
      <c r="F492" s="130"/>
      <c r="K492" s="157"/>
      <c r="L492" s="196" t="s">
        <v>723</v>
      </c>
      <c r="P492" s="197"/>
      <c r="Q492" s="198" t="s">
        <v>163</v>
      </c>
      <c r="R492" s="159" t="s">
        <v>108</v>
      </c>
      <c r="S492" s="205">
        <v>0</v>
      </c>
      <c r="T492" s="191">
        <v>0</v>
      </c>
      <c r="U492" s="178" t="s">
        <v>728</v>
      </c>
    </row>
    <row r="493" spans="1:21">
      <c r="A493" s="126">
        <v>34</v>
      </c>
      <c r="B493" s="152">
        <v>185</v>
      </c>
      <c r="C493" s="125">
        <v>0.41950113378684806</v>
      </c>
      <c r="E493" s="121"/>
      <c r="F493" s="130"/>
      <c r="L493" s="196" t="s">
        <v>176</v>
      </c>
      <c r="M493" s="180">
        <v>6070</v>
      </c>
      <c r="P493" s="197"/>
      <c r="Q493" s="198" t="s">
        <v>188</v>
      </c>
      <c r="R493" s="159" t="s">
        <v>110</v>
      </c>
      <c r="S493" s="205">
        <v>0</v>
      </c>
      <c r="T493" s="191">
        <v>0</v>
      </c>
      <c r="U493" s="178" t="s">
        <v>728</v>
      </c>
    </row>
    <row r="494" spans="1:21">
      <c r="A494" s="126">
        <v>35</v>
      </c>
      <c r="B494" s="152">
        <v>87</v>
      </c>
      <c r="C494" s="125">
        <v>0.19727891156462585</v>
      </c>
      <c r="E494" s="121"/>
      <c r="F494" s="130"/>
      <c r="L494" s="171" t="s">
        <v>30</v>
      </c>
      <c r="M494" s="180">
        <v>905</v>
      </c>
      <c r="P494" s="197"/>
      <c r="Q494" s="199" t="s">
        <v>193</v>
      </c>
      <c r="R494" s="159" t="s">
        <v>62</v>
      </c>
      <c r="S494" s="205">
        <v>0</v>
      </c>
      <c r="T494" s="191">
        <v>0</v>
      </c>
      <c r="U494" s="178" t="s">
        <v>728</v>
      </c>
    </row>
    <row r="495" spans="1:21">
      <c r="A495" s="126">
        <v>36</v>
      </c>
      <c r="B495" s="152">
        <v>373</v>
      </c>
      <c r="C495" s="125">
        <v>0.8458049886621315</v>
      </c>
      <c r="E495" s="121"/>
      <c r="F495" s="130"/>
      <c r="G495" s="1"/>
      <c r="L495" s="171" t="s">
        <v>31</v>
      </c>
      <c r="M495" s="180">
        <v>550</v>
      </c>
      <c r="P495" s="197"/>
      <c r="Q495" s="198" t="s">
        <v>194</v>
      </c>
      <c r="R495" s="159" t="s">
        <v>64</v>
      </c>
      <c r="S495" s="205">
        <v>0</v>
      </c>
      <c r="T495" s="191">
        <v>0</v>
      </c>
      <c r="U495" s="178" t="s">
        <v>728</v>
      </c>
    </row>
    <row r="496" spans="1:21">
      <c r="A496" s="126">
        <v>37</v>
      </c>
      <c r="B496" s="152">
        <v>417</v>
      </c>
      <c r="C496" s="125">
        <v>0.94557823129251706</v>
      </c>
      <c r="D496" s="130"/>
      <c r="E496" s="121"/>
      <c r="F496" s="130"/>
      <c r="G496" s="1"/>
      <c r="L496" s="171" t="s">
        <v>32</v>
      </c>
      <c r="M496" s="180">
        <v>425</v>
      </c>
      <c r="P496" s="197"/>
      <c r="Q496" s="198" t="s">
        <v>76</v>
      </c>
      <c r="R496" s="159" t="s">
        <v>65</v>
      </c>
      <c r="S496" s="205">
        <v>0</v>
      </c>
      <c r="T496" s="191">
        <v>0</v>
      </c>
      <c r="U496" s="178" t="s">
        <v>728</v>
      </c>
    </row>
    <row r="497" spans="1:23">
      <c r="A497" s="126">
        <v>38</v>
      </c>
      <c r="B497" s="152">
        <v>254</v>
      </c>
      <c r="C497" s="125">
        <v>0.57596371882086173</v>
      </c>
      <c r="D497" s="130"/>
      <c r="E497" s="121"/>
      <c r="F497" s="130"/>
      <c r="G497" s="1"/>
      <c r="L497" s="171" t="s">
        <v>140</v>
      </c>
      <c r="M497" s="180">
        <v>375</v>
      </c>
      <c r="P497" s="197"/>
      <c r="Q497" s="199" t="s">
        <v>195</v>
      </c>
      <c r="R497" s="159" t="s">
        <v>66</v>
      </c>
      <c r="S497" s="205">
        <v>0</v>
      </c>
      <c r="T497" s="191">
        <v>0</v>
      </c>
      <c r="U497" s="178" t="s">
        <v>728</v>
      </c>
    </row>
    <row r="498" spans="1:23">
      <c r="A498" s="126">
        <v>39</v>
      </c>
      <c r="B498" s="152">
        <v>316</v>
      </c>
      <c r="C498" s="125">
        <v>0.71655328798185947</v>
      </c>
      <c r="D498" s="130"/>
      <c r="E498" s="121"/>
      <c r="F498" s="130"/>
      <c r="G498" s="1"/>
      <c r="L498" s="171" t="s">
        <v>33</v>
      </c>
      <c r="M498" s="180">
        <v>325</v>
      </c>
      <c r="P498" s="197"/>
      <c r="Q498" s="198" t="s">
        <v>199</v>
      </c>
      <c r="R498" s="159" t="s">
        <v>68</v>
      </c>
      <c r="S498" s="205">
        <v>0</v>
      </c>
      <c r="T498" s="191">
        <v>0</v>
      </c>
      <c r="U498" s="178" t="s">
        <v>728</v>
      </c>
    </row>
    <row r="499" spans="1:23">
      <c r="A499" s="126">
        <v>40</v>
      </c>
      <c r="B499" s="152">
        <v>20</v>
      </c>
      <c r="C499" s="125">
        <v>4.5351473922902494E-2</v>
      </c>
      <c r="D499" s="130"/>
      <c r="E499" s="121"/>
      <c r="F499" s="130"/>
      <c r="G499" s="1"/>
      <c r="L499" s="171" t="s">
        <v>34</v>
      </c>
      <c r="M499" s="180">
        <v>310</v>
      </c>
      <c r="P499" s="197"/>
      <c r="Q499" s="198" t="s">
        <v>200</v>
      </c>
      <c r="R499" s="159" t="s">
        <v>69</v>
      </c>
      <c r="S499" s="205">
        <v>0</v>
      </c>
      <c r="T499" s="191">
        <v>0</v>
      </c>
      <c r="U499" s="178" t="s">
        <v>728</v>
      </c>
    </row>
    <row r="500" spans="1:23">
      <c r="A500" s="126">
        <v>41</v>
      </c>
      <c r="B500" s="152">
        <v>429</v>
      </c>
      <c r="C500" s="125">
        <v>0.97278911564625847</v>
      </c>
      <c r="D500" s="130"/>
      <c r="E500" s="121"/>
      <c r="F500" s="130"/>
      <c r="G500" s="1"/>
      <c r="L500" s="171" t="s">
        <v>724</v>
      </c>
      <c r="M500" s="180">
        <v>295</v>
      </c>
      <c r="P500" s="197"/>
      <c r="Q500" s="199" t="s">
        <v>170</v>
      </c>
      <c r="R500" s="159" t="s">
        <v>70</v>
      </c>
      <c r="S500" s="205">
        <v>0</v>
      </c>
      <c r="T500" s="191">
        <v>0</v>
      </c>
      <c r="U500" s="178" t="s">
        <v>728</v>
      </c>
    </row>
    <row r="501" spans="1:23">
      <c r="A501" s="126">
        <v>42</v>
      </c>
      <c r="B501" s="152">
        <v>257</v>
      </c>
      <c r="C501" s="125">
        <v>0.58276643990929711</v>
      </c>
      <c r="D501" s="130"/>
      <c r="E501" s="121"/>
      <c r="F501" s="130"/>
      <c r="G501" s="1"/>
      <c r="L501" s="171" t="s">
        <v>145</v>
      </c>
      <c r="M501" s="180">
        <v>280</v>
      </c>
      <c r="P501" s="197"/>
      <c r="Q501" s="199" t="s">
        <v>201</v>
      </c>
      <c r="R501" s="159" t="s">
        <v>71</v>
      </c>
      <c r="S501" s="205">
        <v>0</v>
      </c>
      <c r="T501" s="191">
        <v>0</v>
      </c>
      <c r="U501" s="178" t="s">
        <v>728</v>
      </c>
    </row>
    <row r="502" spans="1:23">
      <c r="A502" s="126">
        <v>43</v>
      </c>
      <c r="B502" s="152">
        <v>124</v>
      </c>
      <c r="C502" s="125">
        <v>0.28117913832199548</v>
      </c>
      <c r="D502" s="130"/>
      <c r="E502" s="121"/>
      <c r="F502" s="130"/>
      <c r="G502" s="1"/>
      <c r="L502" s="171" t="s">
        <v>35</v>
      </c>
      <c r="M502" s="180">
        <v>265</v>
      </c>
      <c r="P502" s="197"/>
      <c r="Q502" s="198" t="s">
        <v>205</v>
      </c>
      <c r="R502" s="159" t="s">
        <v>105</v>
      </c>
      <c r="S502" s="205">
        <v>0</v>
      </c>
      <c r="T502" s="191">
        <v>0</v>
      </c>
      <c r="U502" s="178" t="s">
        <v>728</v>
      </c>
    </row>
    <row r="503" spans="1:23">
      <c r="A503" s="126">
        <v>44</v>
      </c>
      <c r="B503" s="152">
        <v>373</v>
      </c>
      <c r="C503" s="125">
        <v>0.8458049886621315</v>
      </c>
      <c r="D503" s="130"/>
      <c r="E503" s="121"/>
      <c r="F503" s="130"/>
      <c r="G503" s="1"/>
      <c r="L503" s="171" t="s">
        <v>175</v>
      </c>
      <c r="M503" s="180">
        <v>250</v>
      </c>
      <c r="P503" s="197"/>
      <c r="Q503" s="198" t="s">
        <v>137</v>
      </c>
      <c r="R503" s="159"/>
      <c r="S503" s="205">
        <v>3</v>
      </c>
      <c r="T503" s="191">
        <v>6.8027210884353739E-3</v>
      </c>
      <c r="U503" s="178" t="s">
        <v>728</v>
      </c>
    </row>
    <row r="504" spans="1:23">
      <c r="A504" s="126">
        <v>45</v>
      </c>
      <c r="B504" s="152">
        <v>389</v>
      </c>
      <c r="C504" s="125">
        <v>0.88208616780045357</v>
      </c>
      <c r="D504" s="130"/>
      <c r="E504" s="121"/>
      <c r="F504" s="130"/>
      <c r="G504" s="1"/>
      <c r="L504" s="171" t="s">
        <v>36</v>
      </c>
      <c r="M504" s="180">
        <v>235</v>
      </c>
      <c r="S504" s="131">
        <v>441</v>
      </c>
      <c r="U504" s="9"/>
      <c r="V504" s="131"/>
      <c r="W504" s="9"/>
    </row>
    <row r="505" spans="1:23" s="9" customFormat="1">
      <c r="A505" s="126">
        <v>46</v>
      </c>
      <c r="B505" s="152">
        <v>166</v>
      </c>
      <c r="C505" s="125">
        <v>0.37641723356009071</v>
      </c>
      <c r="D505" s="130"/>
      <c r="E505" s="130"/>
      <c r="F505" s="130"/>
      <c r="G505" s="131"/>
      <c r="J505"/>
      <c r="K505"/>
      <c r="L505" s="171" t="s">
        <v>37</v>
      </c>
      <c r="M505" s="180">
        <v>220</v>
      </c>
      <c r="N505" s="131"/>
      <c r="O505" s="131"/>
      <c r="P505" s="172"/>
      <c r="Q505" s="173" t="s">
        <v>137</v>
      </c>
      <c r="R505" s="131"/>
      <c r="S505" s="131"/>
      <c r="T505" s="131"/>
      <c r="U505" s="131"/>
      <c r="V505" s="131"/>
    </row>
    <row r="506" spans="1:23" s="9" customFormat="1">
      <c r="A506" s="126">
        <v>47</v>
      </c>
      <c r="B506" s="152">
        <v>284</v>
      </c>
      <c r="C506" s="125">
        <v>0.64399092970521543</v>
      </c>
      <c r="E506" s="130"/>
      <c r="G506" s="131"/>
      <c r="J506"/>
      <c r="K506"/>
      <c r="L506" s="171" t="s">
        <v>135</v>
      </c>
      <c r="M506" s="180">
        <v>205</v>
      </c>
      <c r="N506" s="131"/>
      <c r="O506" s="131"/>
      <c r="P506" s="192" t="s">
        <v>158</v>
      </c>
      <c r="Q506" s="193"/>
      <c r="R506" s="131"/>
      <c r="S506" s="131"/>
      <c r="T506" s="131"/>
      <c r="U506" s="131"/>
      <c r="V506" s="131"/>
    </row>
    <row r="507" spans="1:23" s="9" customFormat="1">
      <c r="A507" s="126">
        <v>48</v>
      </c>
      <c r="B507" s="152">
        <v>414</v>
      </c>
      <c r="C507" s="125">
        <v>0.93877551020408168</v>
      </c>
      <c r="E507" s="130"/>
      <c r="G507" s="131"/>
      <c r="J507"/>
      <c r="K507"/>
      <c r="L507" s="171" t="s">
        <v>146</v>
      </c>
      <c r="M507" s="180">
        <v>190</v>
      </c>
      <c r="N507" s="131"/>
      <c r="O507" s="131"/>
      <c r="P507" s="194" t="s">
        <v>727</v>
      </c>
      <c r="Q507" s="195"/>
      <c r="R507" s="131"/>
      <c r="S507" s="123">
        <v>387</v>
      </c>
      <c r="T507" s="48" t="s">
        <v>151</v>
      </c>
      <c r="U507" s="131"/>
      <c r="V507" s="131"/>
    </row>
    <row r="508" spans="1:23" s="9" customFormat="1">
      <c r="A508" s="127">
        <v>49</v>
      </c>
      <c r="B508" s="152">
        <v>337</v>
      </c>
      <c r="C508" s="125">
        <v>0.76417233560090703</v>
      </c>
      <c r="E508" s="130"/>
      <c r="G508" s="131"/>
      <c r="J508"/>
      <c r="K508"/>
      <c r="L508" s="171" t="s">
        <v>38</v>
      </c>
      <c r="M508" s="180">
        <v>175</v>
      </c>
      <c r="N508" s="131"/>
      <c r="O508" s="131"/>
      <c r="P508" s="77"/>
      <c r="Q508" s="189"/>
      <c r="R508" s="131"/>
      <c r="S508" s="123">
        <v>54</v>
      </c>
      <c r="T508" s="48" t="s">
        <v>150</v>
      </c>
      <c r="U508" s="131"/>
      <c r="V508" s="131"/>
    </row>
    <row r="509" spans="1:23" s="9" customFormat="1">
      <c r="A509" s="127">
        <v>50</v>
      </c>
      <c r="B509" s="152">
        <v>289</v>
      </c>
      <c r="C509" s="125">
        <v>0.65532879818594103</v>
      </c>
      <c r="E509" s="130"/>
      <c r="F509" s="130"/>
      <c r="J509"/>
      <c r="K509"/>
      <c r="L509" s="171" t="s">
        <v>136</v>
      </c>
      <c r="M509" s="180">
        <v>160</v>
      </c>
      <c r="N509" s="131"/>
      <c r="O509" s="131"/>
      <c r="P509" s="77"/>
      <c r="Q509" s="189"/>
      <c r="R509" s="131"/>
      <c r="S509" s="174">
        <v>0.87755102040816324</v>
      </c>
      <c r="T509" s="48" t="s">
        <v>152</v>
      </c>
      <c r="U509" s="131"/>
      <c r="V509" s="131"/>
    </row>
    <row r="510" spans="1:23" s="9" customFormat="1">
      <c r="A510" s="127">
        <v>51</v>
      </c>
      <c r="B510" s="152">
        <v>378</v>
      </c>
      <c r="C510" s="125">
        <v>0.8571428571428571</v>
      </c>
      <c r="D510" s="130"/>
      <c r="E510" s="130"/>
      <c r="F510" s="130"/>
      <c r="J510"/>
      <c r="K510"/>
      <c r="L510" s="171" t="s">
        <v>39</v>
      </c>
      <c r="M510" s="180">
        <v>145</v>
      </c>
      <c r="N510" s="131"/>
      <c r="O510" s="131"/>
      <c r="R510" s="131"/>
      <c r="S510" s="131"/>
      <c r="T510" s="131"/>
      <c r="U510" s="131"/>
      <c r="V510" s="131"/>
    </row>
    <row r="511" spans="1:23" s="9" customFormat="1">
      <c r="A511" s="127">
        <v>52</v>
      </c>
      <c r="B511" s="152">
        <v>151</v>
      </c>
      <c r="C511" s="125">
        <v>0.34240362811791381</v>
      </c>
      <c r="D511" s="130"/>
      <c r="E511" s="130"/>
      <c r="J511"/>
      <c r="K511"/>
      <c r="L511" s="171" t="s">
        <v>40</v>
      </c>
      <c r="M511" s="180">
        <v>130</v>
      </c>
      <c r="N511" s="131"/>
      <c r="O511" s="131"/>
      <c r="R511"/>
      <c r="T511" s="131"/>
      <c r="U511" s="131"/>
      <c r="V511" s="131"/>
    </row>
    <row r="512" spans="1:23" s="9" customFormat="1">
      <c r="A512" s="127">
        <v>53</v>
      </c>
      <c r="B512" s="152">
        <v>395</v>
      </c>
      <c r="C512" s="125">
        <v>0.89569160997732422</v>
      </c>
      <c r="D512" s="130"/>
      <c r="E512" s="130"/>
      <c r="J512"/>
      <c r="K512"/>
      <c r="L512" s="171" t="s">
        <v>725</v>
      </c>
      <c r="M512" s="180">
        <v>120</v>
      </c>
      <c r="N512" s="131"/>
      <c r="O512" s="131"/>
      <c r="R512"/>
      <c r="T512" s="131"/>
      <c r="U512" s="131"/>
      <c r="V512" s="131"/>
    </row>
    <row r="513" spans="1:23" s="9" customFormat="1">
      <c r="A513" s="127">
        <v>54</v>
      </c>
      <c r="B513" s="152">
        <v>291</v>
      </c>
      <c r="C513" s="125">
        <v>0.65986394557823125</v>
      </c>
      <c r="D513" s="130"/>
      <c r="E513" s="130"/>
      <c r="J513"/>
      <c r="K513"/>
      <c r="L513" s="171" t="s">
        <v>121</v>
      </c>
      <c r="M513" s="180">
        <v>110</v>
      </c>
      <c r="N513" s="131"/>
      <c r="R513"/>
      <c r="T513" s="131"/>
      <c r="U513" s="131"/>
      <c r="V513" s="131"/>
    </row>
    <row r="514" spans="1:23" s="9" customFormat="1">
      <c r="A514" s="127">
        <v>55</v>
      </c>
      <c r="B514" s="152">
        <v>335</v>
      </c>
      <c r="C514" s="125">
        <v>0.75963718820861681</v>
      </c>
      <c r="D514" s="130"/>
      <c r="E514" s="130"/>
      <c r="J514"/>
      <c r="K514"/>
      <c r="L514" s="171" t="s">
        <v>41</v>
      </c>
      <c r="M514" s="180">
        <v>100</v>
      </c>
      <c r="N514" s="131"/>
      <c r="R514"/>
      <c r="T514" s="131"/>
      <c r="U514" s="131"/>
      <c r="V514" s="131"/>
    </row>
    <row r="515" spans="1:23" s="9" customFormat="1">
      <c r="A515" s="127">
        <v>56</v>
      </c>
      <c r="B515" s="152">
        <v>333</v>
      </c>
      <c r="C515" s="125">
        <v>0.75510204081632648</v>
      </c>
      <c r="D515" s="130"/>
      <c r="E515" s="130"/>
      <c r="J515"/>
      <c r="K515"/>
      <c r="L515" s="171" t="s">
        <v>42</v>
      </c>
      <c r="M515" s="180">
        <v>90</v>
      </c>
      <c r="N515" s="131"/>
      <c r="R515"/>
      <c r="T515" s="131"/>
      <c r="U515" s="131"/>
      <c r="V515" s="131"/>
    </row>
    <row r="516" spans="1:23" s="9" customFormat="1">
      <c r="A516" s="128">
        <v>57</v>
      </c>
      <c r="B516" s="152">
        <v>231</v>
      </c>
      <c r="C516" s="125">
        <v>0.52380952380952384</v>
      </c>
      <c r="D516" s="130"/>
      <c r="E516" s="130"/>
      <c r="J516"/>
      <c r="K516"/>
      <c r="L516" s="171" t="s">
        <v>147</v>
      </c>
      <c r="M516" s="180">
        <v>80</v>
      </c>
      <c r="N516" s="131"/>
      <c r="R516"/>
      <c r="T516" s="131"/>
      <c r="U516" s="131"/>
      <c r="V516" s="131"/>
    </row>
    <row r="517" spans="1:23" s="9" customFormat="1">
      <c r="A517" s="128">
        <v>58</v>
      </c>
      <c r="B517" s="152">
        <v>278</v>
      </c>
      <c r="C517" s="125">
        <v>0.63038548752834467</v>
      </c>
      <c r="D517" s="130"/>
      <c r="E517" s="130"/>
      <c r="J517"/>
      <c r="K517"/>
      <c r="L517" s="171" t="s">
        <v>148</v>
      </c>
      <c r="M517" s="180">
        <v>70</v>
      </c>
      <c r="N517" s="131"/>
      <c r="R517"/>
      <c r="T517" s="131"/>
      <c r="U517" s="131"/>
      <c r="V517" s="131"/>
    </row>
    <row r="518" spans="1:23" s="9" customFormat="1">
      <c r="A518" s="128">
        <v>59</v>
      </c>
      <c r="B518" s="152">
        <v>296</v>
      </c>
      <c r="C518" s="125">
        <v>0.67120181405895696</v>
      </c>
      <c r="D518" s="130"/>
      <c r="E518" s="130"/>
      <c r="J518"/>
      <c r="K518"/>
      <c r="L518" s="171" t="s">
        <v>726</v>
      </c>
      <c r="M518" s="180">
        <v>60</v>
      </c>
      <c r="N518" s="131"/>
      <c r="R518"/>
      <c r="T518" s="131"/>
      <c r="U518" s="131"/>
      <c r="V518" s="131"/>
    </row>
    <row r="519" spans="1:23" s="9" customFormat="1">
      <c r="A519" s="128">
        <v>60</v>
      </c>
      <c r="B519" s="152">
        <v>227</v>
      </c>
      <c r="C519" s="125">
        <v>0.51473922902494329</v>
      </c>
      <c r="D519" s="130"/>
      <c r="E519" s="130"/>
      <c r="J519"/>
      <c r="K519"/>
      <c r="L519" s="171" t="s">
        <v>149</v>
      </c>
      <c r="M519" s="180">
        <v>0</v>
      </c>
      <c r="N519" s="131"/>
      <c r="O519" s="131"/>
      <c r="R519"/>
      <c r="T519" s="131"/>
      <c r="U519" s="131"/>
      <c r="V519" s="131"/>
    </row>
    <row r="520" spans="1:23" s="9" customFormat="1">
      <c r="A520" s="129">
        <v>61</v>
      </c>
      <c r="B520" s="152">
        <v>0</v>
      </c>
      <c r="C520" s="125">
        <v>0</v>
      </c>
      <c r="D520" s="130"/>
      <c r="E520" s="130"/>
      <c r="J520"/>
      <c r="K520"/>
      <c r="L520"/>
      <c r="N520" s="131"/>
      <c r="O520" s="131"/>
      <c r="R520"/>
      <c r="T520" s="131"/>
      <c r="U520" s="131"/>
      <c r="V520" s="131"/>
      <c r="W520"/>
    </row>
    <row r="521" spans="1:23" s="9" customFormat="1">
      <c r="A521" s="129">
        <v>62</v>
      </c>
      <c r="B521" s="152">
        <v>0</v>
      </c>
      <c r="C521" s="125">
        <v>0</v>
      </c>
      <c r="D521" s="130"/>
      <c r="E521" s="130"/>
      <c r="J521"/>
      <c r="K521"/>
      <c r="L521"/>
      <c r="N521" s="131"/>
      <c r="O521" s="131"/>
      <c r="R521"/>
      <c r="T521" s="131"/>
      <c r="U521" s="131"/>
      <c r="V521" s="131"/>
      <c r="W521"/>
    </row>
    <row r="522" spans="1:23" s="9" customFormat="1">
      <c r="A522" s="122">
        <v>63</v>
      </c>
      <c r="B522" s="152">
        <v>0</v>
      </c>
      <c r="C522" s="125">
        <v>0</v>
      </c>
      <c r="D522" s="130"/>
      <c r="E522" s="130"/>
      <c r="J522"/>
      <c r="K522"/>
      <c r="L522"/>
      <c r="N522" s="131"/>
      <c r="O522" s="131"/>
      <c r="R522"/>
      <c r="T522" s="131"/>
      <c r="U522" s="131"/>
      <c r="V522" s="131"/>
      <c r="W522"/>
    </row>
    <row r="523" spans="1:23">
      <c r="R523"/>
      <c r="T523" s="131"/>
      <c r="U523" s="131"/>
      <c r="V523" s="131"/>
    </row>
    <row r="524" spans="1:23">
      <c r="B524" s="175"/>
      <c r="R524"/>
      <c r="T524" s="131"/>
      <c r="U524" s="131"/>
      <c r="V524" s="131"/>
    </row>
    <row r="525" spans="1:23">
      <c r="R525"/>
      <c r="T525" s="131"/>
      <c r="U525" s="131"/>
      <c r="V525" s="131"/>
    </row>
    <row r="526" spans="1:23">
      <c r="R526"/>
      <c r="T526" s="131"/>
      <c r="U526" s="131"/>
      <c r="V526" s="131"/>
    </row>
    <row r="527" spans="1:23">
      <c r="R527"/>
      <c r="T527" s="131"/>
      <c r="U527" s="131"/>
      <c r="V527" s="131"/>
    </row>
    <row r="528" spans="1:23">
      <c r="R528"/>
      <c r="T528" s="131"/>
      <c r="U528" s="131"/>
      <c r="V528" s="131"/>
    </row>
    <row r="529" spans="18:22">
      <c r="R529"/>
      <c r="T529" s="131"/>
      <c r="U529" s="131"/>
      <c r="V529" s="131"/>
    </row>
    <row r="530" spans="18:22">
      <c r="R530"/>
      <c r="T530" s="131"/>
      <c r="U530" s="131"/>
      <c r="V530" s="131"/>
    </row>
    <row r="531" spans="18:22">
      <c r="R531"/>
      <c r="T531" s="131"/>
      <c r="U531" s="131"/>
      <c r="V531" s="131"/>
    </row>
    <row r="532" spans="18:22">
      <c r="R532"/>
      <c r="T532" s="131"/>
      <c r="U532" s="131"/>
      <c r="V532" s="131"/>
    </row>
    <row r="533" spans="18:22">
      <c r="R533"/>
      <c r="T533" s="131"/>
      <c r="U533" s="131"/>
      <c r="V533" s="131"/>
    </row>
    <row r="534" spans="18:22">
      <c r="R534"/>
      <c r="T534" s="131"/>
      <c r="U534" s="131"/>
      <c r="V534" s="131"/>
    </row>
    <row r="535" spans="18:22">
      <c r="R535"/>
      <c r="T535" s="131"/>
      <c r="U535" s="131"/>
      <c r="V535" s="131"/>
    </row>
    <row r="536" spans="18:22">
      <c r="R536"/>
      <c r="T536" s="131"/>
      <c r="U536" s="131"/>
      <c r="V536" s="131"/>
    </row>
    <row r="537" spans="18:22">
      <c r="R537"/>
      <c r="T537" s="131"/>
      <c r="U537" s="131"/>
      <c r="V537" s="131"/>
    </row>
    <row r="538" spans="18:22">
      <c r="R538"/>
      <c r="T538" s="131"/>
      <c r="U538" s="131"/>
      <c r="V538" s="131"/>
    </row>
    <row r="539" spans="18:22">
      <c r="R539"/>
      <c r="T539" s="131"/>
      <c r="U539" s="131"/>
      <c r="V539" s="131"/>
    </row>
    <row r="540" spans="18:22">
      <c r="R540"/>
      <c r="T540" s="131"/>
      <c r="U540" s="131"/>
      <c r="V540" s="131"/>
    </row>
    <row r="541" spans="18:22">
      <c r="R541"/>
      <c r="T541" s="131"/>
      <c r="U541" s="131"/>
      <c r="V541" s="131"/>
    </row>
    <row r="542" spans="18:22">
      <c r="R542"/>
      <c r="S542"/>
      <c r="T542" s="131"/>
      <c r="U542" s="131"/>
      <c r="V542" s="131"/>
    </row>
    <row r="543" spans="18:22">
      <c r="T543" s="131"/>
      <c r="U543" s="131"/>
      <c r="V543" s="131"/>
    </row>
    <row r="544" spans="18:22">
      <c r="T544" s="131"/>
      <c r="U544" s="131"/>
      <c r="V544" s="131"/>
    </row>
    <row r="545" spans="20:22">
      <c r="T545" s="131"/>
      <c r="U545" s="131"/>
      <c r="V545" s="131"/>
    </row>
    <row r="546" spans="20:22">
      <c r="T546" s="131"/>
      <c r="U546" s="131"/>
      <c r="V546" s="131"/>
    </row>
    <row r="547" spans="20:22">
      <c r="T547" s="131"/>
      <c r="U547" s="131"/>
      <c r="V547" s="131"/>
    </row>
    <row r="548" spans="20:22">
      <c r="T548" s="131"/>
      <c r="U548" s="131"/>
      <c r="V548" s="131"/>
    </row>
    <row r="549" spans="20:22">
      <c r="T549" s="131"/>
      <c r="U549" s="131"/>
      <c r="V549" s="131"/>
    </row>
  </sheetData>
  <autoFilter ref="A2:V452" xr:uid="{00000000-0001-0000-0100-000000000000}"/>
  <sortState xmlns:xlrd2="http://schemas.microsoft.com/office/spreadsheetml/2017/richdata2" ref="A3:W443">
    <sortCondition descending="1" ref="L3:L443"/>
  </sortState>
  <conditionalFormatting sqref="O3:O443">
    <cfRule type="cellIs" dxfId="21" priority="1" stopIfTrue="1" operator="equal">
      <formula>"no"</formula>
    </cfRule>
  </conditionalFormatting>
  <conditionalFormatting sqref="P3:P443">
    <cfRule type="expression" dxfId="20" priority="6">
      <formula>COUNTIF($AA$3:$AA$18,P3)&gt;0</formula>
    </cfRule>
  </conditionalFormatting>
  <conditionalFormatting sqref="P4:P443">
    <cfRule type="expression" dxfId="19" priority="5">
      <formula>COUNTIF($AA$3:$AA$5,P4)&gt;0</formula>
    </cfRule>
  </conditionalFormatting>
  <conditionalFormatting sqref="Q3:Q443">
    <cfRule type="expression" dxfId="18" priority="4">
      <formula>COUNTIF($AB$3:$AB$18,Q3)&gt;0</formula>
    </cfRule>
  </conditionalFormatting>
  <conditionalFormatting sqref="R3:R443">
    <cfRule type="expression" dxfId="17" priority="3">
      <formula>COUNTIF($AC$3:$AC$18,R3)&gt;0</formula>
    </cfRule>
  </conditionalFormatting>
  <conditionalFormatting sqref="S3:S443">
    <cfRule type="expression" dxfId="16" priority="2">
      <formula>COUNTIF($AD$3:$AD$18,S3)&gt;0</formula>
    </cfRule>
  </conditionalFormatting>
  <conditionalFormatting sqref="S451 V451">
    <cfRule type="containsErrors" dxfId="15" priority="322" stopIfTrue="1">
      <formula>ISERROR(S451)</formula>
    </cfRule>
  </conditionalFormatting>
  <conditionalFormatting sqref="T3:T443">
    <cfRule type="expression" dxfId="14" priority="9">
      <formula>COUNTIF($AE$3:$AE$34,T3)&gt;0</formula>
    </cfRule>
  </conditionalFormatting>
  <conditionalFormatting sqref="U3:U443">
    <cfRule type="expression" dxfId="13" priority="8">
      <formula>COUNTIF($AF$3:$AF$34,U3)&gt;0</formula>
    </cfRule>
  </conditionalFormatting>
  <conditionalFormatting sqref="V3:V443">
    <cfRule type="expression" dxfId="12" priority="7">
      <formula>COUNTIF($AG$3:$AG$66,V3)&gt;0</formula>
    </cfRule>
  </conditionalFormatting>
  <conditionalFormatting sqref="V451">
    <cfRule type="cellIs" dxfId="11" priority="323" stopIfTrue="1" operator="equal">
      <formula>"no"</formula>
    </cfRule>
  </conditionalFormatting>
  <conditionalFormatting sqref="W3:W443">
    <cfRule type="top10" dxfId="10" priority="10" rank="30"/>
  </conditionalFormatting>
  <conditionalFormatting sqref="W444">
    <cfRule type="top10" dxfId="9" priority="362" rank="30"/>
  </conditionalFormatting>
  <printOptions horizontalCentered="1"/>
  <pageMargins left="0.25" right="0.25" top="0.5" bottom="0.75" header="0.25" footer="0.25"/>
  <pageSetup scale="75" fitToHeight="0" orientation="portrait" horizontalDpi="4294967293" verticalDpi="1200" r:id="rId1"/>
  <headerFooter alignWithMargins="0">
    <oddFooter>Page &amp;P of &amp;N</oddFooter>
  </headerFooter>
  <rowBreaks count="1" manualBreakCount="1">
    <brk id="453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128"/>
  <sheetViews>
    <sheetView showGridLines="0" zoomScale="80" zoomScaleNormal="80" workbookViewId="0">
      <selection activeCell="J10" sqref="J10"/>
    </sheetView>
  </sheetViews>
  <sheetFormatPr defaultColWidth="9.140625" defaultRowHeight="15"/>
  <cols>
    <col min="1" max="1" width="3.42578125" style="49" customWidth="1"/>
    <col min="2" max="2" width="14.5703125" style="52" customWidth="1"/>
    <col min="3" max="3" width="11" style="9" customWidth="1"/>
    <col min="4" max="4" width="7.28515625" style="49" customWidth="1"/>
    <col min="5" max="5" width="9.5703125" style="49" customWidth="1"/>
    <col min="6" max="6" width="7.28515625" style="49" customWidth="1"/>
    <col min="7" max="7" width="13.7109375" style="49" customWidth="1"/>
    <col min="8" max="8" width="7.28515625" style="49" customWidth="1"/>
    <col min="9" max="9" width="11.7109375" style="49" customWidth="1"/>
    <col min="10" max="10" width="7.28515625" style="49" customWidth="1"/>
    <col min="11" max="11" width="2.42578125" style="49" customWidth="1"/>
    <col min="12" max="12" width="8.85546875" style="49" customWidth="1"/>
    <col min="13" max="13" width="2.5703125" style="49" customWidth="1"/>
    <col min="14" max="14" width="8.85546875" style="49" customWidth="1"/>
    <col min="15" max="15" width="2.28515625" style="49" customWidth="1"/>
    <col min="16" max="16" width="7.28515625" style="49" customWidth="1"/>
    <col min="17" max="17" width="13.7109375" style="49" customWidth="1"/>
    <col min="18" max="18" width="7.28515625" style="49" customWidth="1"/>
    <col min="19" max="19" width="13.7109375" style="49" customWidth="1"/>
    <col min="20" max="20" width="7.28515625" style="49" customWidth="1"/>
    <col min="21" max="21" width="13.7109375" style="49" customWidth="1"/>
    <col min="22" max="22" width="7.28515625" style="49" customWidth="1"/>
    <col min="23" max="23" width="13.7109375" style="49" customWidth="1"/>
    <col min="24" max="24" width="14.5703125" style="52" customWidth="1"/>
    <col min="25" max="25" width="4.28515625" style="49" customWidth="1"/>
    <col min="26" max="26" width="6.42578125" style="49" customWidth="1"/>
    <col min="27" max="16384" width="9.140625" style="49"/>
  </cols>
  <sheetData>
    <row r="1" spans="1:25" ht="16.5">
      <c r="A1" s="53"/>
      <c r="B1" s="108"/>
      <c r="G1" s="120" t="s">
        <v>177</v>
      </c>
      <c r="H1" s="116"/>
      <c r="I1" s="119"/>
      <c r="J1" s="118"/>
      <c r="K1" s="117"/>
      <c r="L1" s="116"/>
      <c r="M1" s="116"/>
      <c r="N1" s="116"/>
      <c r="O1" s="116"/>
      <c r="P1" s="115"/>
      <c r="Q1" s="220" t="s">
        <v>90</v>
      </c>
      <c r="R1" s="221"/>
      <c r="S1" s="221"/>
      <c r="T1" s="221"/>
      <c r="U1" s="221"/>
      <c r="Y1" s="72" t="s">
        <v>89</v>
      </c>
    </row>
    <row r="2" spans="1:25" ht="27" customHeight="1">
      <c r="A2" s="66">
        <v>1</v>
      </c>
      <c r="B2" s="74" t="s">
        <v>224</v>
      </c>
      <c r="C2" s="68" t="str">
        <f>VLOOKUP(D2,$E$65:$F$80,2,FALSE)</f>
        <v>Auburn</v>
      </c>
      <c r="D2" s="69">
        <v>1</v>
      </c>
      <c r="E2" s="77">
        <v>1</v>
      </c>
      <c r="G2" s="114"/>
      <c r="I2" s="80"/>
      <c r="J2" s="112"/>
      <c r="K2" s="112"/>
      <c r="L2" s="100"/>
      <c r="M2" s="113"/>
      <c r="N2" s="100"/>
      <c r="O2" s="112"/>
      <c r="P2" s="112"/>
      <c r="Q2" s="99"/>
      <c r="U2" s="9">
        <v>17</v>
      </c>
      <c r="V2" s="69">
        <v>1</v>
      </c>
      <c r="W2" s="68" t="str">
        <f>VLOOKUP(V2,$H$65:$I$80,2,FALSE)</f>
        <v>Duke</v>
      </c>
      <c r="X2" s="67" t="s">
        <v>256</v>
      </c>
      <c r="Y2" s="66">
        <v>1</v>
      </c>
    </row>
    <row r="3" spans="1:25" ht="27" customHeight="1">
      <c r="A3" s="59">
        <v>16</v>
      </c>
      <c r="B3" s="65" t="s">
        <v>225</v>
      </c>
      <c r="C3" s="79"/>
      <c r="D3" s="78"/>
      <c r="E3" s="68" t="str">
        <f>VLOOKUP(F3,$E$65:$F$80,2,FALSE)</f>
        <v>Auburn</v>
      </c>
      <c r="F3" s="69">
        <v>1</v>
      </c>
      <c r="G3" s="77">
        <v>33</v>
      </c>
      <c r="I3" s="80"/>
      <c r="J3" s="52"/>
      <c r="K3" s="52"/>
      <c r="M3" s="111"/>
      <c r="O3" s="52"/>
      <c r="P3" s="52"/>
      <c r="Q3" s="82"/>
      <c r="S3" s="9">
        <v>41</v>
      </c>
      <c r="T3" s="69">
        <v>1</v>
      </c>
      <c r="U3" s="68" t="str">
        <f>VLOOKUP(T3,$H$65:$I$80,2,FALSE)</f>
        <v>Duke</v>
      </c>
      <c r="V3" s="62"/>
      <c r="W3" s="61"/>
      <c r="X3" s="60" t="s">
        <v>257</v>
      </c>
      <c r="Y3" s="59">
        <v>16</v>
      </c>
    </row>
    <row r="4" spans="1:25" ht="27" customHeight="1">
      <c r="A4" s="66">
        <v>8</v>
      </c>
      <c r="B4" s="74" t="s">
        <v>226</v>
      </c>
      <c r="C4" s="68" t="str">
        <f>VLOOKUP(D4,$E$65:$F$80,2,FALSE)</f>
        <v>Creighton</v>
      </c>
      <c r="D4" s="69">
        <v>9</v>
      </c>
      <c r="E4" s="73">
        <v>2</v>
      </c>
      <c r="F4" s="78"/>
      <c r="H4" s="9">
        <v>49</v>
      </c>
      <c r="I4" s="110"/>
      <c r="J4" s="108"/>
      <c r="K4" s="108"/>
      <c r="L4" s="92"/>
      <c r="M4" s="109"/>
      <c r="N4" s="92"/>
      <c r="O4" s="108"/>
      <c r="P4" s="108"/>
      <c r="Q4" s="91"/>
      <c r="R4" s="77">
        <v>53</v>
      </c>
      <c r="S4" s="82"/>
      <c r="T4" s="62"/>
      <c r="U4" s="61">
        <v>18</v>
      </c>
      <c r="V4" s="69">
        <v>9</v>
      </c>
      <c r="W4" s="68" t="str">
        <f>VLOOKUP(V4,$H$65:$I$80,2,FALSE)</f>
        <v>Baylor</v>
      </c>
      <c r="X4" s="67" t="s">
        <v>258</v>
      </c>
      <c r="Y4" s="66">
        <v>8</v>
      </c>
    </row>
    <row r="5" spans="1:25" ht="27" customHeight="1">
      <c r="A5" s="59">
        <v>9</v>
      </c>
      <c r="B5" s="65" t="s">
        <v>227</v>
      </c>
      <c r="C5" s="62"/>
      <c r="D5" s="84"/>
      <c r="E5" s="9"/>
      <c r="F5" s="82"/>
      <c r="G5" s="68" t="str">
        <f>VLOOKUP(H5,$E$65:$F$80,2,FALSE)</f>
        <v>Auburn</v>
      </c>
      <c r="H5" s="69">
        <v>1</v>
      </c>
      <c r="I5" s="77"/>
      <c r="M5" s="107"/>
      <c r="Q5" s="9"/>
      <c r="R5" s="69">
        <v>1</v>
      </c>
      <c r="S5" s="68" t="str">
        <f>VLOOKUP(R5,$H$65:$I$80,2,FALSE)</f>
        <v>Duke</v>
      </c>
      <c r="T5" s="80"/>
      <c r="U5" s="9"/>
      <c r="V5" s="62"/>
      <c r="W5" s="61"/>
      <c r="X5" s="60" t="s">
        <v>259</v>
      </c>
      <c r="Y5" s="59">
        <v>9</v>
      </c>
    </row>
    <row r="6" spans="1:25" ht="27" customHeight="1">
      <c r="A6" s="66">
        <v>5</v>
      </c>
      <c r="B6" s="74" t="s">
        <v>228</v>
      </c>
      <c r="C6" s="68" t="str">
        <f>VLOOKUP(D6,$E$65:$F$80,2,FALSE)</f>
        <v>Michigan</v>
      </c>
      <c r="D6" s="69">
        <v>5</v>
      </c>
      <c r="E6" s="77">
        <v>3</v>
      </c>
      <c r="F6" s="82"/>
      <c r="G6" s="79"/>
      <c r="H6" s="78"/>
      <c r="M6" s="105"/>
      <c r="R6" s="79"/>
      <c r="S6" s="61"/>
      <c r="T6" s="80"/>
      <c r="U6" s="9">
        <v>19</v>
      </c>
      <c r="V6" s="69">
        <v>5</v>
      </c>
      <c r="W6" s="68" t="str">
        <f>VLOOKUP(V6,$H$65:$I$80,2,FALSE)</f>
        <v>Oregon</v>
      </c>
      <c r="X6" s="67" t="s">
        <v>260</v>
      </c>
      <c r="Y6" s="66">
        <v>5</v>
      </c>
    </row>
    <row r="7" spans="1:25" ht="27" customHeight="1">
      <c r="A7" s="59">
        <v>12</v>
      </c>
      <c r="B7" s="65" t="s">
        <v>229</v>
      </c>
      <c r="C7" s="79"/>
      <c r="D7" s="78"/>
      <c r="E7" s="68" t="str">
        <f>VLOOKUP(F7,$E$65:$F$80,2,FALSE)</f>
        <v>Michigan</v>
      </c>
      <c r="F7" s="69">
        <v>5</v>
      </c>
      <c r="G7" s="77">
        <v>34</v>
      </c>
      <c r="H7" s="82"/>
      <c r="M7" s="63"/>
      <c r="R7" s="80"/>
      <c r="S7" s="9">
        <v>42</v>
      </c>
      <c r="T7" s="69">
        <v>4</v>
      </c>
      <c r="U7" s="68" t="str">
        <f>VLOOKUP(T7,$H$65:$I$80,2,FALSE)</f>
        <v>Arizona</v>
      </c>
      <c r="V7" s="62"/>
      <c r="W7" s="61"/>
      <c r="X7" s="60" t="s">
        <v>261</v>
      </c>
      <c r="Y7" s="106">
        <v>12</v>
      </c>
    </row>
    <row r="8" spans="1:25" ht="27" customHeight="1">
      <c r="A8" s="66">
        <v>4</v>
      </c>
      <c r="B8" s="74" t="s">
        <v>230</v>
      </c>
      <c r="C8" s="68" t="str">
        <f>VLOOKUP(D8,$E$65:$F$80,2,FALSE)</f>
        <v>Texas A&amp;M</v>
      </c>
      <c r="D8" s="69">
        <v>4</v>
      </c>
      <c r="E8" s="73">
        <v>4</v>
      </c>
      <c r="F8" s="61"/>
      <c r="G8" s="9"/>
      <c r="H8" s="82"/>
      <c r="M8" s="105"/>
      <c r="R8" s="80"/>
      <c r="S8" s="9"/>
      <c r="T8" s="62"/>
      <c r="U8" s="9">
        <v>20</v>
      </c>
      <c r="V8" s="69">
        <v>4</v>
      </c>
      <c r="W8" s="68" t="str">
        <f>VLOOKUP(V8,$H$65:$I$80,2,FALSE)</f>
        <v>Arizona</v>
      </c>
      <c r="X8" s="67" t="s">
        <v>262</v>
      </c>
      <c r="Y8" s="66">
        <v>4</v>
      </c>
    </row>
    <row r="9" spans="1:25" ht="27" customHeight="1">
      <c r="A9" s="59">
        <v>13</v>
      </c>
      <c r="B9" s="65" t="s">
        <v>231</v>
      </c>
      <c r="C9" s="62"/>
      <c r="D9" s="84"/>
      <c r="E9" s="9"/>
      <c r="G9" s="86" t="s">
        <v>99</v>
      </c>
      <c r="I9" s="68" t="str">
        <f>VLOOKUP(J9,$E$65:$F$80,2,FALSE)</f>
        <v>Auburn</v>
      </c>
      <c r="J9" s="69">
        <v>1</v>
      </c>
      <c r="L9" s="9"/>
      <c r="P9" s="69">
        <v>1</v>
      </c>
      <c r="Q9" s="68" t="str">
        <f>VLOOKUP(P9,$H$65:$I$80,2,FALSE)</f>
        <v>Duke</v>
      </c>
      <c r="S9" s="86" t="s">
        <v>88</v>
      </c>
      <c r="U9" s="9"/>
      <c r="V9" s="62"/>
      <c r="W9" s="61"/>
      <c r="X9" s="60" t="s">
        <v>263</v>
      </c>
      <c r="Y9" s="59">
        <v>13</v>
      </c>
    </row>
    <row r="10" spans="1:25" ht="27" customHeight="1">
      <c r="A10" s="66">
        <v>6</v>
      </c>
      <c r="B10" s="74" t="s">
        <v>232</v>
      </c>
      <c r="C10" s="68" t="str">
        <f>VLOOKUP(D10,$E$65:$F$80,2,FALSE)</f>
        <v>Ole Miss</v>
      </c>
      <c r="D10" s="69">
        <v>6</v>
      </c>
      <c r="E10" s="77">
        <v>5</v>
      </c>
      <c r="G10" s="9"/>
      <c r="H10" s="82"/>
      <c r="I10" s="79"/>
      <c r="J10" s="78">
        <v>57</v>
      </c>
      <c r="L10" s="216"/>
      <c r="M10" s="217"/>
      <c r="N10" s="218" t="s">
        <v>87</v>
      </c>
      <c r="O10" s="222"/>
      <c r="P10" s="79">
        <v>59</v>
      </c>
      <c r="Q10" s="61"/>
      <c r="R10" s="80"/>
      <c r="S10" s="9"/>
      <c r="U10" s="9">
        <v>21</v>
      </c>
      <c r="V10" s="69">
        <v>6</v>
      </c>
      <c r="W10" s="68" t="str">
        <f>VLOOKUP(V10,$H$65:$I$80,2,FALSE)</f>
        <v>BYU</v>
      </c>
      <c r="X10" s="67" t="s">
        <v>264</v>
      </c>
      <c r="Y10" s="66">
        <v>6</v>
      </c>
    </row>
    <row r="11" spans="1:25" ht="27" customHeight="1">
      <c r="A11" s="59">
        <v>11</v>
      </c>
      <c r="B11" s="65" t="s">
        <v>233</v>
      </c>
      <c r="C11" s="79"/>
      <c r="D11" s="78"/>
      <c r="E11" s="68" t="str">
        <f>VLOOKUP(F11,$E$65:$F$80,2,FALSE)</f>
        <v>Ole Miss</v>
      </c>
      <c r="F11" s="69">
        <v>6</v>
      </c>
      <c r="G11" s="77">
        <v>35</v>
      </c>
      <c r="H11" s="82"/>
      <c r="J11" s="82"/>
      <c r="L11" s="104">
        <v>61</v>
      </c>
      <c r="N11" s="218"/>
      <c r="O11" s="222"/>
      <c r="P11" s="80"/>
      <c r="R11" s="80"/>
      <c r="S11" s="9">
        <v>43</v>
      </c>
      <c r="T11" s="69">
        <v>6</v>
      </c>
      <c r="U11" s="68" t="str">
        <f>VLOOKUP(T11,$H$65:$I$80,2,FALSE)</f>
        <v>BYU</v>
      </c>
      <c r="V11" s="62"/>
      <c r="W11" s="61"/>
      <c r="X11" s="60" t="s">
        <v>265</v>
      </c>
      <c r="Y11" s="59">
        <v>11</v>
      </c>
    </row>
    <row r="12" spans="1:25" ht="27" customHeight="1">
      <c r="A12" s="66">
        <v>3</v>
      </c>
      <c r="B12" s="74" t="s">
        <v>234</v>
      </c>
      <c r="C12" s="68" t="str">
        <f>VLOOKUP(D12,$E$65:$F$80,2,FALSE)</f>
        <v>Iowa St.</v>
      </c>
      <c r="D12" s="69">
        <v>3</v>
      </c>
      <c r="E12" s="73">
        <v>6</v>
      </c>
      <c r="F12" s="78"/>
      <c r="G12" s="9"/>
      <c r="H12" s="82"/>
      <c r="J12" s="82"/>
      <c r="K12" s="223" t="e">
        <f>VLOOKUP(L10,$L$65:$M$96,2,FALSE)</f>
        <v>#N/A</v>
      </c>
      <c r="L12" s="214"/>
      <c r="M12" s="214"/>
      <c r="N12" s="214"/>
      <c r="P12" s="80"/>
      <c r="Q12" s="9">
        <v>54</v>
      </c>
      <c r="R12" s="103"/>
      <c r="S12" s="85"/>
      <c r="T12" s="62"/>
      <c r="U12" s="9">
        <v>22</v>
      </c>
      <c r="V12" s="69">
        <v>3</v>
      </c>
      <c r="W12" s="68" t="str">
        <f>VLOOKUP(V12,$H$65:$I$80,2,FALSE)</f>
        <v>Wisconsin</v>
      </c>
      <c r="X12" s="67" t="s">
        <v>266</v>
      </c>
      <c r="Y12" s="66">
        <v>3</v>
      </c>
    </row>
    <row r="13" spans="1:25" ht="27" customHeight="1">
      <c r="A13" s="59">
        <v>14</v>
      </c>
      <c r="B13" s="65" t="s">
        <v>235</v>
      </c>
      <c r="C13" s="62"/>
      <c r="D13" s="84"/>
      <c r="E13" s="9"/>
      <c r="F13" s="82"/>
      <c r="G13" s="68" t="str">
        <f>VLOOKUP(H13,$E$65:$F$80,2,FALSE)</f>
        <v>Mich. St.</v>
      </c>
      <c r="H13" s="69">
        <v>2</v>
      </c>
      <c r="I13" s="77">
        <v>50</v>
      </c>
      <c r="J13" s="82"/>
      <c r="K13" s="102" t="s">
        <v>86</v>
      </c>
      <c r="N13" s="63"/>
      <c r="O13" s="63"/>
      <c r="P13" s="20"/>
      <c r="R13" s="69">
        <v>2</v>
      </c>
      <c r="S13" s="68" t="str">
        <f>VLOOKUP(R13,$H$65:$I$80,2,FALSE)</f>
        <v>Alabama</v>
      </c>
      <c r="T13" s="80"/>
      <c r="U13" s="9"/>
      <c r="V13" s="62"/>
      <c r="W13" s="61"/>
      <c r="X13" s="60" t="s">
        <v>267</v>
      </c>
      <c r="Y13" s="59">
        <v>14</v>
      </c>
    </row>
    <row r="14" spans="1:25" ht="27" customHeight="1">
      <c r="A14" s="66">
        <v>7</v>
      </c>
      <c r="B14" s="74" t="s">
        <v>236</v>
      </c>
      <c r="C14" s="68" t="str">
        <f>VLOOKUP(D14,$E$65:$F$80,2,FALSE)</f>
        <v>New Mexico</v>
      </c>
      <c r="D14" s="69">
        <v>10</v>
      </c>
      <c r="E14" s="77">
        <v>7</v>
      </c>
      <c r="F14" s="82"/>
      <c r="G14" s="79"/>
      <c r="H14" s="61"/>
      <c r="J14" s="82"/>
      <c r="M14" s="58"/>
      <c r="P14" s="20"/>
      <c r="S14" s="9"/>
      <c r="T14" s="80"/>
      <c r="U14" s="9">
        <v>23</v>
      </c>
      <c r="V14" s="69">
        <v>7</v>
      </c>
      <c r="W14" s="68" t="str">
        <f>VLOOKUP(V14,$H$65:$I$80,2,FALSE)</f>
        <v>Saint Mary's</v>
      </c>
      <c r="X14" s="67" t="s">
        <v>268</v>
      </c>
      <c r="Y14" s="66">
        <v>7</v>
      </c>
    </row>
    <row r="15" spans="1:25" ht="27" customHeight="1">
      <c r="A15" s="59">
        <v>10</v>
      </c>
      <c r="B15" s="65" t="s">
        <v>237</v>
      </c>
      <c r="C15" s="79"/>
      <c r="D15" s="78"/>
      <c r="E15" s="68" t="str">
        <f>VLOOKUP(F15,$E$65:$F$80,2,FALSE)</f>
        <v>Mich. St.</v>
      </c>
      <c r="F15" s="69">
        <v>2</v>
      </c>
      <c r="G15" s="77">
        <v>36</v>
      </c>
      <c r="H15" s="98"/>
      <c r="I15" s="98"/>
      <c r="J15" s="82"/>
      <c r="M15" s="58"/>
      <c r="P15" s="101"/>
      <c r="Q15" s="100"/>
      <c r="R15" s="99"/>
      <c r="S15" s="9">
        <v>44</v>
      </c>
      <c r="T15" s="69">
        <v>2</v>
      </c>
      <c r="U15" s="68" t="str">
        <f>VLOOKUP(T15,$H$65:$I$80,2,FALSE)</f>
        <v>Alabama</v>
      </c>
      <c r="V15" s="62"/>
      <c r="W15" s="61"/>
      <c r="X15" s="60" t="s">
        <v>269</v>
      </c>
      <c r="Y15" s="59">
        <v>10</v>
      </c>
    </row>
    <row r="16" spans="1:25" ht="27" customHeight="1">
      <c r="A16" s="66">
        <v>2</v>
      </c>
      <c r="B16" s="74" t="s">
        <v>238</v>
      </c>
      <c r="C16" s="68" t="str">
        <f>VLOOKUP(D16,$E$65:$F$80,2,FALSE)</f>
        <v>Mich. St.</v>
      </c>
      <c r="D16" s="69">
        <v>2</v>
      </c>
      <c r="E16" s="73">
        <v>8</v>
      </c>
      <c r="F16" s="61"/>
      <c r="G16" s="9"/>
      <c r="H16" s="98"/>
      <c r="I16" s="98"/>
      <c r="J16" s="82"/>
      <c r="M16" s="58"/>
      <c r="P16" s="97"/>
      <c r="R16" s="82"/>
      <c r="S16" s="9"/>
      <c r="T16" s="62"/>
      <c r="U16" s="9">
        <v>24</v>
      </c>
      <c r="V16" s="69">
        <v>2</v>
      </c>
      <c r="W16" s="68" t="str">
        <f>VLOOKUP(V16,$H$65:$I$80,2,FALSE)</f>
        <v>Alabama</v>
      </c>
      <c r="X16" s="67" t="s">
        <v>270</v>
      </c>
      <c r="Y16" s="66">
        <v>2</v>
      </c>
    </row>
    <row r="17" spans="1:25" ht="27" customHeight="1">
      <c r="A17" s="59">
        <v>15</v>
      </c>
      <c r="B17" s="65" t="s">
        <v>239</v>
      </c>
      <c r="C17" s="62"/>
      <c r="D17" s="84"/>
      <c r="E17" s="9"/>
      <c r="G17" s="96"/>
      <c r="H17" s="95"/>
      <c r="I17" s="95"/>
      <c r="J17" s="94"/>
      <c r="M17" s="58"/>
      <c r="P17" s="93"/>
      <c r="Q17" s="92"/>
      <c r="R17" s="91"/>
      <c r="S17" s="9"/>
      <c r="U17" s="9"/>
      <c r="V17" s="62"/>
      <c r="W17" s="61"/>
      <c r="X17" s="60" t="s">
        <v>271</v>
      </c>
      <c r="Y17" s="59">
        <v>15</v>
      </c>
    </row>
    <row r="18" spans="1:25" ht="27" customHeight="1">
      <c r="A18" s="66">
        <v>1</v>
      </c>
      <c r="B18" s="74" t="s">
        <v>240</v>
      </c>
      <c r="C18" s="68" t="str">
        <f>VLOOKUP(D18,$E$82:$F$97,2,FALSE)</f>
        <v>Florida</v>
      </c>
      <c r="D18" s="69">
        <v>1</v>
      </c>
      <c r="E18" s="77">
        <v>9</v>
      </c>
      <c r="G18" s="9"/>
      <c r="J18" s="82"/>
      <c r="P18" s="20"/>
      <c r="S18" s="9"/>
      <c r="T18" s="77"/>
      <c r="U18" s="9">
        <v>25</v>
      </c>
      <c r="V18" s="69">
        <v>1</v>
      </c>
      <c r="W18" s="68" t="str">
        <f>VLOOKUP(V18,$H$82:$I$97,2,FALSE)</f>
        <v>Houston</v>
      </c>
      <c r="X18" s="67" t="s">
        <v>272</v>
      </c>
      <c r="Y18" s="66">
        <v>1</v>
      </c>
    </row>
    <row r="19" spans="1:25" ht="27" customHeight="1">
      <c r="A19" s="59">
        <v>16</v>
      </c>
      <c r="B19" s="65" t="s">
        <v>241</v>
      </c>
      <c r="C19" s="79"/>
      <c r="D19" s="78"/>
      <c r="E19" s="68" t="str">
        <f>VLOOKUP(F19,$E$82:$F$97,2,FALSE)</f>
        <v>Florida</v>
      </c>
      <c r="F19" s="69">
        <v>1</v>
      </c>
      <c r="G19" s="77">
        <v>37</v>
      </c>
      <c r="J19" s="82"/>
      <c r="K19" s="224" t="s">
        <v>85</v>
      </c>
      <c r="L19" s="225"/>
      <c r="M19" s="216"/>
      <c r="N19" s="217"/>
      <c r="P19" s="20"/>
      <c r="S19" s="9">
        <v>45</v>
      </c>
      <c r="T19" s="69">
        <v>1</v>
      </c>
      <c r="U19" s="68" t="str">
        <f>VLOOKUP(T19,$H$82:$I$97,2,FALSE)</f>
        <v>Houston</v>
      </c>
      <c r="V19" s="62"/>
      <c r="W19" s="61"/>
      <c r="X19" s="60" t="s">
        <v>273</v>
      </c>
      <c r="Y19" s="59">
        <v>16</v>
      </c>
    </row>
    <row r="20" spans="1:25" ht="27" customHeight="1">
      <c r="A20" s="66">
        <v>8</v>
      </c>
      <c r="B20" s="74" t="s">
        <v>242</v>
      </c>
      <c r="C20" s="68" t="str">
        <f>VLOOKUP(D20,$E$82:$F$97,2,FALSE)</f>
        <v>UConn</v>
      </c>
      <c r="D20" s="69">
        <v>8</v>
      </c>
      <c r="E20" s="73">
        <v>10</v>
      </c>
      <c r="F20" s="78"/>
      <c r="G20" s="9"/>
      <c r="J20" s="82"/>
      <c r="K20" s="224"/>
      <c r="L20" s="225"/>
      <c r="N20" s="62">
        <v>62</v>
      </c>
      <c r="P20" s="20"/>
      <c r="S20" s="85"/>
      <c r="T20" s="62"/>
      <c r="U20" s="9">
        <v>26</v>
      </c>
      <c r="V20" s="69">
        <v>8</v>
      </c>
      <c r="W20" s="68" t="str">
        <f>VLOOKUP(V20,$H$82:$I$97,2,FALSE)</f>
        <v>Gonzaga</v>
      </c>
      <c r="X20" s="67" t="s">
        <v>274</v>
      </c>
      <c r="Y20" s="66">
        <v>8</v>
      </c>
    </row>
    <row r="21" spans="1:25" ht="27" customHeight="1">
      <c r="A21" s="59">
        <v>9</v>
      </c>
      <c r="B21" s="65" t="s">
        <v>243</v>
      </c>
      <c r="C21" s="62"/>
      <c r="D21" s="84"/>
      <c r="E21" s="9"/>
      <c r="F21" s="82"/>
      <c r="G21" s="68" t="str">
        <f>VLOOKUP(H21,$E$82:$F$97,2,FALSE)</f>
        <v>Florida</v>
      </c>
      <c r="H21" s="69">
        <v>1</v>
      </c>
      <c r="I21" s="77">
        <v>51</v>
      </c>
      <c r="J21" s="82"/>
      <c r="K21" s="9"/>
      <c r="L21" s="214" t="e">
        <f>VLOOKUP(M19,$L$97:$M$128,2,FALSE)</f>
        <v>#N/A</v>
      </c>
      <c r="M21" s="214"/>
      <c r="N21" s="214"/>
      <c r="O21" s="215"/>
      <c r="P21" s="4"/>
      <c r="Q21" s="9">
        <v>55</v>
      </c>
      <c r="R21" s="69">
        <v>1</v>
      </c>
      <c r="S21" s="68" t="str">
        <f>VLOOKUP(R21,$H$82:$I$97,2,FALSE)</f>
        <v>Houston</v>
      </c>
      <c r="T21" s="80"/>
      <c r="U21" s="9"/>
      <c r="V21" s="62"/>
      <c r="W21" s="61"/>
      <c r="X21" s="60" t="s">
        <v>275</v>
      </c>
      <c r="Y21" s="59">
        <v>9</v>
      </c>
    </row>
    <row r="22" spans="1:25" ht="27" customHeight="1">
      <c r="A22" s="66">
        <v>5</v>
      </c>
      <c r="B22" s="74" t="s">
        <v>244</v>
      </c>
      <c r="C22" s="68" t="str">
        <f>VLOOKUP(D22,$E$82:$F$97,2,FALSE)</f>
        <v>Colo. St.</v>
      </c>
      <c r="D22" s="69">
        <v>12</v>
      </c>
      <c r="E22" s="77">
        <v>11</v>
      </c>
      <c r="F22" s="82"/>
      <c r="G22" s="79"/>
      <c r="H22" s="78"/>
      <c r="J22" s="82"/>
      <c r="O22" s="90" t="s">
        <v>85</v>
      </c>
      <c r="P22" s="20"/>
      <c r="R22" s="79"/>
      <c r="S22" s="61"/>
      <c r="T22" s="80"/>
      <c r="U22" s="9">
        <v>27</v>
      </c>
      <c r="V22" s="69">
        <v>12</v>
      </c>
      <c r="W22" s="68" t="str">
        <f>VLOOKUP(V22,$H$82:$I$97,2,FALSE)</f>
        <v>McNeese</v>
      </c>
      <c r="X22" s="67" t="s">
        <v>276</v>
      </c>
      <c r="Y22" s="66">
        <v>5</v>
      </c>
    </row>
    <row r="23" spans="1:25" ht="27" customHeight="1">
      <c r="A23" s="59">
        <v>12</v>
      </c>
      <c r="B23" s="65" t="s">
        <v>245</v>
      </c>
      <c r="C23" s="79"/>
      <c r="D23" s="78"/>
      <c r="E23" s="68" t="str">
        <f>VLOOKUP(F23,$E$82:$F$97,2,FALSE)</f>
        <v>Maryland</v>
      </c>
      <c r="F23" s="69">
        <v>4</v>
      </c>
      <c r="G23" s="77">
        <v>38</v>
      </c>
      <c r="H23" s="82"/>
      <c r="J23" s="82"/>
      <c r="O23" s="63"/>
      <c r="P23" s="20"/>
      <c r="R23" s="80"/>
      <c r="S23" s="9">
        <v>46</v>
      </c>
      <c r="T23" s="69">
        <v>4</v>
      </c>
      <c r="U23" s="68" t="str">
        <f>VLOOKUP(T23,$H$82:$I$97,2,FALSE)</f>
        <v>Purdue</v>
      </c>
      <c r="V23" s="62"/>
      <c r="W23" s="61"/>
      <c r="X23" s="60" t="s">
        <v>277</v>
      </c>
      <c r="Y23" s="59">
        <v>12</v>
      </c>
    </row>
    <row r="24" spans="1:25" ht="27" customHeight="1">
      <c r="A24" s="66">
        <v>4</v>
      </c>
      <c r="B24" s="74" t="s">
        <v>246</v>
      </c>
      <c r="C24" s="68" t="str">
        <f>VLOOKUP(D24,$E$82:$F$97,2,FALSE)</f>
        <v>Maryland</v>
      </c>
      <c r="D24" s="69">
        <v>4</v>
      </c>
      <c r="E24" s="73">
        <v>12</v>
      </c>
      <c r="F24" s="61"/>
      <c r="G24" s="9"/>
      <c r="H24" s="82"/>
      <c r="J24" s="82"/>
      <c r="P24" s="80"/>
      <c r="R24" s="80"/>
      <c r="S24" s="9"/>
      <c r="T24" s="62"/>
      <c r="U24" s="9">
        <v>28</v>
      </c>
      <c r="V24" s="69">
        <v>4</v>
      </c>
      <c r="W24" s="68" t="str">
        <f>VLOOKUP(V24,$H$82:$I$97,2,FALSE)</f>
        <v>Purdue</v>
      </c>
      <c r="X24" s="67" t="s">
        <v>278</v>
      </c>
      <c r="Y24" s="66">
        <v>4</v>
      </c>
    </row>
    <row r="25" spans="1:25" ht="27" customHeight="1">
      <c r="A25" s="59">
        <v>13</v>
      </c>
      <c r="B25" s="65" t="s">
        <v>247</v>
      </c>
      <c r="C25" s="62"/>
      <c r="D25" s="84"/>
      <c r="E25" s="9"/>
      <c r="G25" s="89" t="s">
        <v>84</v>
      </c>
      <c r="H25" s="88"/>
      <c r="I25" s="68" t="str">
        <f>VLOOKUP(J25,$E$82:$F$97,2,FALSE)</f>
        <v>Florida</v>
      </c>
      <c r="J25" s="69">
        <v>1</v>
      </c>
      <c r="P25" s="69"/>
      <c r="Q25" s="68" t="e">
        <f>VLOOKUP(P25,$H$82:$I$97,2,FALSE)</f>
        <v>#N/A</v>
      </c>
      <c r="R25" s="87"/>
      <c r="S25" s="86" t="s">
        <v>98</v>
      </c>
      <c r="U25" s="9"/>
      <c r="V25" s="62"/>
      <c r="W25" s="61"/>
      <c r="X25" s="60" t="s">
        <v>279</v>
      </c>
      <c r="Y25" s="59">
        <v>13</v>
      </c>
    </row>
    <row r="26" spans="1:25" ht="27" customHeight="1">
      <c r="A26" s="66">
        <v>6</v>
      </c>
      <c r="B26" s="74" t="s">
        <v>248</v>
      </c>
      <c r="C26" s="68" t="str">
        <f>VLOOKUP(D26,$E$82:$F$97,2,FALSE)</f>
        <v>Drake</v>
      </c>
      <c r="D26" s="69">
        <v>11</v>
      </c>
      <c r="E26" s="77">
        <v>13</v>
      </c>
      <c r="G26" s="9"/>
      <c r="H26" s="82"/>
      <c r="I26" s="79"/>
      <c r="J26" s="61">
        <v>58</v>
      </c>
      <c r="L26" s="216"/>
      <c r="M26" s="217"/>
      <c r="N26" s="218" t="s">
        <v>83</v>
      </c>
      <c r="O26" s="218"/>
      <c r="P26" s="62">
        <v>60</v>
      </c>
      <c r="Q26" s="61"/>
      <c r="R26" s="80"/>
      <c r="S26" s="9"/>
      <c r="U26" s="9">
        <v>29</v>
      </c>
      <c r="V26" s="69">
        <v>6</v>
      </c>
      <c r="W26" s="68" t="str">
        <f>VLOOKUP(V26,$H$82:$I$97,2,FALSE)</f>
        <v>Illinois</v>
      </c>
      <c r="X26" s="67" t="s">
        <v>280</v>
      </c>
      <c r="Y26" s="66">
        <v>6</v>
      </c>
    </row>
    <row r="27" spans="1:25" ht="27" customHeight="1">
      <c r="A27" s="59">
        <v>11</v>
      </c>
      <c r="B27" s="65" t="s">
        <v>249</v>
      </c>
      <c r="C27" s="79"/>
      <c r="D27" s="78"/>
      <c r="E27" s="68" t="str">
        <f>VLOOKUP(F27,$E$82:$F$97,2,FALSE)</f>
        <v>Texas Tech</v>
      </c>
      <c r="F27" s="69">
        <v>3</v>
      </c>
      <c r="G27" s="77">
        <v>39</v>
      </c>
      <c r="H27" s="82"/>
      <c r="L27" s="62">
        <v>63</v>
      </c>
      <c r="N27" s="218"/>
      <c r="O27" s="218"/>
      <c r="R27" s="80"/>
      <c r="S27" s="9">
        <v>47</v>
      </c>
      <c r="T27" s="69">
        <v>3</v>
      </c>
      <c r="U27" s="68" t="str">
        <f>VLOOKUP(T27,$H$82:$I$97,2,FALSE)</f>
        <v>Kentucky</v>
      </c>
      <c r="V27" s="62"/>
      <c r="W27" s="61"/>
      <c r="X27" s="60" t="s">
        <v>208</v>
      </c>
      <c r="Y27" s="59">
        <v>11</v>
      </c>
    </row>
    <row r="28" spans="1:25" ht="27" customHeight="1">
      <c r="A28" s="66">
        <v>3</v>
      </c>
      <c r="B28" s="74" t="s">
        <v>250</v>
      </c>
      <c r="C28" s="68" t="str">
        <f>VLOOKUP(D28,$E$82:$F$97,2,FALSE)</f>
        <v>Texas Tech</v>
      </c>
      <c r="D28" s="69">
        <v>3</v>
      </c>
      <c r="E28" s="73">
        <v>14</v>
      </c>
      <c r="F28" s="78"/>
      <c r="G28" s="9"/>
      <c r="H28" s="82"/>
      <c r="K28" s="219" t="e">
        <f>VLOOKUP(L26,$L$65:$M$128,2,FALSE)</f>
        <v>#N/A</v>
      </c>
      <c r="L28" s="219"/>
      <c r="M28" s="219"/>
      <c r="N28" s="219"/>
      <c r="O28" s="219"/>
      <c r="R28" s="80"/>
      <c r="S28" s="85"/>
      <c r="T28" s="62"/>
      <c r="U28" s="9">
        <v>30</v>
      </c>
      <c r="V28" s="69">
        <v>3</v>
      </c>
      <c r="W28" s="68" t="str">
        <f>VLOOKUP(V28,$H$82:$I$97,2,FALSE)</f>
        <v>Kentucky</v>
      </c>
      <c r="X28" s="67" t="s">
        <v>281</v>
      </c>
      <c r="Y28" s="66">
        <v>3</v>
      </c>
    </row>
    <row r="29" spans="1:25" ht="27" customHeight="1">
      <c r="A29" s="59">
        <v>14</v>
      </c>
      <c r="B29" s="65" t="s">
        <v>251</v>
      </c>
      <c r="C29" s="62"/>
      <c r="D29" s="84"/>
      <c r="E29" s="9"/>
      <c r="F29" s="82"/>
      <c r="G29" s="68" t="str">
        <f>VLOOKUP(H29,$E$82:$F$97,2,FALSE)</f>
        <v>Texas Tech</v>
      </c>
      <c r="H29" s="69">
        <v>3</v>
      </c>
      <c r="I29" s="77">
        <v>52</v>
      </c>
      <c r="M29" s="83" t="s">
        <v>82</v>
      </c>
      <c r="O29" s="63"/>
      <c r="P29" s="81"/>
      <c r="Q29" s="9">
        <v>56</v>
      </c>
      <c r="R29" s="69">
        <v>2</v>
      </c>
      <c r="S29" s="68" t="str">
        <f>VLOOKUP(R29,$H$82:$I$97,2,FALSE)</f>
        <v>Tennessee</v>
      </c>
      <c r="T29" s="80"/>
      <c r="U29" s="9"/>
      <c r="V29" s="62"/>
      <c r="W29" s="61"/>
      <c r="X29" s="60" t="s">
        <v>282</v>
      </c>
      <c r="Y29" s="59">
        <v>14</v>
      </c>
    </row>
    <row r="30" spans="1:25" ht="31.5" customHeight="1">
      <c r="A30" s="66">
        <v>7</v>
      </c>
      <c r="B30" s="74" t="s">
        <v>252</v>
      </c>
      <c r="C30" s="68" t="str">
        <f>VLOOKUP(D30,$E$82:$F$97,2,FALSE)</f>
        <v>Arkansas</v>
      </c>
      <c r="D30" s="69">
        <v>10</v>
      </c>
      <c r="E30" s="77">
        <v>15</v>
      </c>
      <c r="F30" s="82"/>
      <c r="G30" s="79"/>
      <c r="H30" s="61"/>
      <c r="L30" s="70"/>
      <c r="M30" s="70"/>
      <c r="N30" s="70"/>
      <c r="P30" s="81"/>
      <c r="Q30" s="81"/>
      <c r="R30" s="62"/>
      <c r="S30" s="61"/>
      <c r="T30" s="80"/>
      <c r="U30" s="9">
        <v>31</v>
      </c>
      <c r="V30" s="69">
        <v>7</v>
      </c>
      <c r="W30" s="68" t="str">
        <f>VLOOKUP(V30,$H$82:$I$97,2,FALSE)</f>
        <v>UCLA</v>
      </c>
      <c r="X30" s="67" t="s">
        <v>283</v>
      </c>
      <c r="Y30" s="66">
        <v>7</v>
      </c>
    </row>
    <row r="31" spans="1:25" ht="27" customHeight="1">
      <c r="A31" s="59">
        <v>10</v>
      </c>
      <c r="B31" s="65" t="s">
        <v>253</v>
      </c>
      <c r="C31" s="79"/>
      <c r="D31" s="78"/>
      <c r="E31" s="68" t="str">
        <f>VLOOKUP(F31,$E$82:$F$97,2,FALSE)</f>
        <v>Arkansas</v>
      </c>
      <c r="F31" s="69">
        <v>10</v>
      </c>
      <c r="G31" s="77">
        <v>40</v>
      </c>
      <c r="J31" s="72"/>
      <c r="K31" s="76"/>
      <c r="L31" s="70"/>
      <c r="M31" s="70"/>
      <c r="N31" s="70"/>
      <c r="O31" s="75"/>
      <c r="S31" s="9">
        <v>48</v>
      </c>
      <c r="T31" s="69">
        <v>2</v>
      </c>
      <c r="U31" s="68" t="str">
        <f>VLOOKUP(T31,$H$82:$I$97,2,FALSE)</f>
        <v>Tennessee</v>
      </c>
      <c r="V31" s="62"/>
      <c r="W31" s="61"/>
      <c r="X31" s="60" t="s">
        <v>284</v>
      </c>
      <c r="Y31" s="59">
        <v>10</v>
      </c>
    </row>
    <row r="32" spans="1:25" ht="31.5" customHeight="1">
      <c r="A32" s="66">
        <v>2</v>
      </c>
      <c r="B32" s="74" t="s">
        <v>254</v>
      </c>
      <c r="C32" s="68" t="str">
        <f>VLOOKUP(D32,$E$82:$F$97,2,FALSE)</f>
        <v>St. John's</v>
      </c>
      <c r="D32" s="69">
        <v>2</v>
      </c>
      <c r="E32" s="73">
        <v>16</v>
      </c>
      <c r="F32" s="61"/>
      <c r="J32" s="72"/>
      <c r="K32" s="71"/>
      <c r="L32" s="70"/>
      <c r="M32" s="70"/>
      <c r="N32" s="70"/>
      <c r="O32" s="63"/>
      <c r="T32" s="62"/>
      <c r="U32" s="9">
        <v>32</v>
      </c>
      <c r="V32" s="69">
        <v>2</v>
      </c>
      <c r="W32" s="68" t="str">
        <f>VLOOKUP(V32,$H$82:$I$97,2,FALSE)</f>
        <v>Tennessee</v>
      </c>
      <c r="X32" s="67" t="s">
        <v>285</v>
      </c>
      <c r="Y32" s="66">
        <v>2</v>
      </c>
    </row>
    <row r="33" spans="1:25" ht="27" customHeight="1">
      <c r="A33" s="59">
        <v>15</v>
      </c>
      <c r="B33" s="65" t="s">
        <v>255</v>
      </c>
      <c r="C33" s="62"/>
      <c r="D33" s="61"/>
      <c r="E33" s="64"/>
      <c r="M33" s="58"/>
      <c r="N33" s="63"/>
      <c r="O33" s="63"/>
      <c r="V33" s="62"/>
      <c r="W33" s="61"/>
      <c r="X33" s="60" t="s">
        <v>286</v>
      </c>
      <c r="Y33" s="59">
        <v>15</v>
      </c>
    </row>
    <row r="34" spans="1:25">
      <c r="A34" s="153" t="s">
        <v>122</v>
      </c>
      <c r="B34" s="154"/>
      <c r="C34" s="32" t="s">
        <v>123</v>
      </c>
      <c r="M34" s="58"/>
      <c r="Q34" s="53"/>
    </row>
    <row r="35" spans="1:25" ht="16.149999999999999" customHeight="1">
      <c r="A35" s="153" t="s">
        <v>124</v>
      </c>
      <c r="B35" s="154"/>
      <c r="C35" s="32" t="s">
        <v>125</v>
      </c>
      <c r="M35" s="57"/>
      <c r="R35" s="4"/>
    </row>
    <row r="36" spans="1:25" ht="16.149999999999999" customHeight="1" thickBot="1">
      <c r="A36" s="153" t="s">
        <v>126</v>
      </c>
      <c r="B36" s="154"/>
      <c r="C36" s="32" t="s">
        <v>127</v>
      </c>
      <c r="R36" s="56"/>
      <c r="U36" s="53"/>
    </row>
    <row r="37" spans="1:25" ht="12.75">
      <c r="A37" s="153" t="s">
        <v>128</v>
      </c>
      <c r="B37" s="154"/>
      <c r="C37" s="32" t="s">
        <v>81</v>
      </c>
      <c r="D37" s="53"/>
      <c r="R37" s="55"/>
      <c r="S37" s="55"/>
      <c r="T37" s="55"/>
      <c r="W37" s="15"/>
      <c r="X37" s="211">
        <f>D43+D44</f>
        <v>59</v>
      </c>
    </row>
    <row r="38" spans="1:25" ht="15" customHeight="1">
      <c r="A38" s="153" t="s">
        <v>1</v>
      </c>
      <c r="B38" s="51"/>
      <c r="C38" s="32" t="s">
        <v>129</v>
      </c>
      <c r="R38" s="55"/>
      <c r="S38" s="55"/>
      <c r="T38" s="55"/>
      <c r="W38" s="15"/>
      <c r="X38" s="212"/>
      <c r="Y38" s="54"/>
    </row>
    <row r="39" spans="1:25" ht="16.149999999999999" customHeight="1" thickBot="1">
      <c r="A39" s="153" t="s">
        <v>2</v>
      </c>
      <c r="B39" s="51"/>
      <c r="C39" s="32" t="s">
        <v>130</v>
      </c>
      <c r="D39" s="53"/>
      <c r="R39" s="55"/>
      <c r="S39" s="55"/>
      <c r="T39" s="55"/>
      <c r="W39" s="15"/>
      <c r="X39" s="213"/>
      <c r="Y39" s="54"/>
    </row>
    <row r="40" spans="1:25">
      <c r="A40" s="153" t="s">
        <v>131</v>
      </c>
      <c r="B40" s="51"/>
      <c r="C40" s="32" t="s">
        <v>132</v>
      </c>
      <c r="D40" s="53"/>
    </row>
    <row r="41" spans="1:25">
      <c r="A41" s="153" t="s">
        <v>133</v>
      </c>
      <c r="B41" s="51"/>
      <c r="C41" s="32" t="s">
        <v>134</v>
      </c>
      <c r="D41" s="53"/>
    </row>
    <row r="43" spans="1:25" hidden="1">
      <c r="B43" s="49"/>
      <c r="D43" s="49">
        <f>COUNT(D2:D32,F3:F31,H5:H29,J9,J25,P9,P25,R5:R29,T3:T15,T19:T31,V2:V32)</f>
        <v>59</v>
      </c>
      <c r="F43" s="49" t="s">
        <v>80</v>
      </c>
      <c r="H43" s="49" t="s">
        <v>79</v>
      </c>
      <c r="J43" s="49" t="s">
        <v>3</v>
      </c>
    </row>
    <row r="44" spans="1:25" hidden="1">
      <c r="A44" s="9" t="s">
        <v>78</v>
      </c>
      <c r="B44" s="49"/>
      <c r="D44" s="49">
        <f>COUNTA(L10,M19,L26)</f>
        <v>0</v>
      </c>
      <c r="F44" s="49" t="str">
        <f>CONCATENATE(J9,A45)</f>
        <v>1S</v>
      </c>
      <c r="H44" s="49" t="str">
        <f>CONCATENATE(P9,A47)</f>
        <v>1E</v>
      </c>
      <c r="J44" s="49">
        <f>L10</f>
        <v>0</v>
      </c>
    </row>
    <row r="45" spans="1:25" hidden="1">
      <c r="A45" s="9" t="s">
        <v>100</v>
      </c>
      <c r="B45" s="49"/>
      <c r="D45"/>
      <c r="E45"/>
      <c r="F45" s="49" t="str">
        <f>CONCATENATE(J25,A46)</f>
        <v>1W</v>
      </c>
      <c r="G45"/>
      <c r="H45" s="49" t="str">
        <f>CONCATENATE(P25,A48)</f>
        <v>M</v>
      </c>
      <c r="I45"/>
      <c r="J45" s="49">
        <f>M19</f>
        <v>0</v>
      </c>
    </row>
    <row r="46" spans="1:25" hidden="1">
      <c r="A46" s="9" t="s">
        <v>74</v>
      </c>
      <c r="B46" s="49"/>
    </row>
    <row r="47" spans="1:25" hidden="1">
      <c r="A47" s="9" t="s">
        <v>73</v>
      </c>
      <c r="D47" s="49">
        <f>D2</f>
        <v>1</v>
      </c>
      <c r="V47" s="49">
        <f>V2</f>
        <v>1</v>
      </c>
    </row>
    <row r="48" spans="1:25" hidden="1">
      <c r="A48" s="9" t="s">
        <v>101</v>
      </c>
      <c r="D48" s="49">
        <f>D4</f>
        <v>9</v>
      </c>
      <c r="F48" s="49">
        <f>F3</f>
        <v>1</v>
      </c>
      <c r="T48" s="49">
        <f>T3</f>
        <v>1</v>
      </c>
      <c r="V48" s="49">
        <f>V4</f>
        <v>9</v>
      </c>
    </row>
    <row r="49" spans="2:22" s="49" customFormat="1" hidden="1">
      <c r="B49" s="52"/>
      <c r="C49" s="9"/>
      <c r="D49" s="49">
        <f>D6</f>
        <v>5</v>
      </c>
      <c r="F49" s="49">
        <f>F7</f>
        <v>5</v>
      </c>
      <c r="H49" s="49">
        <f>H5</f>
        <v>1</v>
      </c>
      <c r="R49" s="49">
        <f>R5</f>
        <v>1</v>
      </c>
      <c r="T49" s="49">
        <f>T7</f>
        <v>4</v>
      </c>
      <c r="V49" s="49">
        <f>V6</f>
        <v>5</v>
      </c>
    </row>
    <row r="50" spans="2:22" s="49" customFormat="1" hidden="1">
      <c r="B50" s="52"/>
      <c r="C50" s="9"/>
      <c r="D50" s="49">
        <f>D8</f>
        <v>4</v>
      </c>
      <c r="F50" s="49">
        <f>F11</f>
        <v>6</v>
      </c>
      <c r="H50" s="49">
        <f>H13</f>
        <v>2</v>
      </c>
      <c r="R50" s="49">
        <f>R13</f>
        <v>2</v>
      </c>
      <c r="T50" s="49">
        <f>T11</f>
        <v>6</v>
      </c>
      <c r="V50" s="49">
        <f>V8</f>
        <v>4</v>
      </c>
    </row>
    <row r="51" spans="2:22" s="49" customFormat="1" hidden="1">
      <c r="B51" s="52"/>
      <c r="C51" s="9"/>
      <c r="D51" s="49">
        <f>D10</f>
        <v>6</v>
      </c>
      <c r="F51" s="49">
        <f>F15</f>
        <v>2</v>
      </c>
      <c r="H51" s="49">
        <f>H21</f>
        <v>1</v>
      </c>
      <c r="R51" s="49">
        <f>R21</f>
        <v>1</v>
      </c>
      <c r="T51" s="49">
        <f>T15</f>
        <v>2</v>
      </c>
      <c r="V51" s="49">
        <f>V10</f>
        <v>6</v>
      </c>
    </row>
    <row r="52" spans="2:22" s="49" customFormat="1" hidden="1">
      <c r="B52" s="52"/>
      <c r="C52" s="9"/>
      <c r="D52" s="49">
        <f>D12</f>
        <v>3</v>
      </c>
      <c r="F52" s="49">
        <f>F19</f>
        <v>1</v>
      </c>
      <c r="H52" s="49">
        <f>H29</f>
        <v>3</v>
      </c>
      <c r="R52" s="49">
        <f>R29</f>
        <v>2</v>
      </c>
      <c r="T52" s="49">
        <f>T19</f>
        <v>1</v>
      </c>
      <c r="V52" s="49">
        <f>V12</f>
        <v>3</v>
      </c>
    </row>
    <row r="53" spans="2:22" s="49" customFormat="1" hidden="1">
      <c r="B53" s="52"/>
      <c r="C53" s="9"/>
      <c r="D53" s="49">
        <f>D14</f>
        <v>10</v>
      </c>
      <c r="F53" s="49">
        <f>F23</f>
        <v>4</v>
      </c>
      <c r="T53" s="49">
        <f>T23</f>
        <v>4</v>
      </c>
      <c r="V53" s="49">
        <f>V14</f>
        <v>7</v>
      </c>
    </row>
    <row r="54" spans="2:22" s="49" customFormat="1" hidden="1">
      <c r="B54" s="52"/>
      <c r="C54" s="9"/>
      <c r="D54" s="49">
        <f>D16</f>
        <v>2</v>
      </c>
      <c r="F54" s="49">
        <f>F27</f>
        <v>3</v>
      </c>
      <c r="T54" s="49">
        <f>T27</f>
        <v>3</v>
      </c>
      <c r="V54" s="49">
        <f>V16</f>
        <v>2</v>
      </c>
    </row>
    <row r="55" spans="2:22" s="49" customFormat="1" hidden="1">
      <c r="B55" s="52"/>
      <c r="C55" s="9"/>
      <c r="D55" s="49">
        <f>D18</f>
        <v>1</v>
      </c>
      <c r="F55" s="49">
        <f>F31</f>
        <v>10</v>
      </c>
      <c r="T55" s="49">
        <f>T31</f>
        <v>2</v>
      </c>
      <c r="V55" s="49">
        <f>V18</f>
        <v>1</v>
      </c>
    </row>
    <row r="56" spans="2:22" s="49" customFormat="1" hidden="1">
      <c r="B56" s="52"/>
      <c r="C56" s="9"/>
      <c r="D56" s="49">
        <f>D20</f>
        <v>8</v>
      </c>
      <c r="V56" s="49">
        <f>V20</f>
        <v>8</v>
      </c>
    </row>
    <row r="57" spans="2:22" s="49" customFormat="1" hidden="1">
      <c r="B57" s="52"/>
      <c r="C57" s="9"/>
      <c r="D57" s="49">
        <f>D22</f>
        <v>12</v>
      </c>
      <c r="V57" s="49">
        <f>V22</f>
        <v>12</v>
      </c>
    </row>
    <row r="58" spans="2:22" s="49" customFormat="1" hidden="1">
      <c r="B58" s="52"/>
      <c r="C58" s="9"/>
      <c r="D58" s="49">
        <f>D24</f>
        <v>4</v>
      </c>
      <c r="V58" s="49">
        <f>V24</f>
        <v>4</v>
      </c>
    </row>
    <row r="59" spans="2:22" s="49" customFormat="1" hidden="1">
      <c r="B59" s="52"/>
      <c r="C59" s="9"/>
      <c r="D59" s="49">
        <f>D26</f>
        <v>11</v>
      </c>
      <c r="V59" s="49">
        <f>V26</f>
        <v>6</v>
      </c>
    </row>
    <row r="60" spans="2:22" s="49" customFormat="1" hidden="1">
      <c r="B60" s="52"/>
      <c r="C60" s="9"/>
      <c r="D60" s="49">
        <f>D28</f>
        <v>3</v>
      </c>
      <c r="V60" s="49">
        <f>V28</f>
        <v>3</v>
      </c>
    </row>
    <row r="61" spans="2:22" s="49" customFormat="1" hidden="1">
      <c r="B61" s="52"/>
      <c r="C61" s="9"/>
      <c r="D61" s="49">
        <f>D30</f>
        <v>10</v>
      </c>
      <c r="V61" s="49">
        <f>V30</f>
        <v>7</v>
      </c>
    </row>
    <row r="62" spans="2:22" s="49" customFormat="1" hidden="1">
      <c r="B62" s="52"/>
      <c r="C62" s="9"/>
      <c r="D62" s="49">
        <f>D32</f>
        <v>2</v>
      </c>
      <c r="V62" s="49">
        <f>V32</f>
        <v>2</v>
      </c>
    </row>
    <row r="63" spans="2:22" s="49" customFormat="1" hidden="1">
      <c r="B63" s="52"/>
      <c r="C63" s="9"/>
    </row>
    <row r="64" spans="2:22" s="49" customFormat="1" hidden="1">
      <c r="B64" s="52"/>
      <c r="C64" s="9"/>
      <c r="F64" s="49" t="s">
        <v>9</v>
      </c>
      <c r="I64" s="49" t="s">
        <v>113</v>
      </c>
    </row>
    <row r="65" spans="2:14" s="49" customFormat="1" hidden="1">
      <c r="B65" s="52"/>
      <c r="C65" s="9"/>
      <c r="E65" s="49">
        <v>1</v>
      </c>
      <c r="F65" s="177" t="s">
        <v>168</v>
      </c>
      <c r="G65" s="9"/>
      <c r="H65" s="49">
        <v>1</v>
      </c>
      <c r="I65" s="177" t="s">
        <v>169</v>
      </c>
      <c r="L65" s="49" t="str">
        <f>CONCATENATE(E65,$A$45)</f>
        <v>1S</v>
      </c>
      <c r="M65" s="9" t="s">
        <v>168</v>
      </c>
      <c r="N65" s="9"/>
    </row>
    <row r="66" spans="2:14" s="49" customFormat="1" hidden="1">
      <c r="B66" s="52"/>
      <c r="C66" s="9"/>
      <c r="E66" s="49">
        <v>16</v>
      </c>
      <c r="F66" s="177" t="s">
        <v>390</v>
      </c>
      <c r="G66" s="9"/>
      <c r="H66" s="49">
        <v>16</v>
      </c>
      <c r="I66" s="177" t="s">
        <v>397</v>
      </c>
      <c r="L66" s="49" t="str">
        <f t="shared" ref="L66:L80" si="0">CONCATENATE(E66,$A$45)</f>
        <v>16S</v>
      </c>
      <c r="M66" s="9" t="s">
        <v>390</v>
      </c>
      <c r="N66" s="9"/>
    </row>
    <row r="67" spans="2:14" s="49" customFormat="1" hidden="1">
      <c r="B67" s="52"/>
      <c r="C67" s="9"/>
      <c r="E67" s="49">
        <v>8</v>
      </c>
      <c r="F67" s="177" t="s">
        <v>188</v>
      </c>
      <c r="G67" s="9"/>
      <c r="H67" s="49">
        <v>8</v>
      </c>
      <c r="I67" s="177" t="s">
        <v>201</v>
      </c>
      <c r="L67" s="49" t="str">
        <f t="shared" si="0"/>
        <v>8S</v>
      </c>
      <c r="M67" s="9" t="s">
        <v>188</v>
      </c>
      <c r="N67" s="9"/>
    </row>
    <row r="68" spans="2:14" s="49" customFormat="1" hidden="1">
      <c r="B68" s="52"/>
      <c r="C68" s="9"/>
      <c r="E68" s="49">
        <v>9</v>
      </c>
      <c r="F68" s="177" t="s">
        <v>158</v>
      </c>
      <c r="G68" s="9"/>
      <c r="H68" s="49">
        <v>9</v>
      </c>
      <c r="I68" s="177" t="s">
        <v>156</v>
      </c>
      <c r="L68" s="49" t="str">
        <f t="shared" si="0"/>
        <v>9S</v>
      </c>
      <c r="M68" s="9" t="s">
        <v>158</v>
      </c>
      <c r="N68" s="9"/>
    </row>
    <row r="69" spans="2:14" s="49" customFormat="1" hidden="1">
      <c r="B69" s="52"/>
      <c r="C69" s="9"/>
      <c r="E69" s="49">
        <v>5</v>
      </c>
      <c r="F69" s="177" t="s">
        <v>75</v>
      </c>
      <c r="G69" s="9"/>
      <c r="H69" s="49">
        <v>5</v>
      </c>
      <c r="I69" s="177" t="s">
        <v>199</v>
      </c>
      <c r="L69" s="49" t="str">
        <f t="shared" si="0"/>
        <v>5S</v>
      </c>
      <c r="M69" s="9" t="s">
        <v>75</v>
      </c>
      <c r="N69" s="9"/>
    </row>
    <row r="70" spans="2:14" s="49" customFormat="1" hidden="1">
      <c r="B70" s="52"/>
      <c r="C70" s="9"/>
      <c r="E70" s="49">
        <v>12</v>
      </c>
      <c r="F70" s="177" t="s">
        <v>190</v>
      </c>
      <c r="G70" s="9"/>
      <c r="H70" s="49">
        <v>12</v>
      </c>
      <c r="I70" s="177" t="s">
        <v>204</v>
      </c>
      <c r="L70" s="49" t="str">
        <f t="shared" si="0"/>
        <v>12S</v>
      </c>
      <c r="M70" s="9" t="s">
        <v>190</v>
      </c>
      <c r="N70" s="9"/>
    </row>
    <row r="71" spans="2:14" s="49" customFormat="1" hidden="1">
      <c r="B71" s="52"/>
      <c r="C71" s="9"/>
      <c r="E71" s="49">
        <v>4</v>
      </c>
      <c r="F71" s="177" t="s">
        <v>186</v>
      </c>
      <c r="G71" s="9"/>
      <c r="H71" s="49">
        <v>4</v>
      </c>
      <c r="I71" s="177" t="s">
        <v>166</v>
      </c>
      <c r="L71" s="49" t="str">
        <f t="shared" si="0"/>
        <v>4S</v>
      </c>
      <c r="M71" s="9" t="s">
        <v>186</v>
      </c>
      <c r="N71" s="9"/>
    </row>
    <row r="72" spans="2:14" s="49" customFormat="1" hidden="1">
      <c r="B72" s="52"/>
      <c r="C72" s="9"/>
      <c r="E72" s="49">
        <v>13</v>
      </c>
      <c r="F72" s="177" t="s">
        <v>173</v>
      </c>
      <c r="G72" s="9"/>
      <c r="H72" s="49">
        <v>13</v>
      </c>
      <c r="I72" s="177" t="s">
        <v>172</v>
      </c>
      <c r="L72" s="49" t="str">
        <f t="shared" si="0"/>
        <v>13S</v>
      </c>
      <c r="M72" s="9" t="s">
        <v>173</v>
      </c>
      <c r="N72" s="9"/>
    </row>
    <row r="73" spans="2:14" s="49" customFormat="1" hidden="1">
      <c r="B73" s="52"/>
      <c r="C73" s="9"/>
      <c r="E73" s="49">
        <v>6</v>
      </c>
      <c r="F73" s="177" t="s">
        <v>187</v>
      </c>
      <c r="G73" s="9"/>
      <c r="H73" s="49">
        <v>6</v>
      </c>
      <c r="I73" s="177" t="s">
        <v>200</v>
      </c>
      <c r="L73" s="49" t="str">
        <f t="shared" si="0"/>
        <v>6S</v>
      </c>
      <c r="M73" s="9" t="s">
        <v>187</v>
      </c>
      <c r="N73" s="9"/>
    </row>
    <row r="74" spans="2:14" s="49" customFormat="1" hidden="1">
      <c r="B74" s="52"/>
      <c r="C74" s="9"/>
      <c r="E74" s="49">
        <v>11</v>
      </c>
      <c r="F74" s="177" t="s">
        <v>391</v>
      </c>
      <c r="G74" s="9"/>
      <c r="H74" s="49">
        <v>11</v>
      </c>
      <c r="I74" s="177" t="s">
        <v>203</v>
      </c>
      <c r="L74" s="49" t="str">
        <f t="shared" si="0"/>
        <v>11S</v>
      </c>
      <c r="M74" s="9" t="s">
        <v>391</v>
      </c>
      <c r="N74" s="9"/>
    </row>
    <row r="75" spans="2:14" s="49" customFormat="1" hidden="1">
      <c r="B75" s="52"/>
      <c r="C75" s="9"/>
      <c r="E75" s="49">
        <v>3</v>
      </c>
      <c r="F75" s="177" t="s">
        <v>167</v>
      </c>
      <c r="G75" s="9"/>
      <c r="H75" s="49">
        <v>3</v>
      </c>
      <c r="I75" s="177" t="s">
        <v>154</v>
      </c>
      <c r="L75" s="49" t="str">
        <f t="shared" si="0"/>
        <v>3S</v>
      </c>
      <c r="M75" s="9" t="s">
        <v>167</v>
      </c>
      <c r="N75" s="9"/>
    </row>
    <row r="76" spans="2:14" s="49" customFormat="1" hidden="1">
      <c r="B76" s="52"/>
      <c r="C76" s="9"/>
      <c r="E76" s="49">
        <v>14</v>
      </c>
      <c r="F76" s="177" t="s">
        <v>392</v>
      </c>
      <c r="G76" s="9"/>
      <c r="H76" s="49">
        <v>14</v>
      </c>
      <c r="I76" s="177" t="s">
        <v>398</v>
      </c>
      <c r="L76" s="49" t="str">
        <f t="shared" si="0"/>
        <v>14S</v>
      </c>
      <c r="M76" s="9" t="s">
        <v>392</v>
      </c>
      <c r="N76" s="9"/>
    </row>
    <row r="77" spans="2:14" s="49" customFormat="1" hidden="1">
      <c r="B77" s="52"/>
      <c r="C77" s="9"/>
      <c r="E77" s="49">
        <v>7</v>
      </c>
      <c r="F77" s="177" t="s">
        <v>163</v>
      </c>
      <c r="G77" s="9"/>
      <c r="H77" s="49">
        <v>7</v>
      </c>
      <c r="I77" s="177" t="s">
        <v>170</v>
      </c>
      <c r="L77" s="49" t="str">
        <f t="shared" si="0"/>
        <v>7S</v>
      </c>
      <c r="M77" s="9" t="s">
        <v>163</v>
      </c>
      <c r="N77" s="9"/>
    </row>
    <row r="78" spans="2:14" s="49" customFormat="1" hidden="1">
      <c r="B78" s="52"/>
      <c r="C78" s="9"/>
      <c r="E78" s="49">
        <v>10</v>
      </c>
      <c r="F78" s="177" t="s">
        <v>189</v>
      </c>
      <c r="G78" s="9"/>
      <c r="H78" s="49">
        <v>10</v>
      </c>
      <c r="I78" s="177" t="s">
        <v>202</v>
      </c>
      <c r="L78" s="49" t="str">
        <f t="shared" si="0"/>
        <v>10S</v>
      </c>
      <c r="M78" s="9" t="s">
        <v>189</v>
      </c>
      <c r="N78" s="9"/>
    </row>
    <row r="79" spans="2:14" s="49" customFormat="1" hidden="1">
      <c r="B79" s="52"/>
      <c r="C79" s="9"/>
      <c r="E79" s="49">
        <v>2</v>
      </c>
      <c r="F79" s="177" t="s">
        <v>185</v>
      </c>
      <c r="G79" s="9"/>
      <c r="H79" s="49">
        <v>2</v>
      </c>
      <c r="I79" s="177" t="s">
        <v>159</v>
      </c>
      <c r="L79" s="49" t="str">
        <f t="shared" si="0"/>
        <v>2S</v>
      </c>
      <c r="M79" s="9" t="s">
        <v>185</v>
      </c>
      <c r="N79" s="9"/>
    </row>
    <row r="80" spans="2:14" s="49" customFormat="1" hidden="1">
      <c r="B80" s="52"/>
      <c r="C80" s="9"/>
      <c r="E80" s="49">
        <v>15</v>
      </c>
      <c r="F80" s="177" t="s">
        <v>393</v>
      </c>
      <c r="G80" s="9"/>
      <c r="H80" s="49">
        <v>15</v>
      </c>
      <c r="I80" s="177" t="s">
        <v>399</v>
      </c>
      <c r="L80" s="49" t="str">
        <f t="shared" si="0"/>
        <v>15S</v>
      </c>
      <c r="M80" s="9" t="s">
        <v>393</v>
      </c>
      <c r="N80" s="9"/>
    </row>
    <row r="81" spans="2:14" s="49" customFormat="1" hidden="1">
      <c r="B81" s="52"/>
      <c r="C81" s="9"/>
      <c r="F81" s="49" t="s">
        <v>9</v>
      </c>
      <c r="I81" s="49" t="s">
        <v>114</v>
      </c>
      <c r="L81" s="49" t="str">
        <f>CONCATENATE(E65,$A$46)</f>
        <v>1W</v>
      </c>
      <c r="M81" s="9" t="s">
        <v>191</v>
      </c>
      <c r="N81" s="9"/>
    </row>
    <row r="82" spans="2:14" s="49" customFormat="1" hidden="1">
      <c r="B82" s="52"/>
      <c r="C82" s="9"/>
      <c r="E82" s="49">
        <v>1</v>
      </c>
      <c r="F82" s="177" t="s">
        <v>191</v>
      </c>
      <c r="G82" s="9"/>
      <c r="H82" s="49">
        <v>1</v>
      </c>
      <c r="I82" s="177" t="s">
        <v>141</v>
      </c>
      <c r="L82" s="49" t="str">
        <f t="shared" ref="L82:L96" si="1">CONCATENATE(E66,$A$46)</f>
        <v>16W</v>
      </c>
      <c r="M82" s="9" t="s">
        <v>171</v>
      </c>
      <c r="N82" s="9"/>
    </row>
    <row r="83" spans="2:14" s="49" customFormat="1" hidden="1">
      <c r="B83" s="52"/>
      <c r="C83" s="9"/>
      <c r="E83" s="49">
        <v>16</v>
      </c>
      <c r="F83" s="177" t="s">
        <v>171</v>
      </c>
      <c r="G83" s="9"/>
      <c r="H83" s="49">
        <v>16</v>
      </c>
      <c r="I83" s="177" t="s">
        <v>400</v>
      </c>
      <c r="L83" s="49" t="str">
        <f t="shared" si="1"/>
        <v>8W</v>
      </c>
      <c r="M83" s="9" t="s">
        <v>195</v>
      </c>
      <c r="N83" s="9"/>
    </row>
    <row r="84" spans="2:14" s="49" customFormat="1" hidden="1">
      <c r="B84" s="52"/>
      <c r="C84" s="9"/>
      <c r="E84" s="49">
        <v>8</v>
      </c>
      <c r="F84" s="177" t="s">
        <v>195</v>
      </c>
      <c r="G84" s="9"/>
      <c r="H84" s="49">
        <v>8</v>
      </c>
      <c r="I84" s="177" t="s">
        <v>77</v>
      </c>
      <c r="L84" s="49" t="str">
        <f t="shared" si="1"/>
        <v>9W</v>
      </c>
      <c r="M84" s="9" t="s">
        <v>196</v>
      </c>
      <c r="N84" s="9"/>
    </row>
    <row r="85" spans="2:14" s="49" customFormat="1" hidden="1">
      <c r="B85" s="52"/>
      <c r="C85" s="9"/>
      <c r="E85" s="49">
        <v>9</v>
      </c>
      <c r="F85" s="177" t="s">
        <v>196</v>
      </c>
      <c r="G85" s="9"/>
      <c r="H85" s="49">
        <v>9</v>
      </c>
      <c r="I85" s="177" t="s">
        <v>206</v>
      </c>
      <c r="L85" s="49" t="str">
        <f t="shared" si="1"/>
        <v>5W</v>
      </c>
      <c r="M85" s="9" t="s">
        <v>162</v>
      </c>
      <c r="N85" s="9"/>
    </row>
    <row r="86" spans="2:14" s="49" customFormat="1" hidden="1">
      <c r="B86" s="52"/>
      <c r="C86" s="9"/>
      <c r="E86" s="49">
        <v>5</v>
      </c>
      <c r="F86" s="177" t="s">
        <v>162</v>
      </c>
      <c r="G86" s="9"/>
      <c r="H86" s="49">
        <v>5</v>
      </c>
      <c r="I86" s="177" t="s">
        <v>205</v>
      </c>
      <c r="L86" s="49" t="str">
        <f t="shared" si="1"/>
        <v>12W</v>
      </c>
      <c r="M86" s="9" t="s">
        <v>198</v>
      </c>
      <c r="N86" s="9"/>
    </row>
    <row r="87" spans="2:14" s="49" customFormat="1" hidden="1">
      <c r="B87" s="52"/>
      <c r="C87" s="9"/>
      <c r="E87" s="49">
        <v>12</v>
      </c>
      <c r="F87" s="177" t="s">
        <v>198</v>
      </c>
      <c r="G87" s="9"/>
      <c r="H87" s="49">
        <v>12</v>
      </c>
      <c r="I87" s="177" t="s">
        <v>209</v>
      </c>
      <c r="L87" s="49" t="str">
        <f t="shared" si="1"/>
        <v>4W</v>
      </c>
      <c r="M87" s="9" t="s">
        <v>193</v>
      </c>
      <c r="N87" s="9"/>
    </row>
    <row r="88" spans="2:14" s="49" customFormat="1" hidden="1">
      <c r="B88" s="52"/>
      <c r="C88" s="9"/>
      <c r="E88" s="49">
        <v>4</v>
      </c>
      <c r="F88" s="177" t="s">
        <v>193</v>
      </c>
      <c r="G88" s="9"/>
      <c r="H88" s="49">
        <v>4</v>
      </c>
      <c r="I88" s="177" t="s">
        <v>143</v>
      </c>
      <c r="L88" s="49" t="str">
        <f t="shared" si="1"/>
        <v>13W</v>
      </c>
      <c r="M88" s="9" t="s">
        <v>394</v>
      </c>
      <c r="N88" s="9"/>
    </row>
    <row r="89" spans="2:14" s="49" customFormat="1" hidden="1">
      <c r="B89" s="52"/>
      <c r="C89" s="9"/>
      <c r="E89" s="49">
        <v>13</v>
      </c>
      <c r="F89" s="177" t="s">
        <v>394</v>
      </c>
      <c r="G89" s="9"/>
      <c r="H89" s="49">
        <v>13</v>
      </c>
      <c r="I89" s="177" t="s">
        <v>401</v>
      </c>
      <c r="L89" s="49" t="str">
        <f t="shared" si="1"/>
        <v>6W</v>
      </c>
      <c r="M89" s="9" t="s">
        <v>194</v>
      </c>
      <c r="N89" s="9"/>
    </row>
    <row r="90" spans="2:14" s="49" customFormat="1" hidden="1">
      <c r="B90" s="52"/>
      <c r="C90" s="9"/>
      <c r="E90" s="49">
        <v>6</v>
      </c>
      <c r="F90" s="177" t="s">
        <v>194</v>
      </c>
      <c r="G90" s="9"/>
      <c r="H90" s="49">
        <v>6</v>
      </c>
      <c r="I90" s="177" t="s">
        <v>161</v>
      </c>
      <c r="L90" s="49" t="str">
        <f t="shared" si="1"/>
        <v>11W</v>
      </c>
      <c r="M90" s="9" t="s">
        <v>197</v>
      </c>
      <c r="N90" s="9"/>
    </row>
    <row r="91" spans="2:14" s="49" customFormat="1" hidden="1">
      <c r="B91" s="52"/>
      <c r="C91" s="9"/>
      <c r="E91" s="49">
        <v>11</v>
      </c>
      <c r="F91" s="177" t="s">
        <v>197</v>
      </c>
      <c r="G91" s="9"/>
      <c r="H91" s="49">
        <v>11</v>
      </c>
      <c r="I91" s="177" t="s">
        <v>208</v>
      </c>
      <c r="L91" s="49" t="str">
        <f t="shared" si="1"/>
        <v>3W</v>
      </c>
      <c r="M91" s="9" t="s">
        <v>142</v>
      </c>
      <c r="N91" s="9"/>
    </row>
    <row r="92" spans="2:14" s="49" customFormat="1" hidden="1">
      <c r="B92" s="52"/>
      <c r="C92" s="9"/>
      <c r="E92" s="49">
        <v>3</v>
      </c>
      <c r="F92" s="177" t="s">
        <v>142</v>
      </c>
      <c r="G92" s="9"/>
      <c r="H92" s="49">
        <v>3</v>
      </c>
      <c r="I92" s="177" t="s">
        <v>165</v>
      </c>
      <c r="L92" s="49" t="str">
        <f t="shared" si="1"/>
        <v>14W</v>
      </c>
      <c r="M92" s="9" t="s">
        <v>395</v>
      </c>
      <c r="N92" s="9"/>
    </row>
    <row r="93" spans="2:14" s="49" customFormat="1" hidden="1">
      <c r="B93" s="52"/>
      <c r="C93" s="9"/>
      <c r="E93" s="49">
        <v>14</v>
      </c>
      <c r="F93" s="177" t="s">
        <v>395</v>
      </c>
      <c r="G93" s="9"/>
      <c r="H93" s="49">
        <v>14</v>
      </c>
      <c r="I93" s="177" t="s">
        <v>402</v>
      </c>
      <c r="L93" s="49" t="str">
        <f t="shared" si="1"/>
        <v>7W</v>
      </c>
      <c r="M93" s="9" t="s">
        <v>76</v>
      </c>
      <c r="N93" s="9"/>
    </row>
    <row r="94" spans="2:14" s="49" customFormat="1" hidden="1">
      <c r="B94" s="52"/>
      <c r="C94" s="9"/>
      <c r="E94" s="49">
        <v>7</v>
      </c>
      <c r="F94" s="177" t="s">
        <v>76</v>
      </c>
      <c r="G94" s="9"/>
      <c r="H94" s="49">
        <v>7</v>
      </c>
      <c r="I94" s="177" t="s">
        <v>164</v>
      </c>
      <c r="L94" s="49" t="str">
        <f t="shared" si="1"/>
        <v>10W</v>
      </c>
      <c r="M94" s="9" t="s">
        <v>160</v>
      </c>
      <c r="N94" s="9"/>
    </row>
    <row r="95" spans="2:14" s="49" customFormat="1" hidden="1">
      <c r="B95" s="52"/>
      <c r="C95" s="9"/>
      <c r="E95" s="49">
        <v>10</v>
      </c>
      <c r="F95" s="177" t="s">
        <v>160</v>
      </c>
      <c r="G95" s="9"/>
      <c r="H95" s="49">
        <v>10</v>
      </c>
      <c r="I95" s="177" t="s">
        <v>207</v>
      </c>
      <c r="L95" s="49" t="str">
        <f t="shared" si="1"/>
        <v>2W</v>
      </c>
      <c r="M95" s="9" t="s">
        <v>192</v>
      </c>
      <c r="N95" s="9"/>
    </row>
    <row r="96" spans="2:14" s="49" customFormat="1" hidden="1">
      <c r="B96" s="52"/>
      <c r="C96" s="9"/>
      <c r="E96" s="49">
        <v>2</v>
      </c>
      <c r="F96" s="177" t="s">
        <v>192</v>
      </c>
      <c r="G96" s="9"/>
      <c r="H96" s="49">
        <v>2</v>
      </c>
      <c r="I96" s="177" t="s">
        <v>155</v>
      </c>
      <c r="L96" s="49" t="str">
        <f t="shared" si="1"/>
        <v>15W</v>
      </c>
      <c r="M96" s="9" t="s">
        <v>396</v>
      </c>
      <c r="N96" s="9"/>
    </row>
    <row r="97" spans="2:14" s="49" customFormat="1" hidden="1">
      <c r="B97" s="52"/>
      <c r="C97" s="9"/>
      <c r="E97" s="49">
        <v>15</v>
      </c>
      <c r="F97" s="177" t="s">
        <v>396</v>
      </c>
      <c r="G97" s="9"/>
      <c r="H97" s="49">
        <v>15</v>
      </c>
      <c r="I97" s="177" t="s">
        <v>403</v>
      </c>
      <c r="L97" s="49" t="str">
        <f>CONCATENATE(E65,$A$47)</f>
        <v>1E</v>
      </c>
      <c r="M97" s="9" t="s">
        <v>169</v>
      </c>
      <c r="N97" s="9"/>
    </row>
    <row r="98" spans="2:14" s="49" customFormat="1" hidden="1">
      <c r="B98" s="52"/>
      <c r="C98" s="9"/>
      <c r="L98" s="49" t="str">
        <f t="shared" ref="L98:L112" si="2">CONCATENATE(E66,$A$47)</f>
        <v>16E</v>
      </c>
      <c r="M98" s="9" t="s">
        <v>397</v>
      </c>
      <c r="N98" s="9"/>
    </row>
    <row r="99" spans="2:14" s="49" customFormat="1" hidden="1">
      <c r="B99" s="52"/>
      <c r="C99" s="9"/>
      <c r="L99" s="49" t="str">
        <f t="shared" si="2"/>
        <v>8E</v>
      </c>
      <c r="M99" s="9" t="s">
        <v>201</v>
      </c>
      <c r="N99" s="9"/>
    </row>
    <row r="100" spans="2:14" s="49" customFormat="1" hidden="1">
      <c r="B100" s="52"/>
      <c r="C100" s="9"/>
      <c r="L100" s="49" t="str">
        <f t="shared" si="2"/>
        <v>9E</v>
      </c>
      <c r="M100" s="9" t="s">
        <v>156</v>
      </c>
      <c r="N100" s="9"/>
    </row>
    <row r="101" spans="2:14" s="49" customFormat="1" hidden="1">
      <c r="B101" s="52"/>
      <c r="C101" s="9"/>
      <c r="L101" s="49" t="str">
        <f t="shared" si="2"/>
        <v>5E</v>
      </c>
      <c r="M101" s="9" t="s">
        <v>199</v>
      </c>
      <c r="N101" s="9"/>
    </row>
    <row r="102" spans="2:14" s="49" customFormat="1" hidden="1">
      <c r="B102" s="52"/>
      <c r="C102" s="9"/>
      <c r="L102" s="49" t="str">
        <f t="shared" si="2"/>
        <v>12E</v>
      </c>
      <c r="M102" s="9" t="s">
        <v>204</v>
      </c>
      <c r="N102" s="9"/>
    </row>
    <row r="103" spans="2:14" s="49" customFormat="1" hidden="1">
      <c r="B103" s="52"/>
      <c r="C103" s="9"/>
      <c r="L103" s="49" t="str">
        <f t="shared" si="2"/>
        <v>4E</v>
      </c>
      <c r="M103" s="9" t="s">
        <v>166</v>
      </c>
      <c r="N103" s="9"/>
    </row>
    <row r="104" spans="2:14" s="49" customFormat="1" hidden="1">
      <c r="B104" s="52"/>
      <c r="C104" s="9"/>
      <c r="L104" s="49" t="str">
        <f t="shared" si="2"/>
        <v>13E</v>
      </c>
      <c r="M104" s="9" t="s">
        <v>172</v>
      </c>
      <c r="N104" s="9"/>
    </row>
    <row r="105" spans="2:14" s="49" customFormat="1" hidden="1">
      <c r="B105" s="52"/>
      <c r="C105" s="9"/>
      <c r="L105" s="49" t="str">
        <f t="shared" si="2"/>
        <v>6E</v>
      </c>
      <c r="M105" s="9" t="s">
        <v>200</v>
      </c>
      <c r="N105" s="9"/>
    </row>
    <row r="106" spans="2:14" s="49" customFormat="1" hidden="1">
      <c r="B106" s="52"/>
      <c r="C106" s="9"/>
      <c r="L106" s="49" t="str">
        <f t="shared" si="2"/>
        <v>11E</v>
      </c>
      <c r="M106" s="9" t="s">
        <v>203</v>
      </c>
      <c r="N106" s="9"/>
    </row>
    <row r="107" spans="2:14" s="49" customFormat="1" hidden="1">
      <c r="B107" s="52"/>
      <c r="C107" s="9"/>
      <c r="L107" s="49" t="str">
        <f t="shared" si="2"/>
        <v>3E</v>
      </c>
      <c r="M107" s="9" t="s">
        <v>154</v>
      </c>
      <c r="N107" s="9"/>
    </row>
    <row r="108" spans="2:14" s="49" customFormat="1" hidden="1">
      <c r="B108" s="52"/>
      <c r="C108" s="9"/>
      <c r="L108" s="49" t="str">
        <f t="shared" si="2"/>
        <v>14E</v>
      </c>
      <c r="M108" s="9" t="s">
        <v>398</v>
      </c>
      <c r="N108" s="9"/>
    </row>
    <row r="109" spans="2:14" s="49" customFormat="1" hidden="1">
      <c r="B109" s="52"/>
      <c r="C109" s="9"/>
      <c r="L109" s="49" t="str">
        <f t="shared" si="2"/>
        <v>7E</v>
      </c>
      <c r="M109" s="9" t="s">
        <v>170</v>
      </c>
      <c r="N109" s="9"/>
    </row>
    <row r="110" spans="2:14" s="49" customFormat="1" hidden="1">
      <c r="B110" s="52"/>
      <c r="C110" s="9"/>
      <c r="L110" s="49" t="str">
        <f t="shared" si="2"/>
        <v>10E</v>
      </c>
      <c r="M110" s="9" t="s">
        <v>202</v>
      </c>
      <c r="N110" s="9"/>
    </row>
    <row r="111" spans="2:14" s="49" customFormat="1" hidden="1">
      <c r="B111" s="52"/>
      <c r="C111" s="9"/>
      <c r="L111" s="49" t="str">
        <f t="shared" si="2"/>
        <v>2E</v>
      </c>
      <c r="M111" s="9" t="s">
        <v>159</v>
      </c>
      <c r="N111" s="9"/>
    </row>
    <row r="112" spans="2:14" s="49" customFormat="1" hidden="1">
      <c r="B112" s="52"/>
      <c r="C112" s="9"/>
      <c r="L112" s="49" t="str">
        <f t="shared" si="2"/>
        <v>15E</v>
      </c>
      <c r="M112" s="9" t="s">
        <v>399</v>
      </c>
      <c r="N112" s="9"/>
    </row>
    <row r="113" spans="2:14" s="49" customFormat="1" hidden="1">
      <c r="B113" s="52"/>
      <c r="C113" s="9"/>
      <c r="L113" s="49" t="str">
        <f>CONCATENATE(E65,$A$48)</f>
        <v>1M</v>
      </c>
      <c r="M113" s="9" t="s">
        <v>141</v>
      </c>
      <c r="N113" s="9"/>
    </row>
    <row r="114" spans="2:14" s="49" customFormat="1" hidden="1">
      <c r="B114" s="52"/>
      <c r="C114" s="9"/>
      <c r="L114" s="49" t="str">
        <f t="shared" ref="L114:L128" si="3">CONCATENATE(E66,$A$48)</f>
        <v>16M</v>
      </c>
      <c r="M114" s="9" t="s">
        <v>400</v>
      </c>
      <c r="N114" s="9"/>
    </row>
    <row r="115" spans="2:14" s="49" customFormat="1" hidden="1">
      <c r="B115" s="52"/>
      <c r="C115" s="9"/>
      <c r="L115" s="49" t="str">
        <f t="shared" si="3"/>
        <v>8M</v>
      </c>
      <c r="M115" s="9" t="s">
        <v>77</v>
      </c>
      <c r="N115" s="9"/>
    </row>
    <row r="116" spans="2:14" s="49" customFormat="1" hidden="1">
      <c r="B116" s="52"/>
      <c r="C116" s="9"/>
      <c r="L116" s="49" t="str">
        <f t="shared" si="3"/>
        <v>9M</v>
      </c>
      <c r="M116" s="9" t="s">
        <v>206</v>
      </c>
      <c r="N116" s="9"/>
    </row>
    <row r="117" spans="2:14" s="49" customFormat="1" hidden="1">
      <c r="B117" s="52"/>
      <c r="C117" s="9"/>
      <c r="L117" s="49" t="str">
        <f t="shared" si="3"/>
        <v>5M</v>
      </c>
      <c r="M117" s="9" t="s">
        <v>205</v>
      </c>
      <c r="N117" s="9"/>
    </row>
    <row r="118" spans="2:14" s="49" customFormat="1" hidden="1">
      <c r="B118" s="52"/>
      <c r="C118" s="9"/>
      <c r="L118" s="49" t="str">
        <f t="shared" si="3"/>
        <v>12M</v>
      </c>
      <c r="M118" s="9" t="s">
        <v>209</v>
      </c>
      <c r="N118" s="9"/>
    </row>
    <row r="119" spans="2:14" s="49" customFormat="1" hidden="1">
      <c r="B119" s="52"/>
      <c r="C119" s="9"/>
      <c r="L119" s="49" t="str">
        <f t="shared" si="3"/>
        <v>4M</v>
      </c>
      <c r="M119" s="9" t="s">
        <v>143</v>
      </c>
      <c r="N119" s="9"/>
    </row>
    <row r="120" spans="2:14" s="49" customFormat="1" hidden="1">
      <c r="B120" s="52"/>
      <c r="C120" s="9"/>
      <c r="L120" s="49" t="str">
        <f t="shared" si="3"/>
        <v>13M</v>
      </c>
      <c r="M120" s="9" t="s">
        <v>401</v>
      </c>
      <c r="N120" s="9"/>
    </row>
    <row r="121" spans="2:14" s="49" customFormat="1" hidden="1">
      <c r="B121" s="52"/>
      <c r="C121" s="9"/>
      <c r="L121" s="49" t="str">
        <f t="shared" si="3"/>
        <v>6M</v>
      </c>
      <c r="M121" s="9" t="s">
        <v>161</v>
      </c>
      <c r="N121" s="9"/>
    </row>
    <row r="122" spans="2:14" s="49" customFormat="1" hidden="1">
      <c r="B122" s="52"/>
      <c r="C122" s="9"/>
      <c r="L122" s="49" t="str">
        <f t="shared" si="3"/>
        <v>11M</v>
      </c>
      <c r="M122" s="9" t="s">
        <v>208</v>
      </c>
      <c r="N122" s="9"/>
    </row>
    <row r="123" spans="2:14" s="49" customFormat="1" hidden="1">
      <c r="B123" s="52"/>
      <c r="C123" s="9"/>
      <c r="L123" s="49" t="str">
        <f t="shared" si="3"/>
        <v>3M</v>
      </c>
      <c r="M123" s="9" t="s">
        <v>165</v>
      </c>
      <c r="N123" s="9"/>
    </row>
    <row r="124" spans="2:14" s="49" customFormat="1" hidden="1">
      <c r="B124" s="52"/>
      <c r="C124" s="9"/>
      <c r="L124" s="49" t="str">
        <f t="shared" si="3"/>
        <v>14M</v>
      </c>
      <c r="M124" s="9" t="s">
        <v>402</v>
      </c>
      <c r="N124" s="9"/>
    </row>
    <row r="125" spans="2:14" s="49" customFormat="1" hidden="1">
      <c r="B125" s="52"/>
      <c r="C125" s="9"/>
      <c r="L125" s="49" t="str">
        <f t="shared" si="3"/>
        <v>7M</v>
      </c>
      <c r="M125" s="9" t="s">
        <v>164</v>
      </c>
      <c r="N125" s="9"/>
    </row>
    <row r="126" spans="2:14" s="49" customFormat="1" hidden="1">
      <c r="B126" s="52"/>
      <c r="C126" s="9"/>
      <c r="L126" s="49" t="str">
        <f t="shared" si="3"/>
        <v>10M</v>
      </c>
      <c r="M126" s="9" t="s">
        <v>207</v>
      </c>
      <c r="N126" s="9"/>
    </row>
    <row r="127" spans="2:14" s="49" customFormat="1" hidden="1">
      <c r="B127" s="52"/>
      <c r="C127" s="9"/>
      <c r="L127" s="49" t="str">
        <f t="shared" si="3"/>
        <v>2M</v>
      </c>
      <c r="M127" s="9" t="s">
        <v>155</v>
      </c>
      <c r="N127" s="9"/>
    </row>
    <row r="128" spans="2:14" s="49" customFormat="1" hidden="1">
      <c r="B128" s="52"/>
      <c r="C128" s="9"/>
      <c r="L128" s="49" t="str">
        <f t="shared" si="3"/>
        <v>15M</v>
      </c>
      <c r="M128" s="9" t="s">
        <v>403</v>
      </c>
      <c r="N128" s="9"/>
    </row>
  </sheetData>
  <mergeCells count="11">
    <mergeCell ref="Q1:U1"/>
    <mergeCell ref="L10:M10"/>
    <mergeCell ref="N10:O11"/>
    <mergeCell ref="K12:N12"/>
    <mergeCell ref="K19:L20"/>
    <mergeCell ref="M19:N19"/>
    <mergeCell ref="X37:X39"/>
    <mergeCell ref="L21:O21"/>
    <mergeCell ref="L26:M26"/>
    <mergeCell ref="N26:O27"/>
    <mergeCell ref="K28:O28"/>
  </mergeCells>
  <conditionalFormatting sqref="C2 W2 E3 U3 C4 W4 S5 C6 W6 E7 U7 C8 W8 Q9 C10 W10 E11 U11 C12 K12:N12 W12 S13 C14 W14 E15 U15 C16 W16 C18 W18 E19 U19 C20 W20 L21:O21 S21 C22 W22 E23 U23 C24 W24 Q25 C26 W26 E27 U27 C28 W28 S29 C30 W30 E31 U31 C32 W32">
    <cfRule type="containsErrors" dxfId="8" priority="26" stopIfTrue="1">
      <formula>ISERROR(C2)</formula>
    </cfRule>
  </conditionalFormatting>
  <conditionalFormatting sqref="G5">
    <cfRule type="containsErrors" dxfId="7" priority="17" stopIfTrue="1">
      <formula>ISERROR(G5)</formula>
    </cfRule>
  </conditionalFormatting>
  <conditionalFormatting sqref="G13">
    <cfRule type="containsErrors" dxfId="6" priority="16" stopIfTrue="1">
      <formula>ISERROR(G13)</formula>
    </cfRule>
  </conditionalFormatting>
  <conditionalFormatting sqref="G21">
    <cfRule type="containsErrors" dxfId="5" priority="25" stopIfTrue="1">
      <formula>ISERROR(G21)</formula>
    </cfRule>
  </conditionalFormatting>
  <conditionalFormatting sqref="G29">
    <cfRule type="containsErrors" dxfId="4" priority="23" stopIfTrue="1">
      <formula>ISERROR(G29)</formula>
    </cfRule>
  </conditionalFormatting>
  <conditionalFormatting sqref="I9">
    <cfRule type="containsErrors" dxfId="3" priority="14" stopIfTrue="1">
      <formula>ISERROR(I9)</formula>
    </cfRule>
  </conditionalFormatting>
  <conditionalFormatting sqref="I25">
    <cfRule type="containsErrors" dxfId="2" priority="22" stopIfTrue="1">
      <formula>ISERROR(I25)</formula>
    </cfRule>
  </conditionalFormatting>
  <conditionalFormatting sqref="K28:O28">
    <cfRule type="containsErrors" dxfId="1" priority="21" stopIfTrue="1">
      <formula>ISERROR(K28)</formula>
    </cfRule>
  </conditionalFormatting>
  <conditionalFormatting sqref="X37:X39">
    <cfRule type="cellIs" dxfId="0" priority="27" stopIfTrue="1" operator="equal">
      <formula>63</formula>
    </cfRule>
  </conditionalFormatting>
  <dataValidations count="3">
    <dataValidation allowBlank="1" showInputMessage="1" showErrorMessage="1" sqref="D4 D6 D8 D10 D12 D14 D16 D18 D20 D22 D24 D26 D28 D30 D32 T23 F31 H29 T31 R29 P25 L10:M10 L26:M26 F3:F7 F11 F15 F19 F23 F27 H20:H21 H5 H13 J9 L30:N32 T3 T7 T11 T15 T19 T27 R5 R13 R21 P9 V2:V8 V10:V32" xr:uid="{00000000-0002-0000-0400-000000000000}"/>
    <dataValidation type="list" allowBlank="1" showInputMessage="1" showErrorMessage="1" error="Bad number" sqref="J25" xr:uid="{00000000-0002-0000-0400-000001000000}">
      <formula1>$H$51:$H$52</formula1>
    </dataValidation>
    <dataValidation type="list" allowBlank="1" showInputMessage="1" showErrorMessage="1" error="Bad number" sqref="V5 V29 V27 V25 V23 V21 V19 V17 V15 V13 V11 V3 V7" xr:uid="{00000000-0002-0000-0400-000002000000}">
      <formula1>$A$2:$A$3</formula1>
    </dataValidation>
  </dataValidations>
  <printOptions horizontalCentered="1" verticalCentered="1"/>
  <pageMargins left="0.15" right="0.15" top="0.2" bottom="0.2" header="0.5" footer="0.5"/>
  <pageSetup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Totals</vt:lpstr>
      <vt:lpstr>Key</vt:lpstr>
      <vt:lpstr>Totals!Criteria</vt:lpstr>
      <vt:lpstr>Key!Print_Area</vt:lpstr>
      <vt:lpstr>Totals!Print_Area</vt:lpstr>
      <vt:lpstr>Totals!Print_Titles</vt:lpstr>
    </vt:vector>
  </TitlesOfParts>
  <Company>Sergeant's Pet Products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Mattern</dc:creator>
  <cp:lastModifiedBy>John Mattern</cp:lastModifiedBy>
  <cp:lastPrinted>2025-03-31T00:01:18Z</cp:lastPrinted>
  <dcterms:created xsi:type="dcterms:W3CDTF">1999-03-05T17:02:06Z</dcterms:created>
  <dcterms:modified xsi:type="dcterms:W3CDTF">2025-03-31T00:04:12Z</dcterms:modified>
</cp:coreProperties>
</file>