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14"/>
  <workbookPr/>
  <mc:AlternateContent xmlns:mc="http://schemas.openxmlformats.org/markup-compatibility/2006">
    <mc:Choice Requires="x15">
      <x15ac:absPath xmlns:x15ac="http://schemas.microsoft.com/office/spreadsheetml/2010/11/ac" url="D:\New folder\Curso\Documentos descargables\"/>
    </mc:Choice>
  </mc:AlternateContent>
  <xr:revisionPtr revIDLastSave="0" documentId="13_ncr:1_{B4306502-D010-4162-A5B1-430A6BAA2BED}" xr6:coauthVersionLast="47" xr6:coauthVersionMax="47" xr10:uidLastSave="{00000000-0000-0000-0000-000000000000}"/>
  <bookViews>
    <workbookView xWindow="-120" yWindow="-120" windowWidth="77040" windowHeight="21120" tabRatio="825" xr2:uid="{00000000-000D-0000-FFFF-FFFF00000000}"/>
  </bookViews>
  <sheets>
    <sheet name="Sheet" sheetId="1" r:id="rId1"/>
    <sheet name="Sheet2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E44" i="1" s="1"/>
  <c r="E63" i="1" s="1"/>
  <c r="E82" i="1" s="1"/>
  <c r="E101" i="1" s="1"/>
  <c r="E120" i="1" s="1"/>
  <c r="E139" i="1" s="1"/>
  <c r="E158" i="1" s="1"/>
  <c r="E177" i="1" s="1"/>
  <c r="E196" i="1" s="1"/>
  <c r="E215" i="1" s="1"/>
  <c r="E29" i="1"/>
  <c r="B7" i="1"/>
  <c r="B8" i="1"/>
  <c r="B9" i="1" s="1"/>
  <c r="B10" i="1" s="1"/>
  <c r="C29" i="1"/>
  <c r="C48" i="1" s="1"/>
  <c r="C67" i="1" s="1"/>
  <c r="C86" i="1" s="1"/>
  <c r="C105" i="1" s="1"/>
  <c r="C124" i="1" s="1"/>
  <c r="C143" i="1" s="1"/>
  <c r="C162" i="1" s="1"/>
  <c r="C181" i="1" s="1"/>
  <c r="C200" i="1" s="1"/>
  <c r="C219" i="1" s="1"/>
  <c r="C28" i="1"/>
  <c r="C47" i="1" s="1"/>
  <c r="C66" i="1" s="1"/>
  <c r="C85" i="1" s="1"/>
  <c r="C104" i="1" s="1"/>
  <c r="C123" i="1" s="1"/>
  <c r="C142" i="1" s="1"/>
  <c r="C161" i="1" s="1"/>
  <c r="C180" i="1" s="1"/>
  <c r="C199" i="1" s="1"/>
  <c r="C218" i="1" s="1"/>
  <c r="C27" i="1"/>
  <c r="C46" i="1" s="1"/>
  <c r="C65" i="1" s="1"/>
  <c r="C84" i="1" s="1"/>
  <c r="C103" i="1" s="1"/>
  <c r="C122" i="1" s="1"/>
  <c r="C141" i="1" s="1"/>
  <c r="C160" i="1" s="1"/>
  <c r="C179" i="1" s="1"/>
  <c r="C198" i="1" s="1"/>
  <c r="C217" i="1" s="1"/>
  <c r="C26" i="1"/>
  <c r="C45" i="1" s="1"/>
  <c r="C64" i="1" s="1"/>
  <c r="C83" i="1" s="1"/>
  <c r="C102" i="1" s="1"/>
  <c r="C121" i="1" s="1"/>
  <c r="C140" i="1" s="1"/>
  <c r="C159" i="1" s="1"/>
  <c r="C178" i="1" s="1"/>
  <c r="C197" i="1" s="1"/>
  <c r="C216" i="1" s="1"/>
  <c r="C25" i="1"/>
  <c r="C44" i="1" s="1"/>
  <c r="C63" i="1" s="1"/>
  <c r="C82" i="1" s="1"/>
  <c r="C101" i="1" s="1"/>
  <c r="C120" i="1" s="1"/>
  <c r="C139" i="1" s="1"/>
  <c r="C158" i="1" s="1"/>
  <c r="C177" i="1" s="1"/>
  <c r="C196" i="1" s="1"/>
  <c r="C215" i="1" s="1"/>
  <c r="E28" i="1"/>
  <c r="E47" i="1" s="1"/>
  <c r="E66" i="1" s="1"/>
  <c r="E85" i="1" s="1"/>
  <c r="E104" i="1" s="1"/>
  <c r="E123" i="1" s="1"/>
  <c r="E142" i="1" s="1"/>
  <c r="E161" i="1" s="1"/>
  <c r="E180" i="1" s="1"/>
  <c r="E199" i="1" s="1"/>
  <c r="E218" i="1" s="1"/>
  <c r="E48" i="1"/>
  <c r="E67" i="1" s="1"/>
  <c r="E86" i="1" s="1"/>
  <c r="E105" i="1" s="1"/>
  <c r="E124" i="1" s="1"/>
  <c r="E143" i="1" s="1"/>
  <c r="E162" i="1" s="1"/>
  <c r="E181" i="1" s="1"/>
  <c r="E200" i="1" s="1"/>
  <c r="E219" i="1" s="1"/>
  <c r="E27" i="1"/>
  <c r="E46" i="1" s="1"/>
  <c r="E65" i="1" s="1"/>
  <c r="E84" i="1" s="1"/>
  <c r="E103" i="1" s="1"/>
  <c r="E122" i="1" s="1"/>
  <c r="E141" i="1" s="1"/>
  <c r="E160" i="1" s="1"/>
  <c r="E179" i="1" s="1"/>
  <c r="E198" i="1" s="1"/>
  <c r="E217" i="1" s="1"/>
  <c r="E26" i="1"/>
  <c r="E45" i="1" s="1"/>
  <c r="E64" i="1" s="1"/>
  <c r="E83" i="1" s="1"/>
  <c r="E102" i="1" s="1"/>
  <c r="E121" i="1" s="1"/>
  <c r="E140" i="1" s="1"/>
  <c r="E159" i="1" s="1"/>
  <c r="E178" i="1" s="1"/>
  <c r="E197" i="1" s="1"/>
  <c r="E216" i="1" s="1"/>
  <c r="D6" i="1"/>
  <c r="H6" i="1" s="1"/>
  <c r="D7" i="1" s="1"/>
  <c r="B25" i="1"/>
  <c r="B44" i="1" s="1"/>
  <c r="B45" i="1" s="1"/>
  <c r="B46" i="1" s="1"/>
  <c r="B47" i="1" s="1"/>
  <c r="B48" i="1" s="1"/>
  <c r="B63" i="1" l="1"/>
  <c r="B26" i="1"/>
  <c r="B27" i="1" s="1"/>
  <c r="B28" i="1" s="1"/>
  <c r="B29" i="1" s="1"/>
  <c r="G6" i="1"/>
  <c r="H7" i="1"/>
  <c r="G7" i="1"/>
  <c r="B64" i="1" l="1"/>
  <c r="B65" i="1" s="1"/>
  <c r="B66" i="1" s="1"/>
  <c r="B67" i="1" s="1"/>
  <c r="B82" i="1"/>
  <c r="D8" i="1"/>
  <c r="H8" i="1" s="1"/>
  <c r="B83" i="1" l="1"/>
  <c r="B84" i="1" s="1"/>
  <c r="B85" i="1" s="1"/>
  <c r="B86" i="1" s="1"/>
  <c r="B101" i="1"/>
  <c r="G8" i="1"/>
  <c r="D9" i="1"/>
  <c r="G9" i="1" s="1"/>
  <c r="B120" i="1" l="1"/>
  <c r="B102" i="1"/>
  <c r="B103" i="1" s="1"/>
  <c r="B104" i="1" s="1"/>
  <c r="B105" i="1" s="1"/>
  <c r="H9" i="1"/>
  <c r="B139" i="1" l="1"/>
  <c r="B121" i="1"/>
  <c r="B122" i="1" s="1"/>
  <c r="B123" i="1" s="1"/>
  <c r="B124" i="1" s="1"/>
  <c r="D10" i="1"/>
  <c r="G10" i="1" s="1"/>
  <c r="B140" i="1" l="1"/>
  <c r="B141" i="1" s="1"/>
  <c r="B142" i="1" s="1"/>
  <c r="B143" i="1" s="1"/>
  <c r="B158" i="1"/>
  <c r="H10" i="1"/>
  <c r="H15" i="1" s="1"/>
  <c r="B159" i="1" l="1"/>
  <c r="B160" i="1" s="1"/>
  <c r="B161" i="1" s="1"/>
  <c r="B162" i="1" s="1"/>
  <c r="B177" i="1"/>
  <c r="F15" i="1"/>
  <c r="D25" i="1" s="1"/>
  <c r="B196" i="1" l="1"/>
  <c r="B178" i="1"/>
  <c r="B179" i="1" s="1"/>
  <c r="B180" i="1" s="1"/>
  <c r="B181" i="1" s="1"/>
  <c r="H25" i="1"/>
  <c r="G25" i="1"/>
  <c r="B215" i="1" l="1"/>
  <c r="B216" i="1" s="1"/>
  <c r="B217" i="1" s="1"/>
  <c r="B218" i="1" s="1"/>
  <c r="B219" i="1" s="1"/>
  <c r="B197" i="1"/>
  <c r="B198" i="1" s="1"/>
  <c r="B199" i="1" s="1"/>
  <c r="B200" i="1" s="1"/>
  <c r="D26" i="1"/>
  <c r="G26" i="1" l="1"/>
  <c r="H26" i="1"/>
  <c r="D27" i="1" l="1"/>
  <c r="H27" i="1" l="1"/>
  <c r="G27" i="1"/>
  <c r="D28" i="1" l="1"/>
  <c r="H28" i="1" l="1"/>
  <c r="G28" i="1"/>
  <c r="D29" i="1" l="1"/>
  <c r="H29" i="1" s="1"/>
  <c r="F34" i="1" s="1"/>
  <c r="D44" i="1" l="1"/>
  <c r="H34" i="1"/>
  <c r="G29" i="1"/>
  <c r="H44" i="1" l="1"/>
  <c r="G44" i="1"/>
  <c r="D45" i="1" l="1"/>
  <c r="H45" i="1" l="1"/>
  <c r="G45" i="1"/>
  <c r="D46" i="1" l="1"/>
  <c r="G46" i="1" l="1"/>
  <c r="H46" i="1"/>
  <c r="D47" i="1" l="1"/>
  <c r="H47" i="1" l="1"/>
  <c r="G47" i="1"/>
  <c r="D48" i="1" l="1"/>
  <c r="G48" i="1" l="1"/>
  <c r="H48" i="1"/>
  <c r="F53" i="1" s="1"/>
  <c r="H53" i="1" l="1"/>
  <c r="D63" i="1" l="1"/>
  <c r="H63" i="1" l="1"/>
  <c r="G63" i="1"/>
  <c r="D64" i="1" l="1"/>
  <c r="H64" i="1" l="1"/>
  <c r="G64" i="1"/>
  <c r="D65" i="1" l="1"/>
  <c r="G65" i="1" l="1"/>
  <c r="H65" i="1"/>
  <c r="D66" i="1" l="1"/>
  <c r="G66" i="1" l="1"/>
  <c r="H66" i="1"/>
  <c r="D67" i="1" l="1"/>
  <c r="G67" i="1" l="1"/>
  <c r="H67" i="1"/>
  <c r="H72" i="1" l="1"/>
  <c r="F72" i="1"/>
  <c r="D82" i="1" l="1"/>
  <c r="H82" i="1" l="1"/>
  <c r="G82" i="1"/>
  <c r="D83" i="1" l="1"/>
  <c r="G83" i="1" l="1"/>
  <c r="H83" i="1"/>
  <c r="D84" i="1" l="1"/>
  <c r="G84" i="1" l="1"/>
  <c r="H84" i="1"/>
  <c r="D85" i="1" l="1"/>
  <c r="H85" i="1" l="1"/>
  <c r="G85" i="1"/>
  <c r="D86" i="1" l="1"/>
  <c r="H86" i="1" l="1"/>
  <c r="G86" i="1"/>
  <c r="H91" i="1" l="1"/>
  <c r="F91" i="1"/>
  <c r="D101" i="1" l="1"/>
  <c r="G101" i="1" l="1"/>
  <c r="H101" i="1"/>
  <c r="D102" i="1" l="1"/>
  <c r="H102" i="1" l="1"/>
  <c r="G102" i="1"/>
  <c r="D103" i="1" l="1"/>
  <c r="G103" i="1" l="1"/>
  <c r="H103" i="1"/>
  <c r="D104" i="1" l="1"/>
  <c r="H104" i="1" l="1"/>
  <c r="G104" i="1"/>
  <c r="D105" i="1" l="1"/>
  <c r="G105" i="1" l="1"/>
  <c r="H105" i="1"/>
  <c r="H110" i="1" l="1"/>
  <c r="F110" i="1"/>
  <c r="D120" i="1" l="1"/>
  <c r="H120" i="1" l="1"/>
  <c r="G120" i="1"/>
  <c r="D121" i="1" l="1"/>
  <c r="H121" i="1" l="1"/>
  <c r="G121" i="1"/>
  <c r="D122" i="1" l="1"/>
  <c r="H122" i="1" l="1"/>
  <c r="G122" i="1"/>
  <c r="D123" i="1" l="1"/>
  <c r="H123" i="1" l="1"/>
  <c r="G123" i="1"/>
  <c r="D124" i="1" l="1"/>
  <c r="G124" i="1" l="1"/>
  <c r="H124" i="1"/>
  <c r="H129" i="1" l="1"/>
  <c r="F129" i="1"/>
  <c r="D139" i="1" l="1"/>
  <c r="G139" i="1" l="1"/>
  <c r="H139" i="1"/>
  <c r="D140" i="1" l="1"/>
  <c r="H140" i="1" l="1"/>
  <c r="G140" i="1"/>
  <c r="D141" i="1" l="1"/>
  <c r="H141" i="1" l="1"/>
  <c r="G141" i="1"/>
  <c r="D142" i="1" l="1"/>
  <c r="H142" i="1" l="1"/>
  <c r="G142" i="1"/>
  <c r="D143" i="1" l="1"/>
  <c r="G143" i="1" l="1"/>
  <c r="H143" i="1"/>
  <c r="H148" i="1" l="1"/>
  <c r="F148" i="1"/>
  <c r="D158" i="1" l="1"/>
  <c r="H158" i="1" l="1"/>
  <c r="G158" i="1"/>
  <c r="D159" i="1" l="1"/>
  <c r="H159" i="1" l="1"/>
  <c r="G159" i="1"/>
  <c r="D160" i="1" l="1"/>
  <c r="H160" i="1" l="1"/>
  <c r="G160" i="1"/>
  <c r="D161" i="1" l="1"/>
  <c r="H161" i="1" l="1"/>
  <c r="G161" i="1"/>
  <c r="D162" i="1" l="1"/>
  <c r="H162" i="1" l="1"/>
  <c r="G162" i="1"/>
  <c r="H167" i="1" l="1"/>
  <c r="F167" i="1"/>
  <c r="D177" i="1" l="1"/>
  <c r="H177" i="1" l="1"/>
  <c r="G177" i="1"/>
  <c r="D178" i="1" l="1"/>
  <c r="H178" i="1" l="1"/>
  <c r="G178" i="1"/>
  <c r="D179" i="1" l="1"/>
  <c r="H179" i="1" l="1"/>
  <c r="G179" i="1"/>
  <c r="D180" i="1" l="1"/>
  <c r="G180" i="1" l="1"/>
  <c r="H180" i="1"/>
  <c r="D181" i="1" l="1"/>
  <c r="G181" i="1" l="1"/>
  <c r="H181" i="1"/>
  <c r="H186" i="1" l="1"/>
  <c r="F186" i="1"/>
  <c r="D196" i="1" l="1"/>
  <c r="H196" i="1" l="1"/>
  <c r="G196" i="1"/>
  <c r="D197" i="1" l="1"/>
  <c r="H197" i="1" l="1"/>
  <c r="G197" i="1"/>
  <c r="D198" i="1" l="1"/>
  <c r="H198" i="1" l="1"/>
  <c r="G198" i="1"/>
  <c r="D199" i="1" l="1"/>
  <c r="G199" i="1" l="1"/>
  <c r="H199" i="1"/>
  <c r="D200" i="1" l="1"/>
  <c r="H200" i="1" l="1"/>
  <c r="G200" i="1"/>
  <c r="F205" i="1" l="1"/>
  <c r="H205" i="1"/>
  <c r="D215" i="1" l="1"/>
  <c r="G215" i="1" l="1"/>
  <c r="H215" i="1"/>
  <c r="D216" i="1" l="1"/>
  <c r="H216" i="1" l="1"/>
  <c r="G216" i="1"/>
  <c r="D217" i="1" l="1"/>
  <c r="H217" i="1" l="1"/>
  <c r="G217" i="1"/>
  <c r="D218" i="1" l="1"/>
  <c r="H218" i="1" l="1"/>
  <c r="G218" i="1"/>
  <c r="D219" i="1" l="1"/>
  <c r="H219" i="1" l="1"/>
  <c r="G219" i="1"/>
  <c r="H224" i="1" l="1"/>
  <c r="F224" i="1"/>
</calcChain>
</file>

<file path=xl/sharedStrings.xml><?xml version="1.0" encoding="utf-8"?>
<sst xmlns="http://schemas.openxmlformats.org/spreadsheetml/2006/main" count="217" uniqueCount="41">
  <si>
    <t>Día de la Semana</t>
  </si>
  <si>
    <t>Monto Asignado</t>
  </si>
  <si>
    <t>Fecha de Inversión</t>
  </si>
  <si>
    <t>Lunes</t>
  </si>
  <si>
    <t>Martes</t>
  </si>
  <si>
    <t>Miércoles</t>
  </si>
  <si>
    <t>Jueves</t>
  </si>
  <si>
    <t>Viernes</t>
  </si>
  <si>
    <t xml:space="preserve">Rendimiento Esperado (%)                               </t>
  </si>
  <si>
    <t xml:space="preserve">Resultado </t>
  </si>
  <si>
    <t>Empresa</t>
  </si>
  <si>
    <t>Total  Generado</t>
  </si>
  <si>
    <t>% Utilizado de la Cuenta</t>
  </si>
  <si>
    <t xml:space="preserve">Inversión Inicial </t>
  </si>
  <si>
    <t>TOTAL LIMPIO:</t>
  </si>
  <si>
    <t xml:space="preserve">TOTAL SEMANA: </t>
  </si>
  <si>
    <t>Compañias :</t>
  </si>
  <si>
    <t>APPLE</t>
  </si>
  <si>
    <t>AMAZON</t>
  </si>
  <si>
    <t>TSLA</t>
  </si>
  <si>
    <t>IWM</t>
  </si>
  <si>
    <t xml:space="preserve">Plan de Inversión </t>
  </si>
  <si>
    <t>SEMANA 1</t>
  </si>
  <si>
    <t xml:space="preserve">    </t>
  </si>
  <si>
    <t>SEMANA 3</t>
  </si>
  <si>
    <t>SEMANA 4</t>
  </si>
  <si>
    <t>SEMANA 5</t>
  </si>
  <si>
    <t>SEMANA 6</t>
  </si>
  <si>
    <t>SEMANA 7</t>
  </si>
  <si>
    <t>SEMANA 8</t>
  </si>
  <si>
    <t>SEMANA 9</t>
  </si>
  <si>
    <t>SEMANA 10</t>
  </si>
  <si>
    <t>Octubre de 2024</t>
  </si>
  <si>
    <t>SEMANA 2</t>
  </si>
  <si>
    <t>SEMANA 11</t>
  </si>
  <si>
    <t>SEMANA 12</t>
  </si>
  <si>
    <t xml:space="preserve"> </t>
  </si>
  <si>
    <t>Fee</t>
  </si>
  <si>
    <t>R.Final</t>
  </si>
  <si>
    <t>Diferencia +</t>
  </si>
  <si>
    <t>Enero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</si>
</sst>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F800]dddd\,\ mmmm\ dd\,\ yyyy"/>
  </numFmts>
  <fonts count="10" x14ac:knownFonts="1">
    <font>
      <sz val="11"/>
      <color theme="1"/>
      <name val="Calibri"/>
      <family val="2"/>
      <scheme val="minor"/>
    </font>
    <font>
      <b/>
      <sz val="14"/>
      <name val="Calibri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36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2" borderId="0" applyNumberFormat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44" fontId="5" fillId="0" borderId="0" xfId="1" applyFont="1"/>
    <xf numFmtId="14" fontId="5" fillId="0" borderId="0" xfId="0" applyNumberFormat="1" applyFont="1" applyAlignment="1">
      <alignment horizontal="left"/>
    </xf>
    <xf numFmtId="9" fontId="5" fillId="0" borderId="0" xfId="2" applyFont="1" applyAlignment="1">
      <alignment horizontal="center"/>
    </xf>
    <xf numFmtId="9" fontId="5" fillId="0" borderId="0" xfId="0" applyNumberFormat="1" applyFont="1" applyAlignment="1">
      <alignment horizontal="center"/>
    </xf>
    <xf numFmtId="44" fontId="6" fillId="4" borderId="0" xfId="1" applyFont="1" applyFill="1"/>
    <xf numFmtId="44" fontId="5" fillId="0" borderId="0" xfId="1" applyFont="1" applyAlignment="1">
      <alignment horizontal="right"/>
    </xf>
    <xf numFmtId="49" fontId="5" fillId="0" borderId="0" xfId="0" applyNumberFormat="1" applyFont="1"/>
    <xf numFmtId="44" fontId="5" fillId="0" borderId="0" xfId="0" applyNumberFormat="1" applyFont="1"/>
    <xf numFmtId="44" fontId="7" fillId="0" borderId="0" xfId="0" applyNumberFormat="1" applyFont="1"/>
    <xf numFmtId="0" fontId="6" fillId="3" borderId="0" xfId="0" applyFont="1" applyFill="1"/>
    <xf numFmtId="0" fontId="4" fillId="5" borderId="1" xfId="3" applyFont="1" applyFill="1" applyBorder="1"/>
    <xf numFmtId="0" fontId="4" fillId="5" borderId="1" xfId="3" applyFont="1" applyFill="1" applyBorder="1" applyAlignment="1">
      <alignment horizontal="center"/>
    </xf>
    <xf numFmtId="44" fontId="4" fillId="5" borderId="1" xfId="1" applyFont="1" applyFill="1" applyBorder="1" applyAlignment="1">
      <alignment horizontal="center"/>
    </xf>
    <xf numFmtId="9" fontId="4" fillId="5" borderId="1" xfId="2" applyFont="1" applyFill="1" applyBorder="1" applyAlignment="1">
      <alignment horizontal="left"/>
    </xf>
    <xf numFmtId="0" fontId="9" fillId="0" borderId="0" xfId="0" applyFont="1"/>
    <xf numFmtId="44" fontId="8" fillId="4" borderId="0" xfId="0" applyNumberFormat="1" applyFont="1" applyFill="1" applyAlignment="1">
      <alignment horizontal="left"/>
    </xf>
    <xf numFmtId="164" fontId="6" fillId="0" borderId="0" xfId="0" applyNumberFormat="1" applyFont="1"/>
    <xf numFmtId="164" fontId="0" fillId="0" borderId="0" xfId="0" applyNumberFormat="1"/>
    <xf numFmtId="0" fontId="6" fillId="6" borderId="0" xfId="0" applyFont="1" applyFill="1"/>
    <xf numFmtId="0" fontId="4" fillId="5" borderId="0" xfId="3" applyFont="1" applyFill="1" applyBorder="1" applyAlignment="1">
      <alignment horizontal="center"/>
    </xf>
    <xf numFmtId="44" fontId="0" fillId="0" borderId="0" xfId="1" applyFont="1"/>
  </cellXfs>
  <cellStyles count="4">
    <cellStyle name="Bueno" xfId="3" builtinId="26"/>
    <cellStyle name="Moneda" xfId="1" builtinId="4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49CC07A9-1094-4949-B9FB-F31BE9C8169E}">
  <we:reference id="wa200005502" version="1.0.0.11" store="en-US" storeType="OMEX"/>
  <we:alternateReferences>
    <we:reference id="wa200005502" version="1.0.0.11" store="wa200005502" storeType="OMEX"/>
  </we:alternateReferences>
  <we:properties>
    <we:property name="docId" value="&quot;kQJyP6YtdEVBOQjWuAuYS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_xldudf_GPT</we:customFunctionIds>
        <we:customFunctionIds>_xldudf_GPT_LIST</we:customFunctionIds>
        <we:customFunctionIds>_xldudf_GPT_HLIST</we:customFunctionIds>
        <we:customFunctionIds>_xldudf_GPT_CLASSIFY</we:customFunctionIds>
        <we:customFunctionIds>_xldudf_GPT_TRANSLATE</we:customFunctionIds>
        <we:customFunctionIds>_xldudf_GPT_EXTRACT</we:customFunctionIds>
        <we:customFunctionIds>_xldudf_GPT_TAG</we:customFunctionIds>
        <we:customFunctionIds>_xldudf_GPT_CONVERT</we:customFunctionIds>
        <we:customFunctionIds>_xldudf_GPT_FORMAT</we:customFunctionIds>
        <we:customFunctionIds>_xldudf_GPT_SUMMARIZE</we:customFunctionIds>
        <we:customFunctionIds>_xldudf_GPT_TABLE</we:customFunctionIds>
        <we:customFunctionIds>_xldudf_GPT_FILL</we:customFunctionIds>
        <we:customFunctionIds>_xldudf_GPT_SPLIT</we:customFunctionIds>
        <we:customFunctionIds>_xldudf_GPT_HSPLIT</we:customFunctionIds>
        <we:customFunctionIds>_xldudf_GPT_EDIT</we:customFunctionIds>
        <we:customFunctionIds>_xldudf_GPT_MATCH</we:customFunctionIds>
        <we:customFunctionIds>_xldudf_GPT_VISION</we:customFunctionIds>
        <we:customFunctionIds>_xldudf_GPT_WEB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24"/>
  <sheetViews>
    <sheetView tabSelected="1" zoomScale="85" zoomScaleNormal="85" workbookViewId="0">
      <selection activeCell="B2" sqref="B2"/>
    </sheetView>
  </sheetViews>
  <sheetFormatPr baseColWidth="10" defaultColWidth="9.140625" defaultRowHeight="15" x14ac:dyDescent="0.25"/>
  <cols>
    <col min="1" max="1" width="27.42578125" customWidth="1"/>
    <col min="2" max="2" width="25.85546875" customWidth="1"/>
    <col min="3" max="3" width="35" customWidth="1"/>
    <col min="4" max="4" width="28.7109375" customWidth="1"/>
    <col min="5" max="5" width="34.28515625" customWidth="1"/>
    <col min="6" max="6" width="35.28515625" customWidth="1"/>
    <col min="7" max="7" width="33" customWidth="1"/>
    <col min="8" max="8" width="43.7109375" customWidth="1"/>
    <col min="11" max="11" width="12.7109375" bestFit="1" customWidth="1"/>
    <col min="12" max="12" width="11" bestFit="1" customWidth="1"/>
    <col min="13" max="13" width="16.85546875" customWidth="1"/>
    <col min="15" max="15" width="15.7109375" customWidth="1"/>
  </cols>
  <sheetData>
    <row r="1" spans="1:17" ht="18.75" x14ac:dyDescent="0.3">
      <c r="A1" s="1"/>
    </row>
    <row r="2" spans="1:17" ht="46.5" x14ac:dyDescent="0.7">
      <c r="B2" s="4"/>
      <c r="E2" s="19" t="s">
        <v>21</v>
      </c>
    </row>
    <row r="3" spans="1:17" ht="31.5" x14ac:dyDescent="0.5">
      <c r="A3" s="21" t="s">
        <v>40</v>
      </c>
      <c r="B3" s="22"/>
      <c r="D3" s="4" t="s">
        <v>22</v>
      </c>
      <c r="G3" s="9" t="s">
        <v>13</v>
      </c>
      <c r="H3" s="20">
        <v>40000</v>
      </c>
    </row>
    <row r="4" spans="1:17" x14ac:dyDescent="0.25">
      <c r="H4" t="s">
        <v>23</v>
      </c>
    </row>
    <row r="5" spans="1:17" ht="21" x14ac:dyDescent="0.35">
      <c r="A5" s="15" t="s">
        <v>0</v>
      </c>
      <c r="B5" s="16" t="s">
        <v>2</v>
      </c>
      <c r="C5" s="16" t="s">
        <v>12</v>
      </c>
      <c r="D5" s="17" t="s">
        <v>1</v>
      </c>
      <c r="E5" s="18" t="s">
        <v>8</v>
      </c>
      <c r="F5" s="16" t="s">
        <v>10</v>
      </c>
      <c r="G5" s="16" t="s">
        <v>9</v>
      </c>
      <c r="H5" s="16" t="s">
        <v>11</v>
      </c>
      <c r="I5" s="2"/>
      <c r="J5" s="2"/>
      <c r="K5" s="24" t="s">
        <v>37</v>
      </c>
      <c r="M5" s="24" t="s">
        <v>38</v>
      </c>
      <c r="O5" s="24" t="s">
        <v>39</v>
      </c>
    </row>
    <row r="6" spans="1:17" ht="23.25" x14ac:dyDescent="0.35">
      <c r="A6" s="3" t="s">
        <v>3</v>
      </c>
      <c r="B6" s="6">
        <v>45687</v>
      </c>
      <c r="C6" s="8">
        <v>1</v>
      </c>
      <c r="D6" s="5">
        <f>H3 * C6</f>
        <v>40000</v>
      </c>
      <c r="E6" s="7">
        <v>0.01</v>
      </c>
      <c r="F6" s="11"/>
      <c r="G6" s="5">
        <f>D6+(D6*E6)</f>
        <v>40400</v>
      </c>
      <c r="H6" s="10">
        <f>D6 * E6</f>
        <v>400</v>
      </c>
      <c r="I6" s="3"/>
      <c r="K6" s="5"/>
      <c r="L6" s="5"/>
      <c r="M6" s="5"/>
      <c r="N6" s="5"/>
      <c r="O6" s="5"/>
      <c r="P6" s="25"/>
      <c r="Q6" s="25"/>
    </row>
    <row r="7" spans="1:17" ht="23.25" x14ac:dyDescent="0.35">
      <c r="A7" s="3" t="s">
        <v>4</v>
      </c>
      <c r="B7" s="6">
        <f>B6+1</f>
        <v>45688</v>
      </c>
      <c r="C7" s="8">
        <v>1</v>
      </c>
      <c r="D7" s="5">
        <f>(H3+H6) *C7</f>
        <v>40400</v>
      </c>
      <c r="E7" s="7">
        <v>0.01</v>
      </c>
      <c r="F7" s="11"/>
      <c r="G7" s="12">
        <f>D7+(D7*E7)</f>
        <v>40804</v>
      </c>
      <c r="H7" s="10">
        <f>D7 * E7</f>
        <v>404</v>
      </c>
      <c r="I7" s="3"/>
      <c r="K7" s="5"/>
      <c r="L7" s="5"/>
      <c r="M7" s="5"/>
      <c r="N7" s="5"/>
      <c r="O7" s="5"/>
      <c r="P7" s="25"/>
      <c r="Q7" s="25"/>
    </row>
    <row r="8" spans="1:17" ht="23.25" x14ac:dyDescent="0.35">
      <c r="A8" s="3" t="s">
        <v>5</v>
      </c>
      <c r="B8" s="6">
        <f>B7+1</f>
        <v>45689</v>
      </c>
      <c r="C8" s="8">
        <v>1</v>
      </c>
      <c r="D8" s="5">
        <f>(H3+H6+H7) *C8</f>
        <v>40804</v>
      </c>
      <c r="E8" s="7">
        <v>0.01</v>
      </c>
      <c r="F8" s="11"/>
      <c r="G8" s="12">
        <f>D8+(D8*E8)</f>
        <v>41212.04</v>
      </c>
      <c r="H8" s="10">
        <f>D8 * E8</f>
        <v>408.04</v>
      </c>
      <c r="I8" s="3"/>
      <c r="K8" s="5"/>
      <c r="L8" s="5"/>
      <c r="M8" s="5"/>
      <c r="N8" s="5"/>
      <c r="O8" s="5"/>
      <c r="P8" s="25"/>
      <c r="Q8" s="25"/>
    </row>
    <row r="9" spans="1:17" ht="23.25" x14ac:dyDescent="0.35">
      <c r="A9" s="3" t="s">
        <v>6</v>
      </c>
      <c r="B9" s="6">
        <f>B8+1</f>
        <v>45690</v>
      </c>
      <c r="C9" s="8">
        <v>1</v>
      </c>
      <c r="D9" s="5">
        <f>(H3+H6+H7+H8) *C9</f>
        <v>41212.04</v>
      </c>
      <c r="E9" s="7">
        <v>0.01</v>
      </c>
      <c r="F9" s="11"/>
      <c r="G9" s="12">
        <f>D9+(D9*E9)</f>
        <v>41624.160400000001</v>
      </c>
      <c r="H9" s="10">
        <f>D9*E9</f>
        <v>412.12040000000002</v>
      </c>
      <c r="I9" s="3"/>
      <c r="K9" s="5"/>
      <c r="L9" s="5"/>
      <c r="M9" s="5"/>
      <c r="N9" s="5"/>
      <c r="O9" s="5"/>
      <c r="P9" s="25"/>
      <c r="Q9" s="25"/>
    </row>
    <row r="10" spans="1:17" ht="23.25" x14ac:dyDescent="0.35">
      <c r="A10" s="3" t="s">
        <v>7</v>
      </c>
      <c r="B10" s="6">
        <f>B9+1</f>
        <v>45691</v>
      </c>
      <c r="C10" s="8">
        <v>1</v>
      </c>
      <c r="D10" s="5">
        <f>(H3+H6+H7+H8+H9) *C10</f>
        <v>41624.160400000001</v>
      </c>
      <c r="E10" s="7">
        <v>0.01</v>
      </c>
      <c r="F10" s="11"/>
      <c r="G10" s="12">
        <f>D10+(D10*E10)</f>
        <v>42040.402004000003</v>
      </c>
      <c r="H10" s="10">
        <f>D10 * E10</f>
        <v>416.241604</v>
      </c>
      <c r="I10" s="3"/>
      <c r="K10" s="5"/>
      <c r="L10" s="5"/>
      <c r="M10" s="5"/>
      <c r="N10" s="5"/>
      <c r="O10" s="5"/>
      <c r="P10" s="25"/>
      <c r="Q10" s="25"/>
    </row>
    <row r="11" spans="1:17" ht="23.25" x14ac:dyDescent="0.35">
      <c r="K11" s="5"/>
      <c r="L11" s="5"/>
      <c r="M11" s="5"/>
      <c r="N11" s="5"/>
      <c r="O11" s="5"/>
      <c r="P11" s="25"/>
      <c r="Q11" s="25"/>
    </row>
    <row r="12" spans="1:17" ht="23.25" x14ac:dyDescent="0.35">
      <c r="K12" s="5"/>
      <c r="L12" s="5"/>
      <c r="M12" s="5"/>
      <c r="N12" s="5"/>
      <c r="O12" s="5"/>
      <c r="P12" s="25"/>
      <c r="Q12" s="25"/>
    </row>
    <row r="13" spans="1:17" ht="23.25" x14ac:dyDescent="0.35">
      <c r="K13" s="5"/>
      <c r="L13" s="5"/>
      <c r="M13" s="5"/>
      <c r="N13" s="5"/>
      <c r="O13" s="5"/>
      <c r="P13" s="25"/>
      <c r="Q13" s="25"/>
    </row>
    <row r="14" spans="1:17" ht="23.25" x14ac:dyDescent="0.35">
      <c r="K14" s="5"/>
      <c r="L14" s="5"/>
      <c r="M14" s="5"/>
      <c r="N14" s="5"/>
      <c r="O14" s="5"/>
      <c r="P14" s="25"/>
      <c r="Q14" s="25"/>
    </row>
    <row r="15" spans="1:17" ht="31.5" x14ac:dyDescent="0.5">
      <c r="E15" s="14" t="s">
        <v>15</v>
      </c>
      <c r="F15" s="13">
        <f>H3 + SUM(H6:H10)</f>
        <v>42040.402004000003</v>
      </c>
      <c r="G15" s="23" t="s">
        <v>14</v>
      </c>
      <c r="H15" s="13">
        <f xml:space="preserve"> SUM(H6:H10)</f>
        <v>2040.402004</v>
      </c>
      <c r="K15" s="5"/>
      <c r="L15" s="5"/>
      <c r="M15" s="5"/>
      <c r="N15" s="5"/>
      <c r="O15" s="5"/>
      <c r="P15" s="25"/>
      <c r="Q15" s="25"/>
    </row>
    <row r="16" spans="1:17" ht="23.25" x14ac:dyDescent="0.35">
      <c r="K16" s="5"/>
      <c r="L16" s="5"/>
      <c r="M16" s="5"/>
      <c r="N16" s="5"/>
      <c r="O16" s="5"/>
      <c r="P16" s="25"/>
      <c r="Q16" s="25"/>
    </row>
    <row r="17" spans="1:17" ht="23.25" x14ac:dyDescent="0.35">
      <c r="K17" s="5"/>
      <c r="L17" s="5"/>
      <c r="M17" s="5"/>
      <c r="N17" s="5"/>
      <c r="O17" s="5"/>
      <c r="P17" s="25"/>
      <c r="Q17" s="25"/>
    </row>
    <row r="18" spans="1:17" ht="23.25" x14ac:dyDescent="0.35">
      <c r="K18" s="5"/>
      <c r="L18" s="5"/>
      <c r="M18" s="5"/>
      <c r="N18" s="5"/>
      <c r="O18" s="5"/>
      <c r="P18" s="25"/>
      <c r="Q18" s="25"/>
    </row>
    <row r="19" spans="1:17" ht="23.25" x14ac:dyDescent="0.35">
      <c r="K19" s="5"/>
      <c r="L19" s="5"/>
      <c r="M19" s="5"/>
      <c r="N19" s="5"/>
      <c r="O19" s="5"/>
      <c r="P19" s="25"/>
      <c r="Q19" s="25"/>
    </row>
    <row r="20" spans="1:17" ht="23.25" x14ac:dyDescent="0.35">
      <c r="K20" s="5"/>
      <c r="L20" s="5"/>
      <c r="M20" s="5"/>
      <c r="N20" s="5"/>
      <c r="O20" s="5"/>
      <c r="P20" s="25"/>
      <c r="Q20" s="25"/>
    </row>
    <row r="21" spans="1:17" ht="23.25" x14ac:dyDescent="0.35">
      <c r="H21" t="s">
        <v>36</v>
      </c>
      <c r="K21" s="5"/>
      <c r="L21" s="5"/>
      <c r="M21" s="5"/>
      <c r="N21" s="5"/>
      <c r="O21" s="5"/>
      <c r="P21" s="25"/>
      <c r="Q21" s="25"/>
    </row>
    <row r="22" spans="1:17" ht="31.5" x14ac:dyDescent="0.5">
      <c r="D22" s="4" t="s">
        <v>33</v>
      </c>
      <c r="K22" s="5"/>
      <c r="L22" s="5"/>
      <c r="M22" s="5"/>
      <c r="N22" s="5"/>
      <c r="O22" s="5"/>
      <c r="P22" s="25"/>
      <c r="Q22" s="25"/>
    </row>
    <row r="23" spans="1:17" ht="23.25" x14ac:dyDescent="0.35">
      <c r="H23" t="s">
        <v>23</v>
      </c>
      <c r="K23" s="5"/>
      <c r="L23" s="5"/>
      <c r="M23" s="5"/>
      <c r="N23" s="5"/>
      <c r="O23" s="5"/>
      <c r="P23" s="25"/>
      <c r="Q23" s="25"/>
    </row>
    <row r="24" spans="1:17" ht="23.25" x14ac:dyDescent="0.35">
      <c r="A24" s="15" t="s">
        <v>0</v>
      </c>
      <c r="B24" s="16" t="s">
        <v>2</v>
      </c>
      <c r="C24" s="16" t="s">
        <v>12</v>
      </c>
      <c r="D24" s="17" t="s">
        <v>1</v>
      </c>
      <c r="E24" s="18" t="s">
        <v>8</v>
      </c>
      <c r="F24" s="16" t="s">
        <v>10</v>
      </c>
      <c r="G24" s="16" t="s">
        <v>9</v>
      </c>
      <c r="H24" s="16" t="s">
        <v>11</v>
      </c>
      <c r="K24" s="5"/>
      <c r="L24" s="5"/>
      <c r="M24" s="5"/>
      <c r="N24" s="5"/>
      <c r="O24" s="5"/>
      <c r="P24" s="25"/>
      <c r="Q24" s="25"/>
    </row>
    <row r="25" spans="1:17" ht="23.25" x14ac:dyDescent="0.35">
      <c r="A25" s="3" t="s">
        <v>3</v>
      </c>
      <c r="B25" s="6">
        <f>B6+7</f>
        <v>45694</v>
      </c>
      <c r="C25" s="8">
        <f>C6</f>
        <v>1</v>
      </c>
      <c r="D25" s="5">
        <f>F15 * C25</f>
        <v>42040.402004000003</v>
      </c>
      <c r="E25" s="7">
        <f>E6</f>
        <v>0.01</v>
      </c>
      <c r="F25" s="11"/>
      <c r="G25" s="5">
        <f>D25+(D25*E25)</f>
        <v>42460.806024040001</v>
      </c>
      <c r="H25" s="10">
        <f>D25 * E25</f>
        <v>420.40402004000003</v>
      </c>
      <c r="K25" s="5"/>
      <c r="L25" s="5"/>
      <c r="M25" s="5"/>
      <c r="N25" s="5"/>
      <c r="O25" s="5"/>
      <c r="P25" s="25"/>
      <c r="Q25" s="25"/>
    </row>
    <row r="26" spans="1:17" ht="23.25" x14ac:dyDescent="0.35">
      <c r="A26" s="3" t="s">
        <v>4</v>
      </c>
      <c r="B26" s="6">
        <f>B25+1</f>
        <v>45695</v>
      </c>
      <c r="C26" s="8">
        <f>C7</f>
        <v>1</v>
      </c>
      <c r="D26" s="5">
        <f>(F15+H25) *C26</f>
        <v>42460.806024040001</v>
      </c>
      <c r="E26" s="7">
        <f>E7</f>
        <v>0.01</v>
      </c>
      <c r="F26" s="11"/>
      <c r="G26" s="12">
        <f>D26+(D26*E26)</f>
        <v>42885.414084280404</v>
      </c>
      <c r="H26" s="10">
        <f>D26 * E26</f>
        <v>424.60806024039999</v>
      </c>
      <c r="K26" s="5"/>
      <c r="L26" s="5"/>
      <c r="M26" s="5"/>
      <c r="N26" s="5"/>
      <c r="O26" s="5"/>
      <c r="P26" s="25"/>
      <c r="Q26" s="25"/>
    </row>
    <row r="27" spans="1:17" ht="23.25" x14ac:dyDescent="0.35">
      <c r="A27" s="3" t="s">
        <v>5</v>
      </c>
      <c r="B27" s="6">
        <f>B26+1</f>
        <v>45696</v>
      </c>
      <c r="C27" s="8">
        <f>C8</f>
        <v>1</v>
      </c>
      <c r="D27" s="5">
        <f>(F15+H25+H26) *C27</f>
        <v>42885.414084280404</v>
      </c>
      <c r="E27" s="7">
        <f>E8</f>
        <v>0.01</v>
      </c>
      <c r="F27" s="11"/>
      <c r="G27" s="12">
        <f>D27+(D27*E27)</f>
        <v>43314.268225123211</v>
      </c>
      <c r="H27" s="10">
        <f>D27 * E27</f>
        <v>428.85414084280404</v>
      </c>
      <c r="K27" s="5"/>
      <c r="L27" s="5"/>
      <c r="M27" s="5"/>
      <c r="N27" s="5"/>
      <c r="O27" s="5"/>
      <c r="P27" s="25"/>
      <c r="Q27" s="25"/>
    </row>
    <row r="28" spans="1:17" ht="23.25" x14ac:dyDescent="0.35">
      <c r="A28" s="3" t="s">
        <v>6</v>
      </c>
      <c r="B28" s="6">
        <f>B27+1</f>
        <v>45697</v>
      </c>
      <c r="C28" s="8">
        <f>C9</f>
        <v>1</v>
      </c>
      <c r="D28" s="5">
        <f>(F15+H25+H26+H27) *C28</f>
        <v>43314.268225123211</v>
      </c>
      <c r="E28" s="7">
        <f>E9</f>
        <v>0.01</v>
      </c>
      <c r="F28" s="11"/>
      <c r="G28" s="12">
        <f>D28+(D28*E28)</f>
        <v>43747.41090737444</v>
      </c>
      <c r="H28" s="10">
        <f>D28*E28</f>
        <v>433.14268225123215</v>
      </c>
      <c r="K28" s="5"/>
      <c r="L28" s="5"/>
      <c r="M28" s="5"/>
      <c r="N28" s="5"/>
      <c r="O28" s="5"/>
      <c r="P28" s="25"/>
      <c r="Q28" s="25"/>
    </row>
    <row r="29" spans="1:17" ht="23.25" x14ac:dyDescent="0.35">
      <c r="A29" s="3" t="s">
        <v>7</v>
      </c>
      <c r="B29" s="6">
        <f>B28+1</f>
        <v>45698</v>
      </c>
      <c r="C29" s="8">
        <f>C10</f>
        <v>1</v>
      </c>
      <c r="D29" s="5">
        <f>(F15+H25+H26+H27+H28) *C29</f>
        <v>43747.41090737444</v>
      </c>
      <c r="E29" s="7">
        <f>E10</f>
        <v>0.01</v>
      </c>
      <c r="F29" s="11"/>
      <c r="G29" s="12">
        <f>D29+(D29*E29)</f>
        <v>44184.885016448185</v>
      </c>
      <c r="H29" s="10">
        <f>D29 * E29</f>
        <v>437.47410907374439</v>
      </c>
      <c r="K29" s="5"/>
      <c r="L29" s="5"/>
      <c r="M29" s="5"/>
      <c r="N29" s="5"/>
      <c r="O29" s="5"/>
      <c r="P29" s="25"/>
      <c r="Q29" s="25"/>
    </row>
    <row r="30" spans="1:17" ht="23.25" x14ac:dyDescent="0.35">
      <c r="K30" s="5"/>
      <c r="L30" s="5"/>
      <c r="M30" s="5"/>
      <c r="N30" s="5"/>
      <c r="O30" s="5"/>
      <c r="P30" s="25"/>
      <c r="Q30" s="25"/>
    </row>
    <row r="31" spans="1:17" ht="23.25" x14ac:dyDescent="0.35">
      <c r="K31" s="5"/>
      <c r="L31" s="5"/>
      <c r="M31" s="5"/>
      <c r="N31" s="5"/>
      <c r="O31" s="5"/>
      <c r="P31" s="25"/>
      <c r="Q31" s="25"/>
    </row>
    <row r="32" spans="1:17" ht="23.25" x14ac:dyDescent="0.35">
      <c r="K32" s="5"/>
      <c r="L32" s="5"/>
      <c r="M32" s="5"/>
      <c r="N32" s="5"/>
      <c r="O32" s="5"/>
      <c r="P32" s="25"/>
      <c r="Q32" s="25"/>
    </row>
    <row r="33" spans="1:17" ht="23.25" x14ac:dyDescent="0.35">
      <c r="K33" s="5"/>
      <c r="L33" s="5"/>
      <c r="M33" s="5"/>
      <c r="N33" s="5"/>
      <c r="O33" s="5"/>
      <c r="P33" s="25"/>
      <c r="Q33" s="25"/>
    </row>
    <row r="34" spans="1:17" ht="31.5" x14ac:dyDescent="0.5">
      <c r="E34" s="14" t="s">
        <v>15</v>
      </c>
      <c r="F34" s="13">
        <f>F15 + SUM(H25:H29)</f>
        <v>44184.885016448185</v>
      </c>
      <c r="G34" s="23" t="s">
        <v>14</v>
      </c>
      <c r="H34" s="13">
        <f xml:space="preserve"> SUM(H25:H29)</f>
        <v>2144.4830124481805</v>
      </c>
      <c r="K34" s="5"/>
      <c r="L34" s="5"/>
      <c r="M34" s="5"/>
      <c r="N34" s="5"/>
      <c r="O34" s="5"/>
      <c r="P34" s="25"/>
      <c r="Q34" s="25"/>
    </row>
    <row r="35" spans="1:17" ht="23.25" x14ac:dyDescent="0.35">
      <c r="K35" s="5"/>
      <c r="L35" s="5"/>
      <c r="M35" s="5"/>
      <c r="N35" s="5"/>
      <c r="O35" s="5"/>
      <c r="P35" s="25"/>
      <c r="Q35" s="25"/>
    </row>
    <row r="36" spans="1:17" ht="23.25" x14ac:dyDescent="0.35">
      <c r="K36" s="5"/>
      <c r="L36" s="5"/>
      <c r="M36" s="5"/>
      <c r="N36" s="5"/>
      <c r="O36" s="5"/>
      <c r="P36" s="25"/>
      <c r="Q36" s="25"/>
    </row>
    <row r="37" spans="1:17" ht="23.25" x14ac:dyDescent="0.35">
      <c r="K37" s="5"/>
      <c r="L37" s="5"/>
      <c r="M37" s="5"/>
      <c r="N37" s="5"/>
      <c r="O37" s="5"/>
      <c r="P37" s="25"/>
      <c r="Q37" s="25"/>
    </row>
    <row r="38" spans="1:17" ht="23.25" x14ac:dyDescent="0.35">
      <c r="K38" s="5"/>
      <c r="L38" s="5"/>
      <c r="M38" s="5"/>
      <c r="N38" s="5"/>
      <c r="O38" s="5"/>
      <c r="P38" s="25"/>
      <c r="Q38" s="25"/>
    </row>
    <row r="39" spans="1:17" ht="31.5" x14ac:dyDescent="0.5">
      <c r="D39" s="4"/>
      <c r="K39" s="5"/>
      <c r="L39" s="5"/>
      <c r="M39" s="5"/>
      <c r="N39" s="5"/>
      <c r="O39" s="5"/>
      <c r="P39" s="25"/>
      <c r="Q39" s="25"/>
    </row>
    <row r="40" spans="1:17" ht="23.25" x14ac:dyDescent="0.35">
      <c r="K40" s="5"/>
      <c r="L40" s="5"/>
      <c r="M40" s="5"/>
      <c r="N40" s="5"/>
      <c r="O40" s="5"/>
      <c r="P40" s="25"/>
      <c r="Q40" s="25"/>
    </row>
    <row r="41" spans="1:17" ht="31.5" x14ac:dyDescent="0.5">
      <c r="D41" s="4" t="s">
        <v>24</v>
      </c>
      <c r="K41" s="5"/>
      <c r="L41" s="5"/>
      <c r="M41" s="5"/>
      <c r="N41" s="5"/>
      <c r="O41" s="5"/>
      <c r="P41" s="25"/>
      <c r="Q41" s="25"/>
    </row>
    <row r="42" spans="1:17" ht="23.25" x14ac:dyDescent="0.35">
      <c r="H42" t="s">
        <v>23</v>
      </c>
      <c r="K42" s="5"/>
      <c r="L42" s="5"/>
      <c r="M42" s="5"/>
      <c r="N42" s="5"/>
      <c r="O42" s="5"/>
      <c r="P42" s="25"/>
      <c r="Q42" s="25"/>
    </row>
    <row r="43" spans="1:17" ht="23.25" x14ac:dyDescent="0.35">
      <c r="A43" s="15" t="s">
        <v>0</v>
      </c>
      <c r="B43" s="16" t="s">
        <v>2</v>
      </c>
      <c r="C43" s="16" t="s">
        <v>12</v>
      </c>
      <c r="D43" s="17" t="s">
        <v>1</v>
      </c>
      <c r="E43" s="18" t="s">
        <v>8</v>
      </c>
      <c r="F43" s="16" t="s">
        <v>10</v>
      </c>
      <c r="G43" s="16" t="s">
        <v>9</v>
      </c>
      <c r="H43" s="16" t="s">
        <v>11</v>
      </c>
      <c r="K43" s="5"/>
      <c r="L43" s="5"/>
      <c r="M43" s="5"/>
      <c r="N43" s="5"/>
      <c r="O43" s="5"/>
      <c r="P43" s="25"/>
      <c r="Q43" s="25"/>
    </row>
    <row r="44" spans="1:17" ht="23.25" x14ac:dyDescent="0.35">
      <c r="A44" s="3" t="s">
        <v>3</v>
      </c>
      <c r="B44" s="6">
        <f>B25+7</f>
        <v>45701</v>
      </c>
      <c r="C44" s="8">
        <f>C25</f>
        <v>1</v>
      </c>
      <c r="D44" s="5">
        <f>F34 * C44</f>
        <v>44184.885016448185</v>
      </c>
      <c r="E44" s="7">
        <f>E25</f>
        <v>0.01</v>
      </c>
      <c r="F44" s="11"/>
      <c r="G44" s="5">
        <f>D44+(D44*E44)</f>
        <v>44626.733866612667</v>
      </c>
      <c r="H44" s="10">
        <f>D44 * E44</f>
        <v>441.84885016448186</v>
      </c>
      <c r="K44" s="5"/>
      <c r="L44" s="5"/>
      <c r="M44" s="5"/>
      <c r="N44" s="5"/>
      <c r="O44" s="5"/>
      <c r="P44" s="25"/>
      <c r="Q44" s="25"/>
    </row>
    <row r="45" spans="1:17" ht="23.25" x14ac:dyDescent="0.35">
      <c r="A45" s="3" t="s">
        <v>4</v>
      </c>
      <c r="B45" s="6">
        <f>B44+1</f>
        <v>45702</v>
      </c>
      <c r="C45" s="8">
        <f>C26</f>
        <v>1</v>
      </c>
      <c r="D45" s="5">
        <f>(F34+H44) *C45</f>
        <v>44626.733866612667</v>
      </c>
      <c r="E45" s="7">
        <f>E26</f>
        <v>0.01</v>
      </c>
      <c r="F45" s="11"/>
      <c r="G45" s="12">
        <f>D45+(D45*E45)</f>
        <v>45073.001205278793</v>
      </c>
      <c r="H45" s="10">
        <f>D45 * E45</f>
        <v>446.2673386661267</v>
      </c>
      <c r="K45" s="5"/>
      <c r="L45" s="5"/>
      <c r="M45" s="5"/>
      <c r="N45" s="5"/>
      <c r="O45" s="5"/>
      <c r="P45" s="25"/>
      <c r="Q45" s="25"/>
    </row>
    <row r="46" spans="1:17" ht="23.25" x14ac:dyDescent="0.35">
      <c r="A46" s="3" t="s">
        <v>5</v>
      </c>
      <c r="B46" s="6">
        <f>B45+1</f>
        <v>45703</v>
      </c>
      <c r="C46" s="8">
        <f>C27</f>
        <v>1</v>
      </c>
      <c r="D46" s="5">
        <f>(F34+H44+H45) *C46</f>
        <v>45073.001205278793</v>
      </c>
      <c r="E46" s="7">
        <f>E27</f>
        <v>0.01</v>
      </c>
      <c r="F46" s="11"/>
      <c r="G46" s="12">
        <f>D46+(D46*E46)</f>
        <v>45523.73121733158</v>
      </c>
      <c r="H46" s="10">
        <f>D46 * E46</f>
        <v>450.73001205278797</v>
      </c>
      <c r="K46" s="5"/>
      <c r="L46" s="5"/>
      <c r="M46" s="5"/>
      <c r="N46" s="5"/>
      <c r="O46" s="5"/>
      <c r="P46" s="25"/>
      <c r="Q46" s="25"/>
    </row>
    <row r="47" spans="1:17" ht="23.25" x14ac:dyDescent="0.35">
      <c r="A47" s="3" t="s">
        <v>6</v>
      </c>
      <c r="B47" s="6">
        <f>B46+1</f>
        <v>45704</v>
      </c>
      <c r="C47" s="8">
        <f>C28</f>
        <v>1</v>
      </c>
      <c r="D47" s="5">
        <f>(F34+H44+H45+H46) *C47</f>
        <v>45523.73121733158</v>
      </c>
      <c r="E47" s="7">
        <f>E28</f>
        <v>0.01</v>
      </c>
      <c r="F47" s="11"/>
      <c r="G47" s="12">
        <f>D47+(D47*E47)</f>
        <v>45978.968529504898</v>
      </c>
      <c r="H47" s="10">
        <f>D47*E47</f>
        <v>455.23731217331579</v>
      </c>
      <c r="K47" s="5"/>
      <c r="L47" s="5"/>
      <c r="M47" s="5"/>
      <c r="N47" s="5"/>
      <c r="O47" s="5"/>
      <c r="P47" s="25"/>
      <c r="Q47" s="25"/>
    </row>
    <row r="48" spans="1:17" ht="23.25" x14ac:dyDescent="0.35">
      <c r="A48" s="3" t="s">
        <v>7</v>
      </c>
      <c r="B48" s="6">
        <f>B47+1</f>
        <v>45705</v>
      </c>
      <c r="C48" s="8">
        <f>C29</f>
        <v>1</v>
      </c>
      <c r="D48" s="5">
        <f>(F34+H44+H45+H46+H47) *C48</f>
        <v>45978.968529504898</v>
      </c>
      <c r="E48" s="7">
        <f>E29</f>
        <v>0.01</v>
      </c>
      <c r="F48" s="11"/>
      <c r="G48" s="12">
        <f>D48+(D48*E48)</f>
        <v>46438.758214799949</v>
      </c>
      <c r="H48" s="10">
        <f>D48 * E48</f>
        <v>459.78968529504897</v>
      </c>
      <c r="K48" s="5"/>
      <c r="L48" s="5"/>
      <c r="M48" s="5"/>
      <c r="N48" s="5"/>
      <c r="O48" s="5"/>
      <c r="P48" s="25"/>
      <c r="Q48" s="25"/>
    </row>
    <row r="49" spans="1:17" ht="23.25" x14ac:dyDescent="0.35">
      <c r="K49" s="5"/>
      <c r="L49" s="5"/>
      <c r="M49" s="5"/>
      <c r="N49" s="5"/>
      <c r="O49" s="5"/>
      <c r="P49" s="25"/>
      <c r="Q49" s="25"/>
    </row>
    <row r="50" spans="1:17" ht="23.25" x14ac:dyDescent="0.35">
      <c r="K50" s="5"/>
      <c r="L50" s="5"/>
      <c r="M50" s="5"/>
      <c r="N50" s="5"/>
      <c r="O50" s="5"/>
      <c r="P50" s="25"/>
      <c r="Q50" s="25"/>
    </row>
    <row r="51" spans="1:17" ht="23.25" x14ac:dyDescent="0.35">
      <c r="K51" s="5"/>
      <c r="L51" s="5"/>
      <c r="M51" s="5"/>
      <c r="N51" s="5"/>
      <c r="O51" s="5"/>
      <c r="P51" s="25"/>
      <c r="Q51" s="25"/>
    </row>
    <row r="52" spans="1:17" ht="23.25" x14ac:dyDescent="0.35">
      <c r="K52" s="5"/>
      <c r="L52" s="5"/>
      <c r="M52" s="5"/>
      <c r="N52" s="5"/>
      <c r="O52" s="5"/>
      <c r="P52" s="25"/>
      <c r="Q52" s="25"/>
    </row>
    <row r="53" spans="1:17" ht="31.5" x14ac:dyDescent="0.5">
      <c r="E53" s="14" t="s">
        <v>15</v>
      </c>
      <c r="F53" s="13">
        <f>F34 + SUM(H44:H48)</f>
        <v>46438.758214799949</v>
      </c>
      <c r="G53" s="23" t="s">
        <v>14</v>
      </c>
      <c r="H53" s="13">
        <f xml:space="preserve"> SUM(H44:H48)</f>
        <v>2253.8731983517614</v>
      </c>
      <c r="K53" s="5"/>
      <c r="L53" s="5"/>
      <c r="M53" s="5"/>
      <c r="N53" s="5"/>
      <c r="O53" s="5"/>
      <c r="P53" s="25"/>
      <c r="Q53" s="25"/>
    </row>
    <row r="54" spans="1:17" ht="23.25" x14ac:dyDescent="0.35">
      <c r="K54" s="5"/>
      <c r="L54" s="5"/>
      <c r="M54" s="5"/>
      <c r="N54" s="5"/>
      <c r="O54" s="5"/>
      <c r="P54" s="25"/>
      <c r="Q54" s="25"/>
    </row>
    <row r="55" spans="1:17" ht="23.25" x14ac:dyDescent="0.35">
      <c r="K55" s="5"/>
      <c r="L55" s="5"/>
      <c r="M55" s="5"/>
      <c r="N55" s="5"/>
      <c r="O55" s="5"/>
      <c r="P55" s="25"/>
      <c r="Q55" s="25"/>
    </row>
    <row r="56" spans="1:17" ht="23.25" x14ac:dyDescent="0.35">
      <c r="K56" s="5"/>
      <c r="L56" s="5"/>
      <c r="M56" s="5"/>
      <c r="N56" s="5"/>
      <c r="O56" s="5"/>
      <c r="P56" s="25"/>
      <c r="Q56" s="25"/>
    </row>
    <row r="57" spans="1:17" ht="23.25" x14ac:dyDescent="0.35">
      <c r="K57" s="5"/>
      <c r="L57" s="5"/>
      <c r="M57" s="5"/>
      <c r="N57" s="5"/>
      <c r="O57" s="5"/>
      <c r="P57" s="25"/>
      <c r="Q57" s="25"/>
    </row>
    <row r="58" spans="1:17" ht="23.25" x14ac:dyDescent="0.35">
      <c r="K58" s="5"/>
      <c r="L58" s="5"/>
      <c r="M58" s="5"/>
      <c r="N58" s="5"/>
      <c r="O58" s="5"/>
      <c r="P58" s="25"/>
      <c r="Q58" s="25"/>
    </row>
    <row r="59" spans="1:17" ht="23.25" x14ac:dyDescent="0.35">
      <c r="K59" s="5"/>
      <c r="L59" s="5"/>
      <c r="M59" s="5"/>
      <c r="N59" s="5"/>
      <c r="O59" s="5"/>
      <c r="P59" s="25"/>
      <c r="Q59" s="25"/>
    </row>
    <row r="60" spans="1:17" ht="31.5" x14ac:dyDescent="0.5">
      <c r="D60" s="4" t="s">
        <v>25</v>
      </c>
      <c r="K60" s="5"/>
      <c r="L60" s="5"/>
      <c r="M60" s="5"/>
      <c r="N60" s="5"/>
      <c r="O60" s="5"/>
      <c r="P60" s="25"/>
      <c r="Q60" s="25"/>
    </row>
    <row r="61" spans="1:17" ht="23.25" x14ac:dyDescent="0.35">
      <c r="H61" t="s">
        <v>23</v>
      </c>
      <c r="K61" s="5"/>
      <c r="L61" s="5"/>
      <c r="M61" s="5"/>
      <c r="N61" s="5"/>
      <c r="O61" s="5"/>
      <c r="P61" s="25"/>
      <c r="Q61" s="25"/>
    </row>
    <row r="62" spans="1:17" ht="23.25" x14ac:dyDescent="0.35">
      <c r="A62" s="15" t="s">
        <v>0</v>
      </c>
      <c r="B62" s="16" t="s">
        <v>2</v>
      </c>
      <c r="C62" s="16" t="s">
        <v>12</v>
      </c>
      <c r="D62" s="17" t="s">
        <v>1</v>
      </c>
      <c r="E62" s="18" t="s">
        <v>8</v>
      </c>
      <c r="F62" s="16" t="s">
        <v>10</v>
      </c>
      <c r="G62" s="16" t="s">
        <v>9</v>
      </c>
      <c r="H62" s="16" t="s">
        <v>11</v>
      </c>
      <c r="K62" s="5"/>
      <c r="L62" s="5"/>
      <c r="M62" s="5"/>
      <c r="N62" s="5"/>
      <c r="O62" s="5"/>
      <c r="P62" s="25"/>
      <c r="Q62" s="25"/>
    </row>
    <row r="63" spans="1:17" ht="23.25" x14ac:dyDescent="0.35">
      <c r="A63" s="3" t="s">
        <v>3</v>
      </c>
      <c r="B63" s="6">
        <f>B44+7</f>
        <v>45708</v>
      </c>
      <c r="C63" s="8">
        <f>C44</f>
        <v>1</v>
      </c>
      <c r="D63" s="5">
        <f>F53 * C63</f>
        <v>46438.758214799949</v>
      </c>
      <c r="E63" s="7">
        <f>E44</f>
        <v>0.01</v>
      </c>
      <c r="F63" s="11"/>
      <c r="G63" s="5">
        <f>D63+(D63*E63)</f>
        <v>46903.145796947945</v>
      </c>
      <c r="H63" s="10">
        <f>D63 * E63</f>
        <v>464.38758214799952</v>
      </c>
      <c r="K63" s="5"/>
      <c r="L63" s="5"/>
      <c r="M63" s="5"/>
      <c r="N63" s="5"/>
      <c r="O63" s="5"/>
      <c r="P63" s="25"/>
      <c r="Q63" s="25"/>
    </row>
    <row r="64" spans="1:17" ht="23.25" x14ac:dyDescent="0.35">
      <c r="A64" s="3" t="s">
        <v>4</v>
      </c>
      <c r="B64" s="6">
        <f>B63+1</f>
        <v>45709</v>
      </c>
      <c r="C64" s="8">
        <f>C45</f>
        <v>1</v>
      </c>
      <c r="D64" s="5">
        <f>(F53+H63) *C64</f>
        <v>46903.145796947945</v>
      </c>
      <c r="E64" s="7">
        <f>E45</f>
        <v>0.01</v>
      </c>
      <c r="G64" s="12">
        <f>D64+(D64*E64)</f>
        <v>47372.177254917427</v>
      </c>
      <c r="H64" s="10">
        <f>D64 * E64</f>
        <v>469.03145796947945</v>
      </c>
      <c r="K64" s="5"/>
      <c r="L64" s="5"/>
      <c r="M64" s="5"/>
      <c r="N64" s="5"/>
      <c r="O64" s="5"/>
      <c r="P64" s="25"/>
      <c r="Q64" s="25"/>
    </row>
    <row r="65" spans="1:17" ht="23.25" x14ac:dyDescent="0.35">
      <c r="A65" s="3" t="s">
        <v>5</v>
      </c>
      <c r="B65" s="6">
        <f>B64+1</f>
        <v>45710</v>
      </c>
      <c r="C65" s="8">
        <f>C46</f>
        <v>1</v>
      </c>
      <c r="D65" s="5">
        <f>(F53+H63+H64) *C65</f>
        <v>47372.177254917427</v>
      </c>
      <c r="E65" s="7">
        <f>E46</f>
        <v>0.01</v>
      </c>
      <c r="F65" s="11"/>
      <c r="G65" s="12">
        <f>D65+(D65*E65)</f>
        <v>47845.899027466599</v>
      </c>
      <c r="H65" s="10">
        <f>D65 * E65</f>
        <v>473.72177254917426</v>
      </c>
      <c r="K65" s="5"/>
      <c r="L65" s="5"/>
      <c r="M65" s="5"/>
      <c r="N65" s="5"/>
      <c r="O65" s="5"/>
      <c r="P65" s="25"/>
      <c r="Q65" s="25"/>
    </row>
    <row r="66" spans="1:17" ht="23.25" x14ac:dyDescent="0.35">
      <c r="A66" s="3" t="s">
        <v>6</v>
      </c>
      <c r="B66" s="6">
        <f>B65+1</f>
        <v>45711</v>
      </c>
      <c r="C66" s="8">
        <f>C47</f>
        <v>1</v>
      </c>
      <c r="D66" s="5">
        <f>(F53+H63+H64+H65) *C66</f>
        <v>47845.899027466599</v>
      </c>
      <c r="E66" s="7">
        <f>E47</f>
        <v>0.01</v>
      </c>
      <c r="F66" s="11"/>
      <c r="G66" s="12">
        <f>D66+(D66*E66)</f>
        <v>48324.358017741266</v>
      </c>
      <c r="H66" s="10">
        <f>D66*E66</f>
        <v>478.45899027466601</v>
      </c>
      <c r="K66" s="5"/>
      <c r="L66" s="5"/>
      <c r="M66" s="5"/>
      <c r="N66" s="5"/>
      <c r="O66" s="5"/>
      <c r="P66" s="25"/>
      <c r="Q66" s="25"/>
    </row>
    <row r="67" spans="1:17" ht="23.25" x14ac:dyDescent="0.35">
      <c r="A67" s="3" t="s">
        <v>7</v>
      </c>
      <c r="B67" s="6">
        <f>B66+1</f>
        <v>45712</v>
      </c>
      <c r="C67" s="8">
        <f>C48</f>
        <v>1</v>
      </c>
      <c r="D67" s="5">
        <f>(F53+H63+H64+H65+H66) *C67</f>
        <v>48324.358017741266</v>
      </c>
      <c r="E67" s="7">
        <f>E48</f>
        <v>0.01</v>
      </c>
      <c r="F67" s="11"/>
      <c r="G67" s="12">
        <f>D67+(D67*E67)</f>
        <v>48807.601597918678</v>
      </c>
      <c r="H67" s="10">
        <f>D67 * E67</f>
        <v>483.2435801774127</v>
      </c>
      <c r="K67" s="5"/>
      <c r="L67" s="5"/>
      <c r="M67" s="5"/>
      <c r="N67" s="5"/>
      <c r="O67" s="5"/>
      <c r="P67" s="25"/>
      <c r="Q67" s="25"/>
    </row>
    <row r="68" spans="1:17" ht="23.25" x14ac:dyDescent="0.35">
      <c r="K68" s="5"/>
      <c r="L68" s="5"/>
      <c r="M68" s="5"/>
      <c r="N68" s="5"/>
      <c r="O68" s="5"/>
      <c r="P68" s="25"/>
      <c r="Q68" s="25"/>
    </row>
    <row r="69" spans="1:17" ht="23.25" x14ac:dyDescent="0.35">
      <c r="K69" s="5"/>
      <c r="L69" s="5"/>
      <c r="M69" s="5"/>
      <c r="N69" s="5"/>
      <c r="O69" s="5"/>
      <c r="P69" s="25"/>
      <c r="Q69" s="25"/>
    </row>
    <row r="70" spans="1:17" ht="23.25" x14ac:dyDescent="0.35">
      <c r="K70" s="5"/>
      <c r="L70" s="5"/>
      <c r="M70" s="5"/>
      <c r="N70" s="5"/>
      <c r="O70" s="5"/>
      <c r="P70" s="25"/>
      <c r="Q70" s="25"/>
    </row>
    <row r="71" spans="1:17" ht="23.25" x14ac:dyDescent="0.35">
      <c r="K71" s="5"/>
      <c r="L71" s="5"/>
      <c r="M71" s="5"/>
      <c r="N71" s="5"/>
      <c r="O71" s="5"/>
      <c r="P71" s="25"/>
      <c r="Q71" s="25"/>
    </row>
    <row r="72" spans="1:17" ht="31.5" x14ac:dyDescent="0.5">
      <c r="E72" s="14" t="s">
        <v>15</v>
      </c>
      <c r="F72" s="13">
        <f>F53 + SUM(H63:H67)</f>
        <v>48807.601597918678</v>
      </c>
      <c r="G72" s="23" t="s">
        <v>14</v>
      </c>
      <c r="H72" s="13">
        <f xml:space="preserve"> SUM(H63:H67)</f>
        <v>2368.8433831187322</v>
      </c>
      <c r="K72" s="5"/>
      <c r="L72" s="5"/>
      <c r="M72" s="5"/>
      <c r="N72" s="5"/>
      <c r="O72" s="5"/>
      <c r="P72" s="25"/>
      <c r="Q72" s="25"/>
    </row>
    <row r="73" spans="1:17" ht="23.25" x14ac:dyDescent="0.35">
      <c r="K73" s="5"/>
      <c r="L73" s="5"/>
      <c r="M73" s="5"/>
      <c r="N73" s="5"/>
      <c r="O73" s="5"/>
      <c r="P73" s="25"/>
      <c r="Q73" s="25"/>
    </row>
    <row r="74" spans="1:17" ht="23.25" x14ac:dyDescent="0.35">
      <c r="K74" s="5"/>
      <c r="L74" s="5"/>
      <c r="M74" s="5"/>
      <c r="N74" s="5"/>
      <c r="O74" s="5"/>
      <c r="P74" s="25"/>
      <c r="Q74" s="25"/>
    </row>
    <row r="75" spans="1:17" ht="23.25" x14ac:dyDescent="0.35">
      <c r="K75" s="5"/>
      <c r="L75" s="5"/>
      <c r="M75" s="5"/>
      <c r="N75" s="5"/>
      <c r="O75" s="5"/>
      <c r="P75" s="25"/>
      <c r="Q75" s="25"/>
    </row>
    <row r="76" spans="1:17" ht="23.25" x14ac:dyDescent="0.35">
      <c r="K76" s="5"/>
      <c r="L76" s="5"/>
      <c r="M76" s="5"/>
      <c r="N76" s="5"/>
      <c r="O76" s="5"/>
      <c r="P76" s="25"/>
      <c r="Q76" s="25"/>
    </row>
    <row r="77" spans="1:17" ht="23.25" x14ac:dyDescent="0.35">
      <c r="K77" s="5"/>
      <c r="L77" s="5"/>
      <c r="M77" s="5"/>
      <c r="N77" s="5"/>
      <c r="O77" s="5"/>
      <c r="P77" s="25"/>
      <c r="Q77" s="25"/>
    </row>
    <row r="78" spans="1:17" ht="23.25" x14ac:dyDescent="0.35">
      <c r="K78" s="5"/>
      <c r="L78" s="5"/>
      <c r="M78" s="5"/>
      <c r="N78" s="5"/>
      <c r="O78" s="5"/>
      <c r="P78" s="25"/>
      <c r="Q78" s="25"/>
    </row>
    <row r="79" spans="1:17" ht="31.5" x14ac:dyDescent="0.5">
      <c r="A79" s="21" t="s">
        <v>32</v>
      </c>
      <c r="B79" s="22"/>
      <c r="D79" s="4" t="s">
        <v>26</v>
      </c>
      <c r="K79" s="5"/>
      <c r="L79" s="5"/>
      <c r="M79" s="5"/>
      <c r="N79" s="5"/>
      <c r="O79" s="5"/>
      <c r="P79" s="25"/>
      <c r="Q79" s="25"/>
    </row>
    <row r="80" spans="1:17" ht="23.25" x14ac:dyDescent="0.35">
      <c r="H80" t="s">
        <v>23</v>
      </c>
      <c r="K80" s="5"/>
      <c r="L80" s="5"/>
      <c r="M80" s="5"/>
      <c r="N80" s="5"/>
      <c r="O80" s="5"/>
      <c r="P80" s="25"/>
      <c r="Q80" s="25"/>
    </row>
    <row r="81" spans="1:17" ht="23.25" x14ac:dyDescent="0.35">
      <c r="A81" s="15" t="s">
        <v>0</v>
      </c>
      <c r="B81" s="16" t="s">
        <v>2</v>
      </c>
      <c r="C81" s="16" t="s">
        <v>12</v>
      </c>
      <c r="D81" s="17" t="s">
        <v>1</v>
      </c>
      <c r="E81" s="18" t="s">
        <v>8</v>
      </c>
      <c r="F81" s="16" t="s">
        <v>10</v>
      </c>
      <c r="G81" s="16" t="s">
        <v>9</v>
      </c>
      <c r="H81" s="16" t="s">
        <v>11</v>
      </c>
      <c r="K81" s="5"/>
      <c r="L81" s="5"/>
      <c r="M81" s="5"/>
      <c r="N81" s="5"/>
      <c r="O81" s="5"/>
      <c r="P81" s="25"/>
      <c r="Q81" s="25"/>
    </row>
    <row r="82" spans="1:17" ht="23.25" x14ac:dyDescent="0.35">
      <c r="A82" s="3" t="s">
        <v>3</v>
      </c>
      <c r="B82" s="6">
        <f>B63+7</f>
        <v>45715</v>
      </c>
      <c r="C82" s="8">
        <f>C63</f>
        <v>1</v>
      </c>
      <c r="D82" s="5">
        <f>F72 * C82</f>
        <v>48807.601597918678</v>
      </c>
      <c r="E82" s="7">
        <f>E63</f>
        <v>0.01</v>
      </c>
      <c r="F82" s="11"/>
      <c r="G82" s="5">
        <f>D82+(D82*E82)</f>
        <v>49295.677613897868</v>
      </c>
      <c r="H82" s="10">
        <f>D82 * E82</f>
        <v>488.07601597918676</v>
      </c>
      <c r="K82" s="5"/>
      <c r="L82" s="5"/>
      <c r="M82" s="5"/>
      <c r="N82" s="5"/>
      <c r="O82" s="5"/>
      <c r="P82" s="25"/>
      <c r="Q82" s="25"/>
    </row>
    <row r="83" spans="1:17" ht="23.25" x14ac:dyDescent="0.35">
      <c r="A83" s="3" t="s">
        <v>4</v>
      </c>
      <c r="B83" s="6">
        <f>B82+1</f>
        <v>45716</v>
      </c>
      <c r="C83" s="8">
        <f>C64</f>
        <v>1</v>
      </c>
      <c r="D83" s="5">
        <f>(F72+H82) *C83</f>
        <v>49295.677613897868</v>
      </c>
      <c r="E83" s="7">
        <f>E64</f>
        <v>0.01</v>
      </c>
      <c r="F83" s="11"/>
      <c r="G83" s="12">
        <f>D83+(D83*E83)</f>
        <v>49788.634390036845</v>
      </c>
      <c r="H83" s="10">
        <f>D83 * E83</f>
        <v>492.95677613897868</v>
      </c>
      <c r="K83" s="5"/>
      <c r="L83" s="5"/>
      <c r="M83" s="5"/>
      <c r="N83" s="5"/>
      <c r="O83" s="5"/>
      <c r="P83" s="25"/>
      <c r="Q83" s="25"/>
    </row>
    <row r="84" spans="1:17" ht="23.25" x14ac:dyDescent="0.35">
      <c r="A84" s="3" t="s">
        <v>5</v>
      </c>
      <c r="B84" s="6">
        <f>B83+1</f>
        <v>45717</v>
      </c>
      <c r="C84" s="8">
        <f>C65</f>
        <v>1</v>
      </c>
      <c r="D84" s="5">
        <f>(F72+H82+H83) *C84</f>
        <v>49788.634390036845</v>
      </c>
      <c r="E84" s="7">
        <f>E65</f>
        <v>0.01</v>
      </c>
      <c r="F84" s="11"/>
      <c r="G84" s="12">
        <f>D84+(D84*E84)</f>
        <v>50286.520733937214</v>
      </c>
      <c r="H84" s="10">
        <f>D84 * E84</f>
        <v>497.88634390036844</v>
      </c>
      <c r="K84" s="5"/>
      <c r="L84" s="5"/>
      <c r="M84" s="5"/>
      <c r="N84" s="5"/>
      <c r="O84" s="5"/>
      <c r="P84" s="25"/>
      <c r="Q84" s="25"/>
    </row>
    <row r="85" spans="1:17" ht="23.25" x14ac:dyDescent="0.35">
      <c r="A85" s="3" t="s">
        <v>6</v>
      </c>
      <c r="B85" s="6">
        <f>B84+1</f>
        <v>45718</v>
      </c>
      <c r="C85" s="8">
        <f>C66</f>
        <v>1</v>
      </c>
      <c r="D85" s="5">
        <f>(F72+H82+H83+H84) *C85</f>
        <v>50286.520733937214</v>
      </c>
      <c r="E85" s="7">
        <f>E66</f>
        <v>0.01</v>
      </c>
      <c r="F85" s="11"/>
      <c r="G85" s="12">
        <f>D85+(D85*E85)</f>
        <v>50789.385941276589</v>
      </c>
      <c r="H85" s="10">
        <f>D85*E85</f>
        <v>502.86520733937215</v>
      </c>
      <c r="K85" s="5"/>
      <c r="L85" s="5"/>
      <c r="M85" s="5"/>
      <c r="N85" s="5"/>
      <c r="O85" s="5"/>
      <c r="P85" s="25"/>
      <c r="Q85" s="25"/>
    </row>
    <row r="86" spans="1:17" ht="23.25" x14ac:dyDescent="0.35">
      <c r="A86" s="3" t="s">
        <v>7</v>
      </c>
      <c r="B86" s="6">
        <f>B85+1</f>
        <v>45719</v>
      </c>
      <c r="C86" s="8">
        <f>C67</f>
        <v>1</v>
      </c>
      <c r="D86" s="5">
        <f>(F72+H82+H83+H84+H85) *C86</f>
        <v>50789.385941276589</v>
      </c>
      <c r="E86" s="7">
        <f>E67</f>
        <v>0.01</v>
      </c>
      <c r="F86" s="11"/>
      <c r="G86" s="12">
        <f>D86+(D86*E86)</f>
        <v>51297.279800689357</v>
      </c>
      <c r="H86" s="10">
        <f>D86 * E86</f>
        <v>507.89385941276589</v>
      </c>
      <c r="K86" s="5"/>
      <c r="L86" s="5"/>
      <c r="M86" s="5"/>
      <c r="N86" s="5"/>
      <c r="O86" s="5"/>
      <c r="P86" s="25"/>
      <c r="Q86" s="25"/>
    </row>
    <row r="87" spans="1:17" ht="23.25" x14ac:dyDescent="0.35">
      <c r="K87" s="5"/>
      <c r="L87" s="5"/>
      <c r="M87" s="5"/>
      <c r="N87" s="5"/>
      <c r="O87" s="5"/>
      <c r="P87" s="25"/>
      <c r="Q87" s="25"/>
    </row>
    <row r="88" spans="1:17" ht="23.25" x14ac:dyDescent="0.35">
      <c r="K88" s="5"/>
      <c r="L88" s="5"/>
      <c r="M88" s="5"/>
      <c r="N88" s="5"/>
      <c r="O88" s="5"/>
      <c r="P88" s="25"/>
      <c r="Q88" s="25"/>
    </row>
    <row r="89" spans="1:17" ht="23.25" x14ac:dyDescent="0.35">
      <c r="K89" s="5"/>
      <c r="L89" s="5"/>
      <c r="M89" s="5"/>
      <c r="N89" s="5"/>
      <c r="O89" s="5"/>
      <c r="P89" s="25"/>
      <c r="Q89" s="25"/>
    </row>
    <row r="90" spans="1:17" ht="23.25" x14ac:dyDescent="0.35">
      <c r="K90" s="5"/>
      <c r="L90" s="5"/>
      <c r="M90" s="5"/>
      <c r="N90" s="5"/>
      <c r="O90" s="5"/>
      <c r="P90" s="25"/>
      <c r="Q90" s="25"/>
    </row>
    <row r="91" spans="1:17" ht="31.5" x14ac:dyDescent="0.5">
      <c r="E91" s="14" t="s">
        <v>15</v>
      </c>
      <c r="F91" s="13">
        <f>F72 + SUM(H82:H86)</f>
        <v>51297.27980068935</v>
      </c>
      <c r="G91" s="23" t="s">
        <v>14</v>
      </c>
      <c r="H91" s="13">
        <f xml:space="preserve"> SUM(H82:H86)</f>
        <v>2489.6782027706718</v>
      </c>
      <c r="K91" s="5"/>
      <c r="L91" s="5"/>
      <c r="M91" s="5"/>
      <c r="N91" s="5"/>
      <c r="O91" s="5"/>
      <c r="P91" s="25"/>
      <c r="Q91" s="25"/>
    </row>
    <row r="92" spans="1:17" ht="23.25" x14ac:dyDescent="0.35">
      <c r="K92" s="5"/>
      <c r="L92" s="5"/>
      <c r="M92" s="5"/>
      <c r="N92" s="5"/>
      <c r="O92" s="5"/>
      <c r="P92" s="25"/>
      <c r="Q92" s="25"/>
    </row>
    <row r="93" spans="1:17" ht="23.25" x14ac:dyDescent="0.35">
      <c r="K93" s="5"/>
      <c r="L93" s="5"/>
      <c r="M93" s="5"/>
      <c r="N93" s="5"/>
      <c r="O93" s="5"/>
      <c r="P93" s="25"/>
      <c r="Q93" s="25"/>
    </row>
    <row r="94" spans="1:17" ht="23.25" x14ac:dyDescent="0.35">
      <c r="K94" s="5"/>
      <c r="L94" s="5"/>
      <c r="M94" s="5"/>
      <c r="N94" s="5"/>
      <c r="O94" s="5"/>
      <c r="P94" s="25"/>
      <c r="Q94" s="25"/>
    </row>
    <row r="95" spans="1:17" ht="23.25" x14ac:dyDescent="0.35">
      <c r="K95" s="5"/>
      <c r="L95" s="5"/>
      <c r="M95" s="5"/>
      <c r="N95" s="5"/>
      <c r="O95" s="5"/>
      <c r="P95" s="25"/>
      <c r="Q95" s="25"/>
    </row>
    <row r="96" spans="1:17" ht="23.25" x14ac:dyDescent="0.35">
      <c r="K96" s="5"/>
      <c r="L96" s="5"/>
      <c r="M96" s="5"/>
      <c r="N96" s="5"/>
      <c r="O96" s="5"/>
      <c r="P96" s="25"/>
      <c r="Q96" s="25"/>
    </row>
    <row r="97" spans="1:17" ht="23.25" x14ac:dyDescent="0.35">
      <c r="K97" s="5"/>
      <c r="L97" s="5"/>
      <c r="M97" s="5"/>
      <c r="N97" s="5"/>
      <c r="O97" s="5"/>
      <c r="P97" s="25"/>
      <c r="Q97" s="25"/>
    </row>
    <row r="98" spans="1:17" ht="31.5" x14ac:dyDescent="0.5">
      <c r="D98" s="4" t="s">
        <v>27</v>
      </c>
      <c r="K98" s="5"/>
      <c r="L98" s="5"/>
      <c r="M98" s="5"/>
      <c r="N98" s="5"/>
      <c r="O98" s="5"/>
      <c r="P98" s="25"/>
      <c r="Q98" s="25"/>
    </row>
    <row r="99" spans="1:17" ht="23.25" x14ac:dyDescent="0.35">
      <c r="H99" t="s">
        <v>23</v>
      </c>
      <c r="K99" s="5"/>
      <c r="L99" s="5"/>
      <c r="M99" s="5"/>
      <c r="N99" s="5"/>
      <c r="O99" s="5"/>
      <c r="P99" s="25"/>
      <c r="Q99" s="25"/>
    </row>
    <row r="100" spans="1:17" ht="23.25" x14ac:dyDescent="0.35">
      <c r="A100" s="15" t="s">
        <v>0</v>
      </c>
      <c r="B100" s="16" t="s">
        <v>2</v>
      </c>
      <c r="C100" s="16" t="s">
        <v>12</v>
      </c>
      <c r="D100" s="17" t="s">
        <v>1</v>
      </c>
      <c r="E100" s="18" t="s">
        <v>8</v>
      </c>
      <c r="F100" s="16" t="s">
        <v>10</v>
      </c>
      <c r="G100" s="16" t="s">
        <v>9</v>
      </c>
      <c r="H100" s="16" t="s">
        <v>11</v>
      </c>
      <c r="K100" s="5"/>
      <c r="L100" s="5"/>
      <c r="M100" s="5"/>
      <c r="N100" s="5"/>
      <c r="O100" s="5"/>
      <c r="P100" s="25"/>
      <c r="Q100" s="25"/>
    </row>
    <row r="101" spans="1:17" ht="23.25" x14ac:dyDescent="0.35">
      <c r="A101" s="3" t="s">
        <v>3</v>
      </c>
      <c r="B101" s="6">
        <f>B82+7</f>
        <v>45722</v>
      </c>
      <c r="C101" s="8">
        <f>C82</f>
        <v>1</v>
      </c>
      <c r="D101" s="5">
        <f>F91 * C101</f>
        <v>51297.27980068935</v>
      </c>
      <c r="E101" s="7">
        <f>E82</f>
        <v>0.01</v>
      </c>
      <c r="F101" s="11"/>
      <c r="G101" s="5">
        <f>D101+(D101*E101)</f>
        <v>51810.252598696243</v>
      </c>
      <c r="H101" s="10">
        <f>D101 * E101</f>
        <v>512.97279800689353</v>
      </c>
      <c r="K101" s="5"/>
      <c r="L101" s="5"/>
      <c r="M101" s="5"/>
      <c r="N101" s="5"/>
      <c r="O101" s="5"/>
      <c r="P101" s="25"/>
      <c r="Q101" s="25"/>
    </row>
    <row r="102" spans="1:17" ht="23.25" x14ac:dyDescent="0.35">
      <c r="A102" s="3" t="s">
        <v>4</v>
      </c>
      <c r="B102" s="6">
        <f>B101+1</f>
        <v>45723</v>
      </c>
      <c r="C102" s="8">
        <f>C83</f>
        <v>1</v>
      </c>
      <c r="D102" s="5">
        <f>(F91+H101) *C102</f>
        <v>51810.252598696243</v>
      </c>
      <c r="E102" s="7">
        <f>E83</f>
        <v>0.01</v>
      </c>
      <c r="F102" s="11"/>
      <c r="G102" s="12">
        <f>D102+(D102*E102)</f>
        <v>52328.355124683207</v>
      </c>
      <c r="H102" s="10">
        <f>D102 * E102</f>
        <v>518.10252598696241</v>
      </c>
      <c r="K102" s="5"/>
      <c r="L102" s="5"/>
      <c r="M102" s="5"/>
      <c r="N102" s="5"/>
      <c r="O102" s="5"/>
      <c r="P102" s="25"/>
      <c r="Q102" s="25"/>
    </row>
    <row r="103" spans="1:17" ht="23.25" x14ac:dyDescent="0.35">
      <c r="A103" s="3" t="s">
        <v>5</v>
      </c>
      <c r="B103" s="6">
        <f>B102+1</f>
        <v>45724</v>
      </c>
      <c r="C103" s="8">
        <f>C84</f>
        <v>1</v>
      </c>
      <c r="D103" s="5">
        <f>(F91+H101+H102) *C103</f>
        <v>52328.355124683207</v>
      </c>
      <c r="E103" s="7">
        <f>E84</f>
        <v>0.01</v>
      </c>
      <c r="F103" s="11"/>
      <c r="G103" s="12">
        <f>D103+(D103*E103)</f>
        <v>52851.638675930037</v>
      </c>
      <c r="H103" s="10">
        <f>D103 * E103</f>
        <v>523.28355124683208</v>
      </c>
      <c r="K103" s="5"/>
      <c r="L103" s="5"/>
      <c r="M103" s="5"/>
      <c r="N103" s="5"/>
      <c r="O103" s="5"/>
      <c r="P103" s="25"/>
      <c r="Q103" s="25"/>
    </row>
    <row r="104" spans="1:17" ht="23.25" x14ac:dyDescent="0.35">
      <c r="A104" s="3" t="s">
        <v>6</v>
      </c>
      <c r="B104" s="6">
        <f>B103+1</f>
        <v>45725</v>
      </c>
      <c r="C104" s="8">
        <f>C85</f>
        <v>1</v>
      </c>
      <c r="D104" s="5">
        <f>(F91+H101+H102+H103) *C104</f>
        <v>52851.638675930037</v>
      </c>
      <c r="E104" s="7">
        <f>E85</f>
        <v>0.01</v>
      </c>
      <c r="F104" s="11"/>
      <c r="G104" s="12">
        <f>D104+(D104*E104)</f>
        <v>53380.155062689337</v>
      </c>
      <c r="H104" s="10">
        <f>D104*E104</f>
        <v>528.51638675930042</v>
      </c>
      <c r="K104" s="5"/>
      <c r="L104" s="5"/>
      <c r="M104" s="5"/>
      <c r="N104" s="5"/>
      <c r="O104" s="5"/>
      <c r="P104" s="25"/>
      <c r="Q104" s="25"/>
    </row>
    <row r="105" spans="1:17" ht="23.25" x14ac:dyDescent="0.35">
      <c r="A105" s="3" t="s">
        <v>7</v>
      </c>
      <c r="B105" s="6">
        <f>B104+1</f>
        <v>45726</v>
      </c>
      <c r="C105" s="8">
        <f>C86</f>
        <v>1</v>
      </c>
      <c r="D105" s="5">
        <f>(F91+H101+H102+H103+H104) *C105</f>
        <v>53380.155062689337</v>
      </c>
      <c r="E105" s="7">
        <f>E86</f>
        <v>0.01</v>
      </c>
      <c r="F105" s="11"/>
      <c r="G105" s="12">
        <f>D105+(D105*E105)</f>
        <v>53913.95661331623</v>
      </c>
      <c r="H105" s="10">
        <f>D105 * E105</f>
        <v>533.80155062689334</v>
      </c>
      <c r="K105" s="5"/>
      <c r="L105" s="5"/>
      <c r="M105" s="5"/>
      <c r="N105" s="5"/>
      <c r="O105" s="5"/>
      <c r="P105" s="25"/>
      <c r="Q105" s="25"/>
    </row>
    <row r="106" spans="1:17" ht="23.25" x14ac:dyDescent="0.35">
      <c r="K106" s="5"/>
      <c r="L106" s="5"/>
      <c r="M106" s="5"/>
      <c r="N106" s="5"/>
      <c r="O106" s="5"/>
      <c r="P106" s="25"/>
      <c r="Q106" s="25"/>
    </row>
    <row r="107" spans="1:17" ht="23.25" x14ac:dyDescent="0.35">
      <c r="K107" s="5"/>
      <c r="L107" s="5"/>
      <c r="M107" s="5"/>
      <c r="N107" s="5"/>
      <c r="O107" s="5"/>
      <c r="P107" s="25"/>
      <c r="Q107" s="25"/>
    </row>
    <row r="108" spans="1:17" ht="23.25" x14ac:dyDescent="0.35">
      <c r="K108" s="5"/>
      <c r="L108" s="5"/>
      <c r="M108" s="5"/>
      <c r="N108" s="5"/>
      <c r="O108" s="5"/>
      <c r="P108" s="25"/>
      <c r="Q108" s="25"/>
    </row>
    <row r="109" spans="1:17" ht="23.25" x14ac:dyDescent="0.35">
      <c r="K109" s="5"/>
      <c r="L109" s="5"/>
      <c r="M109" s="5"/>
      <c r="N109" s="5"/>
      <c r="O109" s="5"/>
      <c r="P109" s="25"/>
      <c r="Q109" s="25"/>
    </row>
    <row r="110" spans="1:17" ht="31.5" x14ac:dyDescent="0.5">
      <c r="E110" s="14" t="s">
        <v>15</v>
      </c>
      <c r="F110" s="13">
        <f>F91 + SUM(H101:H105)</f>
        <v>53913.95661331623</v>
      </c>
      <c r="G110" s="23" t="s">
        <v>14</v>
      </c>
      <c r="H110" s="13">
        <f xml:space="preserve"> SUM(H101:H105)</f>
        <v>2616.6768126268817</v>
      </c>
      <c r="K110" s="5"/>
      <c r="L110" s="5"/>
      <c r="M110" s="5"/>
      <c r="N110" s="5"/>
      <c r="O110" s="5"/>
      <c r="P110" s="25"/>
      <c r="Q110" s="25"/>
    </row>
    <row r="111" spans="1:17" ht="23.25" x14ac:dyDescent="0.35">
      <c r="K111" s="5"/>
      <c r="L111" s="5"/>
      <c r="M111" s="5"/>
      <c r="N111" s="5"/>
      <c r="O111" s="5"/>
      <c r="P111" s="25"/>
      <c r="Q111" s="25"/>
    </row>
    <row r="112" spans="1:17" ht="23.25" x14ac:dyDescent="0.35">
      <c r="K112" s="5"/>
      <c r="L112" s="5"/>
      <c r="M112" s="5"/>
      <c r="N112" s="5"/>
      <c r="O112" s="5"/>
      <c r="P112" s="25"/>
      <c r="Q112" s="25"/>
    </row>
    <row r="113" spans="1:17" ht="23.25" x14ac:dyDescent="0.35">
      <c r="K113" s="5"/>
      <c r="L113" s="5"/>
      <c r="M113" s="5"/>
      <c r="N113" s="5"/>
      <c r="O113" s="5"/>
      <c r="P113" s="25"/>
      <c r="Q113" s="25"/>
    </row>
    <row r="114" spans="1:17" ht="23.25" x14ac:dyDescent="0.35">
      <c r="K114" s="5"/>
      <c r="L114" s="5"/>
      <c r="M114" s="5"/>
      <c r="N114" s="5"/>
      <c r="O114" s="5"/>
      <c r="P114" s="25"/>
      <c r="Q114" s="25"/>
    </row>
    <row r="115" spans="1:17" ht="23.25" x14ac:dyDescent="0.35">
      <c r="K115" s="5"/>
      <c r="L115" s="5"/>
      <c r="M115" s="5"/>
      <c r="N115" s="5"/>
      <c r="O115" s="5"/>
      <c r="P115" s="25"/>
      <c r="Q115" s="25"/>
    </row>
    <row r="116" spans="1:17" ht="23.25" x14ac:dyDescent="0.35">
      <c r="K116" s="5"/>
      <c r="L116" s="5"/>
      <c r="M116" s="5"/>
      <c r="N116" s="5"/>
      <c r="O116" s="5"/>
      <c r="P116" s="25"/>
      <c r="Q116" s="25"/>
    </row>
    <row r="117" spans="1:17" ht="31.5" x14ac:dyDescent="0.5">
      <c r="D117" s="4" t="s">
        <v>28</v>
      </c>
      <c r="K117" s="5"/>
      <c r="L117" s="5"/>
      <c r="M117" s="5"/>
      <c r="N117" s="5"/>
      <c r="O117" s="5"/>
      <c r="P117" s="25"/>
      <c r="Q117" s="25"/>
    </row>
    <row r="118" spans="1:17" ht="23.25" x14ac:dyDescent="0.35">
      <c r="H118" t="s">
        <v>23</v>
      </c>
      <c r="K118" s="5"/>
      <c r="L118" s="5"/>
      <c r="M118" s="5"/>
      <c r="N118" s="5"/>
      <c r="O118" s="5"/>
      <c r="P118" s="25"/>
      <c r="Q118" s="25"/>
    </row>
    <row r="119" spans="1:17" ht="23.25" x14ac:dyDescent="0.35">
      <c r="A119" s="15" t="s">
        <v>0</v>
      </c>
      <c r="B119" s="16" t="s">
        <v>2</v>
      </c>
      <c r="C119" s="16" t="s">
        <v>12</v>
      </c>
      <c r="D119" s="17" t="s">
        <v>1</v>
      </c>
      <c r="E119" s="18" t="s">
        <v>8</v>
      </c>
      <c r="F119" s="16" t="s">
        <v>10</v>
      </c>
      <c r="G119" s="16" t="s">
        <v>9</v>
      </c>
      <c r="H119" s="16" t="s">
        <v>11</v>
      </c>
      <c r="K119" s="5"/>
      <c r="L119" s="5"/>
      <c r="M119" s="5"/>
      <c r="N119" s="5"/>
      <c r="O119" s="5"/>
      <c r="P119" s="25"/>
      <c r="Q119" s="25"/>
    </row>
    <row r="120" spans="1:17" ht="23.25" x14ac:dyDescent="0.35">
      <c r="A120" s="3" t="s">
        <v>3</v>
      </c>
      <c r="B120" s="6">
        <f>B101+7</f>
        <v>45729</v>
      </c>
      <c r="C120" s="8">
        <f>C101</f>
        <v>1</v>
      </c>
      <c r="D120" s="5">
        <f>F110 * C120</f>
        <v>53913.95661331623</v>
      </c>
      <c r="E120" s="7">
        <f>E101</f>
        <v>0.01</v>
      </c>
      <c r="F120" s="11"/>
      <c r="G120" s="5">
        <f>D120+(D120*E120)</f>
        <v>54453.096179449392</v>
      </c>
      <c r="H120" s="10">
        <f>D120 * E120</f>
        <v>539.13956613316236</v>
      </c>
      <c r="K120" s="5"/>
      <c r="L120" s="5"/>
      <c r="M120" s="5"/>
      <c r="N120" s="5"/>
      <c r="O120" s="5"/>
      <c r="P120" s="25"/>
      <c r="Q120" s="25"/>
    </row>
    <row r="121" spans="1:17" ht="23.25" x14ac:dyDescent="0.35">
      <c r="A121" s="3" t="s">
        <v>4</v>
      </c>
      <c r="B121" s="6">
        <f>B120+1</f>
        <v>45730</v>
      </c>
      <c r="C121" s="8">
        <f>C102</f>
        <v>1</v>
      </c>
      <c r="D121" s="5">
        <f>(F110+H120) *C121</f>
        <v>54453.096179449392</v>
      </c>
      <c r="E121" s="7">
        <f>E102</f>
        <v>0.01</v>
      </c>
      <c r="F121" s="11"/>
      <c r="G121" s="12">
        <f>D121+(D121*E121)</f>
        <v>54997.627141243887</v>
      </c>
      <c r="H121" s="10">
        <f>D121 * E121</f>
        <v>544.53096179449392</v>
      </c>
      <c r="K121" s="5"/>
      <c r="L121" s="5"/>
      <c r="M121" s="5"/>
      <c r="N121" s="5"/>
      <c r="O121" s="5"/>
      <c r="P121" s="25"/>
      <c r="Q121" s="25"/>
    </row>
    <row r="122" spans="1:17" ht="23.25" x14ac:dyDescent="0.35">
      <c r="A122" s="3" t="s">
        <v>5</v>
      </c>
      <c r="B122" s="6">
        <f>B121+1</f>
        <v>45731</v>
      </c>
      <c r="C122" s="8">
        <f>C103</f>
        <v>1</v>
      </c>
      <c r="D122" s="5">
        <f>(F110+H120+H121) *C122</f>
        <v>54997.627141243887</v>
      </c>
      <c r="E122" s="7">
        <f>E103</f>
        <v>0.01</v>
      </c>
      <c r="F122" s="11"/>
      <c r="G122" s="12">
        <f>D122+(D122*E122)</f>
        <v>55547.603412656325</v>
      </c>
      <c r="H122" s="10">
        <f>D122 * E122</f>
        <v>549.9762714124389</v>
      </c>
      <c r="K122" s="5"/>
      <c r="L122" s="5"/>
      <c r="M122" s="5"/>
      <c r="N122" s="5"/>
      <c r="O122" s="5"/>
      <c r="P122" s="25"/>
      <c r="Q122" s="25"/>
    </row>
    <row r="123" spans="1:17" ht="23.25" x14ac:dyDescent="0.35">
      <c r="A123" s="3" t="s">
        <v>6</v>
      </c>
      <c r="B123" s="6">
        <f>B122+1</f>
        <v>45732</v>
      </c>
      <c r="C123" s="8">
        <f>C104</f>
        <v>1</v>
      </c>
      <c r="D123" s="5">
        <f>(F110+H120+H121+H122) *C123</f>
        <v>55547.603412656325</v>
      </c>
      <c r="E123" s="7">
        <f>E104</f>
        <v>0.01</v>
      </c>
      <c r="F123" s="11"/>
      <c r="G123" s="12">
        <f>D123+(D123*E123)</f>
        <v>56103.079446782889</v>
      </c>
      <c r="H123" s="10">
        <f>D123*E123</f>
        <v>555.47603412656326</v>
      </c>
      <c r="K123" s="5"/>
      <c r="L123" s="5"/>
      <c r="M123" s="5"/>
      <c r="N123" s="5"/>
      <c r="O123" s="5"/>
      <c r="P123" s="25"/>
      <c r="Q123" s="25"/>
    </row>
    <row r="124" spans="1:17" ht="23.25" x14ac:dyDescent="0.35">
      <c r="A124" s="3" t="s">
        <v>7</v>
      </c>
      <c r="B124" s="6">
        <f>B123+1</f>
        <v>45733</v>
      </c>
      <c r="C124" s="8">
        <f>C105</f>
        <v>1</v>
      </c>
      <c r="D124" s="5">
        <f>(F110+H120+H121+H122+H123) *C124</f>
        <v>56103.079446782889</v>
      </c>
      <c r="E124" s="7">
        <f>E105</f>
        <v>0.01</v>
      </c>
      <c r="F124" s="11"/>
      <c r="G124" s="12">
        <f>D124+(D124*E124)</f>
        <v>56664.110241250717</v>
      </c>
      <c r="H124" s="10">
        <f>D124 * E124</f>
        <v>561.03079446782885</v>
      </c>
      <c r="K124" s="5"/>
      <c r="L124" s="5"/>
      <c r="M124" s="5"/>
      <c r="N124" s="5"/>
      <c r="O124" s="5"/>
      <c r="P124" s="25"/>
      <c r="Q124" s="25"/>
    </row>
    <row r="125" spans="1:17" ht="23.25" x14ac:dyDescent="0.35">
      <c r="K125" s="5"/>
      <c r="L125" s="5"/>
      <c r="M125" s="5"/>
      <c r="N125" s="5"/>
      <c r="O125" s="5"/>
      <c r="P125" s="25"/>
      <c r="Q125" s="25"/>
    </row>
    <row r="126" spans="1:17" ht="23.25" x14ac:dyDescent="0.35">
      <c r="K126" s="5"/>
      <c r="L126" s="5"/>
      <c r="M126" s="5"/>
      <c r="N126" s="5"/>
      <c r="O126" s="5"/>
      <c r="P126" s="25"/>
      <c r="Q126" s="25"/>
    </row>
    <row r="127" spans="1:17" ht="23.25" x14ac:dyDescent="0.35">
      <c r="K127" s="5"/>
      <c r="L127" s="5"/>
      <c r="M127" s="5"/>
      <c r="N127" s="5"/>
      <c r="O127" s="5"/>
      <c r="P127" s="25"/>
      <c r="Q127" s="25"/>
    </row>
    <row r="128" spans="1:17" ht="23.25" x14ac:dyDescent="0.35">
      <c r="K128" s="5"/>
      <c r="L128" s="5"/>
      <c r="M128" s="5"/>
      <c r="N128" s="5"/>
      <c r="O128" s="5"/>
      <c r="P128" s="25"/>
      <c r="Q128" s="25"/>
    </row>
    <row r="129" spans="1:17" ht="31.5" x14ac:dyDescent="0.5">
      <c r="E129" s="14" t="s">
        <v>15</v>
      </c>
      <c r="F129" s="13">
        <f>F110 + SUM(H120:H124)</f>
        <v>56664.110241250717</v>
      </c>
      <c r="G129" s="23" t="s">
        <v>14</v>
      </c>
      <c r="H129" s="13">
        <f xml:space="preserve"> SUM(H120:H124)</f>
        <v>2750.1536279344873</v>
      </c>
      <c r="K129" s="5"/>
      <c r="L129" s="5"/>
      <c r="M129" s="5"/>
      <c r="N129" s="5"/>
      <c r="O129" s="5"/>
      <c r="P129" s="25"/>
      <c r="Q129" s="25"/>
    </row>
    <row r="130" spans="1:17" ht="23.25" x14ac:dyDescent="0.35">
      <c r="K130" s="5"/>
      <c r="L130" s="5"/>
      <c r="M130" s="5"/>
      <c r="N130" s="5"/>
      <c r="O130" s="5"/>
      <c r="P130" s="25"/>
      <c r="Q130" s="25"/>
    </row>
    <row r="131" spans="1:17" ht="23.25" x14ac:dyDescent="0.35">
      <c r="K131" s="5"/>
      <c r="L131" s="5"/>
      <c r="M131" s="5"/>
      <c r="N131" s="5"/>
      <c r="O131" s="5"/>
      <c r="P131" s="25"/>
      <c r="Q131" s="25"/>
    </row>
    <row r="132" spans="1:17" ht="23.25" x14ac:dyDescent="0.35">
      <c r="K132" s="5"/>
      <c r="L132" s="5"/>
      <c r="M132" s="5"/>
      <c r="N132" s="5"/>
      <c r="O132" s="5"/>
      <c r="P132" s="25"/>
      <c r="Q132" s="25"/>
    </row>
    <row r="133" spans="1:17" ht="23.25" x14ac:dyDescent="0.35">
      <c r="K133" s="5"/>
      <c r="L133" s="5"/>
      <c r="M133" s="5"/>
      <c r="N133" s="5"/>
      <c r="O133" s="5"/>
      <c r="P133" s="25"/>
      <c r="Q133" s="25"/>
    </row>
    <row r="134" spans="1:17" ht="23.25" x14ac:dyDescent="0.35">
      <c r="K134" s="5"/>
      <c r="L134" s="5"/>
      <c r="M134" s="5"/>
      <c r="N134" s="5"/>
      <c r="O134" s="5"/>
      <c r="P134" s="25"/>
      <c r="Q134" s="25"/>
    </row>
    <row r="135" spans="1:17" ht="23.25" x14ac:dyDescent="0.35">
      <c r="K135" s="5"/>
      <c r="L135" s="5"/>
      <c r="M135" s="5"/>
      <c r="N135" s="5"/>
      <c r="O135" s="5"/>
      <c r="P135" s="25"/>
      <c r="Q135" s="25"/>
    </row>
    <row r="136" spans="1:17" ht="31.5" x14ac:dyDescent="0.5">
      <c r="D136" s="4" t="s">
        <v>29</v>
      </c>
      <c r="K136" s="5"/>
      <c r="L136" s="5"/>
      <c r="M136" s="5"/>
      <c r="N136" s="5"/>
      <c r="O136" s="5"/>
      <c r="P136" s="25"/>
      <c r="Q136" s="25"/>
    </row>
    <row r="137" spans="1:17" ht="23.25" x14ac:dyDescent="0.35">
      <c r="H137" t="s">
        <v>23</v>
      </c>
      <c r="K137" s="5"/>
      <c r="L137" s="5"/>
      <c r="M137" s="5"/>
      <c r="N137" s="5"/>
      <c r="O137" s="5"/>
      <c r="P137" s="25"/>
      <c r="Q137" s="25"/>
    </row>
    <row r="138" spans="1:17" ht="23.25" x14ac:dyDescent="0.35">
      <c r="A138" s="15" t="s">
        <v>0</v>
      </c>
      <c r="B138" s="16" t="s">
        <v>2</v>
      </c>
      <c r="C138" s="16" t="s">
        <v>12</v>
      </c>
      <c r="D138" s="17" t="s">
        <v>1</v>
      </c>
      <c r="E138" s="18" t="s">
        <v>8</v>
      </c>
      <c r="F138" s="16" t="s">
        <v>10</v>
      </c>
      <c r="G138" s="16" t="s">
        <v>9</v>
      </c>
      <c r="H138" s="16" t="s">
        <v>11</v>
      </c>
      <c r="K138" s="5"/>
      <c r="L138" s="5"/>
      <c r="M138" s="5"/>
      <c r="N138" s="5"/>
      <c r="O138" s="5"/>
      <c r="P138" s="25"/>
      <c r="Q138" s="25"/>
    </row>
    <row r="139" spans="1:17" ht="23.25" x14ac:dyDescent="0.35">
      <c r="A139" s="3" t="s">
        <v>3</v>
      </c>
      <c r="B139" s="6">
        <f>B120+7</f>
        <v>45736</v>
      </c>
      <c r="C139" s="8">
        <f>C120</f>
        <v>1</v>
      </c>
      <c r="D139" s="5">
        <f>F129 * C139</f>
        <v>56664.110241250717</v>
      </c>
      <c r="E139" s="7">
        <f>E120</f>
        <v>0.01</v>
      </c>
      <c r="F139" s="11"/>
      <c r="G139" s="5">
        <f>D139+(D139*E139)</f>
        <v>57230.751343663222</v>
      </c>
      <c r="H139" s="10">
        <f>D139 * E139</f>
        <v>566.64110241250717</v>
      </c>
      <c r="K139" s="5"/>
      <c r="L139" s="5"/>
      <c r="M139" s="5"/>
      <c r="N139" s="5"/>
      <c r="O139" s="5"/>
      <c r="P139" s="25"/>
      <c r="Q139" s="25"/>
    </row>
    <row r="140" spans="1:17" ht="23.25" x14ac:dyDescent="0.35">
      <c r="A140" s="3" t="s">
        <v>4</v>
      </c>
      <c r="B140" s="6">
        <f>B139+1</f>
        <v>45737</v>
      </c>
      <c r="C140" s="8">
        <f>C121</f>
        <v>1</v>
      </c>
      <c r="D140" s="5">
        <f>(F129+H139) *C140</f>
        <v>57230.751343663222</v>
      </c>
      <c r="E140" s="7">
        <f>E121</f>
        <v>0.01</v>
      </c>
      <c r="F140" s="11"/>
      <c r="G140" s="12">
        <f>D140+(D140*E140)</f>
        <v>57803.058857099852</v>
      </c>
      <c r="H140" s="10">
        <f>D140 * E140</f>
        <v>572.30751343663223</v>
      </c>
      <c r="K140" s="5"/>
      <c r="L140" s="5"/>
      <c r="M140" s="5"/>
      <c r="N140" s="5"/>
      <c r="O140" s="5"/>
      <c r="P140" s="25"/>
      <c r="Q140" s="25"/>
    </row>
    <row r="141" spans="1:17" ht="23.25" x14ac:dyDescent="0.35">
      <c r="A141" s="3" t="s">
        <v>5</v>
      </c>
      <c r="B141" s="6">
        <f>B140+1</f>
        <v>45738</v>
      </c>
      <c r="C141" s="8">
        <f>C122</f>
        <v>1</v>
      </c>
      <c r="D141" s="5">
        <f>(F129+H139+H140) *C141</f>
        <v>57803.058857099852</v>
      </c>
      <c r="E141" s="7">
        <f>E122</f>
        <v>0.01</v>
      </c>
      <c r="F141" s="11"/>
      <c r="G141" s="12">
        <f>D141+(D141*E141)</f>
        <v>58381.089445670848</v>
      </c>
      <c r="H141" s="10">
        <f>D141 * E141</f>
        <v>578.03058857099848</v>
      </c>
      <c r="K141" s="5"/>
      <c r="L141" s="5"/>
      <c r="M141" s="5"/>
      <c r="N141" s="5"/>
      <c r="O141" s="5"/>
      <c r="P141" s="25"/>
      <c r="Q141" s="25"/>
    </row>
    <row r="142" spans="1:17" ht="23.25" x14ac:dyDescent="0.35">
      <c r="A142" s="3" t="s">
        <v>6</v>
      </c>
      <c r="B142" s="6">
        <f>B141+1</f>
        <v>45739</v>
      </c>
      <c r="C142" s="8">
        <f>C123</f>
        <v>1</v>
      </c>
      <c r="D142" s="5">
        <f>(F129+H139+H140+H141) *C142</f>
        <v>58381.089445670848</v>
      </c>
      <c r="E142" s="7">
        <f>E123</f>
        <v>0.01</v>
      </c>
      <c r="F142" s="11"/>
      <c r="G142" s="12">
        <f>D142+(D142*E142)</f>
        <v>58964.900340127555</v>
      </c>
      <c r="H142" s="10">
        <f>D142*E142</f>
        <v>583.81089445670852</v>
      </c>
      <c r="K142" s="5"/>
      <c r="L142" s="5"/>
      <c r="M142" s="5"/>
      <c r="N142" s="5"/>
      <c r="O142" s="5"/>
      <c r="P142" s="25"/>
      <c r="Q142" s="25"/>
    </row>
    <row r="143" spans="1:17" ht="23.25" x14ac:dyDescent="0.35">
      <c r="A143" s="3" t="s">
        <v>7</v>
      </c>
      <c r="B143" s="6">
        <f>B142+1</f>
        <v>45740</v>
      </c>
      <c r="C143" s="8">
        <f>C124</f>
        <v>1</v>
      </c>
      <c r="D143" s="5">
        <f>(F129+H139+H140+H141+H142) *C143</f>
        <v>58964.900340127555</v>
      </c>
      <c r="E143" s="7">
        <f>E124</f>
        <v>0.01</v>
      </c>
      <c r="F143" s="11"/>
      <c r="G143" s="12">
        <f>D143+(D143*E143)</f>
        <v>59554.54934352883</v>
      </c>
      <c r="H143" s="10">
        <f>D143 * E143</f>
        <v>589.64900340127554</v>
      </c>
      <c r="K143" s="5"/>
      <c r="L143" s="5"/>
      <c r="M143" s="5"/>
      <c r="N143" s="5"/>
      <c r="O143" s="5"/>
      <c r="P143" s="25"/>
      <c r="Q143" s="25"/>
    </row>
    <row r="144" spans="1:17" ht="23.25" x14ac:dyDescent="0.35">
      <c r="K144" s="5"/>
      <c r="L144" s="5"/>
      <c r="M144" s="5"/>
      <c r="N144" s="5"/>
      <c r="O144" s="5"/>
      <c r="P144" s="25"/>
      <c r="Q144" s="25"/>
    </row>
    <row r="145" spans="1:17" ht="23.25" x14ac:dyDescent="0.35">
      <c r="K145" s="5"/>
      <c r="L145" s="5"/>
      <c r="M145" s="5"/>
      <c r="N145" s="5"/>
      <c r="O145" s="5"/>
      <c r="P145" s="25"/>
      <c r="Q145" s="25"/>
    </row>
    <row r="146" spans="1:17" ht="23.25" x14ac:dyDescent="0.35">
      <c r="K146" s="5"/>
      <c r="L146" s="5"/>
      <c r="M146" s="5"/>
      <c r="N146" s="5"/>
      <c r="O146" s="5"/>
      <c r="P146" s="25"/>
      <c r="Q146" s="25"/>
    </row>
    <row r="147" spans="1:17" ht="23.25" x14ac:dyDescent="0.35">
      <c r="K147" s="5"/>
      <c r="L147" s="5"/>
      <c r="M147" s="5"/>
      <c r="N147" s="5"/>
      <c r="O147" s="5"/>
      <c r="P147" s="25"/>
      <c r="Q147" s="25"/>
    </row>
    <row r="148" spans="1:17" ht="31.5" x14ac:dyDescent="0.5">
      <c r="E148" s="14" t="s">
        <v>15</v>
      </c>
      <c r="F148" s="13">
        <f>F129 + SUM(H139:H143)</f>
        <v>59554.549343528837</v>
      </c>
      <c r="G148" s="23" t="s">
        <v>14</v>
      </c>
      <c r="H148" s="13">
        <f xml:space="preserve"> SUM(H139:H143)</f>
        <v>2890.4391022781219</v>
      </c>
      <c r="K148" s="5"/>
      <c r="L148" s="5"/>
      <c r="M148" s="5"/>
      <c r="N148" s="5"/>
      <c r="O148" s="5"/>
      <c r="P148" s="25"/>
      <c r="Q148" s="25"/>
    </row>
    <row r="149" spans="1:17" ht="23.25" x14ac:dyDescent="0.35">
      <c r="K149" s="5"/>
      <c r="L149" s="5"/>
      <c r="M149" s="5"/>
      <c r="N149" s="5"/>
      <c r="O149" s="5"/>
      <c r="P149" s="25"/>
      <c r="Q149" s="25"/>
    </row>
    <row r="150" spans="1:17" ht="23.25" x14ac:dyDescent="0.35">
      <c r="K150" s="5"/>
      <c r="L150" s="5"/>
      <c r="M150" s="5"/>
      <c r="N150" s="5"/>
      <c r="O150" s="5"/>
      <c r="P150" s="25"/>
      <c r="Q150" s="25"/>
    </row>
    <row r="151" spans="1:17" ht="23.25" x14ac:dyDescent="0.35">
      <c r="K151" s="5"/>
      <c r="L151" s="5"/>
      <c r="M151" s="5"/>
      <c r="N151" s="5"/>
      <c r="O151" s="5"/>
      <c r="P151" s="25"/>
      <c r="Q151" s="25"/>
    </row>
    <row r="152" spans="1:17" ht="23.25" x14ac:dyDescent="0.35">
      <c r="K152" s="5"/>
      <c r="L152" s="5"/>
      <c r="M152" s="5"/>
      <c r="N152" s="5"/>
      <c r="O152" s="5"/>
      <c r="P152" s="25"/>
      <c r="Q152" s="25"/>
    </row>
    <row r="153" spans="1:17" ht="23.25" x14ac:dyDescent="0.35">
      <c r="K153" s="5"/>
      <c r="L153" s="5"/>
      <c r="M153" s="5"/>
      <c r="N153" s="5"/>
      <c r="O153" s="5"/>
      <c r="P153" s="25"/>
      <c r="Q153" s="25"/>
    </row>
    <row r="154" spans="1:17" ht="23.25" x14ac:dyDescent="0.35">
      <c r="K154" s="5"/>
      <c r="L154" s="5"/>
      <c r="M154" s="5"/>
      <c r="N154" s="5"/>
      <c r="O154" s="5"/>
      <c r="P154" s="25"/>
      <c r="Q154" s="25"/>
    </row>
    <row r="155" spans="1:17" ht="31.5" x14ac:dyDescent="0.5">
      <c r="D155" s="4" t="s">
        <v>30</v>
      </c>
      <c r="K155" s="5"/>
      <c r="L155" s="5"/>
      <c r="M155" s="5"/>
      <c r="N155" s="5"/>
      <c r="O155" s="5"/>
      <c r="P155" s="25"/>
      <c r="Q155" s="25"/>
    </row>
    <row r="156" spans="1:17" ht="23.25" x14ac:dyDescent="0.35">
      <c r="H156" t="s">
        <v>23</v>
      </c>
      <c r="K156" s="5"/>
      <c r="L156" s="5"/>
      <c r="M156" s="5"/>
      <c r="N156" s="5"/>
      <c r="O156" s="5"/>
      <c r="P156" s="25"/>
      <c r="Q156" s="25"/>
    </row>
    <row r="157" spans="1:17" ht="23.25" x14ac:dyDescent="0.35">
      <c r="A157" s="15" t="s">
        <v>0</v>
      </c>
      <c r="B157" s="16" t="s">
        <v>2</v>
      </c>
      <c r="C157" s="16" t="s">
        <v>12</v>
      </c>
      <c r="D157" s="17" t="s">
        <v>1</v>
      </c>
      <c r="E157" s="18" t="s">
        <v>8</v>
      </c>
      <c r="F157" s="16" t="s">
        <v>10</v>
      </c>
      <c r="G157" s="16" t="s">
        <v>9</v>
      </c>
      <c r="H157" s="16" t="s">
        <v>11</v>
      </c>
      <c r="K157" s="5"/>
      <c r="L157" s="5"/>
      <c r="M157" s="5"/>
      <c r="N157" s="5"/>
      <c r="O157" s="5"/>
      <c r="P157" s="25"/>
      <c r="Q157" s="25"/>
    </row>
    <row r="158" spans="1:17" ht="23.25" x14ac:dyDescent="0.35">
      <c r="A158" s="3" t="s">
        <v>3</v>
      </c>
      <c r="B158" s="6">
        <f>B139+7</f>
        <v>45743</v>
      </c>
      <c r="C158" s="8">
        <f>C139</f>
        <v>1</v>
      </c>
      <c r="D158" s="5">
        <f>F148 * C158</f>
        <v>59554.549343528837</v>
      </c>
      <c r="E158" s="7">
        <f>E139</f>
        <v>0.01</v>
      </c>
      <c r="F158" s="11"/>
      <c r="G158" s="5">
        <f>D158+(D158*E158)</f>
        <v>60150.094836964126</v>
      </c>
      <c r="H158" s="10">
        <f>D158 * E158</f>
        <v>595.54549343528834</v>
      </c>
      <c r="K158" s="5"/>
      <c r="L158" s="5"/>
      <c r="M158" s="5"/>
      <c r="N158" s="5"/>
      <c r="O158" s="5"/>
      <c r="P158" s="25"/>
      <c r="Q158" s="25"/>
    </row>
    <row r="159" spans="1:17" ht="23.25" x14ac:dyDescent="0.35">
      <c r="A159" s="3" t="s">
        <v>4</v>
      </c>
      <c r="B159" s="6">
        <f>B158+1</f>
        <v>45744</v>
      </c>
      <c r="C159" s="8">
        <f>C140</f>
        <v>1</v>
      </c>
      <c r="D159" s="5">
        <f>(F148+H158) *C159</f>
        <v>60150.094836964126</v>
      </c>
      <c r="E159" s="7">
        <f>E140</f>
        <v>0.01</v>
      </c>
      <c r="F159" s="11"/>
      <c r="G159" s="12">
        <f>D159+(D159*E159)</f>
        <v>60751.595785333768</v>
      </c>
      <c r="H159" s="10">
        <f>D159 * E159</f>
        <v>601.50094836964126</v>
      </c>
      <c r="K159" s="5"/>
      <c r="L159" s="5"/>
      <c r="M159" s="5"/>
      <c r="N159" s="5"/>
      <c r="O159" s="5"/>
      <c r="P159" s="25"/>
      <c r="Q159" s="25"/>
    </row>
    <row r="160" spans="1:17" ht="23.25" x14ac:dyDescent="0.35">
      <c r="A160" s="3" t="s">
        <v>5</v>
      </c>
      <c r="B160" s="6">
        <f>B159+1</f>
        <v>45745</v>
      </c>
      <c r="C160" s="8">
        <f>C141</f>
        <v>1</v>
      </c>
      <c r="D160" s="5">
        <f>(F148+H158+H159) *C160</f>
        <v>60751.595785333768</v>
      </c>
      <c r="E160" s="7">
        <f>E141</f>
        <v>0.01</v>
      </c>
      <c r="F160" s="11"/>
      <c r="G160" s="12">
        <f>D160+(D160*E160)</f>
        <v>61359.111743187103</v>
      </c>
      <c r="H160" s="10">
        <f>D160 * E160</f>
        <v>607.51595785333768</v>
      </c>
      <c r="K160" s="5"/>
      <c r="L160" s="5"/>
      <c r="M160" s="5"/>
      <c r="N160" s="5"/>
      <c r="O160" s="5"/>
      <c r="P160" s="25"/>
      <c r="Q160" s="25"/>
    </row>
    <row r="161" spans="1:17" ht="23.25" x14ac:dyDescent="0.35">
      <c r="A161" s="3" t="s">
        <v>6</v>
      </c>
      <c r="B161" s="6">
        <f>B160+1</f>
        <v>45746</v>
      </c>
      <c r="C161" s="8">
        <f>C142</f>
        <v>1</v>
      </c>
      <c r="D161" s="5">
        <f>(F148+H158+H159+H160) *C161</f>
        <v>61359.111743187103</v>
      </c>
      <c r="E161" s="7">
        <f>E142</f>
        <v>0.01</v>
      </c>
      <c r="F161" s="11"/>
      <c r="G161" s="12">
        <f>D161+(D161*E161)</f>
        <v>61972.702860618971</v>
      </c>
      <c r="H161" s="10">
        <f>D161*E161</f>
        <v>613.591117431871</v>
      </c>
      <c r="K161" s="5"/>
      <c r="L161" s="5"/>
      <c r="M161" s="5"/>
      <c r="N161" s="5"/>
      <c r="O161" s="5"/>
      <c r="P161" s="25"/>
      <c r="Q161" s="25"/>
    </row>
    <row r="162" spans="1:17" ht="23.25" x14ac:dyDescent="0.35">
      <c r="A162" s="3" t="s">
        <v>7</v>
      </c>
      <c r="B162" s="6">
        <f>B161+1</f>
        <v>45747</v>
      </c>
      <c r="C162" s="8">
        <f>C143</f>
        <v>1</v>
      </c>
      <c r="D162" s="5">
        <f>(F148+H158+H159+H160+H161) *C162</f>
        <v>61972.702860618971</v>
      </c>
      <c r="E162" s="7">
        <f>E143</f>
        <v>0.01</v>
      </c>
      <c r="F162" s="11"/>
      <c r="G162" s="12">
        <f>D162+(D162*E162)</f>
        <v>62592.429889225161</v>
      </c>
      <c r="H162" s="10">
        <f>D162 * E162</f>
        <v>619.72702860618972</v>
      </c>
      <c r="K162" s="5"/>
      <c r="L162" s="5"/>
      <c r="M162" s="5"/>
      <c r="N162" s="5"/>
      <c r="O162" s="5"/>
      <c r="P162" s="25"/>
      <c r="Q162" s="25"/>
    </row>
    <row r="163" spans="1:17" ht="23.25" x14ac:dyDescent="0.35">
      <c r="K163" s="5"/>
      <c r="L163" s="5"/>
      <c r="M163" s="5"/>
      <c r="N163" s="5"/>
      <c r="O163" s="5"/>
      <c r="P163" s="25"/>
      <c r="Q163" s="25"/>
    </row>
    <row r="164" spans="1:17" ht="23.25" x14ac:dyDescent="0.35">
      <c r="K164" s="5"/>
      <c r="L164" s="5"/>
      <c r="M164" s="5"/>
      <c r="N164" s="5"/>
      <c r="O164" s="5"/>
      <c r="P164" s="25"/>
      <c r="Q164" s="25"/>
    </row>
    <row r="165" spans="1:17" ht="23.25" x14ac:dyDescent="0.35">
      <c r="K165" s="5"/>
      <c r="L165" s="5"/>
      <c r="M165" s="5"/>
      <c r="N165" s="5"/>
      <c r="O165" s="5"/>
      <c r="P165" s="25"/>
      <c r="Q165" s="25"/>
    </row>
    <row r="166" spans="1:17" ht="23.25" x14ac:dyDescent="0.35">
      <c r="K166" s="5"/>
      <c r="L166" s="5"/>
      <c r="M166" s="5"/>
      <c r="N166" s="5"/>
      <c r="O166" s="5"/>
      <c r="P166" s="25"/>
      <c r="Q166" s="25"/>
    </row>
    <row r="167" spans="1:17" ht="31.5" x14ac:dyDescent="0.5">
      <c r="E167" s="14" t="s">
        <v>15</v>
      </c>
      <c r="F167" s="13">
        <f>F148 + SUM(H158:H162)</f>
        <v>62592.429889225168</v>
      </c>
      <c r="G167" s="23" t="s">
        <v>14</v>
      </c>
      <c r="H167" s="13">
        <f xml:space="preserve"> SUM(H158:H162)</f>
        <v>3037.8805456963278</v>
      </c>
      <c r="K167" s="5"/>
      <c r="L167" s="5"/>
      <c r="M167" s="5"/>
      <c r="N167" s="5"/>
      <c r="O167" s="5"/>
      <c r="P167" s="25"/>
      <c r="Q167" s="25"/>
    </row>
    <row r="168" spans="1:17" ht="23.25" x14ac:dyDescent="0.35">
      <c r="K168" s="5"/>
      <c r="L168" s="5"/>
      <c r="M168" s="5"/>
      <c r="N168" s="5"/>
      <c r="O168" s="5"/>
      <c r="P168" s="25"/>
      <c r="Q168" s="25"/>
    </row>
    <row r="169" spans="1:17" ht="23.25" x14ac:dyDescent="0.35">
      <c r="K169" s="5"/>
      <c r="L169" s="5"/>
      <c r="M169" s="5"/>
      <c r="N169" s="5"/>
      <c r="O169" s="5"/>
      <c r="P169" s="25"/>
      <c r="Q169" s="25"/>
    </row>
    <row r="170" spans="1:17" ht="23.25" x14ac:dyDescent="0.35">
      <c r="K170" s="5"/>
      <c r="L170" s="5"/>
      <c r="M170" s="5"/>
      <c r="N170" s="5"/>
      <c r="O170" s="5"/>
      <c r="P170" s="25"/>
      <c r="Q170" s="25"/>
    </row>
    <row r="171" spans="1:17" ht="23.25" x14ac:dyDescent="0.35">
      <c r="K171" s="5"/>
      <c r="L171" s="5"/>
      <c r="M171" s="5"/>
      <c r="N171" s="5"/>
      <c r="O171" s="5"/>
      <c r="P171" s="25"/>
      <c r="Q171" s="25"/>
    </row>
    <row r="172" spans="1:17" ht="23.25" x14ac:dyDescent="0.35">
      <c r="K172" s="5"/>
      <c r="L172" s="5"/>
      <c r="M172" s="5"/>
      <c r="N172" s="5"/>
      <c r="O172" s="5"/>
      <c r="P172" s="25"/>
      <c r="Q172" s="25"/>
    </row>
    <row r="173" spans="1:17" ht="23.25" x14ac:dyDescent="0.35">
      <c r="K173" s="5"/>
      <c r="L173" s="5"/>
      <c r="M173" s="5"/>
      <c r="N173" s="5"/>
      <c r="O173" s="5"/>
      <c r="P173" s="25"/>
      <c r="Q173" s="25"/>
    </row>
    <row r="174" spans="1:17" ht="31.5" x14ac:dyDescent="0.5">
      <c r="D174" s="4" t="s">
        <v>31</v>
      </c>
      <c r="K174" s="5"/>
      <c r="L174" s="5"/>
      <c r="M174" s="5"/>
      <c r="N174" s="5"/>
      <c r="O174" s="5"/>
      <c r="P174" s="25"/>
      <c r="Q174" s="25"/>
    </row>
    <row r="175" spans="1:17" ht="23.25" x14ac:dyDescent="0.35">
      <c r="H175" t="s">
        <v>23</v>
      </c>
      <c r="K175" s="5"/>
      <c r="L175" s="5"/>
      <c r="M175" s="5"/>
      <c r="N175" s="5"/>
      <c r="O175" s="5"/>
      <c r="P175" s="25"/>
      <c r="Q175" s="25"/>
    </row>
    <row r="176" spans="1:17" ht="23.25" x14ac:dyDescent="0.35">
      <c r="A176" s="15" t="s">
        <v>0</v>
      </c>
      <c r="B176" s="16" t="s">
        <v>2</v>
      </c>
      <c r="C176" s="16" t="s">
        <v>12</v>
      </c>
      <c r="D176" s="17" t="s">
        <v>1</v>
      </c>
      <c r="E176" s="18" t="s">
        <v>8</v>
      </c>
      <c r="F176" s="16" t="s">
        <v>10</v>
      </c>
      <c r="G176" s="16" t="s">
        <v>9</v>
      </c>
      <c r="H176" s="16" t="s">
        <v>11</v>
      </c>
      <c r="K176" s="5"/>
      <c r="L176" s="5"/>
      <c r="M176" s="5"/>
      <c r="N176" s="5"/>
      <c r="O176" s="5"/>
      <c r="P176" s="25"/>
      <c r="Q176" s="25"/>
    </row>
    <row r="177" spans="1:17" ht="23.25" x14ac:dyDescent="0.35">
      <c r="A177" s="3" t="s">
        <v>3</v>
      </c>
      <c r="B177" s="6">
        <f>B158+7</f>
        <v>45750</v>
      </c>
      <c r="C177" s="8">
        <f>C158</f>
        <v>1</v>
      </c>
      <c r="D177" s="5">
        <f>F167 * C177</f>
        <v>62592.429889225168</v>
      </c>
      <c r="E177" s="7">
        <f>E158</f>
        <v>0.01</v>
      </c>
      <c r="F177" s="11"/>
      <c r="G177" s="5">
        <f>D177+(D177*E177)</f>
        <v>63218.354188117417</v>
      </c>
      <c r="H177" s="10">
        <f>D177 * E177</f>
        <v>625.92429889225173</v>
      </c>
      <c r="K177" s="5"/>
      <c r="L177" s="5"/>
      <c r="M177" s="5"/>
      <c r="N177" s="5"/>
      <c r="O177" s="5"/>
      <c r="P177" s="25"/>
      <c r="Q177" s="25"/>
    </row>
    <row r="178" spans="1:17" ht="23.25" x14ac:dyDescent="0.35">
      <c r="A178" s="3" t="s">
        <v>4</v>
      </c>
      <c r="B178" s="6">
        <f>B177+1</f>
        <v>45751</v>
      </c>
      <c r="C178" s="8">
        <f>C159</f>
        <v>1</v>
      </c>
      <c r="D178" s="5">
        <f>(F167+H177) *C178</f>
        <v>63218.354188117417</v>
      </c>
      <c r="E178" s="7">
        <f>E159</f>
        <v>0.01</v>
      </c>
      <c r="F178" s="11"/>
      <c r="G178" s="12">
        <f>D178+(D178*E178)</f>
        <v>63850.537729998592</v>
      </c>
      <c r="H178" s="10">
        <f>D178 * E178</f>
        <v>632.18354188117416</v>
      </c>
      <c r="K178" s="5"/>
      <c r="L178" s="5"/>
      <c r="M178" s="5"/>
      <c r="N178" s="5"/>
      <c r="O178" s="5"/>
      <c r="P178" s="25"/>
      <c r="Q178" s="25"/>
    </row>
    <row r="179" spans="1:17" ht="23.25" x14ac:dyDescent="0.35">
      <c r="A179" s="3" t="s">
        <v>5</v>
      </c>
      <c r="B179" s="6">
        <f>B178+1</f>
        <v>45752</v>
      </c>
      <c r="C179" s="8">
        <f>C160</f>
        <v>1</v>
      </c>
      <c r="D179" s="5">
        <f>(F167+H177+H178) *C179</f>
        <v>63850.537729998592</v>
      </c>
      <c r="E179" s="7">
        <f>E160</f>
        <v>0.01</v>
      </c>
      <c r="F179" s="11"/>
      <c r="G179" s="12">
        <f>D179+(D179*E179)</f>
        <v>64489.043107298581</v>
      </c>
      <c r="H179" s="10">
        <f>D179 * E179</f>
        <v>638.50537729998598</v>
      </c>
      <c r="K179" s="5"/>
      <c r="L179" s="5"/>
      <c r="M179" s="5"/>
      <c r="N179" s="5"/>
      <c r="O179" s="5"/>
      <c r="P179" s="25"/>
      <c r="Q179" s="25"/>
    </row>
    <row r="180" spans="1:17" ht="23.25" x14ac:dyDescent="0.35">
      <c r="A180" s="3" t="s">
        <v>6</v>
      </c>
      <c r="B180" s="6">
        <f>B179+1</f>
        <v>45753</v>
      </c>
      <c r="C180" s="8">
        <f>C161</f>
        <v>1</v>
      </c>
      <c r="D180" s="5">
        <f>(F167+H177+H178+H179) *C180</f>
        <v>64489.043107298581</v>
      </c>
      <c r="E180" s="7">
        <f>E161</f>
        <v>0.01</v>
      </c>
      <c r="F180" s="11"/>
      <c r="G180" s="12">
        <f>D180+(D180*E180)</f>
        <v>65133.933538371566</v>
      </c>
      <c r="H180" s="10">
        <f>D180*E180</f>
        <v>644.89043107298585</v>
      </c>
      <c r="K180" s="5"/>
      <c r="L180" s="5"/>
      <c r="M180" s="5"/>
      <c r="N180" s="5"/>
      <c r="O180" s="5"/>
      <c r="P180" s="25"/>
      <c r="Q180" s="25"/>
    </row>
    <row r="181" spans="1:17" ht="23.25" x14ac:dyDescent="0.35">
      <c r="A181" s="3" t="s">
        <v>7</v>
      </c>
      <c r="B181" s="6">
        <f>B180+1</f>
        <v>45754</v>
      </c>
      <c r="C181" s="8">
        <f>C162</f>
        <v>1</v>
      </c>
      <c r="D181" s="5">
        <f>(F167+H177+H178+H179+H180) *C181</f>
        <v>65133.933538371566</v>
      </c>
      <c r="E181" s="7">
        <f>E162</f>
        <v>0.01</v>
      </c>
      <c r="F181" s="11"/>
      <c r="G181" s="12">
        <f>D181+(D181*E181)</f>
        <v>65785.272873755282</v>
      </c>
      <c r="H181" s="10">
        <f>D181 * E181</f>
        <v>651.33933538371571</v>
      </c>
      <c r="K181" s="5"/>
      <c r="L181" s="5"/>
      <c r="M181" s="5"/>
      <c r="N181" s="5"/>
      <c r="O181" s="5"/>
      <c r="P181" s="25"/>
      <c r="Q181" s="25"/>
    </row>
    <row r="182" spans="1:17" ht="23.25" x14ac:dyDescent="0.35">
      <c r="K182" s="5"/>
      <c r="L182" s="5"/>
      <c r="M182" s="5"/>
      <c r="N182" s="5"/>
      <c r="O182" s="5"/>
      <c r="P182" s="25"/>
      <c r="Q182" s="25"/>
    </row>
    <row r="183" spans="1:17" ht="23.25" x14ac:dyDescent="0.35">
      <c r="K183" s="5"/>
      <c r="L183" s="5"/>
      <c r="M183" s="5"/>
      <c r="N183" s="5"/>
      <c r="O183" s="5"/>
      <c r="P183" s="25"/>
      <c r="Q183" s="25"/>
    </row>
    <row r="184" spans="1:17" ht="23.25" x14ac:dyDescent="0.35">
      <c r="K184" s="5"/>
      <c r="L184" s="5"/>
      <c r="M184" s="5"/>
      <c r="N184" s="5"/>
      <c r="O184" s="5"/>
      <c r="P184" s="25"/>
      <c r="Q184" s="25"/>
    </row>
    <row r="185" spans="1:17" ht="23.25" x14ac:dyDescent="0.35">
      <c r="K185" s="5"/>
      <c r="L185" s="5"/>
      <c r="M185" s="5"/>
      <c r="N185" s="5"/>
      <c r="O185" s="5"/>
      <c r="P185" s="25"/>
      <c r="Q185" s="25"/>
    </row>
    <row r="186" spans="1:17" ht="31.5" x14ac:dyDescent="0.5">
      <c r="E186" s="14" t="s">
        <v>15</v>
      </c>
      <c r="F186" s="13">
        <f>F167 + SUM(H177:H181)</f>
        <v>65785.272873755282</v>
      </c>
      <c r="G186" s="23" t="s">
        <v>14</v>
      </c>
      <c r="H186" s="13">
        <f xml:space="preserve"> SUM(H177:H181)</f>
        <v>3192.8429845301134</v>
      </c>
      <c r="K186" s="5"/>
      <c r="L186" s="5"/>
      <c r="M186" s="5"/>
      <c r="N186" s="5"/>
      <c r="O186" s="5"/>
      <c r="P186" s="25"/>
      <c r="Q186" s="25"/>
    </row>
    <row r="187" spans="1:17" ht="23.25" x14ac:dyDescent="0.35">
      <c r="K187" s="5"/>
      <c r="L187" s="5"/>
      <c r="M187" s="5"/>
      <c r="N187" s="5"/>
      <c r="O187" s="5"/>
      <c r="P187" s="25"/>
      <c r="Q187" s="25"/>
    </row>
    <row r="188" spans="1:17" ht="23.25" x14ac:dyDescent="0.35">
      <c r="K188" s="5"/>
      <c r="L188" s="5"/>
      <c r="M188" s="5"/>
      <c r="N188" s="5"/>
      <c r="O188" s="5"/>
      <c r="P188" s="25"/>
      <c r="Q188" s="25"/>
    </row>
    <row r="189" spans="1:17" ht="23.25" x14ac:dyDescent="0.35">
      <c r="K189" s="5"/>
      <c r="L189" s="5"/>
      <c r="M189" s="5"/>
      <c r="N189" s="5"/>
      <c r="O189" s="5"/>
      <c r="P189" s="25"/>
      <c r="Q189" s="25"/>
    </row>
    <row r="190" spans="1:17" ht="23.25" x14ac:dyDescent="0.35">
      <c r="K190" s="5"/>
      <c r="L190" s="5"/>
      <c r="M190" s="5"/>
      <c r="N190" s="5"/>
      <c r="O190" s="5"/>
      <c r="P190" s="25"/>
      <c r="Q190" s="25"/>
    </row>
    <row r="191" spans="1:17" ht="23.25" x14ac:dyDescent="0.35">
      <c r="K191" s="5"/>
      <c r="L191" s="5"/>
      <c r="M191" s="5"/>
      <c r="N191" s="5"/>
      <c r="O191" s="5"/>
      <c r="P191" s="25"/>
      <c r="Q191" s="25"/>
    </row>
    <row r="192" spans="1:17" ht="23.25" x14ac:dyDescent="0.35">
      <c r="K192" s="5"/>
      <c r="L192" s="5"/>
      <c r="M192" s="5"/>
      <c r="N192" s="5"/>
      <c r="O192" s="5"/>
      <c r="P192" s="25"/>
      <c r="Q192" s="25"/>
    </row>
    <row r="193" spans="1:17" ht="31.5" x14ac:dyDescent="0.5">
      <c r="D193" s="4" t="s">
        <v>34</v>
      </c>
      <c r="K193" s="5"/>
      <c r="L193" s="5"/>
      <c r="M193" s="5"/>
      <c r="N193" s="5"/>
      <c r="O193" s="5"/>
      <c r="P193" s="25"/>
      <c r="Q193" s="25"/>
    </row>
    <row r="194" spans="1:17" ht="23.25" x14ac:dyDescent="0.35">
      <c r="H194" t="s">
        <v>23</v>
      </c>
      <c r="K194" s="5"/>
      <c r="L194" s="5"/>
      <c r="M194" s="5"/>
      <c r="N194" s="5"/>
      <c r="O194" s="5"/>
      <c r="P194" s="25"/>
      <c r="Q194" s="25"/>
    </row>
    <row r="195" spans="1:17" ht="23.25" x14ac:dyDescent="0.35">
      <c r="A195" s="15" t="s">
        <v>0</v>
      </c>
      <c r="B195" s="16" t="s">
        <v>2</v>
      </c>
      <c r="C195" s="16" t="s">
        <v>12</v>
      </c>
      <c r="D195" s="17" t="s">
        <v>1</v>
      </c>
      <c r="E195" s="18" t="s">
        <v>8</v>
      </c>
      <c r="F195" s="16" t="s">
        <v>10</v>
      </c>
      <c r="G195" s="16" t="s">
        <v>9</v>
      </c>
      <c r="H195" s="16" t="s">
        <v>11</v>
      </c>
      <c r="K195" s="5"/>
      <c r="L195" s="5"/>
      <c r="M195" s="5"/>
      <c r="N195" s="5"/>
      <c r="O195" s="5"/>
      <c r="P195" s="25"/>
      <c r="Q195" s="25"/>
    </row>
    <row r="196" spans="1:17" ht="23.25" x14ac:dyDescent="0.35">
      <c r="A196" s="3" t="s">
        <v>3</v>
      </c>
      <c r="B196" s="6">
        <f>B177+7</f>
        <v>45757</v>
      </c>
      <c r="C196" s="8">
        <f>C177</f>
        <v>1</v>
      </c>
      <c r="D196" s="5">
        <f>F186 * C196</f>
        <v>65785.272873755282</v>
      </c>
      <c r="E196" s="7">
        <f>E177</f>
        <v>0.01</v>
      </c>
      <c r="F196" s="11"/>
      <c r="G196" s="5">
        <f>D196+(D196*E196)</f>
        <v>66443.12560249283</v>
      </c>
      <c r="H196" s="10">
        <f>D196 * E196</f>
        <v>657.85272873755287</v>
      </c>
      <c r="K196" s="5"/>
      <c r="L196" s="5"/>
      <c r="M196" s="5"/>
      <c r="N196" s="5"/>
      <c r="O196" s="5"/>
      <c r="P196" s="25"/>
      <c r="Q196" s="25"/>
    </row>
    <row r="197" spans="1:17" ht="23.25" x14ac:dyDescent="0.35">
      <c r="A197" s="3" t="s">
        <v>4</v>
      </c>
      <c r="B197" s="6">
        <f>B196+1</f>
        <v>45758</v>
      </c>
      <c r="C197" s="8">
        <f>C178</f>
        <v>1</v>
      </c>
      <c r="D197" s="5">
        <f>(F186+H196) *C197</f>
        <v>66443.12560249283</v>
      </c>
      <c r="E197" s="7">
        <f>E178</f>
        <v>0.01</v>
      </c>
      <c r="F197" s="11"/>
      <c r="G197" s="12">
        <f>D197+(D197*E197)</f>
        <v>67107.556858517753</v>
      </c>
      <c r="H197" s="10">
        <f>D197 * E197</f>
        <v>664.4312560249283</v>
      </c>
      <c r="K197" s="5"/>
      <c r="L197" s="5"/>
      <c r="M197" s="5"/>
      <c r="N197" s="5"/>
      <c r="O197" s="5"/>
      <c r="P197" s="25"/>
      <c r="Q197" s="25"/>
    </row>
    <row r="198" spans="1:17" ht="23.25" x14ac:dyDescent="0.35">
      <c r="A198" s="3" t="s">
        <v>5</v>
      </c>
      <c r="B198" s="6">
        <f>B197+1</f>
        <v>45759</v>
      </c>
      <c r="C198" s="8">
        <f>C179</f>
        <v>1</v>
      </c>
      <c r="D198" s="5">
        <f>(F186+H196+H197) *C198</f>
        <v>67107.556858517753</v>
      </c>
      <c r="E198" s="7">
        <f>E179</f>
        <v>0.01</v>
      </c>
      <c r="F198" s="11"/>
      <c r="G198" s="12">
        <f>D198+(D198*E198)</f>
        <v>67778.63242710293</v>
      </c>
      <c r="H198" s="10">
        <f>D198 * E198</f>
        <v>671.07556858517751</v>
      </c>
      <c r="K198" s="5"/>
      <c r="L198" s="5"/>
      <c r="M198" s="5"/>
      <c r="N198" s="5"/>
      <c r="O198" s="5"/>
      <c r="P198" s="25"/>
      <c r="Q198" s="25"/>
    </row>
    <row r="199" spans="1:17" ht="23.25" x14ac:dyDescent="0.35">
      <c r="A199" s="3" t="s">
        <v>6</v>
      </c>
      <c r="B199" s="6">
        <f>B198+1</f>
        <v>45760</v>
      </c>
      <c r="C199" s="8">
        <f>C180</f>
        <v>1</v>
      </c>
      <c r="D199" s="5">
        <f>(F186+H196+H197+H198) *C199</f>
        <v>67778.63242710293</v>
      </c>
      <c r="E199" s="7">
        <f>E180</f>
        <v>0.01</v>
      </c>
      <c r="F199" s="11"/>
      <c r="G199" s="12">
        <f>D199+(D199*E199)</f>
        <v>68456.41875137396</v>
      </c>
      <c r="H199" s="10">
        <f>D199*E199</f>
        <v>677.78632427102934</v>
      </c>
      <c r="K199" s="5"/>
      <c r="L199" s="5"/>
      <c r="M199" s="5"/>
      <c r="N199" s="5"/>
      <c r="O199" s="5"/>
      <c r="P199" s="25"/>
      <c r="Q199" s="25"/>
    </row>
    <row r="200" spans="1:17" ht="23.25" x14ac:dyDescent="0.35">
      <c r="A200" s="3" t="s">
        <v>7</v>
      </c>
      <c r="B200" s="6">
        <f>B199+1</f>
        <v>45761</v>
      </c>
      <c r="C200" s="8">
        <f>C181</f>
        <v>1</v>
      </c>
      <c r="D200" s="5">
        <f>(F186+H196+H197+H198+H199) *C200</f>
        <v>68456.41875137396</v>
      </c>
      <c r="E200" s="7">
        <f>E181</f>
        <v>0.01</v>
      </c>
      <c r="F200" s="11"/>
      <c r="G200" s="12">
        <f>D200+(D200*E200)</f>
        <v>69140.982938887697</v>
      </c>
      <c r="H200" s="10">
        <f>D200 * E200</f>
        <v>684.56418751373963</v>
      </c>
      <c r="K200" s="5"/>
      <c r="L200" s="5"/>
      <c r="M200" s="5"/>
      <c r="N200" s="5"/>
      <c r="O200" s="5"/>
      <c r="P200" s="25"/>
      <c r="Q200" s="25"/>
    </row>
    <row r="201" spans="1:17" ht="23.25" x14ac:dyDescent="0.35">
      <c r="K201" s="5"/>
      <c r="L201" s="5"/>
      <c r="M201" s="5"/>
      <c r="N201" s="5"/>
      <c r="O201" s="5"/>
      <c r="P201" s="25"/>
      <c r="Q201" s="25"/>
    </row>
    <row r="202" spans="1:17" ht="23.25" x14ac:dyDescent="0.35">
      <c r="K202" s="5"/>
      <c r="L202" s="5"/>
      <c r="M202" s="5"/>
      <c r="N202" s="5"/>
      <c r="O202" s="5"/>
      <c r="P202" s="25"/>
      <c r="Q202" s="25"/>
    </row>
    <row r="203" spans="1:17" ht="23.25" x14ac:dyDescent="0.35">
      <c r="K203" s="5"/>
      <c r="L203" s="5"/>
      <c r="M203" s="5"/>
      <c r="N203" s="5"/>
      <c r="O203" s="5"/>
      <c r="P203" s="25"/>
      <c r="Q203" s="25"/>
    </row>
    <row r="204" spans="1:17" ht="23.25" x14ac:dyDescent="0.35">
      <c r="K204" s="5"/>
      <c r="L204" s="5"/>
      <c r="M204" s="5"/>
      <c r="N204" s="5"/>
      <c r="O204" s="5"/>
      <c r="P204" s="25"/>
      <c r="Q204" s="25"/>
    </row>
    <row r="205" spans="1:17" ht="31.5" x14ac:dyDescent="0.5">
      <c r="E205" s="14" t="s">
        <v>15</v>
      </c>
      <c r="F205" s="13">
        <f>F186 + SUM(H196:H200)</f>
        <v>69140.982938887711</v>
      </c>
      <c r="G205" s="23" t="s">
        <v>14</v>
      </c>
      <c r="H205" s="13">
        <f xml:space="preserve"> SUM(H196:H200)</f>
        <v>3355.7100651324281</v>
      </c>
      <c r="K205" s="5"/>
      <c r="L205" s="5"/>
      <c r="M205" s="5"/>
      <c r="N205" s="5"/>
      <c r="O205" s="5"/>
      <c r="P205" s="25"/>
      <c r="Q205" s="25"/>
    </row>
    <row r="206" spans="1:17" ht="23.25" x14ac:dyDescent="0.35">
      <c r="K206" s="5"/>
      <c r="L206" s="5"/>
      <c r="M206" s="5"/>
      <c r="N206" s="5"/>
      <c r="O206" s="5"/>
      <c r="P206" s="25"/>
      <c r="Q206" s="25"/>
    </row>
    <row r="207" spans="1:17" ht="23.25" x14ac:dyDescent="0.35">
      <c r="K207" s="5"/>
      <c r="L207" s="5"/>
      <c r="M207" s="5"/>
      <c r="N207" s="5"/>
      <c r="O207" s="5"/>
      <c r="P207" s="25"/>
      <c r="Q207" s="25"/>
    </row>
    <row r="208" spans="1:17" ht="23.25" x14ac:dyDescent="0.35">
      <c r="K208" s="5"/>
      <c r="L208" s="5"/>
      <c r="M208" s="5"/>
      <c r="N208" s="5"/>
      <c r="O208" s="5"/>
      <c r="P208" s="25"/>
      <c r="Q208" s="25"/>
    </row>
    <row r="209" spans="1:17" ht="23.25" x14ac:dyDescent="0.35">
      <c r="K209" s="5"/>
      <c r="L209" s="5"/>
      <c r="M209" s="5"/>
      <c r="N209" s="5"/>
      <c r="O209" s="5"/>
      <c r="P209" s="25"/>
      <c r="Q209" s="25"/>
    </row>
    <row r="210" spans="1:17" ht="23.25" x14ac:dyDescent="0.35">
      <c r="K210" s="5"/>
      <c r="L210" s="5"/>
      <c r="M210" s="5"/>
      <c r="N210" s="5"/>
      <c r="O210" s="5"/>
      <c r="P210" s="25"/>
      <c r="Q210" s="25"/>
    </row>
    <row r="211" spans="1:17" ht="23.25" x14ac:dyDescent="0.35">
      <c r="K211" s="5"/>
      <c r="L211" s="5"/>
      <c r="M211" s="5"/>
      <c r="N211" s="5"/>
      <c r="O211" s="5"/>
      <c r="P211" s="25"/>
      <c r="Q211" s="25"/>
    </row>
    <row r="212" spans="1:17" ht="31.5" x14ac:dyDescent="0.5">
      <c r="D212" s="4" t="s">
        <v>35</v>
      </c>
      <c r="K212" s="5"/>
      <c r="L212" s="5"/>
      <c r="M212" s="5"/>
      <c r="N212" s="5"/>
      <c r="O212" s="5"/>
      <c r="P212" s="25"/>
      <c r="Q212" s="25"/>
    </row>
    <row r="213" spans="1:17" ht="23.25" x14ac:dyDescent="0.35">
      <c r="H213" t="s">
        <v>23</v>
      </c>
      <c r="K213" s="5"/>
      <c r="L213" s="5"/>
      <c r="M213" s="5"/>
      <c r="N213" s="5"/>
      <c r="O213" s="5"/>
      <c r="P213" s="25"/>
      <c r="Q213" s="25"/>
    </row>
    <row r="214" spans="1:17" ht="23.25" x14ac:dyDescent="0.35">
      <c r="A214" s="15" t="s">
        <v>0</v>
      </c>
      <c r="B214" s="16" t="s">
        <v>2</v>
      </c>
      <c r="C214" s="16" t="s">
        <v>12</v>
      </c>
      <c r="D214" s="17" t="s">
        <v>1</v>
      </c>
      <c r="E214" s="18" t="s">
        <v>8</v>
      </c>
      <c r="F214" s="16" t="s">
        <v>10</v>
      </c>
      <c r="G214" s="16" t="s">
        <v>9</v>
      </c>
      <c r="H214" s="16" t="s">
        <v>11</v>
      </c>
      <c r="K214" s="5"/>
      <c r="L214" s="5"/>
      <c r="M214" s="5"/>
      <c r="N214" s="5"/>
      <c r="O214" s="5"/>
      <c r="P214" s="25"/>
      <c r="Q214" s="25"/>
    </row>
    <row r="215" spans="1:17" ht="23.25" x14ac:dyDescent="0.35">
      <c r="A215" s="3" t="s">
        <v>3</v>
      </c>
      <c r="B215" s="6">
        <f>B196+7</f>
        <v>45764</v>
      </c>
      <c r="C215" s="8">
        <f>C196</f>
        <v>1</v>
      </c>
      <c r="D215" s="5">
        <f>F205 * C215</f>
        <v>69140.982938887711</v>
      </c>
      <c r="E215" s="7">
        <f>E196</f>
        <v>0.01</v>
      </c>
      <c r="F215" s="11"/>
      <c r="G215" s="5">
        <f>D215+(D215*E215)</f>
        <v>69832.392768276593</v>
      </c>
      <c r="H215" s="10">
        <f>D215 * E215</f>
        <v>691.40982938887714</v>
      </c>
      <c r="K215" s="5"/>
      <c r="L215" s="5"/>
      <c r="M215" s="5"/>
      <c r="N215" s="5"/>
      <c r="O215" s="5"/>
      <c r="P215" s="25"/>
      <c r="Q215" s="25"/>
    </row>
    <row r="216" spans="1:17" ht="23.25" x14ac:dyDescent="0.35">
      <c r="A216" s="3" t="s">
        <v>4</v>
      </c>
      <c r="B216" s="6">
        <f>B215+1</f>
        <v>45765</v>
      </c>
      <c r="C216" s="8">
        <f>C197</f>
        <v>1</v>
      </c>
      <c r="D216" s="5">
        <f>(F205+H215) *C216</f>
        <v>69832.392768276593</v>
      </c>
      <c r="E216" s="7">
        <f>E197</f>
        <v>0.01</v>
      </c>
      <c r="F216" s="11"/>
      <c r="G216" s="12">
        <f>D216+(D216*E216)</f>
        <v>70530.71669595936</v>
      </c>
      <c r="H216" s="10">
        <f>D216 * E216</f>
        <v>698.323927682766</v>
      </c>
      <c r="K216" s="5"/>
      <c r="L216" s="5"/>
      <c r="M216" s="5"/>
      <c r="N216" s="5"/>
      <c r="O216" s="5"/>
      <c r="P216" s="25"/>
      <c r="Q216" s="25"/>
    </row>
    <row r="217" spans="1:17" ht="23.25" x14ac:dyDescent="0.35">
      <c r="A217" s="3" t="s">
        <v>5</v>
      </c>
      <c r="B217" s="6">
        <f>B216+1</f>
        <v>45766</v>
      </c>
      <c r="C217" s="8">
        <f>C198</f>
        <v>1</v>
      </c>
      <c r="D217" s="5">
        <f>(F205+H215+H216) *C217</f>
        <v>70530.71669595936</v>
      </c>
      <c r="E217" s="7">
        <f>E198</f>
        <v>0.01</v>
      </c>
      <c r="F217" s="11"/>
      <c r="G217" s="12">
        <f>D217+(D217*E217)</f>
        <v>71236.023862918955</v>
      </c>
      <c r="H217" s="10">
        <f>D217 * E217</f>
        <v>705.30716695959359</v>
      </c>
      <c r="K217" s="5"/>
      <c r="L217" s="5"/>
      <c r="M217" s="5"/>
      <c r="N217" s="5"/>
      <c r="O217" s="5"/>
      <c r="P217" s="25"/>
      <c r="Q217" s="25"/>
    </row>
    <row r="218" spans="1:17" ht="23.25" x14ac:dyDescent="0.35">
      <c r="A218" s="3" t="s">
        <v>6</v>
      </c>
      <c r="B218" s="6">
        <f>B217+1</f>
        <v>45767</v>
      </c>
      <c r="C218" s="8">
        <f>C199</f>
        <v>1</v>
      </c>
      <c r="D218" s="5">
        <f>(F205+H215+H216+H217) *C218</f>
        <v>71236.023862918955</v>
      </c>
      <c r="E218" s="7">
        <f>E199</f>
        <v>0.01</v>
      </c>
      <c r="F218" s="11"/>
      <c r="G218" s="12">
        <f>D218+(D218*E218)</f>
        <v>71948.384101548145</v>
      </c>
      <c r="H218" s="10">
        <f>D218*E218</f>
        <v>712.36023862918955</v>
      </c>
      <c r="K218" s="5"/>
      <c r="L218" s="5"/>
      <c r="M218" s="5"/>
      <c r="N218" s="5"/>
      <c r="O218" s="5"/>
      <c r="P218" s="25"/>
      <c r="Q218" s="25"/>
    </row>
    <row r="219" spans="1:17" ht="23.25" x14ac:dyDescent="0.35">
      <c r="A219" s="3" t="s">
        <v>7</v>
      </c>
      <c r="B219" s="6">
        <f>B218+1</f>
        <v>45768</v>
      </c>
      <c r="C219" s="8">
        <f>C200</f>
        <v>1</v>
      </c>
      <c r="D219" s="5">
        <f>(F205+H215+H216+H217+H218) *C219</f>
        <v>71948.384101548145</v>
      </c>
      <c r="E219" s="7">
        <f>E200</f>
        <v>0.01</v>
      </c>
      <c r="F219" s="11"/>
      <c r="G219" s="12">
        <f>D219+(D219*E219)</f>
        <v>72667.867942563622</v>
      </c>
      <c r="H219" s="10">
        <f>D219 * E219</f>
        <v>719.48384101548152</v>
      </c>
      <c r="K219" s="5"/>
      <c r="L219" s="5"/>
      <c r="M219" s="5"/>
      <c r="N219" s="5"/>
      <c r="O219" s="5"/>
      <c r="P219" s="25"/>
      <c r="Q219" s="25"/>
    </row>
    <row r="220" spans="1:17" ht="23.25" x14ac:dyDescent="0.35">
      <c r="K220" s="5"/>
      <c r="L220" s="5"/>
      <c r="M220" s="5"/>
      <c r="N220" s="5"/>
      <c r="O220" s="5"/>
      <c r="P220" s="25"/>
      <c r="Q220" s="25"/>
    </row>
    <row r="221" spans="1:17" ht="23.25" x14ac:dyDescent="0.35">
      <c r="K221" s="5"/>
      <c r="L221" s="5"/>
      <c r="M221" s="5"/>
      <c r="N221" s="5"/>
      <c r="O221" s="5"/>
      <c r="P221" s="25"/>
      <c r="Q221" s="25"/>
    </row>
    <row r="222" spans="1:17" ht="23.25" x14ac:dyDescent="0.35">
      <c r="K222" s="5"/>
      <c r="L222" s="5"/>
      <c r="M222" s="5"/>
      <c r="N222" s="5"/>
      <c r="O222" s="5"/>
      <c r="P222" s="25"/>
      <c r="Q222" s="25"/>
    </row>
    <row r="223" spans="1:17" ht="23.25" x14ac:dyDescent="0.35">
      <c r="K223" s="5"/>
      <c r="L223" s="5"/>
      <c r="M223" s="5"/>
      <c r="N223" s="5"/>
      <c r="O223" s="5"/>
      <c r="P223" s="25"/>
      <c r="Q223" s="25"/>
    </row>
    <row r="224" spans="1:17" ht="31.5" x14ac:dyDescent="0.5">
      <c r="E224" s="14" t="s">
        <v>15</v>
      </c>
      <c r="F224" s="13">
        <f>F205 + SUM(H215:H219)</f>
        <v>72667.867942563622</v>
      </c>
      <c r="G224" s="23" t="s">
        <v>14</v>
      </c>
      <c r="H224" s="13">
        <f xml:space="preserve"> SUM(H215:H219)</f>
        <v>3526.8850036759077</v>
      </c>
      <c r="K224" s="5"/>
      <c r="L224" s="5"/>
      <c r="M224" s="5"/>
      <c r="N224" s="5"/>
      <c r="O224" s="5"/>
      <c r="P224" s="25"/>
      <c r="Q224" s="25"/>
    </row>
  </sheetData>
  <pageMargins left="0.75" right="0.75" top="1" bottom="1" header="0.5" footer="0.5"/>
  <pageSetup orientation="portrait" r:id="rId1"/>
  <ignoredErrors>
    <ignoredError sqref="H9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9CAA079-530F-4D54-9655-03D0CC4DD020}">
          <x14:formula1>
            <xm:f>Sheet2!$A$2:$A$6</xm:f>
          </x14:formula1>
          <xm:sqref>F6:F10 F25:F29 F44:F48 F82:F86 F101:F105 F120:F124 F139:F143 F158:F162 F177:F181 F196:F200 F215:F219 F63 F65:F67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D00F0-3DE3-4E14-8287-1907F2F21670}">
  <dimension ref="A1:A6"/>
  <sheetViews>
    <sheetView workbookViewId="0">
      <selection activeCell="B4" sqref="B4"/>
    </sheetView>
  </sheetViews>
  <sheetFormatPr baseColWidth="10" defaultColWidth="9.140625" defaultRowHeight="15" x14ac:dyDescent="0.25"/>
  <cols>
    <col min="1" max="1" width="15" customWidth="1"/>
  </cols>
  <sheetData>
    <row r="1" spans="1:1" x14ac:dyDescent="0.25">
      <c r="A1" t="s">
        <v>16</v>
      </c>
    </row>
    <row r="3" spans="1:1" x14ac:dyDescent="0.25">
      <c r="A3" t="s">
        <v>17</v>
      </c>
    </row>
    <row r="4" spans="1:1" x14ac:dyDescent="0.25">
      <c r="A4" t="s">
        <v>18</v>
      </c>
    </row>
    <row r="5" spans="1:1" x14ac:dyDescent="0.25">
      <c r="A5" t="s">
        <v>19</v>
      </c>
    </row>
    <row r="6" spans="1:1" x14ac:dyDescent="0.25">
      <c r="A6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Richard Serrano</cp:lastModifiedBy>
  <dcterms:created xsi:type="dcterms:W3CDTF">2024-08-31T22:56:46Z</dcterms:created>
  <dcterms:modified xsi:type="dcterms:W3CDTF">2025-11-28T11:54:27Z</dcterms:modified>
</cp:coreProperties>
</file>