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ee2950c37e0dea3/01 DATAROMA/10 BLOG/ANALYSIS/"/>
    </mc:Choice>
  </mc:AlternateContent>
  <xr:revisionPtr revIDLastSave="687" documentId="11_AD4D361C20488DEA4E38A0A5C4DB420A5BDEDD8D" xr6:coauthVersionLast="47" xr6:coauthVersionMax="47" xr10:uidLastSave="{DBB87EFC-2D2E-4428-BA25-231B6F9C2B16}"/>
  <bookViews>
    <workbookView xWindow="-20700" yWindow="132" windowWidth="19944" windowHeight="11976" xr2:uid="{00000000-000D-0000-FFFF-FFFF00000000}"/>
  </bookViews>
  <sheets>
    <sheet name="Boxplot DataRoma" sheetId="3" r:id="rId1"/>
    <sheet name="Dados" sheetId="2" r:id="rId2"/>
    <sheet name="apoio" sheetId="1" state="hidden" r:id="rId3"/>
  </sheets>
  <definedNames>
    <definedName name="_deltaQ">apoio!$H$15</definedName>
    <definedName name="_limInf">apoio!$L$8</definedName>
    <definedName name="_limSup">apoio!$L$12</definedName>
    <definedName name="_máximo">apoio!$H$12</definedName>
    <definedName name="_média">apoio!$L$10</definedName>
    <definedName name="_mínimo">apoio!$H$8</definedName>
    <definedName name="_q1">apoio!$H$9</definedName>
    <definedName name="_q2">apoio!$H$10</definedName>
    <definedName name="_q3">apoio!$H$11</definedName>
    <definedName name="SegmentaçãodeDados_saldo_positiv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" i="2"/>
  <c r="L10" i="1"/>
  <c r="D12" i="1"/>
  <c r="D11" i="1"/>
  <c r="D10" i="1"/>
  <c r="D9" i="1"/>
  <c r="D8" i="1"/>
  <c r="H9" i="1" l="1" a="1"/>
  <c r="H9" i="1" s="1"/>
  <c r="H12" i="1" a="1"/>
  <c r="H12" i="1" s="1"/>
  <c r="H8" i="1" a="1"/>
  <c r="H8" i="1" s="1"/>
  <c r="O13" i="1" s="1"/>
  <c r="H10" i="1" a="1"/>
  <c r="H10" i="1" s="1"/>
  <c r="Q10" i="1" s="1"/>
  <c r="H11" i="1" a="1"/>
  <c r="H11" i="1" s="1"/>
  <c r="N9" i="1" s="1"/>
  <c r="O10" i="1" l="1"/>
  <c r="O7" i="1"/>
  <c r="N11" i="1"/>
  <c r="Q11" i="1"/>
  <c r="L8" i="1"/>
  <c r="L12" i="1"/>
  <c r="Q7" i="1" s="1"/>
  <c r="Q12" i="1" l="1"/>
  <c r="Q13" i="1"/>
  <c r="Q8" i="1"/>
  <c r="N8" i="1"/>
  <c r="N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<sst xmlns="http://schemas.openxmlformats.org/spreadsheetml/2006/main" count="1312" uniqueCount="662">
  <si>
    <t>município</t>
  </si>
  <si>
    <t>saldo positivo</t>
  </si>
  <si>
    <t>salário médio</t>
  </si>
  <si>
    <t>Adamantina</t>
  </si>
  <si>
    <t>sim</t>
  </si>
  <si>
    <t>Adolfo</t>
  </si>
  <si>
    <t>não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</si>
  <si>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</si>
  <si>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</si>
  <si>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</si>
  <si>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</si>
  <si>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</si>
  <si>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</si>
  <si>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</si>
  <si>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</si>
  <si>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</si>
  <si>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</si>
  <si>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Alto Alegre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</si>
  <si>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</si>
  <si>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</si>
  <si>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</si>
  <si>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</si>
  <si>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</si>
  <si>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</si>
  <si>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</si>
  <si>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</si>
  <si>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Amparo</t>
  </si>
  <si>
    <t>Analandia</t>
  </si>
  <si>
    <t>Andradina</t>
  </si>
  <si>
    <t>Angatuba</t>
  </si>
  <si>
    <t>Anhembi</t>
  </si>
  <si>
    <t>Anhumas</t>
  </si>
  <si>
    <t>Aparecida</t>
  </si>
  <si>
    <t>Aparecida D 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</si>
  <si>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</si>
  <si>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</si>
  <si>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</si>
  <si>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</si>
  <si>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</si>
  <si>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</si>
  <si>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</si>
  <si>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</si>
  <si>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</si>
  <si>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</si>
  <si>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</si>
  <si>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</si>
  <si>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</si>
  <si>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</si>
  <si>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</si>
  <si>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</si>
  <si>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</si>
  <si>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</si>
  <si>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</si>
  <si>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</si>
  <si>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</si>
  <si>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</si>
  <si>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</si>
  <si>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</si>
  <si>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</si>
  <si>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</si>
  <si>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</si>
  <si>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</si>
  <si>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</si>
  <si>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</si>
  <si>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Bonita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</si>
  <si>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</si>
  <si>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</si>
  <si>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</si>
  <si>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</si>
  <si>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</si>
  <si>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</si>
  <si>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</si>
  <si>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</si>
  <si>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</si>
  <si>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</si>
  <si>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</si>
  <si>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</si>
  <si>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</si>
  <si>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</si>
  <si>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</si>
  <si>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</si>
  <si>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Bocaina</t>
  </si>
  <si>
    <t>Bofete</t>
  </si>
  <si>
    <t>Boituva</t>
  </si>
  <si>
    <t>Bom Jesus dos Perdoes</t>
  </si>
  <si>
    <t>Bom Sucesso de Itarare</t>
  </si>
  <si>
    <t>Bora</t>
  </si>
  <si>
    <t>Boraceia</t>
  </si>
  <si>
    <t>Borborema</t>
  </si>
  <si>
    <t>Borebi</t>
  </si>
  <si>
    <t>Botucatu</t>
  </si>
  <si>
    <t>Braganca Paulista</t>
  </si>
  <si>
    <t>Brauna</t>
  </si>
  <si>
    <t>Brejo Alegre</t>
  </si>
  <si>
    <t>Brodosqui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</si>
  <si>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</si>
  <si>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</si>
  <si>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</si>
  <si>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</si>
  <si>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</si>
  <si>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</si>
  <si>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</si>
  <si>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</si>
  <si>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</si>
  <si>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Cafelandia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</si>
  <si>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</si>
  <si>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</si>
  <si>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</si>
  <si>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</si>
  <si>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</si>
  <si>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</si>
  <si>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</si>
  <si>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</si>
  <si>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</si>
  <si>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</si>
  <si>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</si>
  <si>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</si>
  <si>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</si>
  <si>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</si>
  <si>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</si>
  <si>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</si>
  <si>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</si>
  <si>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</si>
  <si>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</si>
  <si>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</si>
  <si>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</si>
  <si>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</si>
  <si>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</si>
  <si>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</si>
  <si>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</si>
  <si>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</si>
  <si>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</si>
  <si>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</si>
  <si>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Cedral</t>
  </si>
  <si>
    <t>Cerqueira Cesar</t>
  </si>
  <si>
    <t>Cerquilho</t>
  </si>
  <si>
    <t>Cesario Lange</t>
  </si>
  <si>
    <t>Charqueada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</si>
  <si>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</si>
  <si>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</si>
  <si>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</si>
  <si>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</si>
  <si>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</si>
  <si>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</si>
  <si>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</si>
  <si>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</si>
  <si>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</si>
  <si>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</si>
  <si>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</si>
  <si>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</si>
  <si>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</si>
  <si>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</si>
  <si>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</si>
  <si>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</si>
  <si>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</si>
  <si>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</si>
  <si>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</si>
  <si>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</si>
  <si>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</si>
  <si>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</si>
  <si>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</si>
  <si>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</si>
  <si>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</si>
  <si>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</si>
  <si>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</si>
  <si>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</si>
  <si>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</si>
  <si>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</si>
  <si>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Eldorado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</si>
  <si>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</si>
  <si>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</si>
  <si>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</si>
  <si>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</si>
  <si>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</si>
  <si>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</si>
  <si>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</si>
  <si>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</si>
  <si>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</si>
  <si>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Estrela D Oeste</t>
  </si>
  <si>
    <t>Estrela do Norte</t>
  </si>
  <si>
    <t>Euclides da Cunha Paulista</t>
  </si>
  <si>
    <t>Fartura</t>
  </si>
  <si>
    <t>Fernandopolis</t>
  </si>
  <si>
    <t>Fernando Prestes</t>
  </si>
  <si>
    <t>Fernao</t>
  </si>
  <si>
    <t>Ferraz de Vasconcelos</t>
  </si>
  <si>
    <t>Flora Rica</t>
  </si>
  <si>
    <t>Floreal</t>
  </si>
  <si>
    <t>Florida Paulista</t>
  </si>
  <si>
    <t>Florinea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</si>
  <si>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</si>
  <si>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</si>
  <si>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</si>
  <si>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</si>
  <si>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</si>
  <si>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</si>
  <si>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</si>
  <si>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</si>
  <si>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</si>
  <si>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</si>
  <si>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</si>
  <si>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</si>
  <si>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</si>
  <si>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Guaira</t>
  </si>
  <si>
    <t>Guapiacu</t>
  </si>
  <si>
    <t>Guapiara</t>
  </si>
  <si>
    <t>Guara</t>
  </si>
  <si>
    <t>Guaracai</t>
  </si>
  <si>
    <t>Guaraci</t>
  </si>
  <si>
    <t>Guarani D 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</si>
  <si>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</si>
  <si>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</si>
  <si>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</si>
  <si>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</si>
  <si>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</si>
  <si>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</si>
  <si>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</si>
  <si>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</si>
  <si>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</si>
  <si>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</si>
  <si>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</si>
  <si>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</si>
  <si>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</si>
  <si>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</si>
  <si>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</si>
  <si>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</si>
  <si>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</si>
  <si>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</si>
  <si>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</si>
  <si>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</si>
  <si>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</si>
  <si>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</si>
  <si>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</si>
  <si>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</si>
  <si>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</si>
  <si>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</si>
  <si>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</si>
  <si>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Ilhabela</t>
  </si>
  <si>
    <t>Ilha Comprida</t>
  </si>
  <si>
    <t>Ilha Solteira</t>
  </si>
  <si>
    <t>Indaiatuba</t>
  </si>
  <si>
    <t>Indiana</t>
  </si>
  <si>
    <t>Indiapora</t>
  </si>
  <si>
    <t>Inubia Paulista</t>
  </si>
  <si>
    <t>Ipaucu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</si>
  <si>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</si>
  <si>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</si>
  <si>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</si>
  <si>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</si>
  <si>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</si>
  <si>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</si>
  <si>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</si>
  <si>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</si>
  <si>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</si>
  <si>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</si>
  <si>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</si>
  <si>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</si>
  <si>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</si>
  <si>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Itapecerica da Serra</t>
  </si>
  <si>
    <t>Itapetininga</t>
  </si>
  <si>
    <t>Itapeva</t>
  </si>
  <si>
    <t>Itapevi</t>
  </si>
  <si>
    <t>Itapira</t>
  </si>
  <si>
    <t>Itapirapua Paulista</t>
  </si>
  <si>
    <t>Itapolis</t>
  </si>
  <si>
    <t>Itaporanga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</si>
  <si>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</si>
  <si>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</si>
  <si>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</si>
  <si>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</si>
  <si>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</si>
  <si>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</si>
  <si>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</si>
  <si>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</si>
  <si>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</si>
  <si>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</si>
  <si>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</si>
  <si>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</si>
  <si>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</si>
  <si>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Jaborandi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</si>
  <si>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</si>
  <si>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</si>
  <si>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</si>
  <si>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</si>
  <si>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</si>
  <si>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</si>
  <si>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</si>
  <si>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</si>
  <si>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Jardinopolis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</si>
  <si>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</si>
  <si>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</si>
  <si>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</si>
  <si>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</si>
  <si>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</si>
  <si>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</si>
  <si>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</si>
  <si>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</si>
  <si>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</si>
  <si>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</si>
  <si>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</si>
  <si>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</si>
  <si>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</si>
  <si>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</si>
  <si>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</si>
  <si>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</si>
  <si>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</si>
  <si>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</si>
  <si>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</si>
  <si>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</si>
  <si>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</si>
  <si>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</si>
  <si>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</si>
  <si>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</si>
  <si>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</si>
  <si>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</si>
  <si>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</si>
  <si>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</si>
  <si>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</si>
  <si>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</si>
  <si>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</si>
  <si>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</si>
  <si>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</si>
  <si>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</si>
  <si>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</si>
  <si>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</si>
  <si>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</si>
  <si>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</si>
  <si>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</si>
  <si>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</si>
  <si>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</si>
  <si>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</si>
  <si>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</si>
  <si>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</si>
  <si>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</si>
  <si>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</si>
  <si>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</si>
  <si>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</si>
  <si>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</si>
  <si>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</si>
  <si>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</si>
  <si>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Miracatu</t>
  </si>
  <si>
    <t>Mira Estrela</t>
  </si>
  <si>
    <t>Mirandopolis</t>
  </si>
  <si>
    <t>Mirante do Paranapanema</t>
  </si>
  <si>
    <t>Mirassol</t>
  </si>
  <si>
    <t>Mirassolandia</t>
  </si>
  <si>
    <t>Mococa</t>
  </si>
  <si>
    <t>Mogi das Cruzes</t>
  </si>
  <si>
    <t>Mogi-Guacu</t>
  </si>
  <si>
    <t>Moji-Mirim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</si>
  <si>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</si>
  <si>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</si>
  <si>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</si>
  <si>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</si>
  <si>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</si>
  <si>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</si>
  <si>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</si>
  <si>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</si>
  <si>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</si>
  <si>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</si>
  <si>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</si>
  <si>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</si>
  <si>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</si>
  <si>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</si>
  <si>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</si>
  <si>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</si>
  <si>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</si>
  <si>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</si>
  <si>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</si>
  <si>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</si>
  <si>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</si>
  <si>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</si>
  <si>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</si>
  <si>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</si>
  <si>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</si>
  <si>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</si>
  <si>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</si>
  <si>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</si>
  <si>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</si>
  <si>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Novais</t>
  </si>
  <si>
    <t>Nova Luzitania</t>
  </si>
  <si>
    <t>Nova Odessa</t>
  </si>
  <si>
    <t>Novo Horizonte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</si>
  <si>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</si>
  <si>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</si>
  <si>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</si>
  <si>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</si>
  <si>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</si>
  <si>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</si>
  <si>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</si>
  <si>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</si>
  <si>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</si>
  <si>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</si>
  <si>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</si>
  <si>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</si>
  <si>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</si>
  <si>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</si>
  <si>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</si>
  <si>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Palestina</t>
  </si>
  <si>
    <t>Palmares Paulista</t>
  </si>
  <si>
    <t>Palmeira D Oeste</t>
  </si>
  <si>
    <t>Palmital</t>
  </si>
  <si>
    <t>Panorama</t>
  </si>
  <si>
    <t>Paraguacu Paulista</t>
  </si>
  <si>
    <t>Paraibuna</t>
  </si>
  <si>
    <t>Paraiso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</si>
  <si>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</si>
  <si>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</si>
  <si>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</si>
  <si>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</si>
  <si>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</si>
  <si>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</si>
  <si>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</si>
  <si>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</si>
  <si>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</si>
  <si>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</si>
  <si>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</si>
  <si>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</si>
  <si>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</si>
  <si>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</si>
  <si>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</si>
  <si>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</si>
  <si>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</si>
  <si>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</si>
  <si>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</si>
  <si>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</si>
  <si>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</si>
  <si>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</si>
  <si>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</si>
  <si>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</si>
  <si>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</si>
  <si>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</si>
  <si>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</si>
  <si>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</si>
  <si>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</si>
  <si>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</si>
  <si>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</si>
  <si>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</si>
  <si>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</si>
  <si>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</si>
  <si>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</si>
  <si>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</si>
  <si>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</si>
  <si>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</si>
  <si>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</si>
  <si>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</si>
  <si>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</si>
  <si>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</si>
  <si>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</si>
  <si>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</si>
  <si>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</si>
  <si>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</si>
  <si>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</si>
  <si>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</si>
  <si>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</si>
  <si>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</si>
  <si>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</si>
  <si>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</si>
  <si>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</si>
  <si>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</si>
  <si>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</si>
  <si>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</si>
  <si>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</si>
  <si>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Praia Grande</t>
  </si>
  <si>
    <t>Pratania</t>
  </si>
  <si>
    <t>Presidente Alves</t>
  </si>
  <si>
    <t>Presidente Bernardes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</si>
  <si>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</si>
  <si>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</si>
  <si>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</si>
  <si>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</si>
  <si>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</si>
  <si>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</si>
  <si>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</si>
  <si>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</si>
  <si>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</si>
  <si>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</si>
  <si>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</si>
  <si>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</si>
  <si>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</si>
  <si>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</si>
  <si>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</si>
  <si>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</si>
  <si>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</si>
  <si>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</si>
  <si>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</si>
  <si>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</si>
  <si>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</si>
  <si>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</si>
  <si>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</si>
  <si>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</si>
  <si>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</si>
  <si>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Riversul</t>
  </si>
  <si>
    <t>Rifaina</t>
  </si>
  <si>
    <t>Rincao</t>
  </si>
  <si>
    <t>Rinopolis</t>
  </si>
  <si>
    <t>Rio Claro</t>
  </si>
  <si>
    <t>Rio das Pedras</t>
  </si>
  <si>
    <t>Rio Grande da Serra</t>
  </si>
  <si>
    <t>Riolandia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</si>
  <si>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</si>
  <si>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</si>
  <si>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</si>
  <si>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</si>
  <si>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</si>
  <si>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</si>
  <si>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</si>
  <si>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</si>
  <si>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</si>
  <si>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</si>
  <si>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Saltinho</t>
  </si>
  <si>
    <t>Salto</t>
  </si>
  <si>
    <t>Salto de Pirapora</t>
  </si>
  <si>
    <t>Salto Grande</t>
  </si>
  <si>
    <t>Sandovalina</t>
  </si>
  <si>
    <t>Santa Adelia</t>
  </si>
  <si>
    <t>Santa Albertina</t>
  </si>
  <si>
    <t>Santa Barbara D Oeste</t>
  </si>
  <si>
    <t>Santa Branca</t>
  </si>
  <si>
    <t>Santa Clara D 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</si>
  <si>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</si>
  <si>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</si>
  <si>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</si>
  <si>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</si>
  <si>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</si>
  <si>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</si>
  <si>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</si>
  <si>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Isabel</t>
  </si>
  <si>
    <t>Santa Lucia</t>
  </si>
  <si>
    <t>Santa Maria da Serra</t>
  </si>
  <si>
    <t>Santa Mercedes</t>
  </si>
  <si>
    <t>Santana da Ponte Pensa</t>
  </si>
  <si>
    <t>Santana de Parnaiba</t>
  </si>
  <si>
    <t>Santa Rita D Oeste</t>
  </si>
  <si>
    <t>Santa Rita do Passa Quatro</t>
  </si>
  <si>
    <t>Santa Rosa de Viterbo</t>
  </si>
  <si>
    <t>Santa Salete</t>
  </si>
  <si>
    <t>Santo Anastacio</t>
  </si>
  <si>
    <t>Santo Andre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</si>
  <si>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</si>
  <si>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</si>
  <si>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</si>
  <si>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</si>
  <si>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</si>
  <si>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</si>
  <si>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</si>
  <si>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</si>
  <si>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</si>
  <si>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</si>
  <si>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</si>
  <si>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Carlos</t>
  </si>
  <si>
    <t>Sao Francisco</t>
  </si>
  <si>
    <t>Sao Joao da Boa Vista</t>
  </si>
  <si>
    <t>Sao Joao das Duas Pontes</t>
  </si>
  <si>
    <t>Sao Joao de Iracema</t>
  </si>
  <si>
    <t>Sao Joao do Pau D 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</si>
  <si>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</si>
  <si>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</si>
  <si>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</si>
  <si>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</si>
  <si>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</si>
  <si>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</si>
  <si>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</si>
  <si>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</si>
  <si>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</si>
  <si>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</si>
  <si>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</si>
  <si>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Pedro</t>
  </si>
  <si>
    <t>Sao Pedro do Turvo</t>
  </si>
  <si>
    <t>Sao Roque</t>
  </si>
  <si>
    <t>Sao Sebastiao</t>
  </si>
  <si>
    <t>Sao Sebastiao da Grama</t>
  </si>
  <si>
    <t>Sao Simao</t>
  </si>
  <si>
    <t>Sao Vicente</t>
  </si>
  <si>
    <t>Sarapui</t>
  </si>
  <si>
    <t>Sarutaia</t>
  </si>
  <si>
    <t>Sebastianopolis do Sul</t>
  </si>
  <si>
    <t>Serra Azul</t>
  </si>
  <si>
    <t>Serrana</t>
  </si>
  <si>
    <t>Serra Negra</t>
  </si>
  <si>
    <t>Sertaozinho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</si>
  <si>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</si>
  <si>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</si>
  <si>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</si>
  <si>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</si>
  <si>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</si>
  <si>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</si>
  <si>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</si>
  <si>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Suzano</t>
  </si>
  <si>
    <t>Suzanapolis</t>
  </si>
  <si>
    <t>Tabapua</t>
  </si>
  <si>
    <t>Tabatinga</t>
  </si>
  <si>
    <t>Taboao da Serra</t>
  </si>
  <si>
    <t>Taciba</t>
  </si>
  <si>
    <t>Taguai</t>
  </si>
  <si>
    <t>Taiacu</t>
  </si>
  <si>
    <t>Taiuva</t>
  </si>
  <si>
    <t>Tambau</t>
  </si>
  <si>
    <t>Tanabi</t>
  </si>
  <si>
    <t>Tapirai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</si>
  <si>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</si>
  <si>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</si>
  <si>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</si>
  <si>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</si>
  <si>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</si>
  <si>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</si>
  <si>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</si>
  <si>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</si>
  <si>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</si>
  <si>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</si>
  <si>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Teodoro Sampaio</t>
  </si>
  <si>
    <t>Terra Roxa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</si>
  <si>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</si>
  <si>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</si>
  <si>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</si>
  <si>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</si>
  <si>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</si>
  <si>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</si>
  <si>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</si>
  <si>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</si>
  <si>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</si>
  <si>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</si>
  <si>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</si>
  <si>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Turmalina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</si>
  <si>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</si>
  <si>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</si>
  <si>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</si>
  <si>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</si>
  <si>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</si>
  <si>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</si>
  <si>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</si>
  <si>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</si>
  <si>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</si>
  <si>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</si>
  <si>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</si>
  <si>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</t>
  </si>
  <si>
    <t>Vargem Grande do Sul</t>
  </si>
  <si>
    <t>Vargem Grande Paulista</t>
  </si>
  <si>
    <t>Varzea Paulista</t>
  </si>
  <si>
    <t>Vera Cruz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</si>
  <si>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</si>
  <si>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</si>
  <si>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</si>
  <si>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</si>
  <si>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</si>
  <si>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</si>
  <si>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</si>
  <si>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Chavantes</t>
  </si>
  <si>
    <t>Estiva Gerbi</t>
  </si>
  <si>
    <t>mínimo</t>
  </si>
  <si>
    <t>máximo</t>
  </si>
  <si>
    <t>Q1</t>
  </si>
  <si>
    <t>Q3</t>
  </si>
  <si>
    <t>mediana</t>
  </si>
  <si>
    <t>média</t>
  </si>
  <si>
    <t>aux gráfico</t>
  </si>
  <si>
    <t>condicionado aos valores exibidos</t>
  </si>
  <si>
    <t>lim inf</t>
  </si>
  <si>
    <t>lim sup</t>
  </si>
  <si>
    <t>Q3 - Q1</t>
  </si>
  <si>
    <t>valores formatados para os boxes</t>
  </si>
  <si>
    <r>
      <t xml:space="preserve">admissões </t>
    </r>
    <r>
      <rPr>
        <i/>
        <sz val="11"/>
        <color theme="1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 xml:space="preserve"> demissões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</si>
</sst>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B3C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2344</xdr:colOff>
      <xdr:row>9</xdr:row>
      <xdr:rowOff>65210</xdr:rowOff>
    </xdr:from>
    <xdr:to>
      <xdr:col>15</xdr:col>
      <xdr:colOff>67784</xdr:colOff>
      <xdr:row>32</xdr:row>
      <xdr:rowOff>47184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90F2681-3EF1-4476-B4FD-D6BB30E472B8}"/>
            </a:ext>
          </a:extLst>
        </xdr:cNvPr>
        <xdr:cNvGrpSpPr/>
      </xdr:nvGrpSpPr>
      <xdr:grpSpPr>
        <a:xfrm>
          <a:off x="611944" y="1781615"/>
          <a:ext cx="8601745" cy="4359664"/>
          <a:chOff x="5520981" y="173857"/>
          <a:chExt cx="8597935" cy="4165061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400C0F62-61CA-28D0-3B30-DF93B57FE85C}"/>
              </a:ext>
            </a:extLst>
          </xdr:cNvPr>
          <xdr:cNvSpPr/>
        </xdr:nvSpPr>
        <xdr:spPr>
          <a:xfrm>
            <a:off x="5520981" y="173857"/>
            <a:ext cx="8597935" cy="4165061"/>
          </a:xfrm>
          <a:prstGeom prst="rect">
            <a:avLst/>
          </a:prstGeom>
          <a:noFill/>
          <a:ln w="76200">
            <a:solidFill>
              <a:srgbClr val="1B3C87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>
              <a:solidFill>
                <a:schemeClr val="bg1"/>
              </a:solidFill>
            </a:endParaRPr>
          </a:p>
        </xdr:txBody>
      </xdr:sp>
      <xdr:sp macro="" textlink="apoio!Q7">
        <xdr:nvSpPr>
          <xdr:cNvPr id="4" name="CaixaDeTexto 1">
            <a:extLst>
              <a:ext uri="{FF2B5EF4-FFF2-40B4-BE49-F238E27FC236}">
                <a16:creationId xmlns:a16="http://schemas.microsoft.com/office/drawing/2014/main" id="{FA959A4F-2E86-53C3-42B3-A0ABCA63C6CB}"/>
              </a:ext>
            </a:extLst>
          </xdr:cNvPr>
          <xdr:cNvSpPr txBox="1"/>
        </xdr:nvSpPr>
        <xdr:spPr>
          <a:xfrm>
            <a:off x="5967193" y="413109"/>
            <a:ext cx="3145042" cy="58606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4725DAC8-C247-42B4-B45C-7BB7CC5C4D6F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r"/>
              <a:t>Valores discrepantes para cima → 
 de 3.100 a 132.187</a:t>
            </a:fld>
            <a:endParaRPr lang="pt-BR" sz="3600" b="1"/>
          </a:p>
        </xdr:txBody>
      </xdr:sp>
      <xdr:sp macro="" textlink="apoio!Q8">
        <xdr:nvSpPr>
          <xdr:cNvPr id="5" name="CaixaDeTexto 3">
            <a:extLst>
              <a:ext uri="{FF2B5EF4-FFF2-40B4-BE49-F238E27FC236}">
                <a16:creationId xmlns:a16="http://schemas.microsoft.com/office/drawing/2014/main" id="{3515B395-674F-3A72-A1C5-425E6572CBF9}"/>
              </a:ext>
            </a:extLst>
          </xdr:cNvPr>
          <xdr:cNvSpPr txBox="1"/>
        </xdr:nvSpPr>
        <xdr:spPr>
          <a:xfrm>
            <a:off x="5660878" y="1008340"/>
            <a:ext cx="3451357" cy="59189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96FD9B21-5768-4030-A82B-7176480EB164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r"/>
              <a:t>Valores entre os 75% mais altos → 
 de 2.441 a 3.100</a:t>
            </a:fld>
            <a:endParaRPr lang="pt-BR" sz="3600" b="1"/>
          </a:p>
        </xdr:txBody>
      </xdr:sp>
      <xdr:sp macro="" textlink="apoio!Q12">
        <xdr:nvSpPr>
          <xdr:cNvPr id="6" name="CaixaDeTexto 4">
            <a:extLst>
              <a:ext uri="{FF2B5EF4-FFF2-40B4-BE49-F238E27FC236}">
                <a16:creationId xmlns:a16="http://schemas.microsoft.com/office/drawing/2014/main" id="{C6F9B060-7351-D745-4520-1FD2DB172F91}"/>
              </a:ext>
            </a:extLst>
          </xdr:cNvPr>
          <xdr:cNvSpPr txBox="1"/>
        </xdr:nvSpPr>
        <xdr:spPr>
          <a:xfrm>
            <a:off x="5857658" y="3104934"/>
            <a:ext cx="3254577" cy="58248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30C4FDA-86C0-47A2-8C9D-AFE433631969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r"/>
              <a:t>Valores entre os 25% mais baixos → 
 de 1.343 a 2.002</a:t>
            </a:fld>
            <a:endParaRPr lang="pt-BR" sz="3600" b="1"/>
          </a:p>
        </xdr:txBody>
      </xdr:sp>
      <xdr:sp macro="" textlink="apoio!Q11">
        <xdr:nvSpPr>
          <xdr:cNvPr id="7" name="CaixaDeTexto 5">
            <a:extLst>
              <a:ext uri="{FF2B5EF4-FFF2-40B4-BE49-F238E27FC236}">
                <a16:creationId xmlns:a16="http://schemas.microsoft.com/office/drawing/2014/main" id="{F2660C5A-F874-6EB1-0468-9210D0F8D75C}"/>
              </a:ext>
            </a:extLst>
          </xdr:cNvPr>
          <xdr:cNvSpPr txBox="1"/>
        </xdr:nvSpPr>
        <xdr:spPr>
          <a:xfrm>
            <a:off x="6391450" y="1952424"/>
            <a:ext cx="2720785" cy="582481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/>
          <a:p>
            <a:pPr algn="r"/>
            <a:fld id="{F5D8F927-1F2D-48CC-9C87-938933B6E65D}" type="TxLink">
              <a:rPr lang="en-US" sz="1400" b="0" i="0" u="none" strike="noStrike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pPr algn="r"/>
              <a:t>Valores intermediários → 
 de 2.002 a 2.441</a:t>
            </a:fld>
            <a:endParaRPr lang="pt-BR" sz="3200">
              <a:effectLst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3BCA9311-BED0-FBE8-2CBB-5CAECD09779D}"/>
              </a:ext>
            </a:extLst>
          </xdr:cNvPr>
          <xdr:cNvSpPr/>
        </xdr:nvSpPr>
        <xdr:spPr>
          <a:xfrm>
            <a:off x="9296545" y="1530243"/>
            <a:ext cx="2172118" cy="863849"/>
          </a:xfrm>
          <a:prstGeom prst="rect">
            <a:avLst/>
          </a:prstGeom>
          <a:solidFill>
            <a:schemeClr val="bg1"/>
          </a:solidFill>
          <a:ln w="38100">
            <a:solidFill>
              <a:srgbClr val="1B3C87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>
              <a:solidFill>
                <a:schemeClr val="bg1"/>
              </a:solidFill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3061758F-EA75-2537-3865-42B3E4FDC56C}"/>
              </a:ext>
            </a:extLst>
          </xdr:cNvPr>
          <xdr:cNvSpPr/>
        </xdr:nvSpPr>
        <xdr:spPr>
          <a:xfrm>
            <a:off x="9296545" y="2385182"/>
            <a:ext cx="2172118" cy="550866"/>
          </a:xfrm>
          <a:prstGeom prst="rect">
            <a:avLst/>
          </a:prstGeom>
          <a:solidFill>
            <a:schemeClr val="bg1"/>
          </a:solidFill>
          <a:ln w="38100">
            <a:solidFill>
              <a:srgbClr val="1B3C87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>
              <a:solidFill>
                <a:schemeClr val="bg1"/>
              </a:solidFill>
            </a:endParaRPr>
          </a:p>
        </xdr:txBody>
      </xdr:sp>
      <xdr:cxnSp macro="">
        <xdr:nvCxnSpPr>
          <xdr:cNvPr id="10" name="Conector reto 9">
            <a:extLst>
              <a:ext uri="{FF2B5EF4-FFF2-40B4-BE49-F238E27FC236}">
                <a16:creationId xmlns:a16="http://schemas.microsoft.com/office/drawing/2014/main" id="{6A75F5CF-1F01-964C-897B-82C1ABBBC71D}"/>
              </a:ext>
            </a:extLst>
          </xdr:cNvPr>
          <xdr:cNvCxnSpPr/>
        </xdr:nvCxnSpPr>
        <xdr:spPr>
          <a:xfrm>
            <a:off x="9911808" y="817426"/>
            <a:ext cx="946750" cy="0"/>
          </a:xfrm>
          <a:prstGeom prst="line">
            <a:avLst/>
          </a:prstGeom>
          <a:ln w="38100">
            <a:solidFill>
              <a:srgbClr val="1B3C8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to 10">
            <a:extLst>
              <a:ext uri="{FF2B5EF4-FFF2-40B4-BE49-F238E27FC236}">
                <a16:creationId xmlns:a16="http://schemas.microsoft.com/office/drawing/2014/main" id="{F1066DDE-3CEC-665A-E11F-C6E66BEAA9F0}"/>
              </a:ext>
            </a:extLst>
          </xdr:cNvPr>
          <xdr:cNvCxnSpPr>
            <a:cxnSpLocks/>
          </xdr:cNvCxnSpPr>
        </xdr:nvCxnSpPr>
        <xdr:spPr>
          <a:xfrm>
            <a:off x="10401360" y="817426"/>
            <a:ext cx="0" cy="700923"/>
          </a:xfrm>
          <a:prstGeom prst="line">
            <a:avLst/>
          </a:prstGeom>
          <a:ln w="38100">
            <a:solidFill>
              <a:srgbClr val="1B3C8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to 11">
            <a:extLst>
              <a:ext uri="{FF2B5EF4-FFF2-40B4-BE49-F238E27FC236}">
                <a16:creationId xmlns:a16="http://schemas.microsoft.com/office/drawing/2014/main" id="{ED526217-B1C9-331D-A80F-7416B5CB0EF8}"/>
              </a:ext>
            </a:extLst>
          </xdr:cNvPr>
          <xdr:cNvCxnSpPr/>
        </xdr:nvCxnSpPr>
        <xdr:spPr>
          <a:xfrm>
            <a:off x="9925406" y="3642890"/>
            <a:ext cx="946750" cy="0"/>
          </a:xfrm>
          <a:prstGeom prst="line">
            <a:avLst/>
          </a:prstGeom>
          <a:ln w="38100">
            <a:solidFill>
              <a:srgbClr val="1B3C8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ector reto 12">
            <a:extLst>
              <a:ext uri="{FF2B5EF4-FFF2-40B4-BE49-F238E27FC236}">
                <a16:creationId xmlns:a16="http://schemas.microsoft.com/office/drawing/2014/main" id="{91A717AC-6F3E-44FB-AC27-A17C15840A02}"/>
              </a:ext>
            </a:extLst>
          </xdr:cNvPr>
          <xdr:cNvCxnSpPr>
            <a:cxnSpLocks/>
          </xdr:cNvCxnSpPr>
        </xdr:nvCxnSpPr>
        <xdr:spPr>
          <a:xfrm>
            <a:off x="10398781" y="2954967"/>
            <a:ext cx="0" cy="687923"/>
          </a:xfrm>
          <a:prstGeom prst="line">
            <a:avLst/>
          </a:prstGeom>
          <a:ln w="38100">
            <a:solidFill>
              <a:srgbClr val="1B3C8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apoio!Q13">
        <xdr:nvSpPr>
          <xdr:cNvPr id="14" name="CaixaDeTexto 13">
            <a:extLst>
              <a:ext uri="{FF2B5EF4-FFF2-40B4-BE49-F238E27FC236}">
                <a16:creationId xmlns:a16="http://schemas.microsoft.com/office/drawing/2014/main" id="{5DFCC421-D83B-1129-3335-B18C67944F3A}"/>
              </a:ext>
            </a:extLst>
          </xdr:cNvPr>
          <xdr:cNvSpPr txBox="1"/>
        </xdr:nvSpPr>
        <xdr:spPr>
          <a:xfrm>
            <a:off x="5933349" y="3627838"/>
            <a:ext cx="3178886" cy="5563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4AFE3A91-5752-4CA6-BC92-D6258AD28E1C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r"/>
              <a:t>Valores discrepantes para baixo → 
 de 638 a 1.343</a:t>
            </a:fld>
            <a:endParaRPr lang="pt-BR" sz="2800"/>
          </a:p>
        </xdr:txBody>
      </xdr:sp>
      <xdr:sp macro="" textlink="apoio!N12">
        <xdr:nvSpPr>
          <xdr:cNvPr id="15" name="CaixaDeTexto 14">
            <a:extLst>
              <a:ext uri="{FF2B5EF4-FFF2-40B4-BE49-F238E27FC236}">
                <a16:creationId xmlns:a16="http://schemas.microsoft.com/office/drawing/2014/main" id="{8070F397-736E-0A88-BAEC-1357165A9996}"/>
              </a:ext>
            </a:extLst>
          </xdr:cNvPr>
          <xdr:cNvSpPr txBox="1"/>
        </xdr:nvSpPr>
        <xdr:spPr>
          <a:xfrm>
            <a:off x="10979024" y="3409086"/>
            <a:ext cx="2167346" cy="45580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8143648-594D-4CA4-88D5-14F18F949622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Lim inf: 1.343</a:t>
            </a:fld>
            <a:endParaRPr lang="pt-BR" sz="2000"/>
          </a:p>
        </xdr:txBody>
      </xdr:sp>
      <xdr:sp macro="" textlink="apoio!N11">
        <xdr:nvSpPr>
          <xdr:cNvPr id="16" name="CaixaDeTexto 15">
            <a:extLst>
              <a:ext uri="{FF2B5EF4-FFF2-40B4-BE49-F238E27FC236}">
                <a16:creationId xmlns:a16="http://schemas.microsoft.com/office/drawing/2014/main" id="{1D02D9C1-5BBA-C530-5EE1-892E86848CCA}"/>
              </a:ext>
            </a:extLst>
          </xdr:cNvPr>
          <xdr:cNvSpPr txBox="1"/>
        </xdr:nvSpPr>
        <xdr:spPr>
          <a:xfrm>
            <a:off x="11663480" y="2707265"/>
            <a:ext cx="2171828" cy="4607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B16DD4B-EB08-41DB-946C-0529089264A7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Q1: 2.002</a:t>
            </a:fld>
            <a:endParaRPr lang="pt-BR" sz="2000"/>
          </a:p>
        </xdr:txBody>
      </xdr:sp>
      <xdr:sp macro="" textlink="apoio!Q10">
        <xdr:nvSpPr>
          <xdr:cNvPr id="17" name="CaixaDeTexto 16">
            <a:extLst>
              <a:ext uri="{FF2B5EF4-FFF2-40B4-BE49-F238E27FC236}">
                <a16:creationId xmlns:a16="http://schemas.microsoft.com/office/drawing/2014/main" id="{A414EE1B-9DD0-0D1D-1993-DF041E1D1462}"/>
              </a:ext>
            </a:extLst>
          </xdr:cNvPr>
          <xdr:cNvSpPr txBox="1"/>
        </xdr:nvSpPr>
        <xdr:spPr>
          <a:xfrm>
            <a:off x="11603416" y="1932500"/>
            <a:ext cx="2190206" cy="6084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5D60DF3D-35B6-4CD8-90CF-730D0C593D81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Média: 3.800
Mediana: 2.187</a:t>
            </a:fld>
            <a:endParaRPr lang="pt-BR" sz="3200"/>
          </a:p>
        </xdr:txBody>
      </xdr:sp>
      <xdr:sp macro="" textlink="apoio!N8">
        <xdr:nvSpPr>
          <xdr:cNvPr id="18" name="CaixaDeTexto 17">
            <a:extLst>
              <a:ext uri="{FF2B5EF4-FFF2-40B4-BE49-F238E27FC236}">
                <a16:creationId xmlns:a16="http://schemas.microsoft.com/office/drawing/2014/main" id="{94B68A2E-1972-7734-2CD4-73189752FE74}"/>
              </a:ext>
            </a:extLst>
          </xdr:cNvPr>
          <xdr:cNvSpPr txBox="1"/>
        </xdr:nvSpPr>
        <xdr:spPr>
          <a:xfrm>
            <a:off x="11165490" y="573281"/>
            <a:ext cx="2211834" cy="465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711D9A9-48C7-42B5-B618-A9D322610859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Lim sup: 3.100</a:t>
            </a:fld>
            <a:endParaRPr lang="pt-BR" sz="3200"/>
          </a:p>
        </xdr:txBody>
      </xdr:sp>
      <xdr:sp macro="" textlink="apoio!N9">
        <xdr:nvSpPr>
          <xdr:cNvPr id="19" name="CaixaDeTexto 18">
            <a:extLst>
              <a:ext uri="{FF2B5EF4-FFF2-40B4-BE49-F238E27FC236}">
                <a16:creationId xmlns:a16="http://schemas.microsoft.com/office/drawing/2014/main" id="{F21262B0-6D49-AA00-90C9-710E6FAC9179}"/>
              </a:ext>
            </a:extLst>
          </xdr:cNvPr>
          <xdr:cNvSpPr txBox="1"/>
        </xdr:nvSpPr>
        <xdr:spPr>
          <a:xfrm>
            <a:off x="11566213" y="1300340"/>
            <a:ext cx="2188301" cy="4478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7A21DE3-4232-4108-ABD8-37353C4C844D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Q3: 2.441</a:t>
            </a:fld>
            <a:endParaRPr lang="pt-BR" sz="3200"/>
          </a:p>
        </xdr:txBody>
      </xdr:sp>
    </xdr:grpSp>
    <xdr:clientData/>
  </xdr:twoCellAnchor>
  <xdr:twoCellAnchor>
    <xdr:from>
      <xdr:col>0</xdr:col>
      <xdr:colOff>83820</xdr:colOff>
      <xdr:row>0</xdr:row>
      <xdr:rowOff>30480</xdr:rowOff>
    </xdr:from>
    <xdr:to>
      <xdr:col>16</xdr:col>
      <xdr:colOff>457200</xdr:colOff>
      <xdr:row>8</xdr:row>
      <xdr:rowOff>167641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64DFD96-A218-4DF9-B5DA-DF4B04642008}"/>
            </a:ext>
          </a:extLst>
        </xdr:cNvPr>
        <xdr:cNvSpPr txBox="1"/>
      </xdr:nvSpPr>
      <xdr:spPr>
        <a:xfrm>
          <a:off x="83820" y="30480"/>
          <a:ext cx="10126980" cy="1600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rgbClr val="1B3C87"/>
              </a:solidFill>
              <a:effectLst/>
              <a:latin typeface="+mn-lt"/>
              <a:ea typeface="+mn-ea"/>
              <a:cs typeface="+mn-cs"/>
            </a:rPr>
            <a:t>Boxplot DataRoma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adaptação do gráfico de caixa para faciliatr a análise e interpretação dos quartis e faixas de valores discrepantes.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Substitua a coluna "salário médio" na tabela disponível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aba Dados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os valores que pretende analisar por meio do Boxplot.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utilizados para ilustração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obtidos no portal do Ministério do Trabalho e Emprego,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acesso em 05mai2025, e referem-se à movimentação de postos de trabalho do CAGED em março de 2025.</a:t>
          </a:r>
          <a:endParaRPr lang="pt-BR" sz="1400">
            <a:effectLst/>
          </a:endParaRPr>
        </a:p>
        <a:p>
          <a:endParaRPr lang="pt-B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531081</xdr:colOff>
      <xdr:row>0</xdr:row>
      <xdr:rowOff>70982</xdr:rowOff>
    </xdr:from>
    <xdr:to>
      <xdr:col>4</xdr:col>
      <xdr:colOff>313331</xdr:colOff>
      <xdr:row>3</xdr:row>
      <xdr:rowOff>169463</xdr:rowOff>
    </xdr:to>
    <xdr:sp macro="" textlink="">
      <xdr:nvSpPr>
        <xdr:cNvPr id="65" name="Texto Explicativo: Seta para Baixo 64">
          <a:extLst>
            <a:ext uri="{FF2B5EF4-FFF2-40B4-BE49-F238E27FC236}">
              <a16:creationId xmlns:a16="http://schemas.microsoft.com/office/drawing/2014/main" id="{87BB567B-5294-B131-8010-50882CB7499F}"/>
            </a:ext>
          </a:extLst>
        </xdr:cNvPr>
        <xdr:cNvSpPr/>
      </xdr:nvSpPr>
      <xdr:spPr>
        <a:xfrm>
          <a:off x="2916472" y="70982"/>
          <a:ext cx="1617676" cy="674951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900"/>
            <a:t>substitua</a:t>
          </a:r>
          <a:r>
            <a:rPr lang="pt-BR" sz="900" baseline="0"/>
            <a:t> aqui </a:t>
          </a:r>
          <a:r>
            <a:rPr lang="pt-BR" sz="900"/>
            <a:t>os dados nesta para o seu desafio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359020</xdr:colOff>
      <xdr:row>14</xdr:row>
      <xdr:rowOff>58615</xdr:rowOff>
    </xdr:from>
    <xdr:to>
      <xdr:col>13</xdr:col>
      <xdr:colOff>740470</xdr:colOff>
      <xdr:row>17</xdr:row>
      <xdr:rowOff>78746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aldo positivo 3">
              <a:extLst>
                <a:ext uri="{FF2B5EF4-FFF2-40B4-BE49-F238E27FC236}">
                  <a16:creationId xmlns:a16="http://schemas.microsoft.com/office/drawing/2014/main" id="{1893E37F-B3B3-41DC-ABDB-7F4034FD2E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do positiv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1989" y="2719753"/>
              <a:ext cx="1805804" cy="5652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aldo_positivo" xr10:uid="{24ADC952-64B2-4C30-BB1B-0953ADAEA7A0}" sourceName="saldo positivo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aldo positivo 3" xr10:uid="{742D723B-1231-44F2-8F99-1A8632E653AA}" cache="SegmentaçãodeDados_saldo_positivo" caption="saldo positivo" columnCount="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186E84-7AF2-4984-9A4D-4974BD506C0A}" name="Dados_Caged" displayName="Dados_Caged" ref="A5:E649" totalsRowShown="0" headerRowDxfId="5">
  <autoFilter ref="A5:E649" xr:uid="{BC186E84-7AF2-4984-9A4D-4974BD506C0A}"/>
  <sortState xmlns:xlrd2="http://schemas.microsoft.com/office/spreadsheetml/2017/richdata2" ref="A6:E649">
    <sortCondition ref="E5:E649"/>
  </sortState>
  <tableColumns count="5">
    <tableColumn id="1" xr3:uid="{15BF5115-E945-42A6-91AA-16BB9F68B8FD}" name="município" dataDxfId="4"/>
    <tableColumn id="2" xr3:uid="{AFB1A2D0-C3CF-49B2-AF08-585AE9FF2D00}" name="saldo positivo" dataDxfId="3"/>
    <tableColumn id="3" xr3:uid="{F7E4E306-22A7-4446-B1C7-529BE93EFB03}" name="admissões menos demissões" dataDxfId="2"/>
    <tableColumn id="4" xr3:uid="{0656CEE0-5D07-4291-8669-7F456F3FD4EC}" name="salário médio" dataDxfId="1"/>
    <tableColumn id="5" xr3:uid="{2B183ABD-35D9-4731-ADC6-BD9DF19357BB}" name="aux gráfico" dataDxfId="0">
      <calculatedColumnFormula>IF(SUBTOTAL(103, Dados_Caged[[#This Row],[município]]), Dados_Caged[[#This Row],[salário médio]], NA())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F5ED-EB40-4FAF-8B70-F15C44C89FEF}">
  <dimension ref="A1"/>
  <sheetViews>
    <sheetView showGridLines="0" tabSelected="1" zoomScaleNormal="100" workbookViewId="0">
      <selection activeCell="B2" sqref="B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2CE1-FFCF-446F-865E-BAF80EC9C18C}">
  <dimension ref="A1:P649"/>
  <sheetViews>
    <sheetView showGridLines="0" zoomScale="115" zoomScaleNormal="115" workbookViewId="0">
      <pane ySplit="5" topLeftCell="A6" activePane="bottomLeft" state="frozen"/>
      <selection pane="bottomLeft" activeCell="D5" sqref="D5"/>
    </sheetView>
  </sheetViews>
  <sheetFormatPr defaultRowHeight="15" x14ac:dyDescent="0.25"/>
  <cols>
    <col min="1" max="1" width="24.42578125" bestFit="1" customWidth="1"/>
    <col min="2" max="2" width="11.28515625" style="4" customWidth="1"/>
    <col min="3" max="3" width="13.140625" style="4" customWidth="1"/>
    <col min="4" max="4" width="14.42578125" bestFit="1" customWidth="1"/>
    <col min="5" max="5" width="12.42578125" bestFit="1" customWidth="1"/>
  </cols>
  <sheetData>
    <row r="1" spans="1:16" x14ac:dyDescent="0.25">
      <c r="O1" s="1"/>
      <c r="P1" s="1"/>
    </row>
    <row r="2" spans="1:16" x14ac:dyDescent="0.25">
      <c r="O2" s="1"/>
      <c r="P2" s="1"/>
    </row>
    <row r="3" spans="1:16" x14ac:dyDescent="0.25">
      <c r="O3" s="1"/>
    </row>
    <row r="4" spans="1:16" ht="15.75" thickBot="1" x14ac:dyDescent="0.3"/>
    <row r="5" spans="1:16" ht="45" customHeight="1" thickTop="1" thickBot="1" x14ac:dyDescent="0.3">
      <c r="A5" s="5" t="s">
        <v>0</v>
      </c>
      <c r="B5" s="5" t="s">
        <v>1</v>
      </c>
      <c r="C5" s="5" t="s">
        <v>661</v>
      </c>
      <c r="D5" s="9" t="s">
        <v>2</v>
      </c>
      <c r="E5" s="7" t="s">
        <v>655</v>
      </c>
    </row>
    <row r="6" spans="1:16" ht="15.75" thickTop="1" x14ac:dyDescent="0.25">
      <c r="A6" t="s">
        <v>384</v>
      </c>
      <c r="B6" s="4" t="s">
        <v>6</v>
      </c>
      <c r="C6" s="4">
        <v>-102</v>
      </c>
      <c r="D6" s="1">
        <v>638.20625000000018</v>
      </c>
      <c r="E6" s="1">
        <f>IF(SUBTOTAL(103, Dados_Caged[[#This Row],[município]]), Dados_Caged[[#This Row],[salário médio]], NA())</f>
        <v>638.20625000000018</v>
      </c>
    </row>
    <row r="7" spans="1:16" x14ac:dyDescent="0.25">
      <c r="A7" t="s">
        <v>370</v>
      </c>
      <c r="B7" s="4" t="s">
        <v>4</v>
      </c>
      <c r="C7" s="4">
        <v>48</v>
      </c>
      <c r="D7" s="1">
        <v>649.34244680851054</v>
      </c>
      <c r="E7" s="1">
        <f>IF(SUBTOTAL(103, Dados_Caged[[#This Row],[município]]), Dados_Caged[[#This Row],[salário médio]], NA())</f>
        <v>649.34244680851054</v>
      </c>
    </row>
    <row r="8" spans="1:16" x14ac:dyDescent="0.25">
      <c r="A8" t="s">
        <v>415</v>
      </c>
      <c r="B8" s="4" t="s">
        <v>6</v>
      </c>
      <c r="C8" s="4">
        <v>-25</v>
      </c>
      <c r="D8" s="1">
        <v>662.71934065934056</v>
      </c>
      <c r="E8" s="1">
        <f>IF(SUBTOTAL(103, Dados_Caged[[#This Row],[município]]), Dados_Caged[[#This Row],[salário médio]], NA())</f>
        <v>662.71934065934056</v>
      </c>
    </row>
    <row r="9" spans="1:16" x14ac:dyDescent="0.25">
      <c r="A9" t="s">
        <v>39</v>
      </c>
      <c r="B9" s="4" t="s">
        <v>4</v>
      </c>
      <c r="C9" s="4">
        <v>53</v>
      </c>
      <c r="D9" s="1">
        <v>1076.7000613496932</v>
      </c>
      <c r="E9" s="1">
        <f>IF(SUBTOTAL(103, Dados_Caged[[#This Row],[município]]), Dados_Caged[[#This Row],[salário médio]], NA())</f>
        <v>1076.7000613496932</v>
      </c>
    </row>
    <row r="10" spans="1:16" x14ac:dyDescent="0.25">
      <c r="A10" t="s">
        <v>263</v>
      </c>
      <c r="B10" s="4" t="s">
        <v>4</v>
      </c>
      <c r="C10" s="4">
        <v>15</v>
      </c>
      <c r="D10" s="1">
        <v>1138.1398181818183</v>
      </c>
      <c r="E10" s="1">
        <f>IF(SUBTOTAL(103, Dados_Caged[[#This Row],[município]]), Dados_Caged[[#This Row],[salário médio]], NA())</f>
        <v>1138.1398181818183</v>
      </c>
    </row>
    <row r="11" spans="1:16" x14ac:dyDescent="0.25">
      <c r="A11" t="s">
        <v>177</v>
      </c>
      <c r="B11" s="4" t="s">
        <v>6</v>
      </c>
      <c r="C11" s="4">
        <v>-48</v>
      </c>
      <c r="D11" s="1">
        <v>1149.3110958904108</v>
      </c>
      <c r="E11" s="1">
        <f>IF(SUBTOTAL(103, Dados_Caged[[#This Row],[município]]), Dados_Caged[[#This Row],[salário médio]], NA())</f>
        <v>1149.3110958904108</v>
      </c>
    </row>
    <row r="12" spans="1:16" x14ac:dyDescent="0.25">
      <c r="A12" t="s">
        <v>568</v>
      </c>
      <c r="B12" s="4" t="s">
        <v>6</v>
      </c>
      <c r="C12" s="4">
        <v>-31</v>
      </c>
      <c r="D12" s="1">
        <v>1314.895454545454</v>
      </c>
      <c r="E12" s="1">
        <f>IF(SUBTOTAL(103, Dados_Caged[[#This Row],[município]]), Dados_Caged[[#This Row],[salário médio]], NA())</f>
        <v>1314.895454545454</v>
      </c>
    </row>
    <row r="13" spans="1:16" x14ac:dyDescent="0.25">
      <c r="A13" t="s">
        <v>314</v>
      </c>
      <c r="B13" s="4" t="s">
        <v>6</v>
      </c>
      <c r="C13" s="4">
        <v>-19</v>
      </c>
      <c r="D13" s="1">
        <v>1365.6966929133876</v>
      </c>
      <c r="E13" s="1">
        <f>IF(SUBTOTAL(103, Dados_Caged[[#This Row],[município]]), Dados_Caged[[#This Row],[salário médio]], NA())</f>
        <v>1365.6966929133876</v>
      </c>
    </row>
    <row r="14" spans="1:16" x14ac:dyDescent="0.25">
      <c r="A14" t="s">
        <v>364</v>
      </c>
      <c r="B14" s="4" t="s">
        <v>4</v>
      </c>
      <c r="C14" s="4">
        <v>1</v>
      </c>
      <c r="D14" s="1">
        <v>1366.1441176470587</v>
      </c>
      <c r="E14" s="1">
        <f>IF(SUBTOTAL(103, Dados_Caged[[#This Row],[município]]), Dados_Caged[[#This Row],[salário médio]], NA())</f>
        <v>1366.1441176470587</v>
      </c>
    </row>
    <row r="15" spans="1:16" x14ac:dyDescent="0.25">
      <c r="A15" t="s">
        <v>464</v>
      </c>
      <c r="B15" s="4" t="s">
        <v>6</v>
      </c>
      <c r="C15" s="4">
        <v>-29</v>
      </c>
      <c r="D15" s="1">
        <v>1451.5693877550991</v>
      </c>
      <c r="E15" s="1">
        <f>IF(SUBTOTAL(103, Dados_Caged[[#This Row],[município]]), Dados_Caged[[#This Row],[salário médio]], NA())</f>
        <v>1451.5693877550991</v>
      </c>
    </row>
    <row r="16" spans="1:16" x14ac:dyDescent="0.25">
      <c r="A16" t="s">
        <v>628</v>
      </c>
      <c r="B16" s="4" t="s">
        <v>4</v>
      </c>
      <c r="C16" s="4">
        <v>4</v>
      </c>
      <c r="D16" s="1">
        <v>1540.2750000000001</v>
      </c>
      <c r="E16" s="1">
        <f>IF(SUBTOTAL(103, Dados_Caged[[#This Row],[município]]), Dados_Caged[[#This Row],[salário médio]], NA())</f>
        <v>1540.2750000000001</v>
      </c>
    </row>
    <row r="17" spans="1:5" x14ac:dyDescent="0.25">
      <c r="A17" t="s">
        <v>558</v>
      </c>
      <c r="B17" s="4" t="s">
        <v>4</v>
      </c>
      <c r="C17" s="4">
        <v>9</v>
      </c>
      <c r="D17" s="1">
        <v>1554.7925925925929</v>
      </c>
      <c r="E17" s="1">
        <f>IF(SUBTOTAL(103, Dados_Caged[[#This Row],[município]]), Dados_Caged[[#This Row],[salário médio]], NA())</f>
        <v>1554.7925925925929</v>
      </c>
    </row>
    <row r="18" spans="1:5" x14ac:dyDescent="0.25">
      <c r="A18" t="s">
        <v>325</v>
      </c>
      <c r="B18" s="4" t="s">
        <v>4</v>
      </c>
      <c r="C18" s="4">
        <v>35</v>
      </c>
      <c r="D18" s="1">
        <v>1586.0883589743589</v>
      </c>
      <c r="E18" s="1">
        <f>IF(SUBTOTAL(103, Dados_Caged[[#This Row],[município]]), Dados_Caged[[#This Row],[salário médio]], NA())</f>
        <v>1586.0883589743589</v>
      </c>
    </row>
    <row r="19" spans="1:5" x14ac:dyDescent="0.25">
      <c r="A19" t="s">
        <v>407</v>
      </c>
      <c r="B19" s="4" t="s">
        <v>6</v>
      </c>
      <c r="C19" s="4">
        <v>-3</v>
      </c>
      <c r="D19" s="1">
        <v>1627.4748936170213</v>
      </c>
      <c r="E19" s="1">
        <f>IF(SUBTOTAL(103, Dados_Caged[[#This Row],[município]]), Dados_Caged[[#This Row],[salário médio]], NA())</f>
        <v>1627.4748936170213</v>
      </c>
    </row>
    <row r="20" spans="1:5" x14ac:dyDescent="0.25">
      <c r="A20" t="s">
        <v>65</v>
      </c>
      <c r="B20" s="4" t="s">
        <v>4</v>
      </c>
      <c r="C20" s="4">
        <v>5</v>
      </c>
      <c r="D20" s="1">
        <v>1642.1494736842105</v>
      </c>
      <c r="E20" s="1">
        <f>IF(SUBTOTAL(103, Dados_Caged[[#This Row],[município]]), Dados_Caged[[#This Row],[salário médio]], NA())</f>
        <v>1642.1494736842105</v>
      </c>
    </row>
    <row r="21" spans="1:5" x14ac:dyDescent="0.25">
      <c r="A21" t="s">
        <v>248</v>
      </c>
      <c r="B21" s="4" t="s">
        <v>6</v>
      </c>
      <c r="C21" s="4">
        <v>-9</v>
      </c>
      <c r="D21" s="1">
        <v>1644.8547826086956</v>
      </c>
      <c r="E21" s="1">
        <f>IF(SUBTOTAL(103, Dados_Caged[[#This Row],[município]]), Dados_Caged[[#This Row],[salário médio]], NA())</f>
        <v>1644.8547826086956</v>
      </c>
    </row>
    <row r="22" spans="1:5" x14ac:dyDescent="0.25">
      <c r="A22" t="s">
        <v>609</v>
      </c>
      <c r="B22" s="4" t="s">
        <v>6</v>
      </c>
      <c r="C22" s="4">
        <v>-5</v>
      </c>
      <c r="D22" s="1">
        <v>1650.2821917808219</v>
      </c>
      <c r="E22" s="1">
        <f>IF(SUBTOTAL(103, Dados_Caged[[#This Row],[município]]), Dados_Caged[[#This Row],[salário médio]], NA())</f>
        <v>1650.2821917808219</v>
      </c>
    </row>
    <row r="23" spans="1:5" x14ac:dyDescent="0.25">
      <c r="A23" t="s">
        <v>483</v>
      </c>
      <c r="B23" s="4" t="s">
        <v>6</v>
      </c>
      <c r="C23" s="4">
        <v>-6</v>
      </c>
      <c r="D23" s="1">
        <v>1667.0013636363637</v>
      </c>
      <c r="E23" s="1">
        <f>IF(SUBTOTAL(103, Dados_Caged[[#This Row],[município]]), Dados_Caged[[#This Row],[salário médio]], NA())</f>
        <v>1667.0013636363637</v>
      </c>
    </row>
    <row r="24" spans="1:5" x14ac:dyDescent="0.25">
      <c r="A24" t="s">
        <v>206</v>
      </c>
      <c r="B24" s="4" t="s">
        <v>4</v>
      </c>
      <c r="C24" s="4">
        <v>164</v>
      </c>
      <c r="D24" s="1">
        <v>1669.3834504132321</v>
      </c>
      <c r="E24" s="1">
        <f>IF(SUBTOTAL(103, Dados_Caged[[#This Row],[município]]), Dados_Caged[[#This Row],[salário médio]], NA())</f>
        <v>1669.3834504132321</v>
      </c>
    </row>
    <row r="25" spans="1:5" x14ac:dyDescent="0.25">
      <c r="A25" t="s">
        <v>265</v>
      </c>
      <c r="B25" s="4" t="s">
        <v>4</v>
      </c>
      <c r="C25" s="4">
        <v>12</v>
      </c>
      <c r="D25" s="1">
        <v>1679.043052631579</v>
      </c>
      <c r="E25" s="1">
        <f>IF(SUBTOTAL(103, Dados_Caged[[#This Row],[município]]), Dados_Caged[[#This Row],[salário médio]], NA())</f>
        <v>1679.043052631579</v>
      </c>
    </row>
    <row r="26" spans="1:5" x14ac:dyDescent="0.25">
      <c r="A26" t="s">
        <v>594</v>
      </c>
      <c r="B26" s="4" t="s">
        <v>6</v>
      </c>
      <c r="C26" s="4">
        <v>-67</v>
      </c>
      <c r="D26" s="1">
        <v>1700.7174831460675</v>
      </c>
      <c r="E26" s="1">
        <f>IF(SUBTOTAL(103, Dados_Caged[[#This Row],[município]]), Dados_Caged[[#This Row],[salário médio]], NA())</f>
        <v>1700.7174831460675</v>
      </c>
    </row>
    <row r="27" spans="1:5" x14ac:dyDescent="0.25">
      <c r="A27" t="s">
        <v>455</v>
      </c>
      <c r="B27" s="4" t="s">
        <v>6</v>
      </c>
      <c r="C27" s="4">
        <v>-8</v>
      </c>
      <c r="D27" s="1">
        <v>1700.7202</v>
      </c>
      <c r="E27" s="1">
        <f>IF(SUBTOTAL(103, Dados_Caged[[#This Row],[município]]), Dados_Caged[[#This Row],[salário médio]], NA())</f>
        <v>1700.7202</v>
      </c>
    </row>
    <row r="28" spans="1:5" x14ac:dyDescent="0.25">
      <c r="A28" t="s">
        <v>480</v>
      </c>
      <c r="B28" s="4" t="s">
        <v>6</v>
      </c>
      <c r="C28" s="4">
        <v>-43</v>
      </c>
      <c r="D28" s="1">
        <v>1708.2627687296417</v>
      </c>
      <c r="E28" s="1">
        <f>IF(SUBTOTAL(103, Dados_Caged[[#This Row],[município]]), Dados_Caged[[#This Row],[salário médio]], NA())</f>
        <v>1708.2627687296417</v>
      </c>
    </row>
    <row r="29" spans="1:5" x14ac:dyDescent="0.25">
      <c r="A29" t="s">
        <v>54</v>
      </c>
      <c r="B29" s="4" t="s">
        <v>6</v>
      </c>
      <c r="C29" s="4">
        <v>-23</v>
      </c>
      <c r="D29" s="1">
        <v>1711.4749504950496</v>
      </c>
      <c r="E29" s="1">
        <f>IF(SUBTOTAL(103, Dados_Caged[[#This Row],[município]]), Dados_Caged[[#This Row],[salário médio]], NA())</f>
        <v>1711.4749504950496</v>
      </c>
    </row>
    <row r="30" spans="1:5" x14ac:dyDescent="0.25">
      <c r="A30" t="s">
        <v>461</v>
      </c>
      <c r="B30" s="4" t="s">
        <v>6</v>
      </c>
      <c r="C30" s="4">
        <v>-4</v>
      </c>
      <c r="D30" s="1">
        <v>1715.0666666666666</v>
      </c>
      <c r="E30" s="1">
        <f>IF(SUBTOTAL(103, Dados_Caged[[#This Row],[município]]), Dados_Caged[[#This Row],[salário médio]], NA())</f>
        <v>1715.0666666666666</v>
      </c>
    </row>
    <row r="31" spans="1:5" x14ac:dyDescent="0.25">
      <c r="A31" t="s">
        <v>145</v>
      </c>
      <c r="B31" s="4" t="s">
        <v>6</v>
      </c>
      <c r="C31" s="4">
        <v>-3</v>
      </c>
      <c r="D31" s="1">
        <v>1716.9479797979798</v>
      </c>
      <c r="E31" s="1">
        <f>IF(SUBTOTAL(103, Dados_Caged[[#This Row],[município]]), Dados_Caged[[#This Row],[salário médio]], NA())</f>
        <v>1716.9479797979798</v>
      </c>
    </row>
    <row r="32" spans="1:5" x14ac:dyDescent="0.25">
      <c r="A32" t="s">
        <v>311</v>
      </c>
      <c r="B32" s="4" t="s">
        <v>6</v>
      </c>
      <c r="C32" s="4">
        <v>-6</v>
      </c>
      <c r="D32" s="1">
        <v>1720.0975000000001</v>
      </c>
      <c r="E32" s="1">
        <f>IF(SUBTOTAL(103, Dados_Caged[[#This Row],[município]]), Dados_Caged[[#This Row],[salário médio]], NA())</f>
        <v>1720.0975000000001</v>
      </c>
    </row>
    <row r="33" spans="1:5" x14ac:dyDescent="0.25">
      <c r="A33" t="s">
        <v>193</v>
      </c>
      <c r="B33" s="4" t="s">
        <v>6</v>
      </c>
      <c r="C33" s="4">
        <v>-18</v>
      </c>
      <c r="D33" s="1">
        <v>1728.603152173913</v>
      </c>
      <c r="E33" s="1">
        <f>IF(SUBTOTAL(103, Dados_Caged[[#This Row],[município]]), Dados_Caged[[#This Row],[salário médio]], NA())</f>
        <v>1728.603152173913</v>
      </c>
    </row>
    <row r="34" spans="1:5" x14ac:dyDescent="0.25">
      <c r="A34" t="s">
        <v>559</v>
      </c>
      <c r="B34" s="4" t="s">
        <v>4</v>
      </c>
      <c r="C34" s="4">
        <v>204</v>
      </c>
      <c r="D34" s="1">
        <v>1742.22064171123</v>
      </c>
      <c r="E34" s="1">
        <f>IF(SUBTOTAL(103, Dados_Caged[[#This Row],[município]]), Dados_Caged[[#This Row],[salário médio]], NA())</f>
        <v>1742.22064171123</v>
      </c>
    </row>
    <row r="35" spans="1:5" x14ac:dyDescent="0.25">
      <c r="A35" t="s">
        <v>583</v>
      </c>
      <c r="B35" s="4" t="s">
        <v>4</v>
      </c>
      <c r="C35" s="4">
        <v>3</v>
      </c>
      <c r="D35" s="1">
        <v>1757.0881481481481</v>
      </c>
      <c r="E35" s="1">
        <f>IF(SUBTOTAL(103, Dados_Caged[[#This Row],[município]]), Dados_Caged[[#This Row],[salário médio]], NA())</f>
        <v>1757.0881481481481</v>
      </c>
    </row>
    <row r="36" spans="1:5" x14ac:dyDescent="0.25">
      <c r="A36" t="s">
        <v>380</v>
      </c>
      <c r="B36" s="4" t="s">
        <v>4</v>
      </c>
      <c r="C36" s="4">
        <v>0</v>
      </c>
      <c r="D36" s="1">
        <v>1759.9821428571429</v>
      </c>
      <c r="E36" s="1">
        <f>IF(SUBTOTAL(103, Dados_Caged[[#This Row],[município]]), Dados_Caged[[#This Row],[salário médio]], NA())</f>
        <v>1759.9821428571429</v>
      </c>
    </row>
    <row r="37" spans="1:5" x14ac:dyDescent="0.25">
      <c r="A37" t="s">
        <v>219</v>
      </c>
      <c r="B37" s="4" t="s">
        <v>4</v>
      </c>
      <c r="C37" s="4">
        <v>1</v>
      </c>
      <c r="D37" s="1">
        <v>1760.3069090909091</v>
      </c>
      <c r="E37" s="1">
        <f>IF(SUBTOTAL(103, Dados_Caged[[#This Row],[município]]), Dados_Caged[[#This Row],[salário médio]], NA())</f>
        <v>1760.3069090909091</v>
      </c>
    </row>
    <row r="38" spans="1:5" x14ac:dyDescent="0.25">
      <c r="A38" t="s">
        <v>485</v>
      </c>
      <c r="B38" s="4" t="s">
        <v>6</v>
      </c>
      <c r="C38" s="4">
        <v>-282</v>
      </c>
      <c r="D38" s="1">
        <v>1778.6882046332046</v>
      </c>
      <c r="E38" s="1">
        <f>IF(SUBTOTAL(103, Dados_Caged[[#This Row],[município]]), Dados_Caged[[#This Row],[salário médio]], NA())</f>
        <v>1778.6882046332046</v>
      </c>
    </row>
    <row r="39" spans="1:5" x14ac:dyDescent="0.25">
      <c r="A39" t="s">
        <v>454</v>
      </c>
      <c r="B39" s="4" t="s">
        <v>4</v>
      </c>
      <c r="C39" s="4">
        <v>15</v>
      </c>
      <c r="D39" s="1">
        <v>1779.9164044943823</v>
      </c>
      <c r="E39" s="1">
        <f>IF(SUBTOTAL(103, Dados_Caged[[#This Row],[município]]), Dados_Caged[[#This Row],[salário médio]], NA())</f>
        <v>1779.9164044943823</v>
      </c>
    </row>
    <row r="40" spans="1:5" x14ac:dyDescent="0.25">
      <c r="A40" t="s">
        <v>58</v>
      </c>
      <c r="B40" s="4" t="s">
        <v>4</v>
      </c>
      <c r="C40" s="4">
        <v>0</v>
      </c>
      <c r="D40" s="1">
        <v>1792.75</v>
      </c>
      <c r="E40" s="1">
        <f>IF(SUBTOTAL(103, Dados_Caged[[#This Row],[município]]), Dados_Caged[[#This Row],[salário médio]], NA())</f>
        <v>1792.75</v>
      </c>
    </row>
    <row r="41" spans="1:5" x14ac:dyDescent="0.25">
      <c r="A41" t="s">
        <v>449</v>
      </c>
      <c r="B41" s="4" t="s">
        <v>4</v>
      </c>
      <c r="C41" s="4">
        <v>28</v>
      </c>
      <c r="D41" s="1">
        <v>1796.4684999999999</v>
      </c>
      <c r="E41" s="1">
        <f>IF(SUBTOTAL(103, Dados_Caged[[#This Row],[município]]), Dados_Caged[[#This Row],[salário médio]], NA())</f>
        <v>1796.4684999999999</v>
      </c>
    </row>
    <row r="42" spans="1:5" x14ac:dyDescent="0.25">
      <c r="A42" t="s">
        <v>575</v>
      </c>
      <c r="B42" s="4" t="s">
        <v>6</v>
      </c>
      <c r="C42" s="4">
        <v>-1</v>
      </c>
      <c r="D42" s="1">
        <v>1797.5170731707317</v>
      </c>
      <c r="E42" s="1">
        <f>IF(SUBTOTAL(103, Dados_Caged[[#This Row],[município]]), Dados_Caged[[#This Row],[salário médio]], NA())</f>
        <v>1797.5170731707317</v>
      </c>
    </row>
    <row r="43" spans="1:5" x14ac:dyDescent="0.25">
      <c r="A43" t="s">
        <v>159</v>
      </c>
      <c r="B43" s="4" t="s">
        <v>4</v>
      </c>
      <c r="C43" s="4">
        <v>1</v>
      </c>
      <c r="D43" s="1">
        <v>1798.7113284132836</v>
      </c>
      <c r="E43" s="1">
        <f>IF(SUBTOTAL(103, Dados_Caged[[#This Row],[município]]), Dados_Caged[[#This Row],[salário médio]], NA())</f>
        <v>1798.7113284132836</v>
      </c>
    </row>
    <row r="44" spans="1:5" x14ac:dyDescent="0.25">
      <c r="A44" t="s">
        <v>613</v>
      </c>
      <c r="B44" s="4" t="s">
        <v>4</v>
      </c>
      <c r="C44" s="4">
        <v>3</v>
      </c>
      <c r="D44" s="1">
        <v>1803.3757142857144</v>
      </c>
      <c r="E44" s="1">
        <f>IF(SUBTOTAL(103, Dados_Caged[[#This Row],[município]]), Dados_Caged[[#This Row],[salário médio]], NA())</f>
        <v>1803.3757142857144</v>
      </c>
    </row>
    <row r="45" spans="1:5" x14ac:dyDescent="0.25">
      <c r="A45" t="s">
        <v>630</v>
      </c>
      <c r="B45" s="4" t="s">
        <v>6</v>
      </c>
      <c r="C45" s="4">
        <v>-4</v>
      </c>
      <c r="D45" s="1">
        <v>1804.606</v>
      </c>
      <c r="E45" s="1">
        <f>IF(SUBTOTAL(103, Dados_Caged[[#This Row],[município]]), Dados_Caged[[#This Row],[salário médio]], NA())</f>
        <v>1804.606</v>
      </c>
    </row>
    <row r="46" spans="1:5" x14ac:dyDescent="0.25">
      <c r="A46" t="s">
        <v>85</v>
      </c>
      <c r="B46" s="4" t="s">
        <v>6</v>
      </c>
      <c r="C46" s="4">
        <v>-5</v>
      </c>
      <c r="D46" s="1">
        <v>1806.7974418604649</v>
      </c>
      <c r="E46" s="1">
        <f>IF(SUBTOTAL(103, Dados_Caged[[#This Row],[município]]), Dados_Caged[[#This Row],[salário médio]], NA())</f>
        <v>1806.7974418604649</v>
      </c>
    </row>
    <row r="47" spans="1:5" x14ac:dyDescent="0.25">
      <c r="A47" t="s">
        <v>614</v>
      </c>
      <c r="B47" s="4" t="s">
        <v>4</v>
      </c>
      <c r="C47" s="4">
        <v>4</v>
      </c>
      <c r="D47" s="1">
        <v>1807.8310000000001</v>
      </c>
      <c r="E47" s="1">
        <f>IF(SUBTOTAL(103, Dados_Caged[[#This Row],[município]]), Dados_Caged[[#This Row],[salário médio]], NA())</f>
        <v>1807.8310000000001</v>
      </c>
    </row>
    <row r="48" spans="1:5" x14ac:dyDescent="0.25">
      <c r="A48" t="s">
        <v>16</v>
      </c>
      <c r="B48" s="4" t="s">
        <v>6</v>
      </c>
      <c r="C48" s="4">
        <v>-21</v>
      </c>
      <c r="D48" s="1">
        <v>1809.0244376899695</v>
      </c>
      <c r="E48" s="1">
        <f>IF(SUBTOTAL(103, Dados_Caged[[#This Row],[município]]), Dados_Caged[[#This Row],[salário médio]], NA())</f>
        <v>1809.0244376899695</v>
      </c>
    </row>
    <row r="49" spans="1:5" x14ac:dyDescent="0.25">
      <c r="A49" t="s">
        <v>105</v>
      </c>
      <c r="B49" s="4" t="s">
        <v>6</v>
      </c>
      <c r="C49" s="4">
        <v>-10</v>
      </c>
      <c r="D49" s="1">
        <v>1810.4048000000005</v>
      </c>
      <c r="E49" s="1">
        <f>IF(SUBTOTAL(103, Dados_Caged[[#This Row],[município]]), Dados_Caged[[#This Row],[salário médio]], NA())</f>
        <v>1810.4048000000005</v>
      </c>
    </row>
    <row r="50" spans="1:5" x14ac:dyDescent="0.25">
      <c r="A50" t="s">
        <v>451</v>
      </c>
      <c r="B50" s="4" t="s">
        <v>4</v>
      </c>
      <c r="C50" s="4">
        <v>2</v>
      </c>
      <c r="D50" s="1">
        <v>1812.3373333333334</v>
      </c>
      <c r="E50" s="1">
        <f>IF(SUBTOTAL(103, Dados_Caged[[#This Row],[município]]), Dados_Caged[[#This Row],[salário médio]], NA())</f>
        <v>1812.3373333333334</v>
      </c>
    </row>
    <row r="51" spans="1:5" x14ac:dyDescent="0.25">
      <c r="A51" t="s">
        <v>168</v>
      </c>
      <c r="B51" s="4" t="s">
        <v>6</v>
      </c>
      <c r="C51" s="4">
        <v>-3</v>
      </c>
      <c r="D51" s="1">
        <v>1821.8305527638192</v>
      </c>
      <c r="E51" s="1">
        <f>IF(SUBTOTAL(103, Dados_Caged[[#This Row],[município]]), Dados_Caged[[#This Row],[salário médio]], NA())</f>
        <v>1821.8305527638192</v>
      </c>
    </row>
    <row r="52" spans="1:5" x14ac:dyDescent="0.25">
      <c r="A52" t="s">
        <v>256</v>
      </c>
      <c r="B52" s="4" t="s">
        <v>4</v>
      </c>
      <c r="C52" s="4">
        <v>10</v>
      </c>
      <c r="D52" s="1">
        <v>1822.2942500000001</v>
      </c>
      <c r="E52" s="1">
        <f>IF(SUBTOTAL(103, Dados_Caged[[#This Row],[município]]), Dados_Caged[[#This Row],[salário médio]], NA())</f>
        <v>1822.2942500000001</v>
      </c>
    </row>
    <row r="53" spans="1:5" x14ac:dyDescent="0.25">
      <c r="A53" t="s">
        <v>61</v>
      </c>
      <c r="B53" s="4" t="s">
        <v>4</v>
      </c>
      <c r="C53" s="4">
        <v>8</v>
      </c>
      <c r="D53" s="1">
        <v>1827.1480434782609</v>
      </c>
      <c r="E53" s="1">
        <f>IF(SUBTOTAL(103, Dados_Caged[[#This Row],[município]]), Dados_Caged[[#This Row],[salário médio]], NA())</f>
        <v>1827.1480434782609</v>
      </c>
    </row>
    <row r="54" spans="1:5" x14ac:dyDescent="0.25">
      <c r="A54" t="s">
        <v>321</v>
      </c>
      <c r="B54" s="4" t="s">
        <v>4</v>
      </c>
      <c r="C54" s="4">
        <v>0</v>
      </c>
      <c r="D54" s="1">
        <v>1827.777</v>
      </c>
      <c r="E54" s="1">
        <f>IF(SUBTOTAL(103, Dados_Caged[[#This Row],[município]]), Dados_Caged[[#This Row],[salário médio]], NA())</f>
        <v>1827.777</v>
      </c>
    </row>
    <row r="55" spans="1:5" x14ac:dyDescent="0.25">
      <c r="A55" t="s">
        <v>434</v>
      </c>
      <c r="B55" s="4" t="s">
        <v>4</v>
      </c>
      <c r="C55" s="4">
        <v>8</v>
      </c>
      <c r="D55" s="1">
        <v>1829.8257692307693</v>
      </c>
      <c r="E55" s="1">
        <f>IF(SUBTOTAL(103, Dados_Caged[[#This Row],[município]]), Dados_Caged[[#This Row],[salário médio]], NA())</f>
        <v>1829.8257692307693</v>
      </c>
    </row>
    <row r="56" spans="1:5" x14ac:dyDescent="0.25">
      <c r="A56" t="s">
        <v>303</v>
      </c>
      <c r="B56" s="4" t="s">
        <v>4</v>
      </c>
      <c r="C56" s="4">
        <v>12</v>
      </c>
      <c r="D56" s="1">
        <v>1829.9886956521739</v>
      </c>
      <c r="E56" s="1">
        <f>IF(SUBTOTAL(103, Dados_Caged[[#This Row],[município]]), Dados_Caged[[#This Row],[salário médio]], NA())</f>
        <v>1829.9886956521739</v>
      </c>
    </row>
    <row r="57" spans="1:5" x14ac:dyDescent="0.25">
      <c r="A57" t="s">
        <v>278</v>
      </c>
      <c r="B57" s="4" t="s">
        <v>4</v>
      </c>
      <c r="C57" s="4">
        <v>158</v>
      </c>
      <c r="D57" s="1">
        <v>1831.3171761658029</v>
      </c>
      <c r="E57" s="1">
        <f>IF(SUBTOTAL(103, Dados_Caged[[#This Row],[município]]), Dados_Caged[[#This Row],[salário médio]], NA())</f>
        <v>1831.3171761658029</v>
      </c>
    </row>
    <row r="58" spans="1:5" x14ac:dyDescent="0.25">
      <c r="A58" t="s">
        <v>469</v>
      </c>
      <c r="B58" s="4" t="s">
        <v>4</v>
      </c>
      <c r="C58" s="4">
        <v>141</v>
      </c>
      <c r="D58" s="1">
        <v>1831.8962928348906</v>
      </c>
      <c r="E58" s="1">
        <f>IF(SUBTOTAL(103, Dados_Caged[[#This Row],[município]]), Dados_Caged[[#This Row],[salário médio]], NA())</f>
        <v>1831.8962928348906</v>
      </c>
    </row>
    <row r="59" spans="1:5" x14ac:dyDescent="0.25">
      <c r="A59" t="s">
        <v>45</v>
      </c>
      <c r="B59" s="4" t="s">
        <v>4</v>
      </c>
      <c r="C59" s="4">
        <v>19</v>
      </c>
      <c r="D59" s="1">
        <v>1832.4426277372263</v>
      </c>
      <c r="E59" s="1">
        <f>IF(SUBTOTAL(103, Dados_Caged[[#This Row],[município]]), Dados_Caged[[#This Row],[salário médio]], NA())</f>
        <v>1832.4426277372263</v>
      </c>
    </row>
    <row r="60" spans="1:5" x14ac:dyDescent="0.25">
      <c r="A60" t="s">
        <v>611</v>
      </c>
      <c r="B60" s="4" t="s">
        <v>4</v>
      </c>
      <c r="C60" s="4">
        <v>129</v>
      </c>
      <c r="D60" s="1">
        <v>1835.6331620553358</v>
      </c>
      <c r="E60" s="1">
        <f>IF(SUBTOTAL(103, Dados_Caged[[#This Row],[município]]), Dados_Caged[[#This Row],[salário médio]], NA())</f>
        <v>1835.6331620553358</v>
      </c>
    </row>
    <row r="61" spans="1:5" x14ac:dyDescent="0.25">
      <c r="A61" t="s">
        <v>453</v>
      </c>
      <c r="B61" s="4" t="s">
        <v>4</v>
      </c>
      <c r="C61" s="4">
        <v>24</v>
      </c>
      <c r="D61" s="1">
        <v>1838.6572058823529</v>
      </c>
      <c r="E61" s="1">
        <f>IF(SUBTOTAL(103, Dados_Caged[[#This Row],[município]]), Dados_Caged[[#This Row],[salário médio]], NA())</f>
        <v>1838.6572058823529</v>
      </c>
    </row>
    <row r="62" spans="1:5" x14ac:dyDescent="0.25">
      <c r="A62" t="s">
        <v>366</v>
      </c>
      <c r="B62" s="4" t="s">
        <v>6</v>
      </c>
      <c r="C62" s="4">
        <v>-1</v>
      </c>
      <c r="D62" s="1">
        <v>1840.249696969697</v>
      </c>
      <c r="E62" s="1">
        <f>IF(SUBTOTAL(103, Dados_Caged[[#This Row],[município]]), Dados_Caged[[#This Row],[salário médio]], NA())</f>
        <v>1840.249696969697</v>
      </c>
    </row>
    <row r="63" spans="1:5" x14ac:dyDescent="0.25">
      <c r="A63" t="s">
        <v>506</v>
      </c>
      <c r="B63" s="4" t="s">
        <v>6</v>
      </c>
      <c r="C63" s="4">
        <v>-7</v>
      </c>
      <c r="D63" s="1">
        <v>1840.386603773585</v>
      </c>
      <c r="E63" s="1">
        <f>IF(SUBTOTAL(103, Dados_Caged[[#This Row],[município]]), Dados_Caged[[#This Row],[salário médio]], NA())</f>
        <v>1840.386603773585</v>
      </c>
    </row>
    <row r="64" spans="1:5" x14ac:dyDescent="0.25">
      <c r="A64" t="s">
        <v>46</v>
      </c>
      <c r="B64" s="4" t="s">
        <v>4</v>
      </c>
      <c r="C64" s="4">
        <v>87</v>
      </c>
      <c r="D64" s="1">
        <v>1846.0125837320572</v>
      </c>
      <c r="E64" s="1">
        <f>IF(SUBTOTAL(103, Dados_Caged[[#This Row],[município]]), Dados_Caged[[#This Row],[salário médio]], NA())</f>
        <v>1846.0125837320572</v>
      </c>
    </row>
    <row r="65" spans="1:5" x14ac:dyDescent="0.25">
      <c r="A65" t="s">
        <v>205</v>
      </c>
      <c r="B65" s="4" t="s">
        <v>6</v>
      </c>
      <c r="C65" s="4">
        <v>-36</v>
      </c>
      <c r="D65" s="1">
        <v>1847.0817346938775</v>
      </c>
      <c r="E65" s="1">
        <f>IF(SUBTOTAL(103, Dados_Caged[[#This Row],[município]]), Dados_Caged[[#This Row],[salário médio]], NA())</f>
        <v>1847.0817346938775</v>
      </c>
    </row>
    <row r="66" spans="1:5" x14ac:dyDescent="0.25">
      <c r="A66" t="s">
        <v>641</v>
      </c>
      <c r="B66" s="4" t="s">
        <v>6</v>
      </c>
      <c r="C66" s="4">
        <v>-30</v>
      </c>
      <c r="D66" s="1">
        <v>1847.1540099009908</v>
      </c>
      <c r="E66" s="1">
        <f>IF(SUBTOTAL(103, Dados_Caged[[#This Row],[município]]), Dados_Caged[[#This Row],[salário médio]], NA())</f>
        <v>1847.1540099009908</v>
      </c>
    </row>
    <row r="67" spans="1:5" x14ac:dyDescent="0.25">
      <c r="A67" t="s">
        <v>626</v>
      </c>
      <c r="B67" s="4" t="s">
        <v>6</v>
      </c>
      <c r="C67" s="4">
        <v>-5</v>
      </c>
      <c r="D67" s="1">
        <v>1847.4374025974028</v>
      </c>
      <c r="E67" s="1">
        <f>IF(SUBTOTAL(103, Dados_Caged[[#This Row],[município]]), Dados_Caged[[#This Row],[salário médio]], NA())</f>
        <v>1847.4374025974028</v>
      </c>
    </row>
    <row r="68" spans="1:5" x14ac:dyDescent="0.25">
      <c r="A68" t="s">
        <v>21</v>
      </c>
      <c r="B68" s="4" t="s">
        <v>4</v>
      </c>
      <c r="C68" s="4">
        <v>1</v>
      </c>
      <c r="D68" s="1">
        <v>1847.7577192982455</v>
      </c>
      <c r="E68" s="1">
        <f>IF(SUBTOTAL(103, Dados_Caged[[#This Row],[município]]), Dados_Caged[[#This Row],[salário médio]], NA())</f>
        <v>1847.7577192982455</v>
      </c>
    </row>
    <row r="69" spans="1:5" x14ac:dyDescent="0.25">
      <c r="A69" t="s">
        <v>529</v>
      </c>
      <c r="B69" s="4" t="s">
        <v>4</v>
      </c>
      <c r="C69" s="4">
        <v>2</v>
      </c>
      <c r="D69" s="1">
        <v>1848.0923170731708</v>
      </c>
      <c r="E69" s="1">
        <f>IF(SUBTOTAL(103, Dados_Caged[[#This Row],[município]]), Dados_Caged[[#This Row],[salário médio]], NA())</f>
        <v>1848.0923170731708</v>
      </c>
    </row>
    <row r="70" spans="1:5" x14ac:dyDescent="0.25">
      <c r="A70" t="s">
        <v>293</v>
      </c>
      <c r="B70" s="4" t="s">
        <v>6</v>
      </c>
      <c r="C70" s="4">
        <v>-13</v>
      </c>
      <c r="D70" s="1">
        <v>1848.2343243243242</v>
      </c>
      <c r="E70" s="1">
        <f>IF(SUBTOTAL(103, Dados_Caged[[#This Row],[município]]), Dados_Caged[[#This Row],[salário médio]], NA())</f>
        <v>1848.2343243243242</v>
      </c>
    </row>
    <row r="71" spans="1:5" x14ac:dyDescent="0.25">
      <c r="A71" t="s">
        <v>444</v>
      </c>
      <c r="B71" s="4" t="s">
        <v>4</v>
      </c>
      <c r="C71" s="4">
        <v>12</v>
      </c>
      <c r="D71" s="1">
        <v>1850.7416060606063</v>
      </c>
      <c r="E71" s="1">
        <f>IF(SUBTOTAL(103, Dados_Caged[[#This Row],[município]]), Dados_Caged[[#This Row],[salário médio]], NA())</f>
        <v>1850.7416060606063</v>
      </c>
    </row>
    <row r="72" spans="1:5" x14ac:dyDescent="0.25">
      <c r="A72" t="s">
        <v>218</v>
      </c>
      <c r="B72" s="4" t="s">
        <v>6</v>
      </c>
      <c r="C72" s="4">
        <v>-22</v>
      </c>
      <c r="D72" s="1">
        <v>1852.4056874999994</v>
      </c>
      <c r="E72" s="1">
        <f>IF(SUBTOTAL(103, Dados_Caged[[#This Row],[município]]), Dados_Caged[[#This Row],[salário médio]], NA())</f>
        <v>1852.4056874999994</v>
      </c>
    </row>
    <row r="73" spans="1:5" x14ac:dyDescent="0.25">
      <c r="A73" t="s">
        <v>534</v>
      </c>
      <c r="B73" s="4" t="s">
        <v>4</v>
      </c>
      <c r="C73" s="4">
        <v>625</v>
      </c>
      <c r="D73" s="1">
        <v>1857.6296296296298</v>
      </c>
      <c r="E73" s="1">
        <f>IF(SUBTOTAL(103, Dados_Caged[[#This Row],[município]]), Dados_Caged[[#This Row],[salário médio]], NA())</f>
        <v>1857.6296296296298</v>
      </c>
    </row>
    <row r="74" spans="1:5" x14ac:dyDescent="0.25">
      <c r="A74" t="s">
        <v>79</v>
      </c>
      <c r="B74" s="4" t="s">
        <v>6</v>
      </c>
      <c r="C74" s="4">
        <v>-1</v>
      </c>
      <c r="D74" s="1">
        <v>1859.3453633217989</v>
      </c>
      <c r="E74" s="1">
        <f>IF(SUBTOTAL(103, Dados_Caged[[#This Row],[município]]), Dados_Caged[[#This Row],[salário médio]], NA())</f>
        <v>1859.3453633217989</v>
      </c>
    </row>
    <row r="75" spans="1:5" x14ac:dyDescent="0.25">
      <c r="A75" t="s">
        <v>465</v>
      </c>
      <c r="B75" s="4" t="s">
        <v>4</v>
      </c>
      <c r="C75" s="4">
        <v>11</v>
      </c>
      <c r="D75" s="1">
        <v>1862.2332258064516</v>
      </c>
      <c r="E75" s="1">
        <f>IF(SUBTOTAL(103, Dados_Caged[[#This Row],[município]]), Dados_Caged[[#This Row],[salário médio]], NA())</f>
        <v>1862.2332258064516</v>
      </c>
    </row>
    <row r="76" spans="1:5" x14ac:dyDescent="0.25">
      <c r="A76" t="s">
        <v>295</v>
      </c>
      <c r="B76" s="4" t="s">
        <v>6</v>
      </c>
      <c r="C76" s="4">
        <v>-2</v>
      </c>
      <c r="D76" s="1">
        <v>1863.5016666666668</v>
      </c>
      <c r="E76" s="1">
        <f>IF(SUBTOTAL(103, Dados_Caged[[#This Row],[município]]), Dados_Caged[[#This Row],[salário médio]], NA())</f>
        <v>1863.5016666666668</v>
      </c>
    </row>
    <row r="77" spans="1:5" x14ac:dyDescent="0.25">
      <c r="A77" t="s">
        <v>208</v>
      </c>
      <c r="B77" s="4" t="s">
        <v>4</v>
      </c>
      <c r="C77" s="4">
        <v>47</v>
      </c>
      <c r="D77" s="1">
        <v>1865.3420689655147</v>
      </c>
      <c r="E77" s="1">
        <f>IF(SUBTOTAL(103, Dados_Caged[[#This Row],[município]]), Dados_Caged[[#This Row],[salário médio]], NA())</f>
        <v>1865.3420689655147</v>
      </c>
    </row>
    <row r="78" spans="1:5" x14ac:dyDescent="0.25">
      <c r="A78" t="s">
        <v>397</v>
      </c>
      <c r="B78" s="4" t="s">
        <v>4</v>
      </c>
      <c r="C78" s="4">
        <v>20</v>
      </c>
      <c r="D78" s="1">
        <v>1868.3955454545448</v>
      </c>
      <c r="E78" s="1">
        <f>IF(SUBTOTAL(103, Dados_Caged[[#This Row],[município]]), Dados_Caged[[#This Row],[salário médio]], NA())</f>
        <v>1868.3955454545448</v>
      </c>
    </row>
    <row r="79" spans="1:5" x14ac:dyDescent="0.25">
      <c r="A79" t="s">
        <v>10</v>
      </c>
      <c r="B79" s="4" t="s">
        <v>6</v>
      </c>
      <c r="C79" s="4">
        <v>-64</v>
      </c>
      <c r="D79" s="1">
        <v>1870.0522641509435</v>
      </c>
      <c r="E79" s="1">
        <f>IF(SUBTOTAL(103, Dados_Caged[[#This Row],[município]]), Dados_Caged[[#This Row],[salário médio]], NA())</f>
        <v>1870.0522641509435</v>
      </c>
    </row>
    <row r="80" spans="1:5" x14ac:dyDescent="0.25">
      <c r="A80" t="s">
        <v>181</v>
      </c>
      <c r="B80" s="4" t="s">
        <v>6</v>
      </c>
      <c r="C80" s="4">
        <v>-6</v>
      </c>
      <c r="D80" s="1">
        <v>1871.3782565789475</v>
      </c>
      <c r="E80" s="1">
        <f>IF(SUBTOTAL(103, Dados_Caged[[#This Row],[município]]), Dados_Caged[[#This Row],[salário médio]], NA())</f>
        <v>1871.3782565789475</v>
      </c>
    </row>
    <row r="81" spans="1:5" x14ac:dyDescent="0.25">
      <c r="A81" t="s">
        <v>32</v>
      </c>
      <c r="B81" s="4" t="s">
        <v>4</v>
      </c>
      <c r="C81" s="4">
        <v>39</v>
      </c>
      <c r="D81" s="1">
        <v>1876.6682446206114</v>
      </c>
      <c r="E81" s="1">
        <f>IF(SUBTOTAL(103, Dados_Caged[[#This Row],[município]]), Dados_Caged[[#This Row],[salário médio]], NA())</f>
        <v>1876.6682446206114</v>
      </c>
    </row>
    <row r="82" spans="1:5" x14ac:dyDescent="0.25">
      <c r="A82" t="s">
        <v>615</v>
      </c>
      <c r="B82" s="4" t="s">
        <v>6</v>
      </c>
      <c r="C82" s="4">
        <v>-18</v>
      </c>
      <c r="D82" s="1">
        <v>1880.9760240963856</v>
      </c>
      <c r="E82" s="1">
        <f>IF(SUBTOTAL(103, Dados_Caged[[#This Row],[município]]), Dados_Caged[[#This Row],[salário médio]], NA())</f>
        <v>1880.9760240963856</v>
      </c>
    </row>
    <row r="83" spans="1:5" x14ac:dyDescent="0.25">
      <c r="A83" t="s">
        <v>531</v>
      </c>
      <c r="B83" s="4" t="s">
        <v>4</v>
      </c>
      <c r="C83" s="4">
        <v>4</v>
      </c>
      <c r="D83" s="1">
        <v>1883.0633333333333</v>
      </c>
      <c r="E83" s="1">
        <f>IF(SUBTOTAL(103, Dados_Caged[[#This Row],[município]]), Dados_Caged[[#This Row],[salário médio]], NA())</f>
        <v>1883.0633333333333</v>
      </c>
    </row>
    <row r="84" spans="1:5" x14ac:dyDescent="0.25">
      <c r="A84" t="s">
        <v>428</v>
      </c>
      <c r="B84" s="4" t="s">
        <v>4</v>
      </c>
      <c r="C84" s="4">
        <v>7</v>
      </c>
      <c r="D84" s="1">
        <v>1890.8862711864408</v>
      </c>
      <c r="E84" s="1">
        <f>IF(SUBTOTAL(103, Dados_Caged[[#This Row],[município]]), Dados_Caged[[#This Row],[salário médio]], NA())</f>
        <v>1890.8862711864408</v>
      </c>
    </row>
    <row r="85" spans="1:5" x14ac:dyDescent="0.25">
      <c r="A85" t="s">
        <v>155</v>
      </c>
      <c r="B85" s="4" t="s">
        <v>4</v>
      </c>
      <c r="C85" s="4">
        <v>10</v>
      </c>
      <c r="D85" s="1">
        <v>1896.4130303030304</v>
      </c>
      <c r="E85" s="1">
        <f>IF(SUBTOTAL(103, Dados_Caged[[#This Row],[município]]), Dados_Caged[[#This Row],[salário médio]], NA())</f>
        <v>1896.4130303030304</v>
      </c>
    </row>
    <row r="86" spans="1:5" x14ac:dyDescent="0.25">
      <c r="A86" t="s">
        <v>337</v>
      </c>
      <c r="B86" s="4" t="s">
        <v>6</v>
      </c>
      <c r="C86" s="4">
        <v>-4</v>
      </c>
      <c r="D86" s="1">
        <v>1896.6490909090908</v>
      </c>
      <c r="E86" s="1">
        <f>IF(SUBTOTAL(103, Dados_Caged[[#This Row],[município]]), Dados_Caged[[#This Row],[salário médio]], NA())</f>
        <v>1896.6490909090908</v>
      </c>
    </row>
    <row r="87" spans="1:5" x14ac:dyDescent="0.25">
      <c r="A87" t="s">
        <v>249</v>
      </c>
      <c r="B87" s="4" t="s">
        <v>6</v>
      </c>
      <c r="C87" s="4">
        <v>-8</v>
      </c>
      <c r="D87" s="1">
        <v>1897.9429891304346</v>
      </c>
      <c r="E87" s="1">
        <f>IF(SUBTOTAL(103, Dados_Caged[[#This Row],[município]]), Dados_Caged[[#This Row],[salário médio]], NA())</f>
        <v>1897.9429891304346</v>
      </c>
    </row>
    <row r="88" spans="1:5" x14ac:dyDescent="0.25">
      <c r="A88" t="s">
        <v>399</v>
      </c>
      <c r="B88" s="4" t="s">
        <v>4</v>
      </c>
      <c r="C88" s="4">
        <v>15</v>
      </c>
      <c r="D88" s="1">
        <v>1904.0422758620687</v>
      </c>
      <c r="E88" s="1">
        <f>IF(SUBTOTAL(103, Dados_Caged[[#This Row],[município]]), Dados_Caged[[#This Row],[salário médio]], NA())</f>
        <v>1904.0422758620687</v>
      </c>
    </row>
    <row r="89" spans="1:5" x14ac:dyDescent="0.25">
      <c r="A89" t="s">
        <v>509</v>
      </c>
      <c r="B89" s="4" t="s">
        <v>4</v>
      </c>
      <c r="C89" s="4">
        <v>37</v>
      </c>
      <c r="D89" s="1">
        <v>1904.9364</v>
      </c>
      <c r="E89" s="1">
        <f>IF(SUBTOTAL(103, Dados_Caged[[#This Row],[município]]), Dados_Caged[[#This Row],[salário médio]], NA())</f>
        <v>1904.9364</v>
      </c>
    </row>
    <row r="90" spans="1:5" x14ac:dyDescent="0.25">
      <c r="A90" t="s">
        <v>171</v>
      </c>
      <c r="B90" s="4" t="s">
        <v>4</v>
      </c>
      <c r="C90" s="4">
        <v>4</v>
      </c>
      <c r="D90" s="1">
        <v>1904.9386363636363</v>
      </c>
      <c r="E90" s="1">
        <f>IF(SUBTOTAL(103, Dados_Caged[[#This Row],[município]]), Dados_Caged[[#This Row],[salário médio]], NA())</f>
        <v>1904.9386363636363</v>
      </c>
    </row>
    <row r="91" spans="1:5" x14ac:dyDescent="0.25">
      <c r="A91" t="s">
        <v>270</v>
      </c>
      <c r="B91" s="4" t="s">
        <v>6</v>
      </c>
      <c r="C91" s="4">
        <v>-5</v>
      </c>
      <c r="D91" s="1">
        <v>1905.5443689320389</v>
      </c>
      <c r="E91" s="1">
        <f>IF(SUBTOTAL(103, Dados_Caged[[#This Row],[município]]), Dados_Caged[[#This Row],[salário médio]], NA())</f>
        <v>1905.5443689320389</v>
      </c>
    </row>
    <row r="92" spans="1:5" x14ac:dyDescent="0.25">
      <c r="A92" t="s">
        <v>520</v>
      </c>
      <c r="B92" s="4" t="s">
        <v>4</v>
      </c>
      <c r="C92" s="4">
        <v>4</v>
      </c>
      <c r="D92" s="1">
        <v>1906.6606578947369</v>
      </c>
      <c r="E92" s="1">
        <f>IF(SUBTOTAL(103, Dados_Caged[[#This Row],[município]]), Dados_Caged[[#This Row],[salário médio]], NA())</f>
        <v>1906.6606578947369</v>
      </c>
    </row>
    <row r="93" spans="1:5" x14ac:dyDescent="0.25">
      <c r="A93" t="s">
        <v>326</v>
      </c>
      <c r="B93" s="4" t="s">
        <v>4</v>
      </c>
      <c r="C93" s="4">
        <v>3</v>
      </c>
      <c r="D93" s="1">
        <v>1906.7911428571431</v>
      </c>
      <c r="E93" s="1">
        <f>IF(SUBTOTAL(103, Dados_Caged[[#This Row],[município]]), Dados_Caged[[#This Row],[salário médio]], NA())</f>
        <v>1906.7911428571431</v>
      </c>
    </row>
    <row r="94" spans="1:5" x14ac:dyDescent="0.25">
      <c r="A94" t="s">
        <v>565</v>
      </c>
      <c r="B94" s="4" t="s">
        <v>4</v>
      </c>
      <c r="C94" s="4">
        <v>1</v>
      </c>
      <c r="D94" s="1">
        <v>1907.3986150712831</v>
      </c>
      <c r="E94" s="1">
        <f>IF(SUBTOTAL(103, Dados_Caged[[#This Row],[município]]), Dados_Caged[[#This Row],[salário médio]], NA())</f>
        <v>1907.3986150712831</v>
      </c>
    </row>
    <row r="95" spans="1:5" x14ac:dyDescent="0.25">
      <c r="A95" t="s">
        <v>329</v>
      </c>
      <c r="B95" s="4" t="s">
        <v>4</v>
      </c>
      <c r="C95" s="4">
        <v>8</v>
      </c>
      <c r="D95" s="1">
        <v>1911.1610000000001</v>
      </c>
      <c r="E95" s="1">
        <f>IF(SUBTOTAL(103, Dados_Caged[[#This Row],[município]]), Dados_Caged[[#This Row],[salário médio]], NA())</f>
        <v>1911.1610000000001</v>
      </c>
    </row>
    <row r="96" spans="1:5" x14ac:dyDescent="0.25">
      <c r="A96" t="s">
        <v>521</v>
      </c>
      <c r="B96" s="4" t="s">
        <v>4</v>
      </c>
      <c r="C96" s="4">
        <v>7</v>
      </c>
      <c r="D96" s="1">
        <v>1911.308</v>
      </c>
      <c r="E96" s="1">
        <f>IF(SUBTOTAL(103, Dados_Caged[[#This Row],[município]]), Dados_Caged[[#This Row],[salário médio]], NA())</f>
        <v>1911.308</v>
      </c>
    </row>
    <row r="97" spans="1:5" x14ac:dyDescent="0.25">
      <c r="A97" t="s">
        <v>426</v>
      </c>
      <c r="B97" s="4" t="s">
        <v>4</v>
      </c>
      <c r="C97" s="4">
        <v>14</v>
      </c>
      <c r="D97" s="1">
        <v>1915.2480341880344</v>
      </c>
      <c r="E97" s="1">
        <f>IF(SUBTOTAL(103, Dados_Caged[[#This Row],[município]]), Dados_Caged[[#This Row],[salário médio]], NA())</f>
        <v>1915.2480341880344</v>
      </c>
    </row>
    <row r="98" spans="1:5" x14ac:dyDescent="0.25">
      <c r="A98" t="s">
        <v>331</v>
      </c>
      <c r="B98" s="4" t="s">
        <v>4</v>
      </c>
      <c r="C98" s="4">
        <v>1</v>
      </c>
      <c r="D98" s="1">
        <v>1917.42</v>
      </c>
      <c r="E98" s="1">
        <f>IF(SUBTOTAL(103, Dados_Caged[[#This Row],[município]]), Dados_Caged[[#This Row],[salário médio]], NA())</f>
        <v>1917.42</v>
      </c>
    </row>
    <row r="99" spans="1:5" x14ac:dyDescent="0.25">
      <c r="A99" t="s">
        <v>229</v>
      </c>
      <c r="B99" s="4" t="s">
        <v>4</v>
      </c>
      <c r="C99" s="4">
        <v>118</v>
      </c>
      <c r="D99" s="1">
        <v>1919.7395415595543</v>
      </c>
      <c r="E99" s="1">
        <f>IF(SUBTOTAL(103, Dados_Caged[[#This Row],[município]]), Dados_Caged[[#This Row],[salário médio]], NA())</f>
        <v>1919.7395415595543</v>
      </c>
    </row>
    <row r="100" spans="1:5" x14ac:dyDescent="0.25">
      <c r="A100" t="s">
        <v>50</v>
      </c>
      <c r="B100" s="4" t="s">
        <v>4</v>
      </c>
      <c r="C100" s="4">
        <v>7</v>
      </c>
      <c r="D100" s="1">
        <v>1922.1633333333334</v>
      </c>
      <c r="E100" s="1">
        <f>IF(SUBTOTAL(103, Dados_Caged[[#This Row],[município]]), Dados_Caged[[#This Row],[salário médio]], NA())</f>
        <v>1922.1633333333334</v>
      </c>
    </row>
    <row r="101" spans="1:5" x14ac:dyDescent="0.25">
      <c r="A101" t="s">
        <v>474</v>
      </c>
      <c r="B101" s="4" t="s">
        <v>4</v>
      </c>
      <c r="C101" s="4">
        <v>1</v>
      </c>
      <c r="D101" s="1">
        <v>1922.2877391304346</v>
      </c>
      <c r="E101" s="1">
        <f>IF(SUBTOTAL(103, Dados_Caged[[#This Row],[município]]), Dados_Caged[[#This Row],[salário médio]], NA())</f>
        <v>1922.2877391304346</v>
      </c>
    </row>
    <row r="102" spans="1:5" x14ac:dyDescent="0.25">
      <c r="A102" t="s">
        <v>29</v>
      </c>
      <c r="B102" s="4" t="s">
        <v>4</v>
      </c>
      <c r="C102" s="4">
        <v>10</v>
      </c>
      <c r="D102" s="1">
        <v>1924.1076585365904</v>
      </c>
      <c r="E102" s="1">
        <f>IF(SUBTOTAL(103, Dados_Caged[[#This Row],[município]]), Dados_Caged[[#This Row],[salário médio]], NA())</f>
        <v>1924.1076585365904</v>
      </c>
    </row>
    <row r="103" spans="1:5" x14ac:dyDescent="0.25">
      <c r="A103" t="s">
        <v>433</v>
      </c>
      <c r="B103" s="4" t="s">
        <v>4</v>
      </c>
      <c r="C103" s="4">
        <v>24</v>
      </c>
      <c r="D103" s="1">
        <v>1926.177695652174</v>
      </c>
      <c r="E103" s="1">
        <f>IF(SUBTOTAL(103, Dados_Caged[[#This Row],[município]]), Dados_Caged[[#This Row],[salário médio]], NA())</f>
        <v>1926.177695652174</v>
      </c>
    </row>
    <row r="104" spans="1:5" x14ac:dyDescent="0.25">
      <c r="A104" t="s">
        <v>574</v>
      </c>
      <c r="B104" s="4" t="s">
        <v>4</v>
      </c>
      <c r="C104" s="4">
        <v>25</v>
      </c>
      <c r="D104" s="1">
        <v>1928.5488065843631</v>
      </c>
      <c r="E104" s="1">
        <f>IF(SUBTOTAL(103, Dados_Caged[[#This Row],[município]]), Dados_Caged[[#This Row],[salário médio]], NA())</f>
        <v>1928.5488065843631</v>
      </c>
    </row>
    <row r="105" spans="1:5" x14ac:dyDescent="0.25">
      <c r="A105" t="s">
        <v>456</v>
      </c>
      <c r="B105" s="4" t="s">
        <v>6</v>
      </c>
      <c r="C105" s="4">
        <v>-5</v>
      </c>
      <c r="D105" s="1">
        <v>1930.3078399999999</v>
      </c>
      <c r="E105" s="1">
        <f>IF(SUBTOTAL(103, Dados_Caged[[#This Row],[município]]), Dados_Caged[[#This Row],[salário médio]], NA())</f>
        <v>1930.3078399999999</v>
      </c>
    </row>
    <row r="106" spans="1:5" x14ac:dyDescent="0.25">
      <c r="A106" t="s">
        <v>536</v>
      </c>
      <c r="B106" s="4" t="s">
        <v>4</v>
      </c>
      <c r="C106" s="4">
        <v>17</v>
      </c>
      <c r="D106" s="1">
        <v>1930.4221739130435</v>
      </c>
      <c r="E106" s="1">
        <f>IF(SUBTOTAL(103, Dados_Caged[[#This Row],[município]]), Dados_Caged[[#This Row],[salário médio]], NA())</f>
        <v>1930.4221739130435</v>
      </c>
    </row>
    <row r="107" spans="1:5" x14ac:dyDescent="0.25">
      <c r="A107" t="s">
        <v>96</v>
      </c>
      <c r="B107" s="4" t="s">
        <v>4</v>
      </c>
      <c r="C107" s="4">
        <v>3</v>
      </c>
      <c r="D107" s="1">
        <v>1932.3461945031713</v>
      </c>
      <c r="E107" s="1">
        <f>IF(SUBTOTAL(103, Dados_Caged[[#This Row],[município]]), Dados_Caged[[#This Row],[salário médio]], NA())</f>
        <v>1932.3461945031713</v>
      </c>
    </row>
    <row r="108" spans="1:5" x14ac:dyDescent="0.25">
      <c r="A108" t="s">
        <v>291</v>
      </c>
      <c r="B108" s="4" t="s">
        <v>4</v>
      </c>
      <c r="C108" s="4">
        <v>24</v>
      </c>
      <c r="D108" s="1">
        <v>1933.353113207547</v>
      </c>
      <c r="E108" s="1">
        <f>IF(SUBTOTAL(103, Dados_Caged[[#This Row],[município]]), Dados_Caged[[#This Row],[salário médio]], NA())</f>
        <v>1933.353113207547</v>
      </c>
    </row>
    <row r="109" spans="1:5" x14ac:dyDescent="0.25">
      <c r="A109" t="s">
        <v>459</v>
      </c>
      <c r="B109" s="4" t="s">
        <v>4</v>
      </c>
      <c r="C109" s="4">
        <v>4</v>
      </c>
      <c r="D109" s="1">
        <v>1933.6575000000003</v>
      </c>
      <c r="E109" s="1">
        <f>IF(SUBTOTAL(103, Dados_Caged[[#This Row],[município]]), Dados_Caged[[#This Row],[salário médio]], NA())</f>
        <v>1933.6575000000003</v>
      </c>
    </row>
    <row r="110" spans="1:5" x14ac:dyDescent="0.25">
      <c r="A110" t="s">
        <v>274</v>
      </c>
      <c r="B110" s="4" t="s">
        <v>4</v>
      </c>
      <c r="C110" s="4">
        <v>23</v>
      </c>
      <c r="D110" s="1">
        <v>1935.3024489795919</v>
      </c>
      <c r="E110" s="1">
        <f>IF(SUBTOTAL(103, Dados_Caged[[#This Row],[município]]), Dados_Caged[[#This Row],[salário médio]], NA())</f>
        <v>1935.3024489795919</v>
      </c>
    </row>
    <row r="111" spans="1:5" x14ac:dyDescent="0.25">
      <c r="A111" t="s">
        <v>53</v>
      </c>
      <c r="B111" s="4" t="s">
        <v>4</v>
      </c>
      <c r="C111" s="4">
        <v>26</v>
      </c>
      <c r="D111" s="1">
        <v>1936.0048561151077</v>
      </c>
      <c r="E111" s="1">
        <f>IF(SUBTOTAL(103, Dados_Caged[[#This Row],[município]]), Dados_Caged[[#This Row],[salário médio]], NA())</f>
        <v>1936.0048561151077</v>
      </c>
    </row>
    <row r="112" spans="1:5" x14ac:dyDescent="0.25">
      <c r="A112" t="s">
        <v>427</v>
      </c>
      <c r="B112" s="4" t="s">
        <v>6</v>
      </c>
      <c r="C112" s="4">
        <v>-11</v>
      </c>
      <c r="D112" s="1">
        <v>1937.3179537572255</v>
      </c>
      <c r="E112" s="1">
        <f>IF(SUBTOTAL(103, Dados_Caged[[#This Row],[município]]), Dados_Caged[[#This Row],[salário médio]], NA())</f>
        <v>1937.3179537572255</v>
      </c>
    </row>
    <row r="113" spans="1:5" x14ac:dyDescent="0.25">
      <c r="A113" t="s">
        <v>420</v>
      </c>
      <c r="B113" s="4" t="s">
        <v>4</v>
      </c>
      <c r="C113" s="4">
        <v>36</v>
      </c>
      <c r="D113" s="1">
        <v>1937.7700649350654</v>
      </c>
      <c r="E113" s="1">
        <f>IF(SUBTOTAL(103, Dados_Caged[[#This Row],[município]]), Dados_Caged[[#This Row],[salário médio]], NA())</f>
        <v>1937.7700649350654</v>
      </c>
    </row>
    <row r="114" spans="1:5" x14ac:dyDescent="0.25">
      <c r="A114" t="s">
        <v>194</v>
      </c>
      <c r="B114" s="4" t="s">
        <v>6</v>
      </c>
      <c r="C114" s="4">
        <v>-13</v>
      </c>
      <c r="D114" s="1">
        <v>1939.1581553398057</v>
      </c>
      <c r="E114" s="1">
        <f>IF(SUBTOTAL(103, Dados_Caged[[#This Row],[município]]), Dados_Caged[[#This Row],[salário médio]], NA())</f>
        <v>1939.1581553398057</v>
      </c>
    </row>
    <row r="115" spans="1:5" x14ac:dyDescent="0.25">
      <c r="A115" t="s">
        <v>443</v>
      </c>
      <c r="B115" s="4" t="s">
        <v>4</v>
      </c>
      <c r="C115" s="4">
        <v>1</v>
      </c>
      <c r="D115" s="1">
        <v>1939.6270694223635</v>
      </c>
      <c r="E115" s="1">
        <f>IF(SUBTOTAL(103, Dados_Caged[[#This Row],[município]]), Dados_Caged[[#This Row],[salário médio]], NA())</f>
        <v>1939.6270694223635</v>
      </c>
    </row>
    <row r="116" spans="1:5" x14ac:dyDescent="0.25">
      <c r="A116" t="s">
        <v>345</v>
      </c>
      <c r="B116" s="4" t="s">
        <v>4</v>
      </c>
      <c r="C116" s="4">
        <v>22</v>
      </c>
      <c r="D116" s="1">
        <v>1943.4525757575757</v>
      </c>
      <c r="E116" s="1">
        <f>IF(SUBTOTAL(103, Dados_Caged[[#This Row],[município]]), Dados_Caged[[#This Row],[salário médio]], NA())</f>
        <v>1943.4525757575757</v>
      </c>
    </row>
    <row r="117" spans="1:5" x14ac:dyDescent="0.25">
      <c r="A117" t="s">
        <v>408</v>
      </c>
      <c r="B117" s="4" t="s">
        <v>4</v>
      </c>
      <c r="C117" s="4">
        <v>78</v>
      </c>
      <c r="D117" s="1">
        <v>1943.679193548387</v>
      </c>
      <c r="E117" s="1">
        <f>IF(SUBTOTAL(103, Dados_Caged[[#This Row],[município]]), Dados_Caged[[#This Row],[salário médio]], NA())</f>
        <v>1943.679193548387</v>
      </c>
    </row>
    <row r="118" spans="1:5" x14ac:dyDescent="0.25">
      <c r="A118" t="s">
        <v>27</v>
      </c>
      <c r="B118" s="4" t="s">
        <v>4</v>
      </c>
      <c r="C118" s="4">
        <v>0</v>
      </c>
      <c r="D118" s="1">
        <v>1944.3196739130435</v>
      </c>
      <c r="E118" s="1">
        <f>IF(SUBTOTAL(103, Dados_Caged[[#This Row],[município]]), Dados_Caged[[#This Row],[salário médio]], NA())</f>
        <v>1944.3196739130435</v>
      </c>
    </row>
    <row r="119" spans="1:5" x14ac:dyDescent="0.25">
      <c r="A119" t="s">
        <v>236</v>
      </c>
      <c r="B119" s="4" t="s">
        <v>4</v>
      </c>
      <c r="C119" s="4">
        <v>18</v>
      </c>
      <c r="D119" s="1">
        <v>1945.3900684931505</v>
      </c>
      <c r="E119" s="1">
        <f>IF(SUBTOTAL(103, Dados_Caged[[#This Row],[município]]), Dados_Caged[[#This Row],[salário médio]], NA())</f>
        <v>1945.3900684931505</v>
      </c>
    </row>
    <row r="120" spans="1:5" x14ac:dyDescent="0.25">
      <c r="A120" t="s">
        <v>299</v>
      </c>
      <c r="B120" s="4" t="s">
        <v>6</v>
      </c>
      <c r="C120" s="4">
        <v>-6</v>
      </c>
      <c r="D120" s="1">
        <v>1948.2308024691358</v>
      </c>
      <c r="E120" s="1">
        <f>IF(SUBTOTAL(103, Dados_Caged[[#This Row],[município]]), Dados_Caged[[#This Row],[salário médio]], NA())</f>
        <v>1948.2308024691358</v>
      </c>
    </row>
    <row r="121" spans="1:5" x14ac:dyDescent="0.25">
      <c r="A121" t="s">
        <v>356</v>
      </c>
      <c r="B121" s="4" t="s">
        <v>4</v>
      </c>
      <c r="C121" s="4">
        <v>323</v>
      </c>
      <c r="D121" s="1">
        <v>1948.4209479305664</v>
      </c>
      <c r="E121" s="1">
        <f>IF(SUBTOTAL(103, Dados_Caged[[#This Row],[município]]), Dados_Caged[[#This Row],[salário médio]], NA())</f>
        <v>1948.4209479305664</v>
      </c>
    </row>
    <row r="122" spans="1:5" x14ac:dyDescent="0.25">
      <c r="A122" t="s">
        <v>5</v>
      </c>
      <c r="B122" s="4" t="s">
        <v>6</v>
      </c>
      <c r="C122" s="4">
        <v>-3</v>
      </c>
      <c r="D122" s="1">
        <v>1948.8170588235291</v>
      </c>
      <c r="E122" s="1">
        <f>IF(SUBTOTAL(103, Dados_Caged[[#This Row],[município]]), Dados_Caged[[#This Row],[salário médio]], NA())</f>
        <v>1948.8170588235291</v>
      </c>
    </row>
    <row r="123" spans="1:5" x14ac:dyDescent="0.25">
      <c r="A123" t="s">
        <v>209</v>
      </c>
      <c r="B123" s="4" t="s">
        <v>6</v>
      </c>
      <c r="C123" s="4">
        <v>-1</v>
      </c>
      <c r="D123" s="1">
        <v>1952.6141176470587</v>
      </c>
      <c r="E123" s="1">
        <f>IF(SUBTOTAL(103, Dados_Caged[[#This Row],[município]]), Dados_Caged[[#This Row],[salário médio]], NA())</f>
        <v>1952.6141176470587</v>
      </c>
    </row>
    <row r="124" spans="1:5" x14ac:dyDescent="0.25">
      <c r="A124" t="s">
        <v>22</v>
      </c>
      <c r="B124" s="4" t="s">
        <v>6</v>
      </c>
      <c r="C124" s="4">
        <v>-2</v>
      </c>
      <c r="D124" s="1">
        <v>1953.85625</v>
      </c>
      <c r="E124" s="1">
        <f>IF(SUBTOTAL(103, Dados_Caged[[#This Row],[município]]), Dados_Caged[[#This Row],[salário médio]], NA())</f>
        <v>1953.85625</v>
      </c>
    </row>
    <row r="125" spans="1:5" x14ac:dyDescent="0.25">
      <c r="A125" t="s">
        <v>86</v>
      </c>
      <c r="B125" s="4" t="s">
        <v>4</v>
      </c>
      <c r="C125" s="4">
        <v>61</v>
      </c>
      <c r="D125" s="1">
        <v>1954.57168</v>
      </c>
      <c r="E125" s="1">
        <f>IF(SUBTOTAL(103, Dados_Caged[[#This Row],[município]]), Dados_Caged[[#This Row],[salário médio]], NA())</f>
        <v>1954.57168</v>
      </c>
    </row>
    <row r="126" spans="1:5" x14ac:dyDescent="0.25">
      <c r="A126" t="s">
        <v>199</v>
      </c>
      <c r="B126" s="4" t="s">
        <v>6</v>
      </c>
      <c r="C126" s="4">
        <v>-27</v>
      </c>
      <c r="D126" s="1">
        <v>1956.2563841807903</v>
      </c>
      <c r="E126" s="1">
        <f>IF(SUBTOTAL(103, Dados_Caged[[#This Row],[município]]), Dados_Caged[[#This Row],[salário médio]], NA())</f>
        <v>1956.2563841807903</v>
      </c>
    </row>
    <row r="127" spans="1:5" x14ac:dyDescent="0.25">
      <c r="A127" t="s">
        <v>180</v>
      </c>
      <c r="B127" s="4" t="s">
        <v>4</v>
      </c>
      <c r="C127" s="4">
        <v>5</v>
      </c>
      <c r="D127" s="1">
        <v>1959.5570967741935</v>
      </c>
      <c r="E127" s="1">
        <f>IF(SUBTOTAL(103, Dados_Caged[[#This Row],[município]]), Dados_Caged[[#This Row],[salário médio]], NA())</f>
        <v>1959.5570967741935</v>
      </c>
    </row>
    <row r="128" spans="1:5" x14ac:dyDescent="0.25">
      <c r="A128" t="s">
        <v>340</v>
      </c>
      <c r="B128" s="4" t="s">
        <v>4</v>
      </c>
      <c r="C128" s="4">
        <v>29</v>
      </c>
      <c r="D128" s="1">
        <v>1959.8294618834082</v>
      </c>
      <c r="E128" s="1">
        <f>IF(SUBTOTAL(103, Dados_Caged[[#This Row],[município]]), Dados_Caged[[#This Row],[salário médio]], NA())</f>
        <v>1959.8294618834082</v>
      </c>
    </row>
    <row r="129" spans="1:5" x14ac:dyDescent="0.25">
      <c r="A129" t="s">
        <v>591</v>
      </c>
      <c r="B129" s="4" t="s">
        <v>4</v>
      </c>
      <c r="C129" s="4">
        <v>33</v>
      </c>
      <c r="D129" s="1">
        <v>1963.9292035398232</v>
      </c>
      <c r="E129" s="1">
        <f>IF(SUBTOTAL(103, Dados_Caged[[#This Row],[município]]), Dados_Caged[[#This Row],[salário médio]], NA())</f>
        <v>1963.9292035398232</v>
      </c>
    </row>
    <row r="130" spans="1:5" x14ac:dyDescent="0.25">
      <c r="A130" t="s">
        <v>604</v>
      </c>
      <c r="B130" s="4" t="s">
        <v>4</v>
      </c>
      <c r="C130" s="4">
        <v>36</v>
      </c>
      <c r="D130" s="1">
        <v>1964.2356756756747</v>
      </c>
      <c r="E130" s="1">
        <f>IF(SUBTOTAL(103, Dados_Caged[[#This Row],[município]]), Dados_Caged[[#This Row],[salário médio]], NA())</f>
        <v>1964.2356756756747</v>
      </c>
    </row>
    <row r="131" spans="1:5" x14ac:dyDescent="0.25">
      <c r="A131" t="s">
        <v>257</v>
      </c>
      <c r="B131" s="4" t="s">
        <v>6</v>
      </c>
      <c r="C131" s="4">
        <v>-152</v>
      </c>
      <c r="D131" s="1">
        <v>1966.3101000000004</v>
      </c>
      <c r="E131" s="1">
        <f>IF(SUBTOTAL(103, Dados_Caged[[#This Row],[município]]), Dados_Caged[[#This Row],[salário médio]], NA())</f>
        <v>1966.3101000000004</v>
      </c>
    </row>
    <row r="132" spans="1:5" x14ac:dyDescent="0.25">
      <c r="A132" t="s">
        <v>221</v>
      </c>
      <c r="B132" s="4" t="s">
        <v>4</v>
      </c>
      <c r="C132" s="4">
        <v>990</v>
      </c>
      <c r="D132" s="1">
        <v>1966.5469271844659</v>
      </c>
      <c r="E132" s="1">
        <f>IF(SUBTOTAL(103, Dados_Caged[[#This Row],[município]]), Dados_Caged[[#This Row],[salário médio]], NA())</f>
        <v>1966.5469271844659</v>
      </c>
    </row>
    <row r="133" spans="1:5" x14ac:dyDescent="0.25">
      <c r="A133" t="s">
        <v>442</v>
      </c>
      <c r="B133" s="4" t="s">
        <v>4</v>
      </c>
      <c r="C133" s="4">
        <v>23</v>
      </c>
      <c r="D133" s="1">
        <v>1969.6587676767685</v>
      </c>
      <c r="E133" s="1">
        <f>IF(SUBTOTAL(103, Dados_Caged[[#This Row],[município]]), Dados_Caged[[#This Row],[salário médio]], NA())</f>
        <v>1969.6587676767685</v>
      </c>
    </row>
    <row r="134" spans="1:5" x14ac:dyDescent="0.25">
      <c r="A134" t="s">
        <v>266</v>
      </c>
      <c r="B134" s="4" t="s">
        <v>6</v>
      </c>
      <c r="C134" s="4">
        <v>-39</v>
      </c>
      <c r="D134" s="1">
        <v>1970.9127533460803</v>
      </c>
      <c r="E134" s="1">
        <f>IF(SUBTOTAL(103, Dados_Caged[[#This Row],[município]]), Dados_Caged[[#This Row],[salário médio]], NA())</f>
        <v>1970.9127533460803</v>
      </c>
    </row>
    <row r="135" spans="1:5" x14ac:dyDescent="0.25">
      <c r="A135" t="s">
        <v>516</v>
      </c>
      <c r="B135" s="4" t="s">
        <v>4</v>
      </c>
      <c r="C135" s="4">
        <v>30</v>
      </c>
      <c r="D135" s="1">
        <v>1972.7081000000001</v>
      </c>
      <c r="E135" s="1">
        <f>IF(SUBTOTAL(103, Dados_Caged[[#This Row],[município]]), Dados_Caged[[#This Row],[salário médio]], NA())</f>
        <v>1972.7081000000001</v>
      </c>
    </row>
    <row r="136" spans="1:5" x14ac:dyDescent="0.25">
      <c r="A136" t="s">
        <v>562</v>
      </c>
      <c r="B136" s="4" t="s">
        <v>6</v>
      </c>
      <c r="C136" s="4">
        <v>-15</v>
      </c>
      <c r="D136" s="1">
        <v>1972.9703562945372</v>
      </c>
      <c r="E136" s="1">
        <f>IF(SUBTOTAL(103, Dados_Caged[[#This Row],[município]]), Dados_Caged[[#This Row],[salário médio]], NA())</f>
        <v>1972.9703562945372</v>
      </c>
    </row>
    <row r="137" spans="1:5" x14ac:dyDescent="0.25">
      <c r="A137" t="s">
        <v>467</v>
      </c>
      <c r="B137" s="4" t="s">
        <v>6</v>
      </c>
      <c r="C137" s="4">
        <v>-8</v>
      </c>
      <c r="D137" s="1">
        <v>1973.5331712962964</v>
      </c>
      <c r="E137" s="1">
        <f>IF(SUBTOTAL(103, Dados_Caged[[#This Row],[município]]), Dados_Caged[[#This Row],[salário médio]], NA())</f>
        <v>1973.5331712962964</v>
      </c>
    </row>
    <row r="138" spans="1:5" x14ac:dyDescent="0.25">
      <c r="A138" t="s">
        <v>272</v>
      </c>
      <c r="B138" s="4" t="s">
        <v>4</v>
      </c>
      <c r="C138" s="4">
        <v>4</v>
      </c>
      <c r="D138" s="1">
        <v>1973.9564649681529</v>
      </c>
      <c r="E138" s="1">
        <f>IF(SUBTOTAL(103, Dados_Caged[[#This Row],[município]]), Dados_Caged[[#This Row],[salário médio]], NA())</f>
        <v>1973.9564649681529</v>
      </c>
    </row>
    <row r="139" spans="1:5" x14ac:dyDescent="0.25">
      <c r="A139" t="s">
        <v>605</v>
      </c>
      <c r="B139" s="4" t="s">
        <v>4</v>
      </c>
      <c r="C139" s="4">
        <v>0</v>
      </c>
      <c r="D139" s="1">
        <v>1974.1305681818183</v>
      </c>
      <c r="E139" s="1">
        <f>IF(SUBTOTAL(103, Dados_Caged[[#This Row],[município]]), Dados_Caged[[#This Row],[salário médio]], NA())</f>
        <v>1974.1305681818183</v>
      </c>
    </row>
    <row r="140" spans="1:5" x14ac:dyDescent="0.25">
      <c r="A140" t="s">
        <v>339</v>
      </c>
      <c r="B140" s="4" t="s">
        <v>4</v>
      </c>
      <c r="C140" s="4">
        <v>4</v>
      </c>
      <c r="D140" s="1">
        <v>1975.484435483871</v>
      </c>
      <c r="E140" s="1">
        <f>IF(SUBTOTAL(103, Dados_Caged[[#This Row],[município]]), Dados_Caged[[#This Row],[salário médio]], NA())</f>
        <v>1975.484435483871</v>
      </c>
    </row>
    <row r="141" spans="1:5" x14ac:dyDescent="0.25">
      <c r="A141" t="s">
        <v>448</v>
      </c>
      <c r="B141" s="4" t="s">
        <v>4</v>
      </c>
      <c r="C141" s="4">
        <v>198</v>
      </c>
      <c r="D141" s="1">
        <v>1975.8759735744086</v>
      </c>
      <c r="E141" s="1">
        <f>IF(SUBTOTAL(103, Dados_Caged[[#This Row],[município]]), Dados_Caged[[#This Row],[salário médio]], NA())</f>
        <v>1975.8759735744086</v>
      </c>
    </row>
    <row r="142" spans="1:5" x14ac:dyDescent="0.25">
      <c r="A142" t="s">
        <v>111</v>
      </c>
      <c r="B142" s="4" t="s">
        <v>4</v>
      </c>
      <c r="C142" s="4">
        <v>10</v>
      </c>
      <c r="D142" s="1">
        <v>1976.3510380622831</v>
      </c>
      <c r="E142" s="1">
        <f>IF(SUBTOTAL(103, Dados_Caged[[#This Row],[município]]), Dados_Caged[[#This Row],[salário médio]], NA())</f>
        <v>1976.3510380622831</v>
      </c>
    </row>
    <row r="143" spans="1:5" x14ac:dyDescent="0.25">
      <c r="A143" t="s">
        <v>543</v>
      </c>
      <c r="B143" s="4" t="s">
        <v>6</v>
      </c>
      <c r="C143" s="4">
        <v>-11</v>
      </c>
      <c r="D143" s="1">
        <v>1977.4398924731183</v>
      </c>
      <c r="E143" s="1">
        <f>IF(SUBTOTAL(103, Dados_Caged[[#This Row],[município]]), Dados_Caged[[#This Row],[salário médio]], NA())</f>
        <v>1977.4398924731183</v>
      </c>
    </row>
    <row r="144" spans="1:5" x14ac:dyDescent="0.25">
      <c r="A144" t="s">
        <v>636</v>
      </c>
      <c r="B144" s="4" t="s">
        <v>6</v>
      </c>
      <c r="C144" s="4">
        <v>-7</v>
      </c>
      <c r="D144" s="1">
        <v>1978.8750233281498</v>
      </c>
      <c r="E144" s="1">
        <f>IF(SUBTOTAL(103, Dados_Caged[[#This Row],[município]]), Dados_Caged[[#This Row],[salário médio]], NA())</f>
        <v>1978.8750233281498</v>
      </c>
    </row>
    <row r="145" spans="1:5" x14ac:dyDescent="0.25">
      <c r="A145" t="s">
        <v>539</v>
      </c>
      <c r="B145" s="4" t="s">
        <v>4</v>
      </c>
      <c r="C145" s="4">
        <v>40</v>
      </c>
      <c r="D145" s="1">
        <v>1979.6454166666667</v>
      </c>
      <c r="E145" s="1">
        <f>IF(SUBTOTAL(103, Dados_Caged[[#This Row],[município]]), Dados_Caged[[#This Row],[salário médio]], NA())</f>
        <v>1979.6454166666667</v>
      </c>
    </row>
    <row r="146" spans="1:5" x14ac:dyDescent="0.25">
      <c r="A146" t="s">
        <v>102</v>
      </c>
      <c r="B146" s="4" t="s">
        <v>6</v>
      </c>
      <c r="C146" s="4">
        <v>-6</v>
      </c>
      <c r="D146" s="1">
        <v>1980.9163809523811</v>
      </c>
      <c r="E146" s="1">
        <f>IF(SUBTOTAL(103, Dados_Caged[[#This Row],[município]]), Dados_Caged[[#This Row],[salário médio]], NA())</f>
        <v>1980.9163809523811</v>
      </c>
    </row>
    <row r="147" spans="1:5" x14ac:dyDescent="0.25">
      <c r="A147" t="s">
        <v>142</v>
      </c>
      <c r="B147" s="4" t="s">
        <v>4</v>
      </c>
      <c r="C147" s="4">
        <v>5</v>
      </c>
      <c r="D147" s="1">
        <v>1981.8686834733894</v>
      </c>
      <c r="E147" s="1">
        <f>IF(SUBTOTAL(103, Dados_Caged[[#This Row],[município]]), Dados_Caged[[#This Row],[salário médio]], NA())</f>
        <v>1981.8686834733894</v>
      </c>
    </row>
    <row r="148" spans="1:5" x14ac:dyDescent="0.25">
      <c r="A148" t="s">
        <v>253</v>
      </c>
      <c r="B148" s="4" t="s">
        <v>4</v>
      </c>
      <c r="C148" s="4">
        <v>38</v>
      </c>
      <c r="D148" s="1">
        <v>1982.1616272189347</v>
      </c>
      <c r="E148" s="1">
        <f>IF(SUBTOTAL(103, Dados_Caged[[#This Row],[município]]), Dados_Caged[[#This Row],[salário médio]], NA())</f>
        <v>1982.1616272189347</v>
      </c>
    </row>
    <row r="149" spans="1:5" x14ac:dyDescent="0.25">
      <c r="A149" t="s">
        <v>422</v>
      </c>
      <c r="B149" s="4" t="s">
        <v>6</v>
      </c>
      <c r="C149" s="4">
        <v>-1</v>
      </c>
      <c r="D149" s="1">
        <v>1982.2145945945945</v>
      </c>
      <c r="E149" s="1">
        <f>IF(SUBTOTAL(103, Dados_Caged[[#This Row],[município]]), Dados_Caged[[#This Row],[salário médio]], NA())</f>
        <v>1982.2145945945945</v>
      </c>
    </row>
    <row r="150" spans="1:5" x14ac:dyDescent="0.25">
      <c r="A150" t="s">
        <v>435</v>
      </c>
      <c r="B150" s="4" t="s">
        <v>4</v>
      </c>
      <c r="C150" s="4">
        <v>3</v>
      </c>
      <c r="D150" s="1">
        <v>1985.1525263157896</v>
      </c>
      <c r="E150" s="1">
        <f>IF(SUBTOTAL(103, Dados_Caged[[#This Row],[município]]), Dados_Caged[[#This Row],[salário médio]], NA())</f>
        <v>1985.1525263157896</v>
      </c>
    </row>
    <row r="151" spans="1:5" x14ac:dyDescent="0.25">
      <c r="A151" t="s">
        <v>301</v>
      </c>
      <c r="B151" s="4" t="s">
        <v>4</v>
      </c>
      <c r="C151" s="4">
        <v>1</v>
      </c>
      <c r="D151" s="1">
        <v>1986.5743076923077</v>
      </c>
      <c r="E151" s="1">
        <f>IF(SUBTOTAL(103, Dados_Caged[[#This Row],[município]]), Dados_Caged[[#This Row],[salário médio]], NA())</f>
        <v>1986.5743076923077</v>
      </c>
    </row>
    <row r="152" spans="1:5" x14ac:dyDescent="0.25">
      <c r="A152" t="s">
        <v>593</v>
      </c>
      <c r="B152" s="4" t="s">
        <v>4</v>
      </c>
      <c r="C152" s="4">
        <v>1</v>
      </c>
      <c r="D152" s="1">
        <v>1986.7423287671234</v>
      </c>
      <c r="E152" s="1">
        <f>IF(SUBTOTAL(103, Dados_Caged[[#This Row],[município]]), Dados_Caged[[#This Row],[salário médio]], NA())</f>
        <v>1986.7423287671234</v>
      </c>
    </row>
    <row r="153" spans="1:5" x14ac:dyDescent="0.25">
      <c r="A153" t="s">
        <v>501</v>
      </c>
      <c r="B153" s="4" t="s">
        <v>4</v>
      </c>
      <c r="C153" s="4">
        <v>64</v>
      </c>
      <c r="D153" s="1">
        <v>1988.821806722689</v>
      </c>
      <c r="E153" s="1">
        <f>IF(SUBTOTAL(103, Dados_Caged[[#This Row],[município]]), Dados_Caged[[#This Row],[salário médio]], NA())</f>
        <v>1988.821806722689</v>
      </c>
    </row>
    <row r="154" spans="1:5" x14ac:dyDescent="0.25">
      <c r="A154" t="s">
        <v>358</v>
      </c>
      <c r="B154" s="4" t="s">
        <v>4</v>
      </c>
      <c r="C154" s="4">
        <v>6</v>
      </c>
      <c r="D154" s="1">
        <v>1989.9688095238093</v>
      </c>
      <c r="E154" s="1">
        <f>IF(SUBTOTAL(103, Dados_Caged[[#This Row],[município]]), Dados_Caged[[#This Row],[salário médio]], NA())</f>
        <v>1989.9688095238093</v>
      </c>
    </row>
    <row r="155" spans="1:5" x14ac:dyDescent="0.25">
      <c r="A155" t="s">
        <v>610</v>
      </c>
      <c r="B155" s="4" t="s">
        <v>6</v>
      </c>
      <c r="C155" s="4">
        <v>-40</v>
      </c>
      <c r="D155" s="1">
        <v>1990.4558646616554</v>
      </c>
      <c r="E155" s="1">
        <f>IF(SUBTOTAL(103, Dados_Caged[[#This Row],[município]]), Dados_Caged[[#This Row],[salário médio]], NA())</f>
        <v>1990.4558646616554</v>
      </c>
    </row>
    <row r="156" spans="1:5" x14ac:dyDescent="0.25">
      <c r="A156" t="s">
        <v>410</v>
      </c>
      <c r="B156" s="4" t="s">
        <v>4</v>
      </c>
      <c r="C156" s="4">
        <v>21</v>
      </c>
      <c r="D156" s="1">
        <v>1991.5355518394649</v>
      </c>
      <c r="E156" s="1">
        <f>IF(SUBTOTAL(103, Dados_Caged[[#This Row],[município]]), Dados_Caged[[#This Row],[salário médio]], NA())</f>
        <v>1991.5355518394649</v>
      </c>
    </row>
    <row r="157" spans="1:5" x14ac:dyDescent="0.25">
      <c r="A157" t="s">
        <v>495</v>
      </c>
      <c r="B157" s="4" t="s">
        <v>6</v>
      </c>
      <c r="C157" s="4">
        <v>-21</v>
      </c>
      <c r="D157" s="1">
        <v>1991.9403555555564</v>
      </c>
      <c r="E157" s="1">
        <f>IF(SUBTOTAL(103, Dados_Caged[[#This Row],[município]]), Dados_Caged[[#This Row],[salário médio]], NA())</f>
        <v>1991.9403555555564</v>
      </c>
    </row>
    <row r="158" spans="1:5" x14ac:dyDescent="0.25">
      <c r="A158" t="s">
        <v>239</v>
      </c>
      <c r="B158" s="4" t="s">
        <v>4</v>
      </c>
      <c r="C158" s="4">
        <v>66</v>
      </c>
      <c r="D158" s="1">
        <v>1992.7310849056605</v>
      </c>
      <c r="E158" s="1">
        <f>IF(SUBTOTAL(103, Dados_Caged[[#This Row],[município]]), Dados_Caged[[#This Row],[salário médio]], NA())</f>
        <v>1992.7310849056605</v>
      </c>
    </row>
    <row r="159" spans="1:5" x14ac:dyDescent="0.25">
      <c r="A159" t="s">
        <v>283</v>
      </c>
      <c r="B159" s="4" t="s">
        <v>4</v>
      </c>
      <c r="C159" s="4">
        <v>15</v>
      </c>
      <c r="D159" s="1">
        <v>1995.2241198501872</v>
      </c>
      <c r="E159" s="1">
        <f>IF(SUBTOTAL(103, Dados_Caged[[#This Row],[município]]), Dados_Caged[[#This Row],[salário médio]], NA())</f>
        <v>1995.2241198501872</v>
      </c>
    </row>
    <row r="160" spans="1:5" x14ac:dyDescent="0.25">
      <c r="A160" t="s">
        <v>341</v>
      </c>
      <c r="B160" s="4" t="s">
        <v>4</v>
      </c>
      <c r="C160" s="4">
        <v>1</v>
      </c>
      <c r="D160" s="1">
        <v>1996.2117391304348</v>
      </c>
      <c r="E160" s="1">
        <f>IF(SUBTOTAL(103, Dados_Caged[[#This Row],[município]]), Dados_Caged[[#This Row],[salário médio]], NA())</f>
        <v>1996.2117391304348</v>
      </c>
    </row>
    <row r="161" spans="1:5" x14ac:dyDescent="0.25">
      <c r="A161" t="s">
        <v>80</v>
      </c>
      <c r="B161" s="4" t="s">
        <v>4</v>
      </c>
      <c r="C161" s="4">
        <v>20</v>
      </c>
      <c r="D161" s="1">
        <v>1996.2118548387098</v>
      </c>
      <c r="E161" s="1">
        <f>IF(SUBTOTAL(103, Dados_Caged[[#This Row],[município]]), Dados_Caged[[#This Row],[salário médio]], NA())</f>
        <v>1996.2118548387098</v>
      </c>
    </row>
    <row r="162" spans="1:5" x14ac:dyDescent="0.25">
      <c r="A162" t="s">
        <v>429</v>
      </c>
      <c r="B162" s="4" t="s">
        <v>4</v>
      </c>
      <c r="C162" s="4">
        <v>55</v>
      </c>
      <c r="D162" s="1">
        <v>1996.9287044534415</v>
      </c>
      <c r="E162" s="1">
        <f>IF(SUBTOTAL(103, Dados_Caged[[#This Row],[município]]), Dados_Caged[[#This Row],[salário médio]], NA())</f>
        <v>1996.9287044534415</v>
      </c>
    </row>
    <row r="163" spans="1:5" x14ac:dyDescent="0.25">
      <c r="A163" t="s">
        <v>379</v>
      </c>
      <c r="B163" s="4" t="s">
        <v>4</v>
      </c>
      <c r="C163" s="4">
        <v>146</v>
      </c>
      <c r="D163" s="1">
        <v>1998.6567619047619</v>
      </c>
      <c r="E163" s="1">
        <f>IF(SUBTOTAL(103, Dados_Caged[[#This Row],[município]]), Dados_Caged[[#This Row],[salário médio]], NA())</f>
        <v>1998.6567619047619</v>
      </c>
    </row>
    <row r="164" spans="1:5" x14ac:dyDescent="0.25">
      <c r="A164" t="s">
        <v>275</v>
      </c>
      <c r="B164" s="4" t="s">
        <v>4</v>
      </c>
      <c r="C164" s="4">
        <v>3</v>
      </c>
      <c r="D164" s="1">
        <v>1998.883417721519</v>
      </c>
      <c r="E164" s="1">
        <f>IF(SUBTOTAL(103, Dados_Caged[[#This Row],[município]]), Dados_Caged[[#This Row],[salário médio]], NA())</f>
        <v>1998.883417721519</v>
      </c>
    </row>
    <row r="165" spans="1:5" x14ac:dyDescent="0.25">
      <c r="A165" t="s">
        <v>631</v>
      </c>
      <c r="B165" s="4" t="s">
        <v>4</v>
      </c>
      <c r="C165" s="4">
        <v>4</v>
      </c>
      <c r="D165" s="1">
        <v>1999.8554076086959</v>
      </c>
      <c r="E165" s="1">
        <f>IF(SUBTOTAL(103, Dados_Caged[[#This Row],[município]]), Dados_Caged[[#This Row],[salário médio]], NA())</f>
        <v>1999.8554076086959</v>
      </c>
    </row>
    <row r="166" spans="1:5" x14ac:dyDescent="0.25">
      <c r="A166" t="s">
        <v>210</v>
      </c>
      <c r="B166" s="4" t="s">
        <v>4</v>
      </c>
      <c r="C166" s="4">
        <v>6</v>
      </c>
      <c r="D166" s="1">
        <v>2000.1338636363635</v>
      </c>
      <c r="E166" s="1">
        <f>IF(SUBTOTAL(103, Dados_Caged[[#This Row],[município]]), Dados_Caged[[#This Row],[salário médio]], NA())</f>
        <v>2000.1338636363635</v>
      </c>
    </row>
    <row r="167" spans="1:5" x14ac:dyDescent="0.25">
      <c r="A167" t="s">
        <v>335</v>
      </c>
      <c r="B167" s="4" t="s">
        <v>6</v>
      </c>
      <c r="C167" s="4">
        <v>-52</v>
      </c>
      <c r="D167" s="1">
        <v>2002.2351724137939</v>
      </c>
      <c r="E167" s="1">
        <f>IF(SUBTOTAL(103, Dados_Caged[[#This Row],[município]]), Dados_Caged[[#This Row],[salário médio]], NA())</f>
        <v>2002.2351724137939</v>
      </c>
    </row>
    <row r="168" spans="1:5" x14ac:dyDescent="0.25">
      <c r="A168" t="s">
        <v>623</v>
      </c>
      <c r="B168" s="4" t="s">
        <v>4</v>
      </c>
      <c r="C168" s="4">
        <v>41</v>
      </c>
      <c r="D168" s="1">
        <v>2004.2595744680852</v>
      </c>
      <c r="E168" s="1">
        <f>IF(SUBTOTAL(103, Dados_Caged[[#This Row],[município]]), Dados_Caged[[#This Row],[salário médio]], NA())</f>
        <v>2004.2595744680852</v>
      </c>
    </row>
    <row r="169" spans="1:5" x14ac:dyDescent="0.25">
      <c r="A169" t="s">
        <v>66</v>
      </c>
      <c r="B169" s="4" t="s">
        <v>6</v>
      </c>
      <c r="C169" s="4">
        <v>-8</v>
      </c>
      <c r="D169" s="1">
        <v>2004.8224999999998</v>
      </c>
      <c r="E169" s="1">
        <f>IF(SUBTOTAL(103, Dados_Caged[[#This Row],[município]]), Dados_Caged[[#This Row],[salário médio]], NA())</f>
        <v>2004.8224999999998</v>
      </c>
    </row>
    <row r="170" spans="1:5" x14ac:dyDescent="0.25">
      <c r="A170" t="s">
        <v>477</v>
      </c>
      <c r="B170" s="4" t="s">
        <v>4</v>
      </c>
      <c r="C170" s="4">
        <v>72</v>
      </c>
      <c r="D170" s="1">
        <v>2004.9494965277763</v>
      </c>
      <c r="E170" s="1">
        <f>IF(SUBTOTAL(103, Dados_Caged[[#This Row],[município]]), Dados_Caged[[#This Row],[salário médio]], NA())</f>
        <v>2004.9494965277763</v>
      </c>
    </row>
    <row r="171" spans="1:5" x14ac:dyDescent="0.25">
      <c r="A171" t="s">
        <v>545</v>
      </c>
      <c r="B171" s="4" t="s">
        <v>4</v>
      </c>
      <c r="C171" s="4">
        <v>4</v>
      </c>
      <c r="D171" s="1">
        <v>2004.984375</v>
      </c>
      <c r="E171" s="1">
        <f>IF(SUBTOTAL(103, Dados_Caged[[#This Row],[município]]), Dados_Caged[[#This Row],[salário médio]], NA())</f>
        <v>2004.984375</v>
      </c>
    </row>
    <row r="172" spans="1:5" x14ac:dyDescent="0.25">
      <c r="A172" t="s">
        <v>563</v>
      </c>
      <c r="B172" s="4" t="s">
        <v>6</v>
      </c>
      <c r="C172" s="4">
        <v>-24</v>
      </c>
      <c r="D172" s="1">
        <v>2005.5339361702129</v>
      </c>
      <c r="E172" s="1">
        <f>IF(SUBTOTAL(103, Dados_Caged[[#This Row],[município]]), Dados_Caged[[#This Row],[salário médio]], NA())</f>
        <v>2005.5339361702129</v>
      </c>
    </row>
    <row r="173" spans="1:5" x14ac:dyDescent="0.25">
      <c r="A173" t="s">
        <v>8</v>
      </c>
      <c r="B173" s="4" t="s">
        <v>4</v>
      </c>
      <c r="C173" s="4">
        <v>1</v>
      </c>
      <c r="D173" s="1">
        <v>2006.448596491228</v>
      </c>
      <c r="E173" s="1">
        <f>IF(SUBTOTAL(103, Dados_Caged[[#This Row],[município]]), Dados_Caged[[#This Row],[salário médio]], NA())</f>
        <v>2006.448596491228</v>
      </c>
    </row>
    <row r="174" spans="1:5" x14ac:dyDescent="0.25">
      <c r="A174" t="s">
        <v>107</v>
      </c>
      <c r="B174" s="4" t="s">
        <v>6</v>
      </c>
      <c r="C174" s="4">
        <v>-6</v>
      </c>
      <c r="D174" s="1">
        <v>2008.34</v>
      </c>
      <c r="E174" s="1">
        <f>IF(SUBTOTAL(103, Dados_Caged[[#This Row],[município]]), Dados_Caged[[#This Row],[salário médio]], NA())</f>
        <v>2008.34</v>
      </c>
    </row>
    <row r="175" spans="1:5" x14ac:dyDescent="0.25">
      <c r="A175" t="s">
        <v>503</v>
      </c>
      <c r="B175" s="4" t="s">
        <v>4</v>
      </c>
      <c r="C175" s="4">
        <v>2</v>
      </c>
      <c r="D175" s="1">
        <v>2008.5735</v>
      </c>
      <c r="E175" s="1">
        <f>IF(SUBTOTAL(103, Dados_Caged[[#This Row],[município]]), Dados_Caged[[#This Row],[salário médio]], NA())</f>
        <v>2008.5735</v>
      </c>
    </row>
    <row r="176" spans="1:5" x14ac:dyDescent="0.25">
      <c r="A176" t="s">
        <v>418</v>
      </c>
      <c r="B176" s="4" t="s">
        <v>6</v>
      </c>
      <c r="C176" s="4">
        <v>-6</v>
      </c>
      <c r="D176" s="1">
        <v>2011.232857142857</v>
      </c>
      <c r="E176" s="1">
        <f>IF(SUBTOTAL(103, Dados_Caged[[#This Row],[município]]), Dados_Caged[[#This Row],[salário médio]], NA())</f>
        <v>2011.232857142857</v>
      </c>
    </row>
    <row r="177" spans="1:5" x14ac:dyDescent="0.25">
      <c r="A177" t="s">
        <v>317</v>
      </c>
      <c r="B177" s="4" t="s">
        <v>6</v>
      </c>
      <c r="C177" s="4">
        <v>-6</v>
      </c>
      <c r="D177" s="1">
        <v>2011.8927083333333</v>
      </c>
      <c r="E177" s="1">
        <f>IF(SUBTOTAL(103, Dados_Caged[[#This Row],[município]]), Dados_Caged[[#This Row],[salário médio]], NA())</f>
        <v>2011.8927083333333</v>
      </c>
    </row>
    <row r="178" spans="1:5" x14ac:dyDescent="0.25">
      <c r="A178" t="s">
        <v>439</v>
      </c>
      <c r="B178" s="4" t="s">
        <v>6</v>
      </c>
      <c r="C178" s="4">
        <v>-42</v>
      </c>
      <c r="D178" s="1">
        <v>2012.9802941176472</v>
      </c>
      <c r="E178" s="1">
        <f>IF(SUBTOTAL(103, Dados_Caged[[#This Row],[município]]), Dados_Caged[[#This Row],[salário médio]], NA())</f>
        <v>2012.9802941176472</v>
      </c>
    </row>
    <row r="179" spans="1:5" x14ac:dyDescent="0.25">
      <c r="A179" t="s">
        <v>129</v>
      </c>
      <c r="B179" s="4" t="s">
        <v>4</v>
      </c>
      <c r="C179" s="4">
        <v>8</v>
      </c>
      <c r="D179" s="1">
        <v>2013.9296666666667</v>
      </c>
      <c r="E179" s="1">
        <f>IF(SUBTOTAL(103, Dados_Caged[[#This Row],[município]]), Dados_Caged[[#This Row],[salário médio]], NA())</f>
        <v>2013.9296666666667</v>
      </c>
    </row>
    <row r="180" spans="1:5" x14ac:dyDescent="0.25">
      <c r="A180" t="s">
        <v>117</v>
      </c>
      <c r="B180" s="4" t="s">
        <v>6</v>
      </c>
      <c r="C180" s="4">
        <v>-1</v>
      </c>
      <c r="D180" s="1">
        <v>2015.8224761904762</v>
      </c>
      <c r="E180" s="1">
        <f>IF(SUBTOTAL(103, Dados_Caged[[#This Row],[município]]), Dados_Caged[[#This Row],[salário médio]], NA())</f>
        <v>2015.8224761904762</v>
      </c>
    </row>
    <row r="181" spans="1:5" x14ac:dyDescent="0.25">
      <c r="A181" t="s">
        <v>44</v>
      </c>
      <c r="B181" s="4" t="s">
        <v>4</v>
      </c>
      <c r="C181" s="4">
        <v>1</v>
      </c>
      <c r="D181" s="1">
        <v>2018.3148739495796</v>
      </c>
      <c r="E181" s="1">
        <f>IF(SUBTOTAL(103, Dados_Caged[[#This Row],[município]]), Dados_Caged[[#This Row],[salário médio]], NA())</f>
        <v>2018.3148739495796</v>
      </c>
    </row>
    <row r="182" spans="1:5" x14ac:dyDescent="0.25">
      <c r="A182" t="s">
        <v>224</v>
      </c>
      <c r="B182" s="4" t="s">
        <v>4</v>
      </c>
      <c r="C182" s="4">
        <v>0</v>
      </c>
      <c r="D182" s="1">
        <v>2018.5797674418604</v>
      </c>
      <c r="E182" s="1">
        <f>IF(SUBTOTAL(103, Dados_Caged[[#This Row],[município]]), Dados_Caged[[#This Row],[salário médio]], NA())</f>
        <v>2018.5797674418604</v>
      </c>
    </row>
    <row r="183" spans="1:5" x14ac:dyDescent="0.25">
      <c r="A183" t="s">
        <v>475</v>
      </c>
      <c r="B183" s="4" t="s">
        <v>6</v>
      </c>
      <c r="C183" s="4">
        <v>-1</v>
      </c>
      <c r="D183" s="1">
        <v>2021.1041558441557</v>
      </c>
      <c r="E183" s="1">
        <f>IF(SUBTOTAL(103, Dados_Caged[[#This Row],[município]]), Dados_Caged[[#This Row],[salário médio]], NA())</f>
        <v>2021.1041558441557</v>
      </c>
    </row>
    <row r="184" spans="1:5" x14ac:dyDescent="0.25">
      <c r="A184" t="s">
        <v>33</v>
      </c>
      <c r="B184" s="4" t="s">
        <v>4</v>
      </c>
      <c r="C184" s="4">
        <v>15</v>
      </c>
      <c r="D184" s="1">
        <v>2026.8116923076923</v>
      </c>
      <c r="E184" s="1">
        <f>IF(SUBTOTAL(103, Dados_Caged[[#This Row],[município]]), Dados_Caged[[#This Row],[salário médio]], NA())</f>
        <v>2026.8116923076923</v>
      </c>
    </row>
    <row r="185" spans="1:5" x14ac:dyDescent="0.25">
      <c r="A185" t="s">
        <v>260</v>
      </c>
      <c r="B185" s="4" t="s">
        <v>6</v>
      </c>
      <c r="C185" s="4">
        <v>-52</v>
      </c>
      <c r="D185" s="1">
        <v>2028.8953341013828</v>
      </c>
      <c r="E185" s="1">
        <f>IF(SUBTOTAL(103, Dados_Caged[[#This Row],[município]]), Dados_Caged[[#This Row],[salário médio]], NA())</f>
        <v>2028.8953341013828</v>
      </c>
    </row>
    <row r="186" spans="1:5" x14ac:dyDescent="0.25">
      <c r="A186" t="s">
        <v>579</v>
      </c>
      <c r="B186" s="4" t="s">
        <v>4</v>
      </c>
      <c r="C186" s="4">
        <v>2</v>
      </c>
      <c r="D186" s="1">
        <v>2029.2825572519087</v>
      </c>
      <c r="E186" s="1">
        <f>IF(SUBTOTAL(103, Dados_Caged[[#This Row],[município]]), Dados_Caged[[#This Row],[salário médio]], NA())</f>
        <v>2029.2825572519087</v>
      </c>
    </row>
    <row r="187" spans="1:5" x14ac:dyDescent="0.25">
      <c r="A187" t="s">
        <v>376</v>
      </c>
      <c r="B187" s="4" t="s">
        <v>4</v>
      </c>
      <c r="C187" s="4">
        <v>1</v>
      </c>
      <c r="D187" s="1">
        <v>2030.289957081545</v>
      </c>
      <c r="E187" s="1">
        <f>IF(SUBTOTAL(103, Dados_Caged[[#This Row],[município]]), Dados_Caged[[#This Row],[salário médio]], NA())</f>
        <v>2030.289957081545</v>
      </c>
    </row>
    <row r="188" spans="1:5" x14ac:dyDescent="0.25">
      <c r="A188" t="s">
        <v>625</v>
      </c>
      <c r="B188" s="4" t="s">
        <v>6</v>
      </c>
      <c r="C188" s="4">
        <v>-296</v>
      </c>
      <c r="D188" s="1">
        <v>2030.3717265886287</v>
      </c>
      <c r="E188" s="1">
        <f>IF(SUBTOTAL(103, Dados_Caged[[#This Row],[município]]), Dados_Caged[[#This Row],[salário médio]], NA())</f>
        <v>2030.3717265886287</v>
      </c>
    </row>
    <row r="189" spans="1:5" x14ac:dyDescent="0.25">
      <c r="A189" t="s">
        <v>581</v>
      </c>
      <c r="B189" s="4" t="s">
        <v>6</v>
      </c>
      <c r="C189" s="4">
        <v>-34</v>
      </c>
      <c r="D189" s="1">
        <v>2030.693021978022</v>
      </c>
      <c r="E189" s="1">
        <f>IF(SUBTOTAL(103, Dados_Caged[[#This Row],[município]]), Dados_Caged[[#This Row],[salário médio]], NA())</f>
        <v>2030.693021978022</v>
      </c>
    </row>
    <row r="190" spans="1:5" x14ac:dyDescent="0.25">
      <c r="A190" t="s">
        <v>279</v>
      </c>
      <c r="B190" s="4" t="s">
        <v>4</v>
      </c>
      <c r="C190" s="4">
        <v>13</v>
      </c>
      <c r="D190" s="1">
        <v>2034.0543283582085</v>
      </c>
      <c r="E190" s="1">
        <f>IF(SUBTOTAL(103, Dados_Caged[[#This Row],[município]]), Dados_Caged[[#This Row],[salário médio]], NA())</f>
        <v>2034.0543283582085</v>
      </c>
    </row>
    <row r="191" spans="1:5" x14ac:dyDescent="0.25">
      <c r="A191" t="s">
        <v>63</v>
      </c>
      <c r="B191" s="4" t="s">
        <v>4</v>
      </c>
      <c r="C191" s="4">
        <v>81</v>
      </c>
      <c r="D191" s="1">
        <v>2034.7062804171499</v>
      </c>
      <c r="E191" s="1">
        <f>IF(SUBTOTAL(103, Dados_Caged[[#This Row],[município]]), Dados_Caged[[#This Row],[salário médio]], NA())</f>
        <v>2034.7062804171499</v>
      </c>
    </row>
    <row r="192" spans="1:5" x14ac:dyDescent="0.25">
      <c r="A192" t="s">
        <v>406</v>
      </c>
      <c r="B192" s="4" t="s">
        <v>6</v>
      </c>
      <c r="C192" s="4">
        <v>-44</v>
      </c>
      <c r="D192" s="1">
        <v>2035.2667715231753</v>
      </c>
      <c r="E192" s="1">
        <f>IF(SUBTOTAL(103, Dados_Caged[[#This Row],[município]]), Dados_Caged[[#This Row],[salário médio]], NA())</f>
        <v>2035.2667715231753</v>
      </c>
    </row>
    <row r="193" spans="1:5" x14ac:dyDescent="0.25">
      <c r="A193" t="s">
        <v>471</v>
      </c>
      <c r="B193" s="4" t="s">
        <v>6</v>
      </c>
      <c r="C193" s="4">
        <v>-5</v>
      </c>
      <c r="D193" s="1">
        <v>2040.8629824561406</v>
      </c>
      <c r="E193" s="1">
        <f>IF(SUBTOTAL(103, Dados_Caged[[#This Row],[município]]), Dados_Caged[[#This Row],[salário médio]], NA())</f>
        <v>2040.8629824561406</v>
      </c>
    </row>
    <row r="194" spans="1:5" x14ac:dyDescent="0.25">
      <c r="A194" t="s">
        <v>269</v>
      </c>
      <c r="B194" s="4" t="s">
        <v>4</v>
      </c>
      <c r="C194" s="4">
        <v>117</v>
      </c>
      <c r="D194" s="1">
        <v>2041.9916457461659</v>
      </c>
      <c r="E194" s="1">
        <f>IF(SUBTOTAL(103, Dados_Caged[[#This Row],[município]]), Dados_Caged[[#This Row],[salário médio]], NA())</f>
        <v>2041.9916457461659</v>
      </c>
    </row>
    <row r="195" spans="1:5" x14ac:dyDescent="0.25">
      <c r="A195" t="s">
        <v>616</v>
      </c>
      <c r="B195" s="4" t="s">
        <v>4</v>
      </c>
      <c r="C195" s="4">
        <v>6</v>
      </c>
      <c r="D195" s="1">
        <v>2042.0363636363636</v>
      </c>
      <c r="E195" s="1">
        <f>IF(SUBTOTAL(103, Dados_Caged[[#This Row],[município]]), Dados_Caged[[#This Row],[salário médio]], NA())</f>
        <v>2042.0363636363636</v>
      </c>
    </row>
    <row r="196" spans="1:5" x14ac:dyDescent="0.25">
      <c r="A196" t="s">
        <v>470</v>
      </c>
      <c r="B196" s="4" t="s">
        <v>4</v>
      </c>
      <c r="C196" s="4">
        <v>155</v>
      </c>
      <c r="D196" s="1">
        <v>2046.9776762402089</v>
      </c>
      <c r="E196" s="1">
        <f>IF(SUBTOTAL(103, Dados_Caged[[#This Row],[município]]), Dados_Caged[[#This Row],[salário médio]], NA())</f>
        <v>2046.9776762402089</v>
      </c>
    </row>
    <row r="197" spans="1:5" x14ac:dyDescent="0.25">
      <c r="A197" t="s">
        <v>525</v>
      </c>
      <c r="B197" s="4" t="s">
        <v>4</v>
      </c>
      <c r="C197" s="4">
        <v>113</v>
      </c>
      <c r="D197" s="1">
        <v>2049.4474410774396</v>
      </c>
      <c r="E197" s="1">
        <f>IF(SUBTOTAL(103, Dados_Caged[[#This Row],[município]]), Dados_Caged[[#This Row],[salário médio]], NA())</f>
        <v>2049.4474410774396</v>
      </c>
    </row>
    <row r="198" spans="1:5" x14ac:dyDescent="0.25">
      <c r="A198" t="s">
        <v>425</v>
      </c>
      <c r="B198" s="4" t="s">
        <v>4</v>
      </c>
      <c r="C198" s="4">
        <v>92</v>
      </c>
      <c r="D198" s="1">
        <v>2050.5548571428571</v>
      </c>
      <c r="E198" s="1">
        <f>IF(SUBTOTAL(103, Dados_Caged[[#This Row],[município]]), Dados_Caged[[#This Row],[salário médio]], NA())</f>
        <v>2050.5548571428571</v>
      </c>
    </row>
    <row r="199" spans="1:5" x14ac:dyDescent="0.25">
      <c r="A199" t="s">
        <v>60</v>
      </c>
      <c r="B199" s="4" t="s">
        <v>4</v>
      </c>
      <c r="C199" s="4">
        <v>23</v>
      </c>
      <c r="D199" s="1">
        <v>2050.887155963303</v>
      </c>
      <c r="E199" s="1">
        <f>IF(SUBTOTAL(103, Dados_Caged[[#This Row],[município]]), Dados_Caged[[#This Row],[salário médio]], NA())</f>
        <v>2050.887155963303</v>
      </c>
    </row>
    <row r="200" spans="1:5" x14ac:dyDescent="0.25">
      <c r="A200" t="s">
        <v>603</v>
      </c>
      <c r="B200" s="4" t="s">
        <v>4</v>
      </c>
      <c r="C200" s="4">
        <v>16</v>
      </c>
      <c r="D200" s="1">
        <v>2051.3843560606056</v>
      </c>
      <c r="E200" s="1">
        <f>IF(SUBTOTAL(103, Dados_Caged[[#This Row],[município]]), Dados_Caged[[#This Row],[salário médio]], NA())</f>
        <v>2051.3843560606056</v>
      </c>
    </row>
    <row r="201" spans="1:5" x14ac:dyDescent="0.25">
      <c r="A201" t="s">
        <v>98</v>
      </c>
      <c r="B201" s="4" t="s">
        <v>4</v>
      </c>
      <c r="C201" s="4">
        <v>82</v>
      </c>
      <c r="D201" s="1">
        <v>2051.5360256410254</v>
      </c>
      <c r="E201" s="1">
        <f>IF(SUBTOTAL(103, Dados_Caged[[#This Row],[município]]), Dados_Caged[[#This Row],[salário médio]], NA())</f>
        <v>2051.5360256410254</v>
      </c>
    </row>
    <row r="202" spans="1:5" x14ac:dyDescent="0.25">
      <c r="A202" t="s">
        <v>361</v>
      </c>
      <c r="B202" s="4" t="s">
        <v>4</v>
      </c>
      <c r="C202" s="4">
        <v>54</v>
      </c>
      <c r="D202" s="1">
        <v>2052.0050595238095</v>
      </c>
      <c r="E202" s="1">
        <f>IF(SUBTOTAL(103, Dados_Caged[[#This Row],[município]]), Dados_Caged[[#This Row],[salário médio]], NA())</f>
        <v>2052.0050595238095</v>
      </c>
    </row>
    <row r="203" spans="1:5" x14ac:dyDescent="0.25">
      <c r="A203" t="s">
        <v>499</v>
      </c>
      <c r="B203" s="4" t="s">
        <v>4</v>
      </c>
      <c r="C203" s="4">
        <v>2</v>
      </c>
      <c r="D203" s="1">
        <v>2052.292307692308</v>
      </c>
      <c r="E203" s="1">
        <f>IF(SUBTOTAL(103, Dados_Caged[[#This Row],[município]]), Dados_Caged[[#This Row],[salário médio]], NA())</f>
        <v>2052.292307692308</v>
      </c>
    </row>
    <row r="204" spans="1:5" x14ac:dyDescent="0.25">
      <c r="A204" t="s">
        <v>225</v>
      </c>
      <c r="B204" s="4" t="s">
        <v>6</v>
      </c>
      <c r="C204" s="4">
        <v>-4</v>
      </c>
      <c r="D204" s="1">
        <v>2053.0288541666669</v>
      </c>
      <c r="E204" s="1">
        <f>IF(SUBTOTAL(103, Dados_Caged[[#This Row],[município]]), Dados_Caged[[#This Row],[salário médio]], NA())</f>
        <v>2053.0288541666669</v>
      </c>
    </row>
    <row r="205" spans="1:5" x14ac:dyDescent="0.25">
      <c r="A205" t="s">
        <v>488</v>
      </c>
      <c r="B205" s="4" t="s">
        <v>4</v>
      </c>
      <c r="C205" s="4">
        <v>7</v>
      </c>
      <c r="D205" s="1">
        <v>2054.5184210526318</v>
      </c>
      <c r="E205" s="1">
        <f>IF(SUBTOTAL(103, Dados_Caged[[#This Row],[município]]), Dados_Caged[[#This Row],[salário médio]], NA())</f>
        <v>2054.5184210526318</v>
      </c>
    </row>
    <row r="206" spans="1:5" x14ac:dyDescent="0.25">
      <c r="A206" t="s">
        <v>519</v>
      </c>
      <c r="B206" s="4" t="s">
        <v>6</v>
      </c>
      <c r="C206" s="4">
        <v>-19</v>
      </c>
      <c r="D206" s="1">
        <v>2055.151294117647</v>
      </c>
      <c r="E206" s="1">
        <f>IF(SUBTOTAL(103, Dados_Caged[[#This Row],[município]]), Dados_Caged[[#This Row],[salário médio]], NA())</f>
        <v>2055.151294117647</v>
      </c>
    </row>
    <row r="207" spans="1:5" x14ac:dyDescent="0.25">
      <c r="A207" t="s">
        <v>577</v>
      </c>
      <c r="B207" s="4" t="s">
        <v>4</v>
      </c>
      <c r="C207" s="4">
        <v>1</v>
      </c>
      <c r="D207" s="1">
        <v>2058.9365822784812</v>
      </c>
      <c r="E207" s="1">
        <f>IF(SUBTOTAL(103, Dados_Caged[[#This Row],[município]]), Dados_Caged[[#This Row],[salário médio]], NA())</f>
        <v>2058.9365822784812</v>
      </c>
    </row>
    <row r="208" spans="1:5" x14ac:dyDescent="0.25">
      <c r="A208" t="s">
        <v>570</v>
      </c>
      <c r="B208" s="4" t="s">
        <v>6</v>
      </c>
      <c r="C208" s="4">
        <v>-222</v>
      </c>
      <c r="D208" s="1">
        <v>2060.7573891625634</v>
      </c>
      <c r="E208" s="1">
        <f>IF(SUBTOTAL(103, Dados_Caged[[#This Row],[município]]), Dados_Caged[[#This Row],[salário médio]], NA())</f>
        <v>2060.7573891625634</v>
      </c>
    </row>
    <row r="209" spans="1:5" x14ac:dyDescent="0.25">
      <c r="A209" t="s">
        <v>223</v>
      </c>
      <c r="B209" s="4" t="s">
        <v>4</v>
      </c>
      <c r="C209" s="4">
        <v>25</v>
      </c>
      <c r="D209" s="1">
        <v>2063.5067755102041</v>
      </c>
      <c r="E209" s="1">
        <f>IF(SUBTOTAL(103, Dados_Caged[[#This Row],[município]]), Dados_Caged[[#This Row],[salário médio]], NA())</f>
        <v>2063.5067755102041</v>
      </c>
    </row>
    <row r="210" spans="1:5" x14ac:dyDescent="0.25">
      <c r="A210" t="s">
        <v>187</v>
      </c>
      <c r="B210" s="4" t="s">
        <v>6</v>
      </c>
      <c r="C210" s="4">
        <v>-1</v>
      </c>
      <c r="D210" s="1">
        <v>2064.593157894737</v>
      </c>
      <c r="E210" s="1">
        <f>IF(SUBTOTAL(103, Dados_Caged[[#This Row],[município]]), Dados_Caged[[#This Row],[salário médio]], NA())</f>
        <v>2064.593157894737</v>
      </c>
    </row>
    <row r="211" spans="1:5" x14ac:dyDescent="0.25">
      <c r="A211" t="s">
        <v>62</v>
      </c>
      <c r="B211" s="4" t="s">
        <v>4</v>
      </c>
      <c r="C211" s="4">
        <v>18</v>
      </c>
      <c r="D211" s="1">
        <v>2065.498620689656</v>
      </c>
      <c r="E211" s="1">
        <f>IF(SUBTOTAL(103, Dados_Caged[[#This Row],[município]]), Dados_Caged[[#This Row],[salário médio]], NA())</f>
        <v>2065.498620689656</v>
      </c>
    </row>
    <row r="212" spans="1:5" x14ac:dyDescent="0.25">
      <c r="A212" t="s">
        <v>595</v>
      </c>
      <c r="B212" s="4" t="s">
        <v>4</v>
      </c>
      <c r="C212" s="4">
        <v>33</v>
      </c>
      <c r="D212" s="1">
        <v>2065.9028571428571</v>
      </c>
      <c r="E212" s="1">
        <f>IF(SUBTOTAL(103, Dados_Caged[[#This Row],[município]]), Dados_Caged[[#This Row],[salário médio]], NA())</f>
        <v>2065.9028571428571</v>
      </c>
    </row>
    <row r="213" spans="1:5" x14ac:dyDescent="0.25">
      <c r="A213" t="s">
        <v>92</v>
      </c>
      <c r="B213" s="4" t="s">
        <v>4</v>
      </c>
      <c r="C213" s="4">
        <v>31</v>
      </c>
      <c r="D213" s="1">
        <v>2066.0566666666668</v>
      </c>
      <c r="E213" s="1">
        <f>IF(SUBTOTAL(103, Dados_Caged[[#This Row],[município]]), Dados_Caged[[#This Row],[salário médio]], NA())</f>
        <v>2066.0566666666668</v>
      </c>
    </row>
    <row r="214" spans="1:5" x14ac:dyDescent="0.25">
      <c r="A214" t="s">
        <v>371</v>
      </c>
      <c r="B214" s="4" t="s">
        <v>6</v>
      </c>
      <c r="C214" s="4">
        <v>-22</v>
      </c>
      <c r="D214" s="1">
        <v>2067.4879310344827</v>
      </c>
      <c r="E214" s="1">
        <f>IF(SUBTOTAL(103, Dados_Caged[[#This Row],[município]]), Dados_Caged[[#This Row],[salário médio]], NA())</f>
        <v>2067.4879310344827</v>
      </c>
    </row>
    <row r="215" spans="1:5" x14ac:dyDescent="0.25">
      <c r="A215" t="s">
        <v>508</v>
      </c>
      <c r="B215" s="4" t="s">
        <v>4</v>
      </c>
      <c r="C215" s="4">
        <v>21</v>
      </c>
      <c r="D215" s="1">
        <v>2068.5487428571423</v>
      </c>
      <c r="E215" s="1">
        <f>IF(SUBTOTAL(103, Dados_Caged[[#This Row],[município]]), Dados_Caged[[#This Row],[salário médio]], NA())</f>
        <v>2068.5487428571423</v>
      </c>
    </row>
    <row r="216" spans="1:5" x14ac:dyDescent="0.25">
      <c r="A216" t="s">
        <v>555</v>
      </c>
      <c r="B216" s="4" t="s">
        <v>4</v>
      </c>
      <c r="C216" s="4">
        <v>5</v>
      </c>
      <c r="D216" s="1">
        <v>2071.0381481481481</v>
      </c>
      <c r="E216" s="1">
        <f>IF(SUBTOTAL(103, Dados_Caged[[#This Row],[município]]), Dados_Caged[[#This Row],[salário médio]], NA())</f>
        <v>2071.0381481481481</v>
      </c>
    </row>
    <row r="217" spans="1:5" x14ac:dyDescent="0.25">
      <c r="A217" t="s">
        <v>620</v>
      </c>
      <c r="B217" s="4" t="s">
        <v>4</v>
      </c>
      <c r="C217" s="4">
        <v>89</v>
      </c>
      <c r="D217" s="1">
        <v>2072.3780125962207</v>
      </c>
      <c r="E217" s="1">
        <f>IF(SUBTOTAL(103, Dados_Caged[[#This Row],[município]]), Dados_Caged[[#This Row],[salário médio]], NA())</f>
        <v>2072.3780125962207</v>
      </c>
    </row>
    <row r="218" spans="1:5" x14ac:dyDescent="0.25">
      <c r="A218" t="s">
        <v>134</v>
      </c>
      <c r="B218" s="4" t="s">
        <v>4</v>
      </c>
      <c r="C218" s="4">
        <v>43</v>
      </c>
      <c r="D218" s="1">
        <v>2075.7558275058282</v>
      </c>
      <c r="E218" s="1">
        <f>IF(SUBTOTAL(103, Dados_Caged[[#This Row],[município]]), Dados_Caged[[#This Row],[salário médio]], NA())</f>
        <v>2075.7558275058282</v>
      </c>
    </row>
    <row r="219" spans="1:5" x14ac:dyDescent="0.25">
      <c r="A219" t="s">
        <v>300</v>
      </c>
      <c r="B219" s="4" t="s">
        <v>4</v>
      </c>
      <c r="C219" s="4">
        <v>70</v>
      </c>
      <c r="D219" s="1">
        <v>2076.9451973684208</v>
      </c>
      <c r="E219" s="1">
        <f>IF(SUBTOTAL(103, Dados_Caged[[#This Row],[município]]), Dados_Caged[[#This Row],[salário médio]], NA())</f>
        <v>2076.9451973684208</v>
      </c>
    </row>
    <row r="220" spans="1:5" x14ac:dyDescent="0.25">
      <c r="A220" t="s">
        <v>207</v>
      </c>
      <c r="B220" s="4" t="s">
        <v>4</v>
      </c>
      <c r="C220" s="4">
        <v>33</v>
      </c>
      <c r="D220" s="1">
        <v>2077.065333333333</v>
      </c>
      <c r="E220" s="1">
        <f>IF(SUBTOTAL(103, Dados_Caged[[#This Row],[município]]), Dados_Caged[[#This Row],[salário médio]], NA())</f>
        <v>2077.065333333333</v>
      </c>
    </row>
    <row r="221" spans="1:5" x14ac:dyDescent="0.25">
      <c r="A221" t="s">
        <v>447</v>
      </c>
      <c r="B221" s="4" t="s">
        <v>4</v>
      </c>
      <c r="C221" s="4">
        <v>4</v>
      </c>
      <c r="D221" s="1">
        <v>2077.4636363636364</v>
      </c>
      <c r="E221" s="1">
        <f>IF(SUBTOTAL(103, Dados_Caged[[#This Row],[município]]), Dados_Caged[[#This Row],[salário médio]], NA())</f>
        <v>2077.4636363636364</v>
      </c>
    </row>
    <row r="222" spans="1:5" x14ac:dyDescent="0.25">
      <c r="A222" t="s">
        <v>188</v>
      </c>
      <c r="B222" s="4" t="s">
        <v>4</v>
      </c>
      <c r="C222" s="4">
        <v>54</v>
      </c>
      <c r="D222" s="1">
        <v>2078.2554954954953</v>
      </c>
      <c r="E222" s="1">
        <f>IF(SUBTOTAL(103, Dados_Caged[[#This Row],[município]]), Dados_Caged[[#This Row],[salário médio]], NA())</f>
        <v>2078.2554954954953</v>
      </c>
    </row>
    <row r="223" spans="1:5" x14ac:dyDescent="0.25">
      <c r="A223" t="s">
        <v>515</v>
      </c>
      <c r="B223" s="4" t="s">
        <v>4</v>
      </c>
      <c r="C223" s="4">
        <v>29</v>
      </c>
      <c r="D223" s="1">
        <v>2079.364761904762</v>
      </c>
      <c r="E223" s="1">
        <f>IF(SUBTOTAL(103, Dados_Caged[[#This Row],[município]]), Dados_Caged[[#This Row],[salário médio]], NA())</f>
        <v>2079.364761904762</v>
      </c>
    </row>
    <row r="224" spans="1:5" x14ac:dyDescent="0.25">
      <c r="A224" t="s">
        <v>237</v>
      </c>
      <c r="B224" s="4" t="s">
        <v>6</v>
      </c>
      <c r="C224" s="4">
        <v>-62</v>
      </c>
      <c r="D224" s="1">
        <v>2082.2622004889963</v>
      </c>
      <c r="E224" s="1">
        <f>IF(SUBTOTAL(103, Dados_Caged[[#This Row],[município]]), Dados_Caged[[#This Row],[salário médio]], NA())</f>
        <v>2082.2622004889963</v>
      </c>
    </row>
    <row r="225" spans="1:5" x14ac:dyDescent="0.25">
      <c r="A225" t="s">
        <v>602</v>
      </c>
      <c r="B225" s="4" t="s">
        <v>4</v>
      </c>
      <c r="C225" s="4">
        <v>80</v>
      </c>
      <c r="D225" s="1">
        <v>2082.5846130500768</v>
      </c>
      <c r="E225" s="1">
        <f>IF(SUBTOTAL(103, Dados_Caged[[#This Row],[município]]), Dados_Caged[[#This Row],[salário médio]], NA())</f>
        <v>2082.5846130500768</v>
      </c>
    </row>
    <row r="226" spans="1:5" x14ac:dyDescent="0.25">
      <c r="A226" t="s">
        <v>191</v>
      </c>
      <c r="B226" s="4" t="s">
        <v>4</v>
      </c>
      <c r="C226" s="4">
        <v>12</v>
      </c>
      <c r="D226" s="1">
        <v>2085.1878464818788</v>
      </c>
      <c r="E226" s="1">
        <f>IF(SUBTOTAL(103, Dados_Caged[[#This Row],[município]]), Dados_Caged[[#This Row],[salário médio]], NA())</f>
        <v>2085.1878464818788</v>
      </c>
    </row>
    <row r="227" spans="1:5" x14ac:dyDescent="0.25">
      <c r="A227" t="s">
        <v>179</v>
      </c>
      <c r="B227" s="4" t="s">
        <v>6</v>
      </c>
      <c r="C227" s="4">
        <v>-1</v>
      </c>
      <c r="D227" s="1">
        <v>2085.5057142857145</v>
      </c>
      <c r="E227" s="1">
        <f>IF(SUBTOTAL(103, Dados_Caged[[#This Row],[município]]), Dados_Caged[[#This Row],[salário médio]], NA())</f>
        <v>2085.5057142857145</v>
      </c>
    </row>
    <row r="228" spans="1:5" x14ac:dyDescent="0.25">
      <c r="A228" t="s">
        <v>523</v>
      </c>
      <c r="B228" s="4" t="s">
        <v>4</v>
      </c>
      <c r="C228" s="4">
        <v>92</v>
      </c>
      <c r="D228" s="1">
        <v>2086.2235052447595</v>
      </c>
      <c r="E228" s="1">
        <f>IF(SUBTOTAL(103, Dados_Caged[[#This Row],[município]]), Dados_Caged[[#This Row],[salário médio]], NA())</f>
        <v>2086.2235052447595</v>
      </c>
    </row>
    <row r="229" spans="1:5" x14ac:dyDescent="0.25">
      <c r="A229" t="s">
        <v>528</v>
      </c>
      <c r="B229" s="4" t="s">
        <v>6</v>
      </c>
      <c r="C229" s="4">
        <v>-9</v>
      </c>
      <c r="D229" s="1">
        <v>2087.9631343283581</v>
      </c>
      <c r="E229" s="1">
        <f>IF(SUBTOTAL(103, Dados_Caged[[#This Row],[município]]), Dados_Caged[[#This Row],[salário médio]], NA())</f>
        <v>2087.9631343283581</v>
      </c>
    </row>
    <row r="230" spans="1:5" x14ac:dyDescent="0.25">
      <c r="A230" t="s">
        <v>646</v>
      </c>
      <c r="B230" s="4" t="s">
        <v>6</v>
      </c>
      <c r="C230" s="4">
        <v>-15</v>
      </c>
      <c r="D230" s="1">
        <v>2088.5892307692307</v>
      </c>
      <c r="E230" s="1">
        <f>IF(SUBTOTAL(103, Dados_Caged[[#This Row],[município]]), Dados_Caged[[#This Row],[salário médio]], NA())</f>
        <v>2088.5892307692307</v>
      </c>
    </row>
    <row r="231" spans="1:5" x14ac:dyDescent="0.25">
      <c r="A231" t="s">
        <v>481</v>
      </c>
      <c r="B231" s="4" t="s">
        <v>6</v>
      </c>
      <c r="C231" s="4">
        <v>-119</v>
      </c>
      <c r="D231" s="1">
        <v>2092.5991500369537</v>
      </c>
      <c r="E231" s="1">
        <f>IF(SUBTOTAL(103, Dados_Caged[[#This Row],[município]]), Dados_Caged[[#This Row],[salário médio]], NA())</f>
        <v>2092.5991500369537</v>
      </c>
    </row>
    <row r="232" spans="1:5" x14ac:dyDescent="0.25">
      <c r="A232" t="s">
        <v>220</v>
      </c>
      <c r="B232" s="4" t="s">
        <v>4</v>
      </c>
      <c r="C232" s="4">
        <v>38</v>
      </c>
      <c r="D232" s="1">
        <v>2095.3788709677415</v>
      </c>
      <c r="E232" s="1">
        <f>IF(SUBTOTAL(103, Dados_Caged[[#This Row],[município]]), Dados_Caged[[#This Row],[salário médio]], NA())</f>
        <v>2095.3788709677415</v>
      </c>
    </row>
    <row r="233" spans="1:5" x14ac:dyDescent="0.25">
      <c r="A233" t="s">
        <v>304</v>
      </c>
      <c r="B233" s="4" t="s">
        <v>4</v>
      </c>
      <c r="C233" s="4">
        <v>36</v>
      </c>
      <c r="D233" s="1">
        <v>2096.3022972972972</v>
      </c>
      <c r="E233" s="1">
        <f>IF(SUBTOTAL(103, Dados_Caged[[#This Row],[município]]), Dados_Caged[[#This Row],[salário médio]], NA())</f>
        <v>2096.3022972972972</v>
      </c>
    </row>
    <row r="234" spans="1:5" x14ac:dyDescent="0.25">
      <c r="A234" t="s">
        <v>151</v>
      </c>
      <c r="B234" s="4" t="s">
        <v>4</v>
      </c>
      <c r="C234" s="4">
        <v>39</v>
      </c>
      <c r="D234" s="1">
        <v>2096.5159641255609</v>
      </c>
      <c r="E234" s="1">
        <f>IF(SUBTOTAL(103, Dados_Caged[[#This Row],[município]]), Dados_Caged[[#This Row],[salário médio]], NA())</f>
        <v>2096.5159641255609</v>
      </c>
    </row>
    <row r="235" spans="1:5" x14ac:dyDescent="0.25">
      <c r="A235" t="s">
        <v>492</v>
      </c>
      <c r="B235" s="4" t="s">
        <v>6</v>
      </c>
      <c r="C235" s="4">
        <v>-2</v>
      </c>
      <c r="D235" s="1">
        <v>2096.7703571428574</v>
      </c>
      <c r="E235" s="1">
        <f>IF(SUBTOTAL(103, Dados_Caged[[#This Row],[município]]), Dados_Caged[[#This Row],[salário médio]], NA())</f>
        <v>2096.7703571428574</v>
      </c>
    </row>
    <row r="236" spans="1:5" x14ac:dyDescent="0.25">
      <c r="A236" t="s">
        <v>94</v>
      </c>
      <c r="B236" s="4" t="s">
        <v>4</v>
      </c>
      <c r="C236" s="4">
        <v>57</v>
      </c>
      <c r="D236" s="1">
        <v>2097.5688840262583</v>
      </c>
      <c r="E236" s="1">
        <f>IF(SUBTOTAL(103, Dados_Caged[[#This Row],[município]]), Dados_Caged[[#This Row],[salário médio]], NA())</f>
        <v>2097.5688840262583</v>
      </c>
    </row>
    <row r="237" spans="1:5" x14ac:dyDescent="0.25">
      <c r="A237" t="s">
        <v>235</v>
      </c>
      <c r="B237" s="4" t="s">
        <v>6</v>
      </c>
      <c r="C237" s="4">
        <v>-1</v>
      </c>
      <c r="D237" s="1">
        <v>2099.355384615385</v>
      </c>
      <c r="E237" s="1">
        <f>IF(SUBTOTAL(103, Dados_Caged[[#This Row],[município]]), Dados_Caged[[#This Row],[salário médio]], NA())</f>
        <v>2099.355384615385</v>
      </c>
    </row>
    <row r="238" spans="1:5" x14ac:dyDescent="0.25">
      <c r="A238" t="s">
        <v>38</v>
      </c>
      <c r="B238" s="4" t="s">
        <v>4</v>
      </c>
      <c r="C238" s="4">
        <v>3</v>
      </c>
      <c r="D238" s="1">
        <v>2099.8506382978721</v>
      </c>
      <c r="E238" s="1">
        <f>IF(SUBTOTAL(103, Dados_Caged[[#This Row],[município]]), Dados_Caged[[#This Row],[salário médio]], NA())</f>
        <v>2099.8506382978721</v>
      </c>
    </row>
    <row r="239" spans="1:5" x14ac:dyDescent="0.25">
      <c r="A239" t="s">
        <v>72</v>
      </c>
      <c r="B239" s="4" t="s">
        <v>4</v>
      </c>
      <c r="C239" s="4">
        <v>978</v>
      </c>
      <c r="D239" s="1">
        <v>2100.0272907791582</v>
      </c>
      <c r="E239" s="1">
        <f>IF(SUBTOTAL(103, Dados_Caged[[#This Row],[município]]), Dados_Caged[[#This Row],[salário médio]], NA())</f>
        <v>2100.0272907791582</v>
      </c>
    </row>
    <row r="240" spans="1:5" x14ac:dyDescent="0.25">
      <c r="A240" t="s">
        <v>313</v>
      </c>
      <c r="B240" s="4" t="s">
        <v>4</v>
      </c>
      <c r="C240" s="4">
        <v>67</v>
      </c>
      <c r="D240" s="1">
        <v>2100.0875074183978</v>
      </c>
      <c r="E240" s="1">
        <f>IF(SUBTOTAL(103, Dados_Caged[[#This Row],[município]]), Dados_Caged[[#This Row],[salário médio]], NA())</f>
        <v>2100.0875074183978</v>
      </c>
    </row>
    <row r="241" spans="1:5" x14ac:dyDescent="0.25">
      <c r="A241" t="s">
        <v>294</v>
      </c>
      <c r="B241" s="4" t="s">
        <v>4</v>
      </c>
      <c r="C241" s="4">
        <v>98</v>
      </c>
      <c r="D241" s="1">
        <v>2100.1756349206348</v>
      </c>
      <c r="E241" s="1">
        <f>IF(SUBTOTAL(103, Dados_Caged[[#This Row],[município]]), Dados_Caged[[#This Row],[salário médio]], NA())</f>
        <v>2100.1756349206348</v>
      </c>
    </row>
    <row r="242" spans="1:5" x14ac:dyDescent="0.25">
      <c r="A242" t="s">
        <v>600</v>
      </c>
      <c r="B242" s="4" t="s">
        <v>4</v>
      </c>
      <c r="C242" s="4">
        <v>8</v>
      </c>
      <c r="D242" s="1">
        <v>2102.0971978021976</v>
      </c>
      <c r="E242" s="1">
        <f>IF(SUBTOTAL(103, Dados_Caged[[#This Row],[município]]), Dados_Caged[[#This Row],[salário médio]], NA())</f>
        <v>2102.0971978021976</v>
      </c>
    </row>
    <row r="243" spans="1:5" x14ac:dyDescent="0.25">
      <c r="A243" t="s">
        <v>178</v>
      </c>
      <c r="B243" s="4" t="s">
        <v>4</v>
      </c>
      <c r="C243" s="4">
        <v>20</v>
      </c>
      <c r="D243" s="1">
        <v>2102.9163053097336</v>
      </c>
      <c r="E243" s="1">
        <f>IF(SUBTOTAL(103, Dados_Caged[[#This Row],[município]]), Dados_Caged[[#This Row],[salário médio]], NA())</f>
        <v>2102.9163053097336</v>
      </c>
    </row>
    <row r="244" spans="1:5" x14ac:dyDescent="0.25">
      <c r="A244" t="s">
        <v>504</v>
      </c>
      <c r="B244" s="4" t="s">
        <v>4</v>
      </c>
      <c r="C244" s="4">
        <v>0</v>
      </c>
      <c r="D244" s="1">
        <v>2105.4183333333335</v>
      </c>
      <c r="E244" s="1">
        <f>IF(SUBTOTAL(103, Dados_Caged[[#This Row],[município]]), Dados_Caged[[#This Row],[salário médio]], NA())</f>
        <v>2105.4183333333335</v>
      </c>
    </row>
    <row r="245" spans="1:5" x14ac:dyDescent="0.25">
      <c r="A245" t="s">
        <v>383</v>
      </c>
      <c r="B245" s="4" t="s">
        <v>6</v>
      </c>
      <c r="C245" s="4">
        <v>-15</v>
      </c>
      <c r="D245" s="1">
        <v>2106.6040559440557</v>
      </c>
      <c r="E245" s="1">
        <f>IF(SUBTOTAL(103, Dados_Caged[[#This Row],[município]]), Dados_Caged[[#This Row],[salário médio]], NA())</f>
        <v>2106.6040559440557</v>
      </c>
    </row>
    <row r="246" spans="1:5" x14ac:dyDescent="0.25">
      <c r="A246" t="s">
        <v>513</v>
      </c>
      <c r="B246" s="4" t="s">
        <v>6</v>
      </c>
      <c r="C246" s="4">
        <v>-2</v>
      </c>
      <c r="D246" s="1">
        <v>2108.6994565217392</v>
      </c>
      <c r="E246" s="1">
        <f>IF(SUBTOTAL(103, Dados_Caged[[#This Row],[município]]), Dados_Caged[[#This Row],[salário médio]], NA())</f>
        <v>2108.6994565217392</v>
      </c>
    </row>
    <row r="247" spans="1:5" x14ac:dyDescent="0.25">
      <c r="A247" t="s">
        <v>402</v>
      </c>
      <c r="B247" s="4" t="s">
        <v>6</v>
      </c>
      <c r="C247" s="4">
        <v>-4</v>
      </c>
      <c r="D247" s="1">
        <v>2108.7401071428576</v>
      </c>
      <c r="E247" s="1">
        <f>IF(SUBTOTAL(103, Dados_Caged[[#This Row],[município]]), Dados_Caged[[#This Row],[salário médio]], NA())</f>
        <v>2108.7401071428576</v>
      </c>
    </row>
    <row r="248" spans="1:5" x14ac:dyDescent="0.25">
      <c r="A248" t="s">
        <v>346</v>
      </c>
      <c r="B248" s="4" t="s">
        <v>6</v>
      </c>
      <c r="C248" s="4">
        <v>-241</v>
      </c>
      <c r="D248" s="1">
        <v>2110.6805895078419</v>
      </c>
      <c r="E248" s="1">
        <f>IF(SUBTOTAL(103, Dados_Caged[[#This Row],[município]]), Dados_Caged[[#This Row],[salário médio]], NA())</f>
        <v>2110.6805895078419</v>
      </c>
    </row>
    <row r="249" spans="1:5" x14ac:dyDescent="0.25">
      <c r="A249" t="s">
        <v>542</v>
      </c>
      <c r="B249" s="4" t="s">
        <v>6</v>
      </c>
      <c r="C249" s="4">
        <v>-8</v>
      </c>
      <c r="D249" s="1">
        <v>2113.3719117647061</v>
      </c>
      <c r="E249" s="1">
        <f>IF(SUBTOTAL(103, Dados_Caged[[#This Row],[município]]), Dados_Caged[[#This Row],[salário médio]], NA())</f>
        <v>2113.3719117647061</v>
      </c>
    </row>
    <row r="250" spans="1:5" x14ac:dyDescent="0.25">
      <c r="A250" t="s">
        <v>127</v>
      </c>
      <c r="B250" s="4" t="s">
        <v>4</v>
      </c>
      <c r="C250" s="4">
        <v>14</v>
      </c>
      <c r="D250" s="1">
        <v>2114.67425</v>
      </c>
      <c r="E250" s="1">
        <f>IF(SUBTOTAL(103, Dados_Caged[[#This Row],[município]]), Dados_Caged[[#This Row],[salário médio]], NA())</f>
        <v>2114.67425</v>
      </c>
    </row>
    <row r="251" spans="1:5" x14ac:dyDescent="0.25">
      <c r="A251" t="s">
        <v>165</v>
      </c>
      <c r="B251" s="4" t="s">
        <v>4</v>
      </c>
      <c r="C251" s="4">
        <v>24</v>
      </c>
      <c r="D251" s="1">
        <v>2115.7417032967032</v>
      </c>
      <c r="E251" s="1">
        <f>IF(SUBTOTAL(103, Dados_Caged[[#This Row],[município]]), Dados_Caged[[#This Row],[salário médio]], NA())</f>
        <v>2115.7417032967032</v>
      </c>
    </row>
    <row r="252" spans="1:5" x14ac:dyDescent="0.25">
      <c r="A252" t="s">
        <v>445</v>
      </c>
      <c r="B252" s="4" t="s">
        <v>4</v>
      </c>
      <c r="C252" s="4">
        <v>472</v>
      </c>
      <c r="D252" s="1">
        <v>2117.3516058394175</v>
      </c>
      <c r="E252" s="1">
        <f>IF(SUBTOTAL(103, Dados_Caged[[#This Row],[município]]), Dados_Caged[[#This Row],[salário médio]], NA())</f>
        <v>2117.3516058394175</v>
      </c>
    </row>
    <row r="253" spans="1:5" x14ac:dyDescent="0.25">
      <c r="A253" t="s">
        <v>75</v>
      </c>
      <c r="B253" s="4" t="s">
        <v>6</v>
      </c>
      <c r="C253" s="4">
        <v>-8</v>
      </c>
      <c r="D253" s="1">
        <v>2117.7035365853653</v>
      </c>
      <c r="E253" s="1">
        <f>IF(SUBTOTAL(103, Dados_Caged[[#This Row],[município]]), Dados_Caged[[#This Row],[salário médio]], NA())</f>
        <v>2117.7035365853653</v>
      </c>
    </row>
    <row r="254" spans="1:5" x14ac:dyDescent="0.25">
      <c r="A254" t="s">
        <v>76</v>
      </c>
      <c r="B254" s="4" t="s">
        <v>6</v>
      </c>
      <c r="C254" s="4">
        <v>-244</v>
      </c>
      <c r="D254" s="1">
        <v>2120.4993481481474</v>
      </c>
      <c r="E254" s="1">
        <f>IF(SUBTOTAL(103, Dados_Caged[[#This Row],[município]]), Dados_Caged[[#This Row],[salário médio]], NA())</f>
        <v>2120.4993481481474</v>
      </c>
    </row>
    <row r="255" spans="1:5" x14ac:dyDescent="0.25">
      <c r="A255" t="s">
        <v>169</v>
      </c>
      <c r="B255" s="4" t="s">
        <v>4</v>
      </c>
      <c r="C255" s="4">
        <v>164</v>
      </c>
      <c r="D255" s="1">
        <v>2120.6647916666661</v>
      </c>
      <c r="E255" s="1">
        <f>IF(SUBTOTAL(103, Dados_Caged[[#This Row],[município]]), Dados_Caged[[#This Row],[salário médio]], NA())</f>
        <v>2120.6647916666661</v>
      </c>
    </row>
    <row r="256" spans="1:5" x14ac:dyDescent="0.25">
      <c r="A256" t="s">
        <v>252</v>
      </c>
      <c r="B256" s="4" t="s">
        <v>6</v>
      </c>
      <c r="C256" s="4">
        <v>-2</v>
      </c>
      <c r="D256" s="1">
        <v>2120.74125</v>
      </c>
      <c r="E256" s="1">
        <f>IF(SUBTOTAL(103, Dados_Caged[[#This Row],[município]]), Dados_Caged[[#This Row],[salário médio]], NA())</f>
        <v>2120.74125</v>
      </c>
    </row>
    <row r="257" spans="1:5" x14ac:dyDescent="0.25">
      <c r="A257" t="s">
        <v>612</v>
      </c>
      <c r="B257" s="4" t="s">
        <v>4</v>
      </c>
      <c r="C257" s="4">
        <v>79</v>
      </c>
      <c r="D257" s="1">
        <v>2121.5327988546887</v>
      </c>
      <c r="E257" s="1">
        <f>IF(SUBTOTAL(103, Dados_Caged[[#This Row],[município]]), Dados_Caged[[#This Row],[salário médio]], NA())</f>
        <v>2121.5327988546887</v>
      </c>
    </row>
    <row r="258" spans="1:5" x14ac:dyDescent="0.25">
      <c r="A258" t="s">
        <v>3</v>
      </c>
      <c r="B258" s="4" t="s">
        <v>4</v>
      </c>
      <c r="C258" s="4">
        <v>71</v>
      </c>
      <c r="D258" s="1">
        <v>2122.4732356532354</v>
      </c>
      <c r="E258" s="1">
        <f>IF(SUBTOTAL(103, Dados_Caged[[#This Row],[município]]), Dados_Caged[[#This Row],[salário médio]], NA())</f>
        <v>2122.4732356532354</v>
      </c>
    </row>
    <row r="259" spans="1:5" x14ac:dyDescent="0.25">
      <c r="A259" t="s">
        <v>99</v>
      </c>
      <c r="B259" s="4" t="s">
        <v>4</v>
      </c>
      <c r="C259" s="4">
        <v>10</v>
      </c>
      <c r="D259" s="1">
        <v>2123.3808974358972</v>
      </c>
      <c r="E259" s="1">
        <f>IF(SUBTOTAL(103, Dados_Caged[[#This Row],[município]]), Dados_Caged[[#This Row],[salário médio]], NA())</f>
        <v>2123.3808974358972</v>
      </c>
    </row>
    <row r="260" spans="1:5" x14ac:dyDescent="0.25">
      <c r="A260" t="s">
        <v>77</v>
      </c>
      <c r="B260" s="4" t="s">
        <v>6</v>
      </c>
      <c r="C260" s="4">
        <v>-15</v>
      </c>
      <c r="D260" s="1">
        <v>2124.5203603603604</v>
      </c>
      <c r="E260" s="1">
        <f>IF(SUBTOTAL(103, Dados_Caged[[#This Row],[município]]), Dados_Caged[[#This Row],[salário médio]], NA())</f>
        <v>2124.5203603603604</v>
      </c>
    </row>
    <row r="261" spans="1:5" x14ac:dyDescent="0.25">
      <c r="A261" t="s">
        <v>88</v>
      </c>
      <c r="B261" s="4" t="s">
        <v>4</v>
      </c>
      <c r="C261" s="4">
        <v>46</v>
      </c>
      <c r="D261" s="1">
        <v>2129.6840977443608</v>
      </c>
      <c r="E261" s="1">
        <f>IF(SUBTOTAL(103, Dados_Caged[[#This Row],[município]]), Dados_Caged[[#This Row],[salário médio]], NA())</f>
        <v>2129.6840977443608</v>
      </c>
    </row>
    <row r="262" spans="1:5" x14ac:dyDescent="0.25">
      <c r="A262" t="s">
        <v>78</v>
      </c>
      <c r="B262" s="4" t="s">
        <v>4</v>
      </c>
      <c r="C262" s="4">
        <v>188</v>
      </c>
      <c r="D262" s="1">
        <v>2130.0423662153453</v>
      </c>
      <c r="E262" s="1">
        <f>IF(SUBTOTAL(103, Dados_Caged[[#This Row],[município]]), Dados_Caged[[#This Row],[salário médio]], NA())</f>
        <v>2130.0423662153453</v>
      </c>
    </row>
    <row r="263" spans="1:5" x14ac:dyDescent="0.25">
      <c r="A263" t="s">
        <v>7</v>
      </c>
      <c r="B263" s="4" t="s">
        <v>4</v>
      </c>
      <c r="C263" s="4">
        <v>88</v>
      </c>
      <c r="D263" s="1">
        <v>2130.3125503355709</v>
      </c>
      <c r="E263" s="1">
        <f>IF(SUBTOTAL(103, Dados_Caged[[#This Row],[município]]), Dados_Caged[[#This Row],[salário médio]], NA())</f>
        <v>2130.3125503355709</v>
      </c>
    </row>
    <row r="264" spans="1:5" x14ac:dyDescent="0.25">
      <c r="A264" t="s">
        <v>547</v>
      </c>
      <c r="B264" s="4" t="s">
        <v>6</v>
      </c>
      <c r="C264" s="4">
        <v>-4</v>
      </c>
      <c r="D264" s="1">
        <v>2133.0245454545452</v>
      </c>
      <c r="E264" s="1">
        <f>IF(SUBTOTAL(103, Dados_Caged[[#This Row],[município]]), Dados_Caged[[#This Row],[salário médio]], NA())</f>
        <v>2133.0245454545452</v>
      </c>
    </row>
    <row r="265" spans="1:5" x14ac:dyDescent="0.25">
      <c r="A265" t="s">
        <v>87</v>
      </c>
      <c r="B265" s="4" t="s">
        <v>4</v>
      </c>
      <c r="C265" s="4">
        <v>19</v>
      </c>
      <c r="D265" s="1">
        <v>2133.8745549738223</v>
      </c>
      <c r="E265" s="1">
        <f>IF(SUBTOTAL(103, Dados_Caged[[#This Row],[município]]), Dados_Caged[[#This Row],[salário médio]], NA())</f>
        <v>2133.8745549738223</v>
      </c>
    </row>
    <row r="266" spans="1:5" x14ac:dyDescent="0.25">
      <c r="A266" t="s">
        <v>30</v>
      </c>
      <c r="B266" s="4" t="s">
        <v>6</v>
      </c>
      <c r="C266" s="4">
        <v>-5</v>
      </c>
      <c r="D266" s="1">
        <v>2134.2769014084506</v>
      </c>
      <c r="E266" s="1">
        <f>IF(SUBTOTAL(103, Dados_Caged[[#This Row],[município]]), Dados_Caged[[#This Row],[salário médio]], NA())</f>
        <v>2134.2769014084506</v>
      </c>
    </row>
    <row r="267" spans="1:5" x14ac:dyDescent="0.25">
      <c r="A267" t="s">
        <v>629</v>
      </c>
      <c r="B267" s="4" t="s">
        <v>4</v>
      </c>
      <c r="C267" s="4">
        <v>3</v>
      </c>
      <c r="D267" s="1">
        <v>2135.9947252747252</v>
      </c>
      <c r="E267" s="1">
        <f>IF(SUBTOTAL(103, Dados_Caged[[#This Row],[município]]), Dados_Caged[[#This Row],[salário médio]], NA())</f>
        <v>2135.9947252747252</v>
      </c>
    </row>
    <row r="268" spans="1:5" x14ac:dyDescent="0.25">
      <c r="A268" t="s">
        <v>285</v>
      </c>
      <c r="B268" s="4" t="s">
        <v>4</v>
      </c>
      <c r="C268" s="4">
        <v>124</v>
      </c>
      <c r="D268" s="1">
        <v>2137.6564070796435</v>
      </c>
      <c r="E268" s="1">
        <f>IF(SUBTOTAL(103, Dados_Caged[[#This Row],[município]]), Dados_Caged[[#This Row],[salário médio]], NA())</f>
        <v>2137.6564070796435</v>
      </c>
    </row>
    <row r="269" spans="1:5" x14ac:dyDescent="0.25">
      <c r="A269" t="s">
        <v>227</v>
      </c>
      <c r="B269" s="4" t="s">
        <v>6</v>
      </c>
      <c r="C269" s="4">
        <v>-2</v>
      </c>
      <c r="D269" s="1">
        <v>2138.3277916666666</v>
      </c>
      <c r="E269" s="1">
        <f>IF(SUBTOTAL(103, Dados_Caged[[#This Row],[município]]), Dados_Caged[[#This Row],[salário médio]], NA())</f>
        <v>2138.3277916666666</v>
      </c>
    </row>
    <row r="270" spans="1:5" x14ac:dyDescent="0.25">
      <c r="A270" t="s">
        <v>404</v>
      </c>
      <c r="B270" s="4" t="s">
        <v>4</v>
      </c>
      <c r="C270" s="4">
        <v>30</v>
      </c>
      <c r="D270" s="1">
        <v>2140.7969078947367</v>
      </c>
      <c r="E270" s="1">
        <f>IF(SUBTOTAL(103, Dados_Caged[[#This Row],[município]]), Dados_Caged[[#This Row],[salário médio]], NA())</f>
        <v>2140.7969078947367</v>
      </c>
    </row>
    <row r="271" spans="1:5" x14ac:dyDescent="0.25">
      <c r="A271" t="s">
        <v>400</v>
      </c>
      <c r="B271" s="4" t="s">
        <v>6</v>
      </c>
      <c r="C271" s="4">
        <v>-1</v>
      </c>
      <c r="D271" s="1">
        <v>2141.7991208791204</v>
      </c>
      <c r="E271" s="1">
        <f>IF(SUBTOTAL(103, Dados_Caged[[#This Row],[município]]), Dados_Caged[[#This Row],[salário médio]], NA())</f>
        <v>2141.7991208791204</v>
      </c>
    </row>
    <row r="272" spans="1:5" x14ac:dyDescent="0.25">
      <c r="A272" t="s">
        <v>195</v>
      </c>
      <c r="B272" s="4" t="s">
        <v>4</v>
      </c>
      <c r="C272" s="4">
        <v>217</v>
      </c>
      <c r="D272" s="1">
        <v>2142.0915022624417</v>
      </c>
      <c r="E272" s="1">
        <f>IF(SUBTOTAL(103, Dados_Caged[[#This Row],[município]]), Dados_Caged[[#This Row],[salário médio]], NA())</f>
        <v>2142.0915022624417</v>
      </c>
    </row>
    <row r="273" spans="1:5" x14ac:dyDescent="0.25">
      <c r="A273" t="s">
        <v>15</v>
      </c>
      <c r="B273" s="4" t="s">
        <v>4</v>
      </c>
      <c r="C273" s="4">
        <v>4</v>
      </c>
      <c r="D273" s="1">
        <v>2143.2506000000008</v>
      </c>
      <c r="E273" s="1">
        <f>IF(SUBTOTAL(103, Dados_Caged[[#This Row],[município]]), Dados_Caged[[#This Row],[salário médio]], NA())</f>
        <v>2143.2506000000008</v>
      </c>
    </row>
    <row r="274" spans="1:5" x14ac:dyDescent="0.25">
      <c r="A274" t="s">
        <v>176</v>
      </c>
      <c r="B274" s="4" t="s">
        <v>6</v>
      </c>
      <c r="C274" s="4">
        <v>-405</v>
      </c>
      <c r="D274" s="1">
        <v>2143.4294241842636</v>
      </c>
      <c r="E274" s="1">
        <f>IF(SUBTOTAL(103, Dados_Caged[[#This Row],[município]]), Dados_Caged[[#This Row],[salário médio]], NA())</f>
        <v>2143.4294241842636</v>
      </c>
    </row>
    <row r="275" spans="1:5" x14ac:dyDescent="0.25">
      <c r="A275" t="s">
        <v>557</v>
      </c>
      <c r="B275" s="4" t="s">
        <v>6</v>
      </c>
      <c r="C275" s="4">
        <v>-4</v>
      </c>
      <c r="D275" s="1">
        <v>2146.5155263157894</v>
      </c>
      <c r="E275" s="1">
        <f>IF(SUBTOTAL(103, Dados_Caged[[#This Row],[município]]), Dados_Caged[[#This Row],[salário médio]], NA())</f>
        <v>2146.5155263157894</v>
      </c>
    </row>
    <row r="276" spans="1:5" x14ac:dyDescent="0.25">
      <c r="A276" t="s">
        <v>202</v>
      </c>
      <c r="B276" s="4" t="s">
        <v>6</v>
      </c>
      <c r="C276" s="4">
        <v>-17</v>
      </c>
      <c r="D276" s="1">
        <v>2146.5470212765958</v>
      </c>
      <c r="E276" s="1">
        <f>IF(SUBTOTAL(103, Dados_Caged[[#This Row],[município]]), Dados_Caged[[#This Row],[salário médio]], NA())</f>
        <v>2146.5470212765958</v>
      </c>
    </row>
    <row r="277" spans="1:5" x14ac:dyDescent="0.25">
      <c r="A277" t="s">
        <v>146</v>
      </c>
      <c r="B277" s="4" t="s">
        <v>6</v>
      </c>
      <c r="C277" s="4">
        <v>-8</v>
      </c>
      <c r="D277" s="1">
        <v>2146.9824999999996</v>
      </c>
      <c r="E277" s="1">
        <f>IF(SUBTOTAL(103, Dados_Caged[[#This Row],[município]]), Dados_Caged[[#This Row],[salário médio]], NA())</f>
        <v>2146.9824999999996</v>
      </c>
    </row>
    <row r="278" spans="1:5" x14ac:dyDescent="0.25">
      <c r="A278" t="s">
        <v>360</v>
      </c>
      <c r="B278" s="4" t="s">
        <v>6</v>
      </c>
      <c r="C278" s="4">
        <v>-76</v>
      </c>
      <c r="D278" s="1">
        <v>2148.1118173258005</v>
      </c>
      <c r="E278" s="1">
        <f>IF(SUBTOTAL(103, Dados_Caged[[#This Row],[município]]), Dados_Caged[[#This Row],[salário médio]], NA())</f>
        <v>2148.1118173258005</v>
      </c>
    </row>
    <row r="279" spans="1:5" x14ac:dyDescent="0.25">
      <c r="A279" t="s">
        <v>608</v>
      </c>
      <c r="B279" s="4" t="s">
        <v>4</v>
      </c>
      <c r="C279" s="4">
        <v>735</v>
      </c>
      <c r="D279" s="1">
        <v>2148.3781903296549</v>
      </c>
      <c r="E279" s="1">
        <f>IF(SUBTOTAL(103, Dados_Caged[[#This Row],[município]]), Dados_Caged[[#This Row],[salário médio]], NA())</f>
        <v>2148.3781903296549</v>
      </c>
    </row>
    <row r="280" spans="1:5" x14ac:dyDescent="0.25">
      <c r="A280" t="s">
        <v>158</v>
      </c>
      <c r="B280" s="4" t="s">
        <v>4</v>
      </c>
      <c r="C280" s="4">
        <v>0</v>
      </c>
      <c r="D280" s="1">
        <v>2149.1412500000001</v>
      </c>
      <c r="E280" s="1">
        <f>IF(SUBTOTAL(103, Dados_Caged[[#This Row],[município]]), Dados_Caged[[#This Row],[salário médio]], NA())</f>
        <v>2149.1412500000001</v>
      </c>
    </row>
    <row r="281" spans="1:5" x14ac:dyDescent="0.25">
      <c r="A281" t="s">
        <v>135</v>
      </c>
      <c r="B281" s="4" t="s">
        <v>6</v>
      </c>
      <c r="C281" s="4">
        <v>-41</v>
      </c>
      <c r="D281" s="1">
        <v>2151.3011140121853</v>
      </c>
      <c r="E281" s="1">
        <f>IF(SUBTOTAL(103, Dados_Caged[[#This Row],[município]]), Dados_Caged[[#This Row],[salário médio]], NA())</f>
        <v>2151.3011140121853</v>
      </c>
    </row>
    <row r="282" spans="1:5" x14ac:dyDescent="0.25">
      <c r="A282" t="s">
        <v>412</v>
      </c>
      <c r="B282" s="4" t="s">
        <v>4</v>
      </c>
      <c r="C282" s="4">
        <v>60</v>
      </c>
      <c r="D282" s="1">
        <v>2151.5358189655176</v>
      </c>
      <c r="E282" s="1">
        <f>IF(SUBTOTAL(103, Dados_Caged[[#This Row],[município]]), Dados_Caged[[#This Row],[salário médio]], NA())</f>
        <v>2151.5358189655176</v>
      </c>
    </row>
    <row r="283" spans="1:5" x14ac:dyDescent="0.25">
      <c r="A283" t="s">
        <v>258</v>
      </c>
      <c r="B283" s="4" t="s">
        <v>4</v>
      </c>
      <c r="C283" s="4">
        <v>395</v>
      </c>
      <c r="D283" s="1">
        <v>2151.6532266756449</v>
      </c>
      <c r="E283" s="1">
        <f>IF(SUBTOTAL(103, Dados_Caged[[#This Row],[município]]), Dados_Caged[[#This Row],[salário médio]], NA())</f>
        <v>2151.6532266756449</v>
      </c>
    </row>
    <row r="284" spans="1:5" x14ac:dyDescent="0.25">
      <c r="A284" t="s">
        <v>462</v>
      </c>
      <c r="B284" s="4" t="s">
        <v>4</v>
      </c>
      <c r="C284" s="4">
        <v>152</v>
      </c>
      <c r="D284" s="1">
        <v>2152.040524390241</v>
      </c>
      <c r="E284" s="1">
        <f>IF(SUBTOTAL(103, Dados_Caged[[#This Row],[município]]), Dados_Caged[[#This Row],[salário médio]], NA())</f>
        <v>2152.040524390241</v>
      </c>
    </row>
    <row r="285" spans="1:5" x14ac:dyDescent="0.25">
      <c r="A285" t="s">
        <v>424</v>
      </c>
      <c r="B285" s="4" t="s">
        <v>4</v>
      </c>
      <c r="C285" s="4">
        <v>224</v>
      </c>
      <c r="D285" s="1">
        <v>2152.1211184210524</v>
      </c>
      <c r="E285" s="1">
        <f>IF(SUBTOTAL(103, Dados_Caged[[#This Row],[município]]), Dados_Caged[[#This Row],[salário médio]], NA())</f>
        <v>2152.1211184210524</v>
      </c>
    </row>
    <row r="286" spans="1:5" x14ac:dyDescent="0.25">
      <c r="A286" t="s">
        <v>537</v>
      </c>
      <c r="B286" s="4" t="s">
        <v>4</v>
      </c>
      <c r="C286" s="4">
        <v>3</v>
      </c>
      <c r="D286" s="1">
        <v>2152.4760098522165</v>
      </c>
      <c r="E286" s="1">
        <f>IF(SUBTOTAL(103, Dados_Caged[[#This Row],[município]]), Dados_Caged[[#This Row],[salário médio]], NA())</f>
        <v>2152.4760098522165</v>
      </c>
    </row>
    <row r="287" spans="1:5" x14ac:dyDescent="0.25">
      <c r="A287" t="s">
        <v>635</v>
      </c>
      <c r="B287" s="4" t="s">
        <v>4</v>
      </c>
      <c r="C287" s="4">
        <v>10</v>
      </c>
      <c r="D287" s="1">
        <v>2153.5071874999999</v>
      </c>
      <c r="E287" s="1">
        <f>IF(SUBTOTAL(103, Dados_Caged[[#This Row],[município]]), Dados_Caged[[#This Row],[salário médio]], NA())</f>
        <v>2153.5071874999999</v>
      </c>
    </row>
    <row r="288" spans="1:5" x14ac:dyDescent="0.25">
      <c r="A288" t="s">
        <v>241</v>
      </c>
      <c r="B288" s="4" t="s">
        <v>6</v>
      </c>
      <c r="C288" s="4">
        <v>-3</v>
      </c>
      <c r="D288" s="1">
        <v>2154.4658536585366</v>
      </c>
      <c r="E288" s="1">
        <f>IF(SUBTOTAL(103, Dados_Caged[[#This Row],[município]]), Dados_Caged[[#This Row],[salário médio]], NA())</f>
        <v>2154.4658536585366</v>
      </c>
    </row>
    <row r="289" spans="1:5" x14ac:dyDescent="0.25">
      <c r="A289" t="s">
        <v>247</v>
      </c>
      <c r="B289" s="4" t="s">
        <v>4</v>
      </c>
      <c r="C289" s="4">
        <v>3</v>
      </c>
      <c r="D289" s="1">
        <v>2155.1453333333338</v>
      </c>
      <c r="E289" s="1">
        <f>IF(SUBTOTAL(103, Dados_Caged[[#This Row],[município]]), Dados_Caged[[#This Row],[salário médio]], NA())</f>
        <v>2155.1453333333338</v>
      </c>
    </row>
    <row r="290" spans="1:5" x14ac:dyDescent="0.25">
      <c r="A290" t="s">
        <v>535</v>
      </c>
      <c r="B290" s="4" t="s">
        <v>6</v>
      </c>
      <c r="C290" s="4">
        <v>-35</v>
      </c>
      <c r="D290" s="1">
        <v>2155.8041577825156</v>
      </c>
      <c r="E290" s="1">
        <f>IF(SUBTOTAL(103, Dados_Caged[[#This Row],[município]]), Dados_Caged[[#This Row],[salário médio]], NA())</f>
        <v>2155.8041577825156</v>
      </c>
    </row>
    <row r="291" spans="1:5" x14ac:dyDescent="0.25">
      <c r="A291" t="s">
        <v>423</v>
      </c>
      <c r="B291" s="4" t="s">
        <v>4</v>
      </c>
      <c r="C291" s="4">
        <v>9</v>
      </c>
      <c r="D291" s="1">
        <v>2156.2702040816325</v>
      </c>
      <c r="E291" s="1">
        <f>IF(SUBTOTAL(103, Dados_Caged[[#This Row],[município]]), Dados_Caged[[#This Row],[salário médio]], NA())</f>
        <v>2156.2702040816325</v>
      </c>
    </row>
    <row r="292" spans="1:5" x14ac:dyDescent="0.25">
      <c r="A292" t="s">
        <v>200</v>
      </c>
      <c r="B292" s="4" t="s">
        <v>6</v>
      </c>
      <c r="C292" s="4">
        <v>-4</v>
      </c>
      <c r="D292" s="1">
        <v>2156.5404166666667</v>
      </c>
      <c r="E292" s="1">
        <f>IF(SUBTOTAL(103, Dados_Caged[[#This Row],[município]]), Dados_Caged[[#This Row],[salário médio]], NA())</f>
        <v>2156.5404166666667</v>
      </c>
    </row>
    <row r="293" spans="1:5" x14ac:dyDescent="0.25">
      <c r="A293" t="s">
        <v>582</v>
      </c>
      <c r="B293" s="4" t="s">
        <v>4</v>
      </c>
      <c r="C293" s="4">
        <v>68</v>
      </c>
      <c r="D293" s="1">
        <v>2157.0248214285716</v>
      </c>
      <c r="E293" s="1">
        <f>IF(SUBTOTAL(103, Dados_Caged[[#This Row],[município]]), Dados_Caged[[#This Row],[salário médio]], NA())</f>
        <v>2157.0248214285716</v>
      </c>
    </row>
    <row r="294" spans="1:5" x14ac:dyDescent="0.25">
      <c r="A294" t="s">
        <v>185</v>
      </c>
      <c r="B294" s="4" t="s">
        <v>4</v>
      </c>
      <c r="C294" s="4">
        <v>69</v>
      </c>
      <c r="D294" s="1">
        <v>2158.7738189608999</v>
      </c>
      <c r="E294" s="1">
        <f>IF(SUBTOTAL(103, Dados_Caged[[#This Row],[município]]), Dados_Caged[[#This Row],[salário médio]], NA())</f>
        <v>2158.7738189608999</v>
      </c>
    </row>
    <row r="295" spans="1:5" x14ac:dyDescent="0.25">
      <c r="A295" t="s">
        <v>302</v>
      </c>
      <c r="B295" s="4" t="s">
        <v>4</v>
      </c>
      <c r="C295" s="4">
        <v>217</v>
      </c>
      <c r="D295" s="1">
        <v>2159.7405194805228</v>
      </c>
      <c r="E295" s="1">
        <f>IF(SUBTOTAL(103, Dados_Caged[[#This Row],[município]]), Dados_Caged[[#This Row],[salário médio]], NA())</f>
        <v>2159.7405194805228</v>
      </c>
    </row>
    <row r="296" spans="1:5" x14ac:dyDescent="0.25">
      <c r="A296" t="s">
        <v>125</v>
      </c>
      <c r="B296" s="4" t="s">
        <v>6</v>
      </c>
      <c r="C296" s="4">
        <v>-151</v>
      </c>
      <c r="D296" s="1">
        <v>2160.0334469293557</v>
      </c>
      <c r="E296" s="1">
        <f>IF(SUBTOTAL(103, Dados_Caged[[#This Row],[município]]), Dados_Caged[[#This Row],[salário médio]], NA())</f>
        <v>2160.0334469293557</v>
      </c>
    </row>
    <row r="297" spans="1:5" x14ac:dyDescent="0.25">
      <c r="A297" t="s">
        <v>544</v>
      </c>
      <c r="B297" s="4" t="s">
        <v>4</v>
      </c>
      <c r="C297" s="4">
        <v>3</v>
      </c>
      <c r="D297" s="1">
        <v>2162.4423529411765</v>
      </c>
      <c r="E297" s="1">
        <f>IF(SUBTOTAL(103, Dados_Caged[[#This Row],[município]]), Dados_Caged[[#This Row],[salário médio]], NA())</f>
        <v>2162.4423529411765</v>
      </c>
    </row>
    <row r="298" spans="1:5" x14ac:dyDescent="0.25">
      <c r="A298" t="s">
        <v>190</v>
      </c>
      <c r="B298" s="4" t="s">
        <v>4</v>
      </c>
      <c r="C298" s="4">
        <v>319</v>
      </c>
      <c r="D298" s="1">
        <v>2162.5507030710055</v>
      </c>
      <c r="E298" s="1">
        <f>IF(SUBTOTAL(103, Dados_Caged[[#This Row],[município]]), Dados_Caged[[#This Row],[salário médio]], NA())</f>
        <v>2162.5507030710055</v>
      </c>
    </row>
    <row r="299" spans="1:5" x14ac:dyDescent="0.25">
      <c r="A299" t="s">
        <v>500</v>
      </c>
      <c r="B299" s="4" t="s">
        <v>4</v>
      </c>
      <c r="C299" s="4">
        <v>21</v>
      </c>
      <c r="D299" s="1">
        <v>2162.6619251336897</v>
      </c>
      <c r="E299" s="1">
        <f>IF(SUBTOTAL(103, Dados_Caged[[#This Row],[município]]), Dados_Caged[[#This Row],[salário médio]], NA())</f>
        <v>2162.6619251336897</v>
      </c>
    </row>
    <row r="300" spans="1:5" x14ac:dyDescent="0.25">
      <c r="A300" t="s">
        <v>9</v>
      </c>
      <c r="B300" s="4" t="s">
        <v>4</v>
      </c>
      <c r="C300" s="4">
        <v>32</v>
      </c>
      <c r="D300" s="1">
        <v>2162.9145806451606</v>
      </c>
      <c r="E300" s="1">
        <f>IF(SUBTOTAL(103, Dados_Caged[[#This Row],[município]]), Dados_Caged[[#This Row],[salário médio]], NA())</f>
        <v>2162.9145806451606</v>
      </c>
    </row>
    <row r="301" spans="1:5" x14ac:dyDescent="0.25">
      <c r="A301" t="s">
        <v>599</v>
      </c>
      <c r="B301" s="4" t="s">
        <v>6</v>
      </c>
      <c r="C301" s="4">
        <v>-3</v>
      </c>
      <c r="D301" s="1">
        <v>2163.3273170731709</v>
      </c>
      <c r="E301" s="1">
        <f>IF(SUBTOTAL(103, Dados_Caged[[#This Row],[município]]), Dados_Caged[[#This Row],[salário médio]], NA())</f>
        <v>2163.3273170731709</v>
      </c>
    </row>
    <row r="302" spans="1:5" x14ac:dyDescent="0.25">
      <c r="A302" t="s">
        <v>353</v>
      </c>
      <c r="B302" s="4" t="s">
        <v>6</v>
      </c>
      <c r="C302" s="4">
        <v>-9</v>
      </c>
      <c r="D302" s="1">
        <v>2165.3458518518519</v>
      </c>
      <c r="E302" s="1">
        <f>IF(SUBTOTAL(103, Dados_Caged[[#This Row],[município]]), Dados_Caged[[#This Row],[salário médio]], NA())</f>
        <v>2165.3458518518519</v>
      </c>
    </row>
    <row r="303" spans="1:5" x14ac:dyDescent="0.25">
      <c r="A303" t="s">
        <v>170</v>
      </c>
      <c r="B303" s="4" t="s">
        <v>4</v>
      </c>
      <c r="C303" s="4">
        <v>12</v>
      </c>
      <c r="D303" s="1">
        <v>2166.0031249999997</v>
      </c>
      <c r="E303" s="1">
        <f>IF(SUBTOTAL(103, Dados_Caged[[#This Row],[município]]), Dados_Caged[[#This Row],[salário médio]], NA())</f>
        <v>2166.0031249999997</v>
      </c>
    </row>
    <row r="304" spans="1:5" x14ac:dyDescent="0.25">
      <c r="A304" t="s">
        <v>109</v>
      </c>
      <c r="B304" s="4" t="s">
        <v>4</v>
      </c>
      <c r="C304" s="4">
        <v>36</v>
      </c>
      <c r="D304" s="1">
        <v>2167.8517582417585</v>
      </c>
      <c r="E304" s="1">
        <f>IF(SUBTOTAL(103, Dados_Caged[[#This Row],[município]]), Dados_Caged[[#This Row],[salário médio]], NA())</f>
        <v>2167.8517582417585</v>
      </c>
    </row>
    <row r="305" spans="1:5" x14ac:dyDescent="0.25">
      <c r="A305" t="s">
        <v>645</v>
      </c>
      <c r="B305" s="4" t="s">
        <v>4</v>
      </c>
      <c r="C305" s="4">
        <v>9</v>
      </c>
      <c r="D305" s="1">
        <v>2168.1466680378444</v>
      </c>
      <c r="E305" s="1">
        <f>IF(SUBTOTAL(103, Dados_Caged[[#This Row],[município]]), Dados_Caged[[#This Row],[salário médio]], NA())</f>
        <v>2168.1466680378444</v>
      </c>
    </row>
    <row r="306" spans="1:5" x14ac:dyDescent="0.25">
      <c r="A306" t="s">
        <v>251</v>
      </c>
      <c r="B306" s="4" t="s">
        <v>4</v>
      </c>
      <c r="C306" s="4">
        <v>8</v>
      </c>
      <c r="D306" s="1">
        <v>2169.8442708333332</v>
      </c>
      <c r="E306" s="1">
        <f>IF(SUBTOTAL(103, Dados_Caged[[#This Row],[município]]), Dados_Caged[[#This Row],[salário médio]], NA())</f>
        <v>2169.8442708333332</v>
      </c>
    </row>
    <row r="307" spans="1:5" x14ac:dyDescent="0.25">
      <c r="A307" t="s">
        <v>524</v>
      </c>
      <c r="B307" s="4" t="s">
        <v>4</v>
      </c>
      <c r="C307" s="4">
        <v>5</v>
      </c>
      <c r="D307" s="1">
        <v>2170.2535087719298</v>
      </c>
      <c r="E307" s="1">
        <f>IF(SUBTOTAL(103, Dados_Caged[[#This Row],[município]]), Dados_Caged[[#This Row],[salário médio]], NA())</f>
        <v>2170.2535087719298</v>
      </c>
    </row>
    <row r="308" spans="1:5" x14ac:dyDescent="0.25">
      <c r="A308" t="s">
        <v>13</v>
      </c>
      <c r="B308" s="4" t="s">
        <v>6</v>
      </c>
      <c r="C308" s="4">
        <v>-7</v>
      </c>
      <c r="D308" s="1">
        <v>2171.1901408450703</v>
      </c>
      <c r="E308" s="1">
        <f>IF(SUBTOTAL(103, Dados_Caged[[#This Row],[município]]), Dados_Caged[[#This Row],[salário médio]], NA())</f>
        <v>2171.1901408450703</v>
      </c>
    </row>
    <row r="309" spans="1:5" x14ac:dyDescent="0.25">
      <c r="A309" t="s">
        <v>95</v>
      </c>
      <c r="B309" s="4" t="s">
        <v>4</v>
      </c>
      <c r="C309" s="4">
        <v>23</v>
      </c>
      <c r="D309" s="1">
        <v>2171.4802846054386</v>
      </c>
      <c r="E309" s="1">
        <f>IF(SUBTOTAL(103, Dados_Caged[[#This Row],[município]]), Dados_Caged[[#This Row],[salário médio]], NA())</f>
        <v>2171.4802846054386</v>
      </c>
    </row>
    <row r="310" spans="1:5" x14ac:dyDescent="0.25">
      <c r="A310" t="s">
        <v>81</v>
      </c>
      <c r="B310" s="4" t="s">
        <v>6</v>
      </c>
      <c r="C310" s="4">
        <v>-9</v>
      </c>
      <c r="D310" s="1">
        <v>2171.6494095940957</v>
      </c>
      <c r="E310" s="1">
        <f>IF(SUBTOTAL(103, Dados_Caged[[#This Row],[município]]), Dados_Caged[[#This Row],[salário médio]], NA())</f>
        <v>2171.6494095940957</v>
      </c>
    </row>
    <row r="311" spans="1:5" x14ac:dyDescent="0.25">
      <c r="A311" t="s">
        <v>493</v>
      </c>
      <c r="B311" s="4" t="s">
        <v>6</v>
      </c>
      <c r="C311" s="4">
        <v>-18</v>
      </c>
      <c r="D311" s="1">
        <v>2171.8849152542371</v>
      </c>
      <c r="E311" s="1">
        <f>IF(SUBTOTAL(103, Dados_Caged[[#This Row],[município]]), Dados_Caged[[#This Row],[salário médio]], NA())</f>
        <v>2171.8849152542371</v>
      </c>
    </row>
    <row r="312" spans="1:5" x14ac:dyDescent="0.25">
      <c r="A312" t="s">
        <v>11</v>
      </c>
      <c r="B312" s="4" t="s">
        <v>6</v>
      </c>
      <c r="C312" s="4">
        <v>-2</v>
      </c>
      <c r="D312" s="1">
        <v>2173.1168292682923</v>
      </c>
      <c r="E312" s="1">
        <f>IF(SUBTOTAL(103, Dados_Caged[[#This Row],[município]]), Dados_Caged[[#This Row],[salário médio]], NA())</f>
        <v>2173.1168292682923</v>
      </c>
    </row>
    <row r="313" spans="1:5" x14ac:dyDescent="0.25">
      <c r="A313" t="s">
        <v>108</v>
      </c>
      <c r="B313" s="4" t="s">
        <v>4</v>
      </c>
      <c r="C313" s="4">
        <v>748</v>
      </c>
      <c r="D313" s="1">
        <v>2173.6888432192959</v>
      </c>
      <c r="E313" s="1">
        <f>IF(SUBTOTAL(103, Dados_Caged[[#This Row],[município]]), Dados_Caged[[#This Row],[salário médio]], NA())</f>
        <v>2173.6888432192959</v>
      </c>
    </row>
    <row r="314" spans="1:5" x14ac:dyDescent="0.25">
      <c r="A314" t="s">
        <v>25</v>
      </c>
      <c r="B314" s="4" t="s">
        <v>4</v>
      </c>
      <c r="C314" s="4">
        <v>6</v>
      </c>
      <c r="D314" s="1">
        <v>2175.2361904761906</v>
      </c>
      <c r="E314" s="1">
        <f>IF(SUBTOTAL(103, Dados_Caged[[#This Row],[município]]), Dados_Caged[[#This Row],[salário médio]], NA())</f>
        <v>2175.2361904761906</v>
      </c>
    </row>
    <row r="315" spans="1:5" x14ac:dyDescent="0.25">
      <c r="A315" t="s">
        <v>20</v>
      </c>
      <c r="B315" s="4" t="s">
        <v>4</v>
      </c>
      <c r="C315" s="4">
        <v>12</v>
      </c>
      <c r="D315" s="1">
        <v>2175.4137878787878</v>
      </c>
      <c r="E315" s="1">
        <f>IF(SUBTOTAL(103, Dados_Caged[[#This Row],[município]]), Dados_Caged[[#This Row],[salário médio]], NA())</f>
        <v>2175.4137878787878</v>
      </c>
    </row>
    <row r="316" spans="1:5" x14ac:dyDescent="0.25">
      <c r="A316" t="s">
        <v>396</v>
      </c>
      <c r="B316" s="4" t="s">
        <v>4</v>
      </c>
      <c r="C316" s="4">
        <v>76</v>
      </c>
      <c r="D316" s="1">
        <v>2175.4472641509433</v>
      </c>
      <c r="E316" s="1">
        <f>IF(SUBTOTAL(103, Dados_Caged[[#This Row],[município]]), Dados_Caged[[#This Row],[salário médio]], NA())</f>
        <v>2175.4472641509433</v>
      </c>
    </row>
    <row r="317" spans="1:5" x14ac:dyDescent="0.25">
      <c r="A317" t="s">
        <v>466</v>
      </c>
      <c r="B317" s="4" t="s">
        <v>4</v>
      </c>
      <c r="C317" s="4">
        <v>7</v>
      </c>
      <c r="D317" s="1">
        <v>2177.4207339449531</v>
      </c>
      <c r="E317" s="1">
        <f>IF(SUBTOTAL(103, Dados_Caged[[#This Row],[município]]), Dados_Caged[[#This Row],[salário médio]], NA())</f>
        <v>2177.4207339449531</v>
      </c>
    </row>
    <row r="318" spans="1:5" x14ac:dyDescent="0.25">
      <c r="A318" t="s">
        <v>305</v>
      </c>
      <c r="B318" s="4" t="s">
        <v>4</v>
      </c>
      <c r="C318" s="4">
        <v>11</v>
      </c>
      <c r="D318" s="1">
        <v>2178.213042821159</v>
      </c>
      <c r="E318" s="1">
        <f>IF(SUBTOTAL(103, Dados_Caged[[#This Row],[município]]), Dados_Caged[[#This Row],[salário médio]], NA())</f>
        <v>2178.213042821159</v>
      </c>
    </row>
    <row r="319" spans="1:5" x14ac:dyDescent="0.25">
      <c r="A319" t="s">
        <v>468</v>
      </c>
      <c r="B319" s="4" t="s">
        <v>4</v>
      </c>
      <c r="C319" s="4">
        <v>48</v>
      </c>
      <c r="D319" s="1">
        <v>2178.344584181943</v>
      </c>
      <c r="E319" s="1">
        <f>IF(SUBTOTAL(103, Dados_Caged[[#This Row],[município]]), Dados_Caged[[#This Row],[salário médio]], NA())</f>
        <v>2178.344584181943</v>
      </c>
    </row>
    <row r="320" spans="1:5" x14ac:dyDescent="0.25">
      <c r="A320" t="s">
        <v>436</v>
      </c>
      <c r="B320" s="4" t="s">
        <v>4</v>
      </c>
      <c r="C320" s="4">
        <v>44</v>
      </c>
      <c r="D320" s="1">
        <v>2179.0774255319129</v>
      </c>
      <c r="E320" s="1">
        <f>IF(SUBTOTAL(103, Dados_Caged[[#This Row],[município]]), Dados_Caged[[#This Row],[salário médio]], NA())</f>
        <v>2179.0774255319129</v>
      </c>
    </row>
    <row r="321" spans="1:5" x14ac:dyDescent="0.25">
      <c r="A321" t="s">
        <v>116</v>
      </c>
      <c r="B321" s="4" t="s">
        <v>6</v>
      </c>
      <c r="C321" s="4">
        <v>-33</v>
      </c>
      <c r="D321" s="1">
        <v>2180.2576712328769</v>
      </c>
      <c r="E321" s="1">
        <f>IF(SUBTOTAL(103, Dados_Caged[[#This Row],[município]]), Dados_Caged[[#This Row],[salário médio]], NA())</f>
        <v>2180.2576712328769</v>
      </c>
    </row>
    <row r="322" spans="1:5" x14ac:dyDescent="0.25">
      <c r="A322" t="s">
        <v>440</v>
      </c>
      <c r="B322" s="4" t="s">
        <v>6</v>
      </c>
      <c r="C322" s="4">
        <v>-11</v>
      </c>
      <c r="D322" s="1">
        <v>2181.3257847533632</v>
      </c>
      <c r="E322" s="1">
        <f>IF(SUBTOTAL(103, Dados_Caged[[#This Row],[município]]), Dados_Caged[[#This Row],[salário médio]], NA())</f>
        <v>2181.3257847533632</v>
      </c>
    </row>
    <row r="323" spans="1:5" x14ac:dyDescent="0.25">
      <c r="A323" t="s">
        <v>231</v>
      </c>
      <c r="B323" s="4" t="s">
        <v>4</v>
      </c>
      <c r="C323" s="4">
        <v>10</v>
      </c>
      <c r="D323" s="1">
        <v>2182.5848333333333</v>
      </c>
      <c r="E323" s="1">
        <f>IF(SUBTOTAL(103, Dados_Caged[[#This Row],[município]]), Dados_Caged[[#This Row],[salário médio]], NA())</f>
        <v>2182.5848333333333</v>
      </c>
    </row>
    <row r="324" spans="1:5" x14ac:dyDescent="0.25">
      <c r="A324" t="s">
        <v>592</v>
      </c>
      <c r="B324" s="4" t="s">
        <v>6</v>
      </c>
      <c r="C324" s="4">
        <v>-3</v>
      </c>
      <c r="D324" s="1">
        <v>2182.6948327246228</v>
      </c>
      <c r="E324" s="1">
        <f>IF(SUBTOTAL(103, Dados_Caged[[#This Row],[município]]), Dados_Caged[[#This Row],[salário médio]], NA())</f>
        <v>2182.6948327246228</v>
      </c>
    </row>
    <row r="325" spans="1:5" x14ac:dyDescent="0.25">
      <c r="A325" t="s">
        <v>296</v>
      </c>
      <c r="B325" s="4" t="s">
        <v>4</v>
      </c>
      <c r="C325" s="4">
        <v>1</v>
      </c>
      <c r="D325" s="1">
        <v>2184.3416030534349</v>
      </c>
      <c r="E325" s="1">
        <f>IF(SUBTOTAL(103, Dados_Caged[[#This Row],[município]]), Dados_Caged[[#This Row],[salário médio]], NA())</f>
        <v>2184.3416030534349</v>
      </c>
    </row>
    <row r="326" spans="1:5" x14ac:dyDescent="0.25">
      <c r="A326" t="s">
        <v>115</v>
      </c>
      <c r="B326" s="4" t="s">
        <v>6</v>
      </c>
      <c r="C326" s="4">
        <v>-50</v>
      </c>
      <c r="D326" s="1">
        <v>2184.6664924242459</v>
      </c>
      <c r="E326" s="1">
        <f>IF(SUBTOTAL(103, Dados_Caged[[#This Row],[município]]), Dados_Caged[[#This Row],[salário médio]], NA())</f>
        <v>2184.6664924242459</v>
      </c>
    </row>
    <row r="327" spans="1:5" x14ac:dyDescent="0.25">
      <c r="A327" t="s">
        <v>48</v>
      </c>
      <c r="B327" s="4" t="s">
        <v>6</v>
      </c>
      <c r="C327" s="4">
        <v>-22</v>
      </c>
      <c r="D327" s="1">
        <v>2186.357402957487</v>
      </c>
      <c r="E327" s="1">
        <f>IF(SUBTOTAL(103, Dados_Caged[[#This Row],[município]]), Dados_Caged[[#This Row],[salário médio]], NA())</f>
        <v>2186.357402957487</v>
      </c>
    </row>
    <row r="328" spans="1:5" x14ac:dyDescent="0.25">
      <c r="A328" t="s">
        <v>365</v>
      </c>
      <c r="B328" s="4" t="s">
        <v>4</v>
      </c>
      <c r="C328" s="4">
        <v>10</v>
      </c>
      <c r="D328" s="1">
        <v>2188.2779591836734</v>
      </c>
      <c r="E328" s="1">
        <f>IF(SUBTOTAL(103, Dados_Caged[[#This Row],[município]]), Dados_Caged[[#This Row],[salário médio]], NA())</f>
        <v>2188.2779591836734</v>
      </c>
    </row>
    <row r="329" spans="1:5" x14ac:dyDescent="0.25">
      <c r="A329" t="s">
        <v>93</v>
      </c>
      <c r="B329" s="4" t="s">
        <v>6</v>
      </c>
      <c r="C329" s="4">
        <v>-4</v>
      </c>
      <c r="D329" s="1">
        <v>2188.7545</v>
      </c>
      <c r="E329" s="1">
        <f>IF(SUBTOTAL(103, Dados_Caged[[#This Row],[município]]), Dados_Caged[[#This Row],[salário médio]], NA())</f>
        <v>2188.7545</v>
      </c>
    </row>
    <row r="330" spans="1:5" x14ac:dyDescent="0.25">
      <c r="A330" t="s">
        <v>372</v>
      </c>
      <c r="B330" s="4" t="s">
        <v>6</v>
      </c>
      <c r="C330" s="4">
        <v>-5</v>
      </c>
      <c r="D330" s="1">
        <v>2188.7810091743117</v>
      </c>
      <c r="E330" s="1">
        <f>IF(SUBTOTAL(103, Dados_Caged[[#This Row],[município]]), Dados_Caged[[#This Row],[salário médio]], NA())</f>
        <v>2188.7810091743117</v>
      </c>
    </row>
    <row r="331" spans="1:5" x14ac:dyDescent="0.25">
      <c r="A331" t="s">
        <v>288</v>
      </c>
      <c r="B331" s="4" t="s">
        <v>4</v>
      </c>
      <c r="C331" s="4">
        <v>27</v>
      </c>
      <c r="D331" s="1">
        <v>2188.8835658238881</v>
      </c>
      <c r="E331" s="1">
        <f>IF(SUBTOTAL(103, Dados_Caged[[#This Row],[município]]), Dados_Caged[[#This Row],[salário médio]], NA())</f>
        <v>2188.8835658238881</v>
      </c>
    </row>
    <row r="332" spans="1:5" x14ac:dyDescent="0.25">
      <c r="A332" t="s">
        <v>377</v>
      </c>
      <c r="B332" s="4" t="s">
        <v>4</v>
      </c>
      <c r="C332" s="4">
        <v>32</v>
      </c>
      <c r="D332" s="1">
        <v>2190</v>
      </c>
      <c r="E332" s="1">
        <f>IF(SUBTOTAL(103, Dados_Caged[[#This Row],[município]]), Dados_Caged[[#This Row],[salário médio]], NA())</f>
        <v>2190</v>
      </c>
    </row>
    <row r="333" spans="1:5" x14ac:dyDescent="0.25">
      <c r="A333" t="s">
        <v>567</v>
      </c>
      <c r="B333" s="4" t="s">
        <v>4</v>
      </c>
      <c r="C333" s="4">
        <v>25</v>
      </c>
      <c r="D333" s="1">
        <v>2190.5296798975673</v>
      </c>
      <c r="E333" s="1">
        <f>IF(SUBTOTAL(103, Dados_Caged[[#This Row],[município]]), Dados_Caged[[#This Row],[salário médio]], NA())</f>
        <v>2190.5296798975673</v>
      </c>
    </row>
    <row r="334" spans="1:5" x14ac:dyDescent="0.25">
      <c r="A334" t="s">
        <v>590</v>
      </c>
      <c r="B334" s="4" t="s">
        <v>6</v>
      </c>
      <c r="C334" s="4">
        <v>-5</v>
      </c>
      <c r="D334" s="1">
        <v>2190.8585217391305</v>
      </c>
      <c r="E334" s="1">
        <f>IF(SUBTOTAL(103, Dados_Caged[[#This Row],[município]]), Dados_Caged[[#This Row],[salário médio]], NA())</f>
        <v>2190.8585217391305</v>
      </c>
    </row>
    <row r="335" spans="1:5" x14ac:dyDescent="0.25">
      <c r="A335" t="s">
        <v>166</v>
      </c>
      <c r="B335" s="4" t="s">
        <v>6</v>
      </c>
      <c r="C335" s="4">
        <v>-10</v>
      </c>
      <c r="D335" s="1">
        <v>2191.8561805555555</v>
      </c>
      <c r="E335" s="1">
        <f>IF(SUBTOTAL(103, Dados_Caged[[#This Row],[município]]), Dados_Caged[[#This Row],[salário médio]], NA())</f>
        <v>2191.8561805555555</v>
      </c>
    </row>
    <row r="336" spans="1:5" x14ac:dyDescent="0.25">
      <c r="A336" t="s">
        <v>413</v>
      </c>
      <c r="B336" s="4" t="s">
        <v>4</v>
      </c>
      <c r="C336" s="4">
        <v>49</v>
      </c>
      <c r="D336" s="1">
        <v>2192.5523976608174</v>
      </c>
      <c r="E336" s="1">
        <f>IF(SUBTOTAL(103, Dados_Caged[[#This Row],[município]]), Dados_Caged[[#This Row],[salário médio]], NA())</f>
        <v>2192.5523976608174</v>
      </c>
    </row>
    <row r="337" spans="1:5" x14ac:dyDescent="0.25">
      <c r="A337" t="s">
        <v>387</v>
      </c>
      <c r="B337" s="4" t="s">
        <v>4</v>
      </c>
      <c r="C337" s="4">
        <v>5</v>
      </c>
      <c r="D337" s="1">
        <v>2197.6595215311004</v>
      </c>
      <c r="E337" s="1">
        <f>IF(SUBTOTAL(103, Dados_Caged[[#This Row],[município]]), Dados_Caged[[#This Row],[salário médio]], NA())</f>
        <v>2197.6595215311004</v>
      </c>
    </row>
    <row r="338" spans="1:5" x14ac:dyDescent="0.25">
      <c r="A338" t="s">
        <v>405</v>
      </c>
      <c r="B338" s="4" t="s">
        <v>4</v>
      </c>
      <c r="C338" s="4">
        <v>194</v>
      </c>
      <c r="D338" s="1">
        <v>2199.5172619047621</v>
      </c>
      <c r="E338" s="1">
        <f>IF(SUBTOTAL(103, Dados_Caged[[#This Row],[município]]), Dados_Caged[[#This Row],[salário médio]], NA())</f>
        <v>2199.5172619047621</v>
      </c>
    </row>
    <row r="339" spans="1:5" x14ac:dyDescent="0.25">
      <c r="A339" t="s">
        <v>572</v>
      </c>
      <c r="B339" s="4" t="s">
        <v>6</v>
      </c>
      <c r="C339" s="4">
        <v>-11</v>
      </c>
      <c r="D339" s="1">
        <v>2199.791310861423</v>
      </c>
      <c r="E339" s="1">
        <f>IF(SUBTOTAL(103, Dados_Caged[[#This Row],[município]]), Dados_Caged[[#This Row],[salário médio]], NA())</f>
        <v>2199.791310861423</v>
      </c>
    </row>
    <row r="340" spans="1:5" x14ac:dyDescent="0.25">
      <c r="A340" t="s">
        <v>398</v>
      </c>
      <c r="B340" s="4" t="s">
        <v>4</v>
      </c>
      <c r="C340" s="4">
        <v>0</v>
      </c>
      <c r="D340" s="1">
        <v>2202.4117582417584</v>
      </c>
      <c r="E340" s="1">
        <f>IF(SUBTOTAL(103, Dados_Caged[[#This Row],[município]]), Dados_Caged[[#This Row],[salário médio]], NA())</f>
        <v>2202.4117582417584</v>
      </c>
    </row>
    <row r="341" spans="1:5" x14ac:dyDescent="0.25">
      <c r="A341" t="s">
        <v>486</v>
      </c>
      <c r="B341" s="4" t="s">
        <v>4</v>
      </c>
      <c r="C341" s="4">
        <v>3</v>
      </c>
      <c r="D341" s="1">
        <v>2203.4870129870128</v>
      </c>
      <c r="E341" s="1">
        <f>IF(SUBTOTAL(103, Dados_Caged[[#This Row],[município]]), Dados_Caged[[#This Row],[salário médio]], NA())</f>
        <v>2203.4870129870128</v>
      </c>
    </row>
    <row r="342" spans="1:5" x14ac:dyDescent="0.25">
      <c r="A342" t="s">
        <v>31</v>
      </c>
      <c r="B342" s="4" t="s">
        <v>6</v>
      </c>
      <c r="C342" s="4">
        <v>-3</v>
      </c>
      <c r="D342" s="1">
        <v>2204.8023529411767</v>
      </c>
      <c r="E342" s="1">
        <f>IF(SUBTOTAL(103, Dados_Caged[[#This Row],[município]]), Dados_Caged[[#This Row],[salário médio]], NA())</f>
        <v>2204.8023529411767</v>
      </c>
    </row>
    <row r="343" spans="1:5" x14ac:dyDescent="0.25">
      <c r="A343" t="s">
        <v>373</v>
      </c>
      <c r="B343" s="4" t="s">
        <v>4</v>
      </c>
      <c r="C343" s="4">
        <v>1</v>
      </c>
      <c r="D343" s="1">
        <v>2204.8066666666668</v>
      </c>
      <c r="E343" s="1">
        <f>IF(SUBTOTAL(103, Dados_Caged[[#This Row],[município]]), Dados_Caged[[#This Row],[salário médio]], NA())</f>
        <v>2204.8066666666668</v>
      </c>
    </row>
    <row r="344" spans="1:5" x14ac:dyDescent="0.25">
      <c r="A344" t="s">
        <v>505</v>
      </c>
      <c r="B344" s="4" t="s">
        <v>4</v>
      </c>
      <c r="C344" s="4">
        <v>0</v>
      </c>
      <c r="D344" s="1">
        <v>2204.9193749999999</v>
      </c>
      <c r="E344" s="1">
        <f>IF(SUBTOTAL(103, Dados_Caged[[#This Row],[município]]), Dados_Caged[[#This Row],[salário médio]], NA())</f>
        <v>2204.9193749999999</v>
      </c>
    </row>
    <row r="345" spans="1:5" x14ac:dyDescent="0.25">
      <c r="A345" t="s">
        <v>280</v>
      </c>
      <c r="B345" s="4" t="s">
        <v>4</v>
      </c>
      <c r="C345" s="4">
        <v>192</v>
      </c>
      <c r="D345" s="1">
        <v>2205.128599182005</v>
      </c>
      <c r="E345" s="1">
        <f>IF(SUBTOTAL(103, Dados_Caged[[#This Row],[município]]), Dados_Caged[[#This Row],[salário médio]], NA())</f>
        <v>2205.128599182005</v>
      </c>
    </row>
    <row r="346" spans="1:5" x14ac:dyDescent="0.25">
      <c r="A346" t="s">
        <v>332</v>
      </c>
      <c r="B346" s="4" t="s">
        <v>6</v>
      </c>
      <c r="C346" s="4">
        <v>-5</v>
      </c>
      <c r="D346" s="1">
        <v>2208.1269035532996</v>
      </c>
      <c r="E346" s="1">
        <f>IF(SUBTOTAL(103, Dados_Caged[[#This Row],[município]]), Dados_Caged[[#This Row],[salário médio]], NA())</f>
        <v>2208.1269035532996</v>
      </c>
    </row>
    <row r="347" spans="1:5" x14ac:dyDescent="0.25">
      <c r="A347" t="s">
        <v>514</v>
      </c>
      <c r="B347" s="4" t="s">
        <v>6</v>
      </c>
      <c r="C347" s="4">
        <v>-27</v>
      </c>
      <c r="D347" s="1">
        <v>2209.9667942583733</v>
      </c>
      <c r="E347" s="1">
        <f>IF(SUBTOTAL(103, Dados_Caged[[#This Row],[município]]), Dados_Caged[[#This Row],[salário médio]], NA())</f>
        <v>2209.9667942583733</v>
      </c>
    </row>
    <row r="348" spans="1:5" x14ac:dyDescent="0.25">
      <c r="A348" t="s">
        <v>183</v>
      </c>
      <c r="B348" s="4" t="s">
        <v>4</v>
      </c>
      <c r="C348" s="4">
        <v>1</v>
      </c>
      <c r="D348" s="1">
        <v>2211.4409049773758</v>
      </c>
      <c r="E348" s="1">
        <f>IF(SUBTOTAL(103, Dados_Caged[[#This Row],[município]]), Dados_Caged[[#This Row],[salário médio]], NA())</f>
        <v>2211.4409049773758</v>
      </c>
    </row>
    <row r="349" spans="1:5" x14ac:dyDescent="0.25">
      <c r="A349" t="s">
        <v>430</v>
      </c>
      <c r="B349" s="4" t="s">
        <v>4</v>
      </c>
      <c r="C349" s="4">
        <v>36</v>
      </c>
      <c r="D349" s="1">
        <v>2211.460072463768</v>
      </c>
      <c r="E349" s="1">
        <f>IF(SUBTOTAL(103, Dados_Caged[[#This Row],[município]]), Dados_Caged[[#This Row],[salário médio]], NA())</f>
        <v>2211.460072463768</v>
      </c>
    </row>
    <row r="350" spans="1:5" x14ac:dyDescent="0.25">
      <c r="A350" t="s">
        <v>318</v>
      </c>
      <c r="B350" s="4" t="s">
        <v>6</v>
      </c>
      <c r="C350" s="4">
        <v>-5</v>
      </c>
      <c r="D350" s="1">
        <v>2216.2469230769229</v>
      </c>
      <c r="E350" s="1">
        <f>IF(SUBTOTAL(103, Dados_Caged[[#This Row],[município]]), Dados_Caged[[#This Row],[salário médio]], NA())</f>
        <v>2216.2469230769229</v>
      </c>
    </row>
    <row r="351" spans="1:5" x14ac:dyDescent="0.25">
      <c r="A351" t="s">
        <v>330</v>
      </c>
      <c r="B351" s="4" t="s">
        <v>6</v>
      </c>
      <c r="C351" s="4">
        <v>-43</v>
      </c>
      <c r="D351" s="1">
        <v>2216.9592558215072</v>
      </c>
      <c r="E351" s="1">
        <f>IF(SUBTOTAL(103, Dados_Caged[[#This Row],[município]]), Dados_Caged[[#This Row],[salário médio]], NA())</f>
        <v>2216.9592558215072</v>
      </c>
    </row>
    <row r="352" spans="1:5" x14ac:dyDescent="0.25">
      <c r="A352" t="s">
        <v>479</v>
      </c>
      <c r="B352" s="4" t="s">
        <v>4</v>
      </c>
      <c r="C352" s="4">
        <v>7</v>
      </c>
      <c r="D352" s="1">
        <v>2217.5720519480528</v>
      </c>
      <c r="E352" s="1">
        <f>IF(SUBTOTAL(103, Dados_Caged[[#This Row],[município]]), Dados_Caged[[#This Row],[salário médio]], NA())</f>
        <v>2217.5720519480528</v>
      </c>
    </row>
    <row r="353" spans="1:5" x14ac:dyDescent="0.25">
      <c r="A353" t="s">
        <v>184</v>
      </c>
      <c r="B353" s="4" t="s">
        <v>6</v>
      </c>
      <c r="C353" s="4">
        <v>-5</v>
      </c>
      <c r="D353" s="1">
        <v>2218.6970967741936</v>
      </c>
      <c r="E353" s="1">
        <f>IF(SUBTOTAL(103, Dados_Caged[[#This Row],[município]]), Dados_Caged[[#This Row],[salário médio]], NA())</f>
        <v>2218.6970967741936</v>
      </c>
    </row>
    <row r="354" spans="1:5" x14ac:dyDescent="0.25">
      <c r="A354" t="s">
        <v>350</v>
      </c>
      <c r="B354" s="4" t="s">
        <v>6</v>
      </c>
      <c r="C354" s="4">
        <v>-1</v>
      </c>
      <c r="D354" s="1">
        <v>2219.6983116883116</v>
      </c>
      <c r="E354" s="1">
        <f>IF(SUBTOTAL(103, Dados_Caged[[#This Row],[município]]), Dados_Caged[[#This Row],[salário médio]], NA())</f>
        <v>2219.6983116883116</v>
      </c>
    </row>
    <row r="355" spans="1:5" x14ac:dyDescent="0.25">
      <c r="A355" t="s">
        <v>43</v>
      </c>
      <c r="B355" s="4" t="s">
        <v>4</v>
      </c>
      <c r="C355" s="4">
        <v>4</v>
      </c>
      <c r="D355" s="1">
        <v>2225.2339999999999</v>
      </c>
      <c r="E355" s="1">
        <f>IF(SUBTOTAL(103, Dados_Caged[[#This Row],[município]]), Dados_Caged[[#This Row],[salário médio]], NA())</f>
        <v>2225.2339999999999</v>
      </c>
    </row>
    <row r="356" spans="1:5" x14ac:dyDescent="0.25">
      <c r="A356" t="s">
        <v>17</v>
      </c>
      <c r="B356" s="4" t="s">
        <v>6</v>
      </c>
      <c r="C356" s="4">
        <v>-1</v>
      </c>
      <c r="D356" s="1">
        <v>2226.5676470588237</v>
      </c>
      <c r="E356" s="1">
        <f>IF(SUBTOTAL(103, Dados_Caged[[#This Row],[município]]), Dados_Caged[[#This Row],[salário médio]], NA())</f>
        <v>2226.5676470588237</v>
      </c>
    </row>
    <row r="357" spans="1:5" x14ac:dyDescent="0.25">
      <c r="A357" t="s">
        <v>598</v>
      </c>
      <c r="B357" s="4" t="s">
        <v>4</v>
      </c>
      <c r="C357" s="4">
        <v>41</v>
      </c>
      <c r="D357" s="1">
        <v>2228.2597539149888</v>
      </c>
      <c r="E357" s="1">
        <f>IF(SUBTOTAL(103, Dados_Caged[[#This Row],[município]]), Dados_Caged[[#This Row],[salário médio]], NA())</f>
        <v>2228.2597539149888</v>
      </c>
    </row>
    <row r="358" spans="1:5" x14ac:dyDescent="0.25">
      <c r="A358" t="s">
        <v>538</v>
      </c>
      <c r="B358" s="4" t="s">
        <v>4</v>
      </c>
      <c r="C358" s="4">
        <v>489</v>
      </c>
      <c r="D358" s="1">
        <v>2229.7269053600603</v>
      </c>
      <c r="E358" s="1">
        <f>IF(SUBTOTAL(103, Dados_Caged[[#This Row],[município]]), Dados_Caged[[#This Row],[salário médio]], NA())</f>
        <v>2229.7269053600603</v>
      </c>
    </row>
    <row r="359" spans="1:5" x14ac:dyDescent="0.25">
      <c r="A359" t="s">
        <v>541</v>
      </c>
      <c r="B359" s="4" t="s">
        <v>4</v>
      </c>
      <c r="C359" s="4">
        <v>12</v>
      </c>
      <c r="D359" s="1">
        <v>2230.5981355932204</v>
      </c>
      <c r="E359" s="1">
        <f>IF(SUBTOTAL(103, Dados_Caged[[#This Row],[município]]), Dados_Caged[[#This Row],[salário médio]], NA())</f>
        <v>2230.5981355932204</v>
      </c>
    </row>
    <row r="360" spans="1:5" x14ac:dyDescent="0.25">
      <c r="A360" t="s">
        <v>624</v>
      </c>
      <c r="B360" s="4" t="s">
        <v>4</v>
      </c>
      <c r="C360" s="4">
        <v>88</v>
      </c>
      <c r="D360" s="1">
        <v>2230.8337222222221</v>
      </c>
      <c r="E360" s="1">
        <f>IF(SUBTOTAL(103, Dados_Caged[[#This Row],[município]]), Dados_Caged[[#This Row],[salário médio]], NA())</f>
        <v>2230.8337222222221</v>
      </c>
    </row>
    <row r="361" spans="1:5" x14ac:dyDescent="0.25">
      <c r="A361" t="s">
        <v>268</v>
      </c>
      <c r="B361" s="4" t="s">
        <v>4</v>
      </c>
      <c r="C361" s="4">
        <v>150</v>
      </c>
      <c r="D361" s="1">
        <v>2231.7863943894395</v>
      </c>
      <c r="E361" s="1">
        <f>IF(SUBTOTAL(103, Dados_Caged[[#This Row],[município]]), Dados_Caged[[#This Row],[salário médio]], NA())</f>
        <v>2231.7863943894395</v>
      </c>
    </row>
    <row r="362" spans="1:5" x14ac:dyDescent="0.25">
      <c r="A362" t="s">
        <v>619</v>
      </c>
      <c r="B362" s="4" t="s">
        <v>6</v>
      </c>
      <c r="C362" s="4">
        <v>-2</v>
      </c>
      <c r="D362" s="1">
        <v>2231.852727272727</v>
      </c>
      <c r="E362" s="1">
        <f>IF(SUBTOTAL(103, Dados_Caged[[#This Row],[município]]), Dados_Caged[[#This Row],[salário médio]], NA())</f>
        <v>2231.852727272727</v>
      </c>
    </row>
    <row r="363" spans="1:5" x14ac:dyDescent="0.25">
      <c r="A363" t="s">
        <v>233</v>
      </c>
      <c r="B363" s="4" t="s">
        <v>4</v>
      </c>
      <c r="C363" s="4">
        <v>89</v>
      </c>
      <c r="D363" s="1">
        <v>2233.00661971831</v>
      </c>
      <c r="E363" s="1">
        <f>IF(SUBTOTAL(103, Dados_Caged[[#This Row],[município]]), Dados_Caged[[#This Row],[salário médio]], NA())</f>
        <v>2233.00661971831</v>
      </c>
    </row>
    <row r="364" spans="1:5" x14ac:dyDescent="0.25">
      <c r="A364" t="s">
        <v>463</v>
      </c>
      <c r="B364" s="4" t="s">
        <v>4</v>
      </c>
      <c r="C364" s="4">
        <v>7</v>
      </c>
      <c r="D364" s="1">
        <v>2234.2596748946353</v>
      </c>
      <c r="E364" s="1">
        <f>IF(SUBTOTAL(103, Dados_Caged[[#This Row],[município]]), Dados_Caged[[#This Row],[salário médio]], NA())</f>
        <v>2234.2596748946353</v>
      </c>
    </row>
    <row r="365" spans="1:5" x14ac:dyDescent="0.25">
      <c r="A365" t="s">
        <v>473</v>
      </c>
      <c r="B365" s="4" t="s">
        <v>4</v>
      </c>
      <c r="C365" s="4">
        <v>6</v>
      </c>
      <c r="D365" s="1">
        <v>2234.365243902439</v>
      </c>
      <c r="E365" s="1">
        <f>IF(SUBTOTAL(103, Dados_Caged[[#This Row],[município]]), Dados_Caged[[#This Row],[salário médio]], NA())</f>
        <v>2234.365243902439</v>
      </c>
    </row>
    <row r="366" spans="1:5" x14ac:dyDescent="0.25">
      <c r="A366" t="s">
        <v>359</v>
      </c>
      <c r="B366" s="4" t="s">
        <v>4</v>
      </c>
      <c r="C366" s="4">
        <v>103</v>
      </c>
      <c r="D366" s="1">
        <v>2235.6567418546429</v>
      </c>
      <c r="E366" s="1">
        <f>IF(SUBTOTAL(103, Dados_Caged[[#This Row],[município]]), Dados_Caged[[#This Row],[salário médio]], NA())</f>
        <v>2235.6567418546429</v>
      </c>
    </row>
    <row r="367" spans="1:5" x14ac:dyDescent="0.25">
      <c r="A367" t="s">
        <v>267</v>
      </c>
      <c r="B367" s="4" t="s">
        <v>4</v>
      </c>
      <c r="C367" s="4">
        <v>6</v>
      </c>
      <c r="D367" s="1">
        <v>2236.0027027027027</v>
      </c>
      <c r="E367" s="1">
        <f>IF(SUBTOTAL(103, Dados_Caged[[#This Row],[município]]), Dados_Caged[[#This Row],[salário médio]], NA())</f>
        <v>2236.0027027027027</v>
      </c>
    </row>
    <row r="368" spans="1:5" x14ac:dyDescent="0.25">
      <c r="A368" t="s">
        <v>71</v>
      </c>
      <c r="B368" s="4" t="s">
        <v>4</v>
      </c>
      <c r="C368" s="4">
        <v>38</v>
      </c>
      <c r="D368" s="1">
        <v>2237.5238431677008</v>
      </c>
      <c r="E368" s="1">
        <f>IF(SUBTOTAL(103, Dados_Caged[[#This Row],[município]]), Dados_Caged[[#This Row],[salário médio]], NA())</f>
        <v>2237.5238431677008</v>
      </c>
    </row>
    <row r="369" spans="1:5" x14ac:dyDescent="0.25">
      <c r="A369" t="s">
        <v>517</v>
      </c>
      <c r="B369" s="4" t="s">
        <v>6</v>
      </c>
      <c r="C369" s="4">
        <v>-30</v>
      </c>
      <c r="D369" s="1">
        <v>2238.0235169326561</v>
      </c>
      <c r="E369" s="1">
        <f>IF(SUBTOTAL(103, Dados_Caged[[#This Row],[município]]), Dados_Caged[[#This Row],[salário médio]], NA())</f>
        <v>2238.0235169326561</v>
      </c>
    </row>
    <row r="370" spans="1:5" x14ac:dyDescent="0.25">
      <c r="A370" t="s">
        <v>416</v>
      </c>
      <c r="B370" s="4" t="s">
        <v>6</v>
      </c>
      <c r="C370" s="4">
        <v>-25</v>
      </c>
      <c r="D370" s="1">
        <v>2239.1422784810093</v>
      </c>
      <c r="E370" s="1">
        <f>IF(SUBTOTAL(103, Dados_Caged[[#This Row],[município]]), Dados_Caged[[#This Row],[salário médio]], NA())</f>
        <v>2239.1422784810093</v>
      </c>
    </row>
    <row r="371" spans="1:5" x14ac:dyDescent="0.25">
      <c r="A371" t="s">
        <v>152</v>
      </c>
      <c r="B371" s="4" t="s">
        <v>6</v>
      </c>
      <c r="C371" s="4">
        <v>-6</v>
      </c>
      <c r="D371" s="1">
        <v>2240.9504545454547</v>
      </c>
      <c r="E371" s="1">
        <f>IF(SUBTOTAL(103, Dados_Caged[[#This Row],[município]]), Dados_Caged[[#This Row],[salário médio]], NA())</f>
        <v>2240.9504545454547</v>
      </c>
    </row>
    <row r="372" spans="1:5" x14ac:dyDescent="0.25">
      <c r="A372" t="s">
        <v>551</v>
      </c>
      <c r="B372" s="4" t="s">
        <v>4</v>
      </c>
      <c r="C372" s="4">
        <v>0</v>
      </c>
      <c r="D372" s="1">
        <v>2242</v>
      </c>
      <c r="E372" s="1">
        <f>IF(SUBTOTAL(103, Dados_Caged[[#This Row],[município]]), Dados_Caged[[#This Row],[salário médio]], NA())</f>
        <v>2242</v>
      </c>
    </row>
    <row r="373" spans="1:5" x14ac:dyDescent="0.25">
      <c r="A373" t="s">
        <v>308</v>
      </c>
      <c r="B373" s="4" t="s">
        <v>4</v>
      </c>
      <c r="C373" s="4">
        <v>8</v>
      </c>
      <c r="D373" s="1">
        <v>2242.3050000000003</v>
      </c>
      <c r="E373" s="1">
        <f>IF(SUBTOTAL(103, Dados_Caged[[#This Row],[município]]), Dados_Caged[[#This Row],[salário médio]], NA())</f>
        <v>2242.3050000000003</v>
      </c>
    </row>
    <row r="374" spans="1:5" x14ac:dyDescent="0.25">
      <c r="A374" t="s">
        <v>472</v>
      </c>
      <c r="B374" s="4" t="s">
        <v>4</v>
      </c>
      <c r="C374" s="4">
        <v>4</v>
      </c>
      <c r="D374" s="1">
        <v>2243.1620183486239</v>
      </c>
      <c r="E374" s="1">
        <f>IF(SUBTOTAL(103, Dados_Caged[[#This Row],[município]]), Dados_Caged[[#This Row],[salário médio]], NA())</f>
        <v>2243.1620183486239</v>
      </c>
    </row>
    <row r="375" spans="1:5" x14ac:dyDescent="0.25">
      <c r="A375" t="s">
        <v>421</v>
      </c>
      <c r="B375" s="4" t="s">
        <v>4</v>
      </c>
      <c r="C375" s="4">
        <v>98</v>
      </c>
      <c r="D375" s="1">
        <v>2243.942847769029</v>
      </c>
      <c r="E375" s="1">
        <f>IF(SUBTOTAL(103, Dados_Caged[[#This Row],[município]]), Dados_Caged[[#This Row],[salário médio]], NA())</f>
        <v>2243.942847769029</v>
      </c>
    </row>
    <row r="376" spans="1:5" x14ac:dyDescent="0.25">
      <c r="A376" t="s">
        <v>273</v>
      </c>
      <c r="B376" s="4" t="s">
        <v>6</v>
      </c>
      <c r="C376" s="4">
        <v>-1</v>
      </c>
      <c r="D376" s="1">
        <v>2245.8016271186434</v>
      </c>
      <c r="E376" s="1">
        <f>IF(SUBTOTAL(103, Dados_Caged[[#This Row],[município]]), Dados_Caged[[#This Row],[salário médio]], NA())</f>
        <v>2245.8016271186434</v>
      </c>
    </row>
    <row r="377" spans="1:5" x14ac:dyDescent="0.25">
      <c r="A377" t="s">
        <v>192</v>
      </c>
      <c r="B377" s="4" t="s">
        <v>4</v>
      </c>
      <c r="C377" s="4">
        <v>19</v>
      </c>
      <c r="D377" s="1">
        <v>2247.8253388332259</v>
      </c>
      <c r="E377" s="1">
        <f>IF(SUBTOTAL(103, Dados_Caged[[#This Row],[município]]), Dados_Caged[[#This Row],[salário médio]], NA())</f>
        <v>2247.8253388332259</v>
      </c>
    </row>
    <row r="378" spans="1:5" x14ac:dyDescent="0.25">
      <c r="A378" t="s">
        <v>228</v>
      </c>
      <c r="B378" s="4" t="s">
        <v>4</v>
      </c>
      <c r="C378" s="4">
        <v>5</v>
      </c>
      <c r="D378" s="1">
        <v>2249.6864705882354</v>
      </c>
      <c r="E378" s="1">
        <f>IF(SUBTOTAL(103, Dados_Caged[[#This Row],[município]]), Dados_Caged[[#This Row],[salário médio]], NA())</f>
        <v>2249.6864705882354</v>
      </c>
    </row>
    <row r="379" spans="1:5" x14ac:dyDescent="0.25">
      <c r="A379" t="s">
        <v>627</v>
      </c>
      <c r="B379" s="4" t="s">
        <v>6</v>
      </c>
      <c r="C379" s="4">
        <v>-15</v>
      </c>
      <c r="D379" s="1">
        <v>2250.0419266055051</v>
      </c>
      <c r="E379" s="1">
        <f>IF(SUBTOTAL(103, Dados_Caged[[#This Row],[município]]), Dados_Caged[[#This Row],[salário médio]], NA())</f>
        <v>2250.0419266055051</v>
      </c>
    </row>
    <row r="380" spans="1:5" x14ac:dyDescent="0.25">
      <c r="A380" t="s">
        <v>124</v>
      </c>
      <c r="B380" s="4" t="s">
        <v>4</v>
      </c>
      <c r="C380" s="4">
        <v>65</v>
      </c>
      <c r="D380" s="1">
        <v>2250.3325720309203</v>
      </c>
      <c r="E380" s="1">
        <f>IF(SUBTOTAL(103, Dados_Caged[[#This Row],[município]]), Dados_Caged[[#This Row],[salário médio]], NA())</f>
        <v>2250.3325720309203</v>
      </c>
    </row>
    <row r="381" spans="1:5" x14ac:dyDescent="0.25">
      <c r="A381" t="s">
        <v>401</v>
      </c>
      <c r="B381" s="4" t="s">
        <v>6</v>
      </c>
      <c r="C381" s="4">
        <v>-41</v>
      </c>
      <c r="D381" s="1">
        <v>2250.5300619195045</v>
      </c>
      <c r="E381" s="1">
        <f>IF(SUBTOTAL(103, Dados_Caged[[#This Row],[município]]), Dados_Caged[[#This Row],[salário médio]], NA())</f>
        <v>2250.5300619195045</v>
      </c>
    </row>
    <row r="382" spans="1:5" x14ac:dyDescent="0.25">
      <c r="A382" t="s">
        <v>51</v>
      </c>
      <c r="B382" s="4" t="s">
        <v>6</v>
      </c>
      <c r="C382" s="4">
        <v>-45</v>
      </c>
      <c r="D382" s="1">
        <v>2251.5302365509351</v>
      </c>
      <c r="E382" s="1">
        <f>IF(SUBTOTAL(103, Dados_Caged[[#This Row],[município]]), Dados_Caged[[#This Row],[salário médio]], NA())</f>
        <v>2251.5302365509351</v>
      </c>
    </row>
    <row r="383" spans="1:5" x14ac:dyDescent="0.25">
      <c r="A383" t="s">
        <v>527</v>
      </c>
      <c r="B383" s="4" t="s">
        <v>6</v>
      </c>
      <c r="C383" s="4">
        <v>-59</v>
      </c>
      <c r="D383" s="1">
        <v>2254.1593962264155</v>
      </c>
      <c r="E383" s="1">
        <f>IF(SUBTOTAL(103, Dados_Caged[[#This Row],[município]]), Dados_Caged[[#This Row],[salário médio]], NA())</f>
        <v>2254.1593962264155</v>
      </c>
    </row>
    <row r="384" spans="1:5" x14ac:dyDescent="0.25">
      <c r="A384" t="s">
        <v>126</v>
      </c>
      <c r="B384" s="4" t="s">
        <v>4</v>
      </c>
      <c r="C384" s="4">
        <v>187</v>
      </c>
      <c r="D384" s="1">
        <v>2254.6037439779984</v>
      </c>
      <c r="E384" s="1">
        <f>IF(SUBTOTAL(103, Dados_Caged[[#This Row],[município]]), Dados_Caged[[#This Row],[salário médio]], NA())</f>
        <v>2254.6037439779984</v>
      </c>
    </row>
    <row r="385" spans="1:5" x14ac:dyDescent="0.25">
      <c r="A385" t="s">
        <v>136</v>
      </c>
      <c r="B385" s="4" t="s">
        <v>6</v>
      </c>
      <c r="C385" s="4">
        <v>-51</v>
      </c>
      <c r="D385" s="1">
        <v>2256.0759709379181</v>
      </c>
      <c r="E385" s="1">
        <f>IF(SUBTOTAL(103, Dados_Caged[[#This Row],[município]]), Dados_Caged[[#This Row],[salário médio]], NA())</f>
        <v>2256.0759709379181</v>
      </c>
    </row>
    <row r="386" spans="1:5" x14ac:dyDescent="0.25">
      <c r="A386" t="s">
        <v>243</v>
      </c>
      <c r="B386" s="4" t="s">
        <v>4</v>
      </c>
      <c r="C386" s="4">
        <v>6</v>
      </c>
      <c r="D386" s="1">
        <v>2256.3830303030309</v>
      </c>
      <c r="E386" s="1">
        <f>IF(SUBTOTAL(103, Dados_Caged[[#This Row],[município]]), Dados_Caged[[#This Row],[salário médio]], NA())</f>
        <v>2256.3830303030309</v>
      </c>
    </row>
    <row r="387" spans="1:5" x14ac:dyDescent="0.25">
      <c r="A387" t="s">
        <v>156</v>
      </c>
      <c r="B387" s="4" t="s">
        <v>6</v>
      </c>
      <c r="C387" s="4">
        <v>-5</v>
      </c>
      <c r="D387" s="1">
        <v>2257.4163840653737</v>
      </c>
      <c r="E387" s="1">
        <f>IF(SUBTOTAL(103, Dados_Caged[[#This Row],[município]]), Dados_Caged[[#This Row],[salário médio]], NA())</f>
        <v>2257.4163840653737</v>
      </c>
    </row>
    <row r="388" spans="1:5" x14ac:dyDescent="0.25">
      <c r="A388" t="s">
        <v>232</v>
      </c>
      <c r="B388" s="4" t="s">
        <v>4</v>
      </c>
      <c r="C388" s="4">
        <v>7</v>
      </c>
      <c r="D388" s="1">
        <v>2257.4284615384613</v>
      </c>
      <c r="E388" s="1">
        <f>IF(SUBTOTAL(103, Dados_Caged[[#This Row],[município]]), Dados_Caged[[#This Row],[salário médio]], NA())</f>
        <v>2257.4284615384613</v>
      </c>
    </row>
    <row r="389" spans="1:5" x14ac:dyDescent="0.25">
      <c r="A389" t="s">
        <v>441</v>
      </c>
      <c r="B389" s="4" t="s">
        <v>4</v>
      </c>
      <c r="C389" s="4">
        <v>25</v>
      </c>
      <c r="D389" s="1">
        <v>2258.5535978835983</v>
      </c>
      <c r="E389" s="1">
        <f>IF(SUBTOTAL(103, Dados_Caged[[#This Row],[município]]), Dados_Caged[[#This Row],[salário médio]], NA())</f>
        <v>2258.5535978835983</v>
      </c>
    </row>
    <row r="390" spans="1:5" x14ac:dyDescent="0.25">
      <c r="A390" t="s">
        <v>211</v>
      </c>
      <c r="B390" s="4" t="s">
        <v>4</v>
      </c>
      <c r="C390" s="4">
        <v>59</v>
      </c>
      <c r="D390" s="1">
        <v>2259.7679324055671</v>
      </c>
      <c r="E390" s="1">
        <f>IF(SUBTOTAL(103, Dados_Caged[[#This Row],[município]]), Dados_Caged[[#This Row],[salário médio]], NA())</f>
        <v>2259.7679324055671</v>
      </c>
    </row>
    <row r="391" spans="1:5" x14ac:dyDescent="0.25">
      <c r="A391" t="s">
        <v>40</v>
      </c>
      <c r="B391" s="4" t="s">
        <v>6</v>
      </c>
      <c r="C391" s="4">
        <v>-4</v>
      </c>
      <c r="D391" s="1">
        <v>2260.605</v>
      </c>
      <c r="E391" s="1">
        <f>IF(SUBTOTAL(103, Dados_Caged[[#This Row],[município]]), Dados_Caged[[#This Row],[salário médio]], NA())</f>
        <v>2260.605</v>
      </c>
    </row>
    <row r="392" spans="1:5" x14ac:dyDescent="0.25">
      <c r="A392" t="s">
        <v>419</v>
      </c>
      <c r="B392" s="4" t="s">
        <v>4</v>
      </c>
      <c r="C392" s="4">
        <v>3</v>
      </c>
      <c r="D392" s="1">
        <v>2261.2804347826086</v>
      </c>
      <c r="E392" s="1">
        <f>IF(SUBTOTAL(103, Dados_Caged[[#This Row],[município]]), Dados_Caged[[#This Row],[salário médio]], NA())</f>
        <v>2261.2804347826086</v>
      </c>
    </row>
    <row r="393" spans="1:5" x14ac:dyDescent="0.25">
      <c r="A393" t="s">
        <v>642</v>
      </c>
      <c r="B393" s="4" t="s">
        <v>4</v>
      </c>
      <c r="C393" s="4">
        <v>94</v>
      </c>
      <c r="D393" s="1">
        <v>2262.3016310160438</v>
      </c>
      <c r="E393" s="1">
        <f>IF(SUBTOTAL(103, Dados_Caged[[#This Row],[município]]), Dados_Caged[[#This Row],[salário médio]], NA())</f>
        <v>2262.3016310160438</v>
      </c>
    </row>
    <row r="394" spans="1:5" x14ac:dyDescent="0.25">
      <c r="A394" t="s">
        <v>309</v>
      </c>
      <c r="B394" s="4" t="s">
        <v>6</v>
      </c>
      <c r="C394" s="4">
        <v>-14</v>
      </c>
      <c r="D394" s="1">
        <v>2262.3597004132243</v>
      </c>
      <c r="E394" s="1">
        <f>IF(SUBTOTAL(103, Dados_Caged[[#This Row],[município]]), Dados_Caged[[#This Row],[salário médio]], NA())</f>
        <v>2262.3597004132243</v>
      </c>
    </row>
    <row r="395" spans="1:5" x14ac:dyDescent="0.25">
      <c r="A395" t="s">
        <v>112</v>
      </c>
      <c r="B395" s="4" t="s">
        <v>6</v>
      </c>
      <c r="C395" s="4">
        <v>-6</v>
      </c>
      <c r="D395" s="1">
        <v>2262.9951851851852</v>
      </c>
      <c r="E395" s="1">
        <f>IF(SUBTOTAL(103, Dados_Caged[[#This Row],[município]]), Dados_Caged[[#This Row],[salário médio]], NA())</f>
        <v>2262.9951851851852</v>
      </c>
    </row>
    <row r="396" spans="1:5" x14ac:dyDescent="0.25">
      <c r="A396" t="s">
        <v>460</v>
      </c>
      <c r="B396" s="4" t="s">
        <v>4</v>
      </c>
      <c r="C396" s="4">
        <v>54</v>
      </c>
      <c r="D396" s="1">
        <v>2267.8918693693695</v>
      </c>
      <c r="E396" s="1">
        <f>IF(SUBTOTAL(103, Dados_Caged[[#This Row],[município]]), Dados_Caged[[#This Row],[salário médio]], NA())</f>
        <v>2267.8918693693695</v>
      </c>
    </row>
    <row r="397" spans="1:5" x14ac:dyDescent="0.25">
      <c r="A397" t="s">
        <v>382</v>
      </c>
      <c r="B397" s="4" t="s">
        <v>6</v>
      </c>
      <c r="C397" s="4">
        <v>-57</v>
      </c>
      <c r="D397" s="1">
        <v>2269.2080371660891</v>
      </c>
      <c r="E397" s="1">
        <f>IF(SUBTOTAL(103, Dados_Caged[[#This Row],[município]]), Dados_Caged[[#This Row],[salário médio]], NA())</f>
        <v>2269.2080371660891</v>
      </c>
    </row>
    <row r="398" spans="1:5" x14ac:dyDescent="0.25">
      <c r="A398" t="s">
        <v>175</v>
      </c>
      <c r="B398" s="4" t="s">
        <v>4</v>
      </c>
      <c r="C398" s="4">
        <v>34</v>
      </c>
      <c r="D398" s="1">
        <v>2269.6409337349401</v>
      </c>
      <c r="E398" s="1">
        <f>IF(SUBTOTAL(103, Dados_Caged[[#This Row],[município]]), Dados_Caged[[#This Row],[salário médio]], NA())</f>
        <v>2269.6409337349401</v>
      </c>
    </row>
    <row r="399" spans="1:5" x14ac:dyDescent="0.25">
      <c r="A399" t="s">
        <v>375</v>
      </c>
      <c r="B399" s="4" t="s">
        <v>4</v>
      </c>
      <c r="C399" s="4">
        <v>20</v>
      </c>
      <c r="D399" s="1">
        <v>2273.2012658227877</v>
      </c>
      <c r="E399" s="1">
        <f>IF(SUBTOTAL(103, Dados_Caged[[#This Row],[município]]), Dados_Caged[[#This Row],[salário médio]], NA())</f>
        <v>2273.2012658227877</v>
      </c>
    </row>
    <row r="400" spans="1:5" x14ac:dyDescent="0.25">
      <c r="A400" t="s">
        <v>362</v>
      </c>
      <c r="B400" s="4" t="s">
        <v>4</v>
      </c>
      <c r="C400" s="4">
        <v>34</v>
      </c>
      <c r="D400" s="1">
        <v>2273.6153260869564</v>
      </c>
      <c r="E400" s="1">
        <f>IF(SUBTOTAL(103, Dados_Caged[[#This Row],[município]]), Dados_Caged[[#This Row],[salário médio]], NA())</f>
        <v>2273.6153260869564</v>
      </c>
    </row>
    <row r="401" spans="1:5" x14ac:dyDescent="0.25">
      <c r="A401" t="s">
        <v>172</v>
      </c>
      <c r="B401" s="4" t="s">
        <v>6</v>
      </c>
      <c r="C401" s="4">
        <v>-82</v>
      </c>
      <c r="D401" s="1">
        <v>2274.9149242424251</v>
      </c>
      <c r="E401" s="1">
        <f>IF(SUBTOTAL(103, Dados_Caged[[#This Row],[município]]), Dados_Caged[[#This Row],[salário médio]], NA())</f>
        <v>2274.9149242424251</v>
      </c>
    </row>
    <row r="402" spans="1:5" x14ac:dyDescent="0.25">
      <c r="A402" t="s">
        <v>28</v>
      </c>
      <c r="B402" s="4" t="s">
        <v>4</v>
      </c>
      <c r="C402" s="4">
        <v>558</v>
      </c>
      <c r="D402" s="1">
        <v>2275.8578015194716</v>
      </c>
      <c r="E402" s="1">
        <f>IF(SUBTOTAL(103, Dados_Caged[[#This Row],[município]]), Dados_Caged[[#This Row],[salário médio]], NA())</f>
        <v>2275.8578015194716</v>
      </c>
    </row>
    <row r="403" spans="1:5" x14ac:dyDescent="0.25">
      <c r="A403" t="s">
        <v>19</v>
      </c>
      <c r="B403" s="4" t="s">
        <v>6</v>
      </c>
      <c r="C403" s="4">
        <v>-5</v>
      </c>
      <c r="D403" s="1">
        <v>2281.1594285714286</v>
      </c>
      <c r="E403" s="1">
        <f>IF(SUBTOTAL(103, Dados_Caged[[#This Row],[município]]), Dados_Caged[[#This Row],[salário médio]], NA())</f>
        <v>2281.1594285714286</v>
      </c>
    </row>
    <row r="404" spans="1:5" x14ac:dyDescent="0.25">
      <c r="A404" t="s">
        <v>347</v>
      </c>
      <c r="B404" s="4" t="s">
        <v>4</v>
      </c>
      <c r="C404" s="4">
        <v>159</v>
      </c>
      <c r="D404" s="1">
        <v>2282.6718588840063</v>
      </c>
      <c r="E404" s="1">
        <f>IF(SUBTOTAL(103, Dados_Caged[[#This Row],[município]]), Dados_Caged[[#This Row],[salário médio]], NA())</f>
        <v>2282.6718588840063</v>
      </c>
    </row>
    <row r="405" spans="1:5" x14ac:dyDescent="0.25">
      <c r="A405" t="s">
        <v>351</v>
      </c>
      <c r="B405" s="4" t="s">
        <v>4</v>
      </c>
      <c r="C405" s="4">
        <v>1</v>
      </c>
      <c r="D405" s="1">
        <v>2282.6886666666669</v>
      </c>
      <c r="E405" s="1">
        <f>IF(SUBTOTAL(103, Dados_Caged[[#This Row],[município]]), Dados_Caged[[#This Row],[salário médio]], NA())</f>
        <v>2282.6886666666669</v>
      </c>
    </row>
    <row r="406" spans="1:5" x14ac:dyDescent="0.25">
      <c r="A406" t="s">
        <v>354</v>
      </c>
      <c r="B406" s="4" t="s">
        <v>6</v>
      </c>
      <c r="C406" s="4">
        <v>-11</v>
      </c>
      <c r="D406" s="1">
        <v>2285.0801248884818</v>
      </c>
      <c r="E406" s="1">
        <f>IF(SUBTOTAL(103, Dados_Caged[[#This Row],[município]]), Dados_Caged[[#This Row],[salário médio]], NA())</f>
        <v>2285.0801248884818</v>
      </c>
    </row>
    <row r="407" spans="1:5" x14ac:dyDescent="0.25">
      <c r="A407" t="s">
        <v>334</v>
      </c>
      <c r="B407" s="4" t="s">
        <v>4</v>
      </c>
      <c r="C407" s="4">
        <v>199</v>
      </c>
      <c r="D407" s="1">
        <v>2288.1745932028821</v>
      </c>
      <c r="E407" s="1">
        <f>IF(SUBTOTAL(103, Dados_Caged[[#This Row],[município]]), Dados_Caged[[#This Row],[salário médio]], NA())</f>
        <v>2288.1745932028821</v>
      </c>
    </row>
    <row r="408" spans="1:5" x14ac:dyDescent="0.25">
      <c r="A408" t="s">
        <v>196</v>
      </c>
      <c r="B408" s="4" t="s">
        <v>6</v>
      </c>
      <c r="C408" s="4">
        <v>-8</v>
      </c>
      <c r="D408" s="1">
        <v>2288.351212121212</v>
      </c>
      <c r="E408" s="1">
        <f>IF(SUBTOTAL(103, Dados_Caged[[#This Row],[município]]), Dados_Caged[[#This Row],[salário médio]], NA())</f>
        <v>2288.351212121212</v>
      </c>
    </row>
    <row r="409" spans="1:5" x14ac:dyDescent="0.25">
      <c r="A409" t="s">
        <v>363</v>
      </c>
      <c r="B409" s="4" t="s">
        <v>4</v>
      </c>
      <c r="C409" s="4">
        <v>5</v>
      </c>
      <c r="D409" s="1">
        <v>2288.4122222222222</v>
      </c>
      <c r="E409" s="1">
        <f>IF(SUBTOTAL(103, Dados_Caged[[#This Row],[município]]), Dados_Caged[[#This Row],[salário médio]], NA())</f>
        <v>2288.4122222222222</v>
      </c>
    </row>
    <row r="410" spans="1:5" x14ac:dyDescent="0.25">
      <c r="A410" t="s">
        <v>186</v>
      </c>
      <c r="B410" s="4" t="s">
        <v>4</v>
      </c>
      <c r="C410" s="4">
        <v>0</v>
      </c>
      <c r="D410" s="1">
        <v>2288.5</v>
      </c>
      <c r="E410" s="1">
        <f>IF(SUBTOTAL(103, Dados_Caged[[#This Row],[município]]), Dados_Caged[[#This Row],[salário médio]], NA())</f>
        <v>2288.5</v>
      </c>
    </row>
    <row r="411" spans="1:5" x14ac:dyDescent="0.25">
      <c r="A411" t="s">
        <v>357</v>
      </c>
      <c r="B411" s="4" t="s">
        <v>4</v>
      </c>
      <c r="C411" s="4">
        <v>207</v>
      </c>
      <c r="D411" s="1">
        <v>2291.9525702811243</v>
      </c>
      <c r="E411" s="1">
        <f>IF(SUBTOTAL(103, Dados_Caged[[#This Row],[município]]), Dados_Caged[[#This Row],[salário médio]], NA())</f>
        <v>2291.9525702811243</v>
      </c>
    </row>
    <row r="412" spans="1:5" x14ac:dyDescent="0.25">
      <c r="A412" t="s">
        <v>255</v>
      </c>
      <c r="B412" s="4" t="s">
        <v>4</v>
      </c>
      <c r="C412" s="4">
        <v>30</v>
      </c>
      <c r="D412" s="1">
        <v>2292.270258302583</v>
      </c>
      <c r="E412" s="1">
        <f>IF(SUBTOTAL(103, Dados_Caged[[#This Row],[município]]), Dados_Caged[[#This Row],[salário médio]], NA())</f>
        <v>2292.270258302583</v>
      </c>
    </row>
    <row r="413" spans="1:5" x14ac:dyDescent="0.25">
      <c r="A413" t="s">
        <v>37</v>
      </c>
      <c r="B413" s="4" t="s">
        <v>6</v>
      </c>
      <c r="C413" s="4">
        <v>-6</v>
      </c>
      <c r="D413" s="1">
        <v>2297.4754769230776</v>
      </c>
      <c r="E413" s="1">
        <f>IF(SUBTOTAL(103, Dados_Caged[[#This Row],[município]]), Dados_Caged[[#This Row],[salário médio]], NA())</f>
        <v>2297.4754769230776</v>
      </c>
    </row>
    <row r="414" spans="1:5" x14ac:dyDescent="0.25">
      <c r="A414" t="s">
        <v>333</v>
      </c>
      <c r="B414" s="4" t="s">
        <v>4</v>
      </c>
      <c r="C414" s="4">
        <v>1085</v>
      </c>
      <c r="D414" s="1">
        <v>2299.180200166807</v>
      </c>
      <c r="E414" s="1">
        <f>IF(SUBTOTAL(103, Dados_Caged[[#This Row],[município]]), Dados_Caged[[#This Row],[salário médio]], NA())</f>
        <v>2299.180200166807</v>
      </c>
    </row>
    <row r="415" spans="1:5" x14ac:dyDescent="0.25">
      <c r="A415" t="s">
        <v>327</v>
      </c>
      <c r="B415" s="4" t="s">
        <v>6</v>
      </c>
      <c r="C415" s="4">
        <v>-41</v>
      </c>
      <c r="D415" s="1">
        <v>2299.3123778501631</v>
      </c>
      <c r="E415" s="1">
        <f>IF(SUBTOTAL(103, Dados_Caged[[#This Row],[município]]), Dados_Caged[[#This Row],[salário médio]], NA())</f>
        <v>2299.3123778501631</v>
      </c>
    </row>
    <row r="416" spans="1:5" x14ac:dyDescent="0.25">
      <c r="A416" t="s">
        <v>589</v>
      </c>
      <c r="B416" s="4" t="s">
        <v>4</v>
      </c>
      <c r="C416" s="4">
        <v>58</v>
      </c>
      <c r="D416" s="1">
        <v>2300.1030434782597</v>
      </c>
      <c r="E416" s="1">
        <f>IF(SUBTOTAL(103, Dados_Caged[[#This Row],[município]]), Dados_Caged[[#This Row],[salário médio]], NA())</f>
        <v>2300.1030434782597</v>
      </c>
    </row>
    <row r="417" spans="1:5" x14ac:dyDescent="0.25">
      <c r="A417" t="s">
        <v>55</v>
      </c>
      <c r="B417" s="4" t="s">
        <v>4</v>
      </c>
      <c r="C417" s="4">
        <v>70</v>
      </c>
      <c r="D417" s="1">
        <v>2300.2462621359223</v>
      </c>
      <c r="E417" s="1">
        <f>IF(SUBTOTAL(103, Dados_Caged[[#This Row],[município]]), Dados_Caged[[#This Row],[salário médio]], NA())</f>
        <v>2300.2462621359223</v>
      </c>
    </row>
    <row r="418" spans="1:5" x14ac:dyDescent="0.25">
      <c r="A418" t="s">
        <v>564</v>
      </c>
      <c r="B418" s="4" t="s">
        <v>4</v>
      </c>
      <c r="C418" s="4">
        <v>75</v>
      </c>
      <c r="D418" s="1">
        <v>2302.5180199252804</v>
      </c>
      <c r="E418" s="1">
        <f>IF(SUBTOTAL(103, Dados_Caged[[#This Row],[município]]), Dados_Caged[[#This Row],[salário médio]], NA())</f>
        <v>2302.5180199252804</v>
      </c>
    </row>
    <row r="419" spans="1:5" x14ac:dyDescent="0.25">
      <c r="A419" t="s">
        <v>26</v>
      </c>
      <c r="B419" s="4" t="s">
        <v>4</v>
      </c>
      <c r="C419" s="4">
        <v>28</v>
      </c>
      <c r="D419" s="1">
        <v>2304.1850191021972</v>
      </c>
      <c r="E419" s="1">
        <f>IF(SUBTOTAL(103, Dados_Caged[[#This Row],[município]]), Dados_Caged[[#This Row],[salário médio]], NA())</f>
        <v>2304.1850191021972</v>
      </c>
    </row>
    <row r="420" spans="1:5" x14ac:dyDescent="0.25">
      <c r="A420" t="s">
        <v>282</v>
      </c>
      <c r="B420" s="4" t="s">
        <v>4</v>
      </c>
      <c r="C420" s="4">
        <v>75</v>
      </c>
      <c r="D420" s="1">
        <v>2306.7904347826088</v>
      </c>
      <c r="E420" s="1">
        <f>IF(SUBTOTAL(103, Dados_Caged[[#This Row],[município]]), Dados_Caged[[#This Row],[salário médio]], NA())</f>
        <v>2306.7904347826088</v>
      </c>
    </row>
    <row r="421" spans="1:5" x14ac:dyDescent="0.25">
      <c r="A421" t="s">
        <v>242</v>
      </c>
      <c r="B421" s="4" t="s">
        <v>4</v>
      </c>
      <c r="C421" s="4">
        <v>5</v>
      </c>
      <c r="D421" s="1">
        <v>2309.0212903225806</v>
      </c>
      <c r="E421" s="1">
        <f>IF(SUBTOTAL(103, Dados_Caged[[#This Row],[município]]), Dados_Caged[[#This Row],[salário médio]], NA())</f>
        <v>2309.0212903225806</v>
      </c>
    </row>
    <row r="422" spans="1:5" x14ac:dyDescent="0.25">
      <c r="A422" t="s">
        <v>621</v>
      </c>
      <c r="B422" s="4" t="s">
        <v>4</v>
      </c>
      <c r="C422" s="4">
        <v>142</v>
      </c>
      <c r="D422" s="1">
        <v>2309.7806145251402</v>
      </c>
      <c r="E422" s="1">
        <f>IF(SUBTOTAL(103, Dados_Caged[[#This Row],[município]]), Dados_Caged[[#This Row],[salário médio]], NA())</f>
        <v>2309.7806145251402</v>
      </c>
    </row>
    <row r="423" spans="1:5" x14ac:dyDescent="0.25">
      <c r="A423" t="s">
        <v>549</v>
      </c>
      <c r="B423" s="4" t="s">
        <v>6</v>
      </c>
      <c r="C423" s="4">
        <v>-68</v>
      </c>
      <c r="D423" s="1">
        <v>2312.4240873450062</v>
      </c>
      <c r="E423" s="1">
        <f>IF(SUBTOTAL(103, Dados_Caged[[#This Row],[município]]), Dados_Caged[[#This Row],[salário médio]], NA())</f>
        <v>2312.4240873450062</v>
      </c>
    </row>
    <row r="424" spans="1:5" x14ac:dyDescent="0.25">
      <c r="A424" t="s">
        <v>153</v>
      </c>
      <c r="B424" s="4" t="s">
        <v>4</v>
      </c>
      <c r="C424" s="4">
        <v>28</v>
      </c>
      <c r="D424" s="1">
        <v>2312.450871559633</v>
      </c>
      <c r="E424" s="1">
        <f>IF(SUBTOTAL(103, Dados_Caged[[#This Row],[município]]), Dados_Caged[[#This Row],[salário médio]], NA())</f>
        <v>2312.450871559633</v>
      </c>
    </row>
    <row r="425" spans="1:5" x14ac:dyDescent="0.25">
      <c r="A425" t="s">
        <v>489</v>
      </c>
      <c r="B425" s="4" t="s">
        <v>6</v>
      </c>
      <c r="C425" s="4">
        <v>-5</v>
      </c>
      <c r="D425" s="1">
        <v>2312.5835294117651</v>
      </c>
      <c r="E425" s="1">
        <f>IF(SUBTOTAL(103, Dados_Caged[[#This Row],[município]]), Dados_Caged[[#This Row],[salário médio]], NA())</f>
        <v>2312.5835294117651</v>
      </c>
    </row>
    <row r="426" spans="1:5" x14ac:dyDescent="0.25">
      <c r="A426" t="s">
        <v>298</v>
      </c>
      <c r="B426" s="4" t="s">
        <v>4</v>
      </c>
      <c r="C426" s="4">
        <v>38</v>
      </c>
      <c r="D426" s="1">
        <v>2312.8714619883044</v>
      </c>
      <c r="E426" s="1">
        <f>IF(SUBTOTAL(103, Dados_Caged[[#This Row],[município]]), Dados_Caged[[#This Row],[salário médio]], NA())</f>
        <v>2312.8714619883044</v>
      </c>
    </row>
    <row r="427" spans="1:5" x14ac:dyDescent="0.25">
      <c r="A427" t="s">
        <v>148</v>
      </c>
      <c r="B427" s="4" t="s">
        <v>6</v>
      </c>
      <c r="C427" s="4">
        <v>-25</v>
      </c>
      <c r="D427" s="1">
        <v>2313.3368571428568</v>
      </c>
      <c r="E427" s="1">
        <f>IF(SUBTOTAL(103, Dados_Caged[[#This Row],[município]]), Dados_Caged[[#This Row],[salário médio]], NA())</f>
        <v>2313.3368571428568</v>
      </c>
    </row>
    <row r="428" spans="1:5" x14ac:dyDescent="0.25">
      <c r="A428" t="s">
        <v>367</v>
      </c>
      <c r="B428" s="4" t="s">
        <v>4</v>
      </c>
      <c r="C428" s="4">
        <v>54</v>
      </c>
      <c r="D428" s="1">
        <v>2313.9908544303653</v>
      </c>
      <c r="E428" s="1">
        <f>IF(SUBTOTAL(103, Dados_Caged[[#This Row],[município]]), Dados_Caged[[#This Row],[salário médio]], NA())</f>
        <v>2313.9908544303653</v>
      </c>
    </row>
    <row r="429" spans="1:5" x14ac:dyDescent="0.25">
      <c r="A429" t="s">
        <v>118</v>
      </c>
      <c r="B429" s="4" t="s">
        <v>6</v>
      </c>
      <c r="C429" s="4">
        <v>-24</v>
      </c>
      <c r="D429" s="1">
        <v>2315.2237142857143</v>
      </c>
      <c r="E429" s="1">
        <f>IF(SUBTOTAL(103, Dados_Caged[[#This Row],[município]]), Dados_Caged[[#This Row],[salário médio]], NA())</f>
        <v>2315.2237142857143</v>
      </c>
    </row>
    <row r="430" spans="1:5" x14ac:dyDescent="0.25">
      <c r="A430" t="s">
        <v>588</v>
      </c>
      <c r="B430" s="4" t="s">
        <v>4</v>
      </c>
      <c r="C430" s="4">
        <v>112</v>
      </c>
      <c r="D430" s="1">
        <v>2315.4033627819781</v>
      </c>
      <c r="E430" s="1">
        <f>IF(SUBTOTAL(103, Dados_Caged[[#This Row],[município]]), Dados_Caged[[#This Row],[salário médio]], NA())</f>
        <v>2315.4033627819781</v>
      </c>
    </row>
    <row r="431" spans="1:5" x14ac:dyDescent="0.25">
      <c r="A431" t="s">
        <v>561</v>
      </c>
      <c r="B431" s="4" t="s">
        <v>4</v>
      </c>
      <c r="C431" s="4">
        <v>1021</v>
      </c>
      <c r="D431" s="1">
        <v>2315.466093078614</v>
      </c>
      <c r="E431" s="1">
        <f>IF(SUBTOTAL(103, Dados_Caged[[#This Row],[município]]), Dados_Caged[[#This Row],[salário médio]], NA())</f>
        <v>2315.466093078614</v>
      </c>
    </row>
    <row r="432" spans="1:5" x14ac:dyDescent="0.25">
      <c r="A432" t="s">
        <v>164</v>
      </c>
      <c r="B432" s="4" t="s">
        <v>4</v>
      </c>
      <c r="C432" s="4">
        <v>40</v>
      </c>
      <c r="D432" s="1">
        <v>2317.3340590809626</v>
      </c>
      <c r="E432" s="1">
        <f>IF(SUBTOTAL(103, Dados_Caged[[#This Row],[município]]), Dados_Caged[[#This Row],[salário médio]], NA())</f>
        <v>2317.3340590809626</v>
      </c>
    </row>
    <row r="433" spans="1:5" x14ac:dyDescent="0.25">
      <c r="A433" t="s">
        <v>290</v>
      </c>
      <c r="B433" s="4" t="s">
        <v>4</v>
      </c>
      <c r="C433" s="4">
        <v>16</v>
      </c>
      <c r="D433" s="1">
        <v>2318.3354193723007</v>
      </c>
      <c r="E433" s="1">
        <f>IF(SUBTOTAL(103, Dados_Caged[[#This Row],[município]]), Dados_Caged[[#This Row],[salário médio]], NA())</f>
        <v>2318.3354193723007</v>
      </c>
    </row>
    <row r="434" spans="1:5" x14ac:dyDescent="0.25">
      <c r="A434" t="s">
        <v>213</v>
      </c>
      <c r="B434" s="4" t="s">
        <v>4</v>
      </c>
      <c r="C434" s="4">
        <v>124</v>
      </c>
      <c r="D434" s="1">
        <v>2319.1027060576007</v>
      </c>
      <c r="E434" s="1">
        <f>IF(SUBTOTAL(103, Dados_Caged[[#This Row],[município]]), Dados_Caged[[#This Row],[salário médio]], NA())</f>
        <v>2319.1027060576007</v>
      </c>
    </row>
    <row r="435" spans="1:5" x14ac:dyDescent="0.25">
      <c r="A435" t="s">
        <v>491</v>
      </c>
      <c r="B435" s="4" t="s">
        <v>4</v>
      </c>
      <c r="C435" s="4">
        <v>296</v>
      </c>
      <c r="D435" s="1">
        <v>2320.2113623414498</v>
      </c>
      <c r="E435" s="1">
        <f>IF(SUBTOTAL(103, Dados_Caged[[#This Row],[município]]), Dados_Caged[[#This Row],[salário médio]], NA())</f>
        <v>2320.2113623414498</v>
      </c>
    </row>
    <row r="436" spans="1:5" x14ac:dyDescent="0.25">
      <c r="A436" t="s">
        <v>392</v>
      </c>
      <c r="B436" s="4" t="s">
        <v>6</v>
      </c>
      <c r="C436" s="4">
        <v>-8</v>
      </c>
      <c r="D436" s="1">
        <v>2322.8533333333335</v>
      </c>
      <c r="E436" s="1">
        <f>IF(SUBTOTAL(103, Dados_Caged[[#This Row],[município]]), Dados_Caged[[#This Row],[salário médio]], NA())</f>
        <v>2322.8533333333335</v>
      </c>
    </row>
    <row r="437" spans="1:5" x14ac:dyDescent="0.25">
      <c r="A437" t="s">
        <v>173</v>
      </c>
      <c r="B437" s="4" t="s">
        <v>6</v>
      </c>
      <c r="C437" s="4">
        <v>-55</v>
      </c>
      <c r="D437" s="1">
        <v>2323.690443131456</v>
      </c>
      <c r="E437" s="1">
        <f>IF(SUBTOTAL(103, Dados_Caged[[#This Row],[município]]), Dados_Caged[[#This Row],[salário médio]], NA())</f>
        <v>2323.690443131456</v>
      </c>
    </row>
    <row r="438" spans="1:5" x14ac:dyDescent="0.25">
      <c r="A438" t="s">
        <v>49</v>
      </c>
      <c r="B438" s="4" t="s">
        <v>4</v>
      </c>
      <c r="C438" s="4">
        <v>50</v>
      </c>
      <c r="D438" s="1">
        <v>2324.7193099787687</v>
      </c>
      <c r="E438" s="1">
        <f>IF(SUBTOTAL(103, Dados_Caged[[#This Row],[município]]), Dados_Caged[[#This Row],[salário médio]], NA())</f>
        <v>2324.7193099787687</v>
      </c>
    </row>
    <row r="439" spans="1:5" x14ac:dyDescent="0.25">
      <c r="A439" t="s">
        <v>201</v>
      </c>
      <c r="B439" s="4" t="s">
        <v>6</v>
      </c>
      <c r="C439" s="4">
        <v>-19</v>
      </c>
      <c r="D439" s="1">
        <v>2324.7768862275434</v>
      </c>
      <c r="E439" s="1">
        <f>IF(SUBTOTAL(103, Dados_Caged[[#This Row],[município]]), Dados_Caged[[#This Row],[salário médio]], NA())</f>
        <v>2324.7768862275434</v>
      </c>
    </row>
    <row r="440" spans="1:5" x14ac:dyDescent="0.25">
      <c r="A440" t="s">
        <v>478</v>
      </c>
      <c r="B440" s="4" t="s">
        <v>6</v>
      </c>
      <c r="C440" s="4">
        <v>-13</v>
      </c>
      <c r="D440" s="1">
        <v>2330.3704651162793</v>
      </c>
      <c r="E440" s="1">
        <f>IF(SUBTOTAL(103, Dados_Caged[[#This Row],[município]]), Dados_Caged[[#This Row],[salário médio]], NA())</f>
        <v>2330.3704651162793</v>
      </c>
    </row>
    <row r="441" spans="1:5" x14ac:dyDescent="0.25">
      <c r="A441" t="s">
        <v>91</v>
      </c>
      <c r="B441" s="4" t="s">
        <v>6</v>
      </c>
      <c r="C441" s="4">
        <v>-15</v>
      </c>
      <c r="D441" s="1">
        <v>2331.4650155763247</v>
      </c>
      <c r="E441" s="1">
        <f>IF(SUBTOTAL(103, Dados_Caged[[#This Row],[município]]), Dados_Caged[[#This Row],[salário médio]], NA())</f>
        <v>2331.4650155763247</v>
      </c>
    </row>
    <row r="442" spans="1:5" x14ac:dyDescent="0.25">
      <c r="A442" t="s">
        <v>131</v>
      </c>
      <c r="B442" s="4" t="s">
        <v>4</v>
      </c>
      <c r="C442" s="4">
        <v>338</v>
      </c>
      <c r="D442" s="1">
        <v>2332.9274775896474</v>
      </c>
      <c r="E442" s="1">
        <f>IF(SUBTOTAL(103, Dados_Caged[[#This Row],[município]]), Dados_Caged[[#This Row],[salário médio]], NA())</f>
        <v>2332.9274775896474</v>
      </c>
    </row>
    <row r="443" spans="1:5" x14ac:dyDescent="0.25">
      <c r="A443" t="s">
        <v>204</v>
      </c>
      <c r="B443" s="4" t="s">
        <v>6</v>
      </c>
      <c r="C443" s="4">
        <v>-31</v>
      </c>
      <c r="D443" s="1">
        <v>2333.0569456681351</v>
      </c>
      <c r="E443" s="1">
        <f>IF(SUBTOTAL(103, Dados_Caged[[#This Row],[município]]), Dados_Caged[[#This Row],[salário médio]], NA())</f>
        <v>2333.0569456681351</v>
      </c>
    </row>
    <row r="444" spans="1:5" x14ac:dyDescent="0.25">
      <c r="A444" t="s">
        <v>167</v>
      </c>
      <c r="B444" s="4" t="s">
        <v>6</v>
      </c>
      <c r="C444" s="4">
        <v>-11</v>
      </c>
      <c r="D444" s="1">
        <v>2335.554588235294</v>
      </c>
      <c r="E444" s="1">
        <f>IF(SUBTOTAL(103, Dados_Caged[[#This Row],[município]]), Dados_Caged[[#This Row],[salário médio]], NA())</f>
        <v>2335.554588235294</v>
      </c>
    </row>
    <row r="445" spans="1:5" x14ac:dyDescent="0.25">
      <c r="A445" t="s">
        <v>502</v>
      </c>
      <c r="B445" s="4" t="s">
        <v>4</v>
      </c>
      <c r="C445" s="4">
        <v>1</v>
      </c>
      <c r="D445" s="1">
        <v>2339.002962962963</v>
      </c>
      <c r="E445" s="1">
        <f>IF(SUBTOTAL(103, Dados_Caged[[#This Row],[município]]), Dados_Caged[[#This Row],[salário médio]], NA())</f>
        <v>2339.002962962963</v>
      </c>
    </row>
    <row r="446" spans="1:5" x14ac:dyDescent="0.25">
      <c r="A446" t="s">
        <v>490</v>
      </c>
      <c r="B446" s="4" t="s">
        <v>4</v>
      </c>
      <c r="C446" s="4">
        <v>101</v>
      </c>
      <c r="D446" s="1">
        <v>2343.2593823694542</v>
      </c>
      <c r="E446" s="1">
        <f>IF(SUBTOTAL(103, Dados_Caged[[#This Row],[município]]), Dados_Caged[[#This Row],[salário médio]], NA())</f>
        <v>2343.2593823694542</v>
      </c>
    </row>
    <row r="447" spans="1:5" x14ac:dyDescent="0.25">
      <c r="A447" t="s">
        <v>12</v>
      </c>
      <c r="B447" s="4" t="s">
        <v>4</v>
      </c>
      <c r="C447" s="4">
        <v>17</v>
      </c>
      <c r="D447" s="1">
        <v>2343.9351010701553</v>
      </c>
      <c r="E447" s="1">
        <f>IF(SUBTOTAL(103, Dados_Caged[[#This Row],[município]]), Dados_Caged[[#This Row],[salário médio]], NA())</f>
        <v>2343.9351010701553</v>
      </c>
    </row>
    <row r="448" spans="1:5" x14ac:dyDescent="0.25">
      <c r="A448" t="s">
        <v>276</v>
      </c>
      <c r="B448" s="4" t="s">
        <v>4</v>
      </c>
      <c r="C448" s="4">
        <v>23</v>
      </c>
      <c r="D448" s="1">
        <v>2344.8781397697439</v>
      </c>
      <c r="E448" s="1">
        <f>IF(SUBTOTAL(103, Dados_Caged[[#This Row],[município]]), Dados_Caged[[#This Row],[salário médio]], NA())</f>
        <v>2344.8781397697439</v>
      </c>
    </row>
    <row r="449" spans="1:5" x14ac:dyDescent="0.25">
      <c r="A449" t="s">
        <v>133</v>
      </c>
      <c r="B449" s="4" t="s">
        <v>6</v>
      </c>
      <c r="C449" s="4">
        <v>-10</v>
      </c>
      <c r="D449" s="1">
        <v>2345.9175126903574</v>
      </c>
      <c r="E449" s="1">
        <f>IF(SUBTOTAL(103, Dados_Caged[[#This Row],[município]]), Dados_Caged[[#This Row],[salário médio]], NA())</f>
        <v>2345.9175126903574</v>
      </c>
    </row>
    <row r="450" spans="1:5" x14ac:dyDescent="0.25">
      <c r="A450" t="s">
        <v>368</v>
      </c>
      <c r="B450" s="4" t="s">
        <v>4</v>
      </c>
      <c r="C450" s="4">
        <v>16</v>
      </c>
      <c r="D450" s="1">
        <v>2345.9218493150684</v>
      </c>
      <c r="E450" s="1">
        <f>IF(SUBTOTAL(103, Dados_Caged[[#This Row],[município]]), Dados_Caged[[#This Row],[salário médio]], NA())</f>
        <v>2345.9218493150684</v>
      </c>
    </row>
    <row r="451" spans="1:5" x14ac:dyDescent="0.25">
      <c r="A451" t="s">
        <v>119</v>
      </c>
      <c r="B451" s="4" t="s">
        <v>6</v>
      </c>
      <c r="C451" s="4">
        <v>-92</v>
      </c>
      <c r="D451" s="1">
        <v>2346.5936037735846</v>
      </c>
      <c r="E451" s="1">
        <f>IF(SUBTOTAL(103, Dados_Caged[[#This Row],[município]]), Dados_Caged[[#This Row],[salário médio]], NA())</f>
        <v>2346.5936037735846</v>
      </c>
    </row>
    <row r="452" spans="1:5" x14ac:dyDescent="0.25">
      <c r="A452" t="s">
        <v>381</v>
      </c>
      <c r="B452" s="4" t="s">
        <v>4</v>
      </c>
      <c r="C452" s="4">
        <v>126</v>
      </c>
      <c r="D452" s="1">
        <v>2347.3428086419772</v>
      </c>
      <c r="E452" s="1">
        <f>IF(SUBTOTAL(103, Dados_Caged[[#This Row],[município]]), Dados_Caged[[#This Row],[salário médio]], NA())</f>
        <v>2347.3428086419772</v>
      </c>
    </row>
    <row r="453" spans="1:5" x14ac:dyDescent="0.25">
      <c r="A453" t="s">
        <v>138</v>
      </c>
      <c r="B453" s="4" t="s">
        <v>4</v>
      </c>
      <c r="C453" s="4">
        <v>26</v>
      </c>
      <c r="D453" s="1">
        <v>2348.6638383838381</v>
      </c>
      <c r="E453" s="1">
        <f>IF(SUBTOTAL(103, Dados_Caged[[#This Row],[município]]), Dados_Caged[[#This Row],[salário médio]], NA())</f>
        <v>2348.6638383838381</v>
      </c>
    </row>
    <row r="454" spans="1:5" x14ac:dyDescent="0.25">
      <c r="A454" t="s">
        <v>385</v>
      </c>
      <c r="B454" s="4" t="s">
        <v>4</v>
      </c>
      <c r="C454" s="4">
        <v>40</v>
      </c>
      <c r="D454" s="1">
        <v>2350.2137499999999</v>
      </c>
      <c r="E454" s="1">
        <f>IF(SUBTOTAL(103, Dados_Caged[[#This Row],[município]]), Dados_Caged[[#This Row],[salário médio]], NA())</f>
        <v>2350.2137499999999</v>
      </c>
    </row>
    <row r="455" spans="1:5" x14ac:dyDescent="0.25">
      <c r="A455" t="s">
        <v>482</v>
      </c>
      <c r="B455" s="4" t="s">
        <v>4</v>
      </c>
      <c r="C455" s="4">
        <v>13</v>
      </c>
      <c r="D455" s="1">
        <v>2354.9166310160426</v>
      </c>
      <c r="E455" s="1">
        <f>IF(SUBTOTAL(103, Dados_Caged[[#This Row],[município]]), Dados_Caged[[#This Row],[salário médio]], NA())</f>
        <v>2354.9166310160426</v>
      </c>
    </row>
    <row r="456" spans="1:5" x14ac:dyDescent="0.25">
      <c r="A456" t="s">
        <v>36</v>
      </c>
      <c r="B456" s="4" t="s">
        <v>4</v>
      </c>
      <c r="C456" s="4">
        <v>224</v>
      </c>
      <c r="D456" s="1">
        <v>2357.8293772033007</v>
      </c>
      <c r="E456" s="1">
        <f>IF(SUBTOTAL(103, Dados_Caged[[#This Row],[município]]), Dados_Caged[[#This Row],[salário médio]], NA())</f>
        <v>2357.8293772033007</v>
      </c>
    </row>
    <row r="457" spans="1:5" x14ac:dyDescent="0.25">
      <c r="A457" t="s">
        <v>262</v>
      </c>
      <c r="B457" s="4" t="s">
        <v>6</v>
      </c>
      <c r="C457" s="4">
        <v>-54</v>
      </c>
      <c r="D457" s="1">
        <v>2358.744603567889</v>
      </c>
      <c r="E457" s="1">
        <f>IF(SUBTOTAL(103, Dados_Caged[[#This Row],[município]]), Dados_Caged[[#This Row],[salário médio]], NA())</f>
        <v>2358.744603567889</v>
      </c>
    </row>
    <row r="458" spans="1:5" x14ac:dyDescent="0.25">
      <c r="A458" t="s">
        <v>14</v>
      </c>
      <c r="B458" s="4" t="s">
        <v>6</v>
      </c>
      <c r="C458" s="4">
        <v>-75</v>
      </c>
      <c r="D458" s="1">
        <v>2363.2905607476637</v>
      </c>
      <c r="E458" s="1">
        <f>IF(SUBTOTAL(103, Dados_Caged[[#This Row],[município]]), Dados_Caged[[#This Row],[salário médio]], NA())</f>
        <v>2363.2905607476637</v>
      </c>
    </row>
    <row r="459" spans="1:5" x14ac:dyDescent="0.25">
      <c r="A459" t="s">
        <v>147</v>
      </c>
      <c r="B459" s="4" t="s">
        <v>4</v>
      </c>
      <c r="C459" s="4">
        <v>42</v>
      </c>
      <c r="D459" s="1">
        <v>2366.30565335753</v>
      </c>
      <c r="E459" s="1">
        <f>IF(SUBTOTAL(103, Dados_Caged[[#This Row],[município]]), Dados_Caged[[#This Row],[salário médio]], NA())</f>
        <v>2366.30565335753</v>
      </c>
    </row>
    <row r="460" spans="1:5" x14ac:dyDescent="0.25">
      <c r="A460" t="s">
        <v>411</v>
      </c>
      <c r="B460" s="4" t="s">
        <v>4</v>
      </c>
      <c r="C460" s="4">
        <v>0</v>
      </c>
      <c r="D460" s="1">
        <v>2367.3523076923075</v>
      </c>
      <c r="E460" s="1">
        <f>IF(SUBTOTAL(103, Dados_Caged[[#This Row],[município]]), Dados_Caged[[#This Row],[salário médio]], NA())</f>
        <v>2367.3523076923075</v>
      </c>
    </row>
    <row r="461" spans="1:5" x14ac:dyDescent="0.25">
      <c r="A461" t="s">
        <v>639</v>
      </c>
      <c r="B461" s="4" t="s">
        <v>4</v>
      </c>
      <c r="C461" s="4">
        <v>16</v>
      </c>
      <c r="D461" s="1">
        <v>2382.2445945945947</v>
      </c>
      <c r="E461" s="1">
        <f>IF(SUBTOTAL(103, Dados_Caged[[#This Row],[município]]), Dados_Caged[[#This Row],[salário médio]], NA())</f>
        <v>2382.2445945945947</v>
      </c>
    </row>
    <row r="462" spans="1:5" x14ac:dyDescent="0.25">
      <c r="A462" t="s">
        <v>369</v>
      </c>
      <c r="B462" s="4" t="s">
        <v>4</v>
      </c>
      <c r="C462" s="4">
        <v>9</v>
      </c>
      <c r="D462" s="1">
        <v>2382.8321804511279</v>
      </c>
      <c r="E462" s="1">
        <f>IF(SUBTOTAL(103, Dados_Caged[[#This Row],[município]]), Dados_Caged[[#This Row],[salário médio]], NA())</f>
        <v>2382.8321804511279</v>
      </c>
    </row>
    <row r="463" spans="1:5" x14ac:dyDescent="0.25">
      <c r="A463" t="s">
        <v>216</v>
      </c>
      <c r="B463" s="4" t="s">
        <v>6</v>
      </c>
      <c r="C463" s="4">
        <v>-352</v>
      </c>
      <c r="D463" s="1">
        <v>2383.7005948749234</v>
      </c>
      <c r="E463" s="1">
        <f>IF(SUBTOTAL(103, Dados_Caged[[#This Row],[município]]), Dados_Caged[[#This Row],[salário médio]], NA())</f>
        <v>2383.7005948749234</v>
      </c>
    </row>
    <row r="464" spans="1:5" x14ac:dyDescent="0.25">
      <c r="A464" t="s">
        <v>100</v>
      </c>
      <c r="B464" s="4" t="s">
        <v>4</v>
      </c>
      <c r="C464" s="4">
        <v>114</v>
      </c>
      <c r="D464" s="1">
        <v>2386.1583655705927</v>
      </c>
      <c r="E464" s="1">
        <f>IF(SUBTOTAL(103, Dados_Caged[[#This Row],[município]]), Dados_Caged[[#This Row],[salário médio]], NA())</f>
        <v>2386.1583655705927</v>
      </c>
    </row>
    <row r="465" spans="1:5" x14ac:dyDescent="0.25">
      <c r="A465" t="s">
        <v>560</v>
      </c>
      <c r="B465" s="4" t="s">
        <v>6</v>
      </c>
      <c r="C465" s="4">
        <v>-81</v>
      </c>
      <c r="D465" s="1">
        <v>2386.4229411377855</v>
      </c>
      <c r="E465" s="1">
        <f>IF(SUBTOTAL(103, Dados_Caged[[#This Row],[município]]), Dados_Caged[[#This Row],[salário médio]], NA())</f>
        <v>2386.4229411377855</v>
      </c>
    </row>
    <row r="466" spans="1:5" x14ac:dyDescent="0.25">
      <c r="A466" t="s">
        <v>106</v>
      </c>
      <c r="B466" s="4" t="s">
        <v>4</v>
      </c>
      <c r="C466" s="4">
        <v>162</v>
      </c>
      <c r="D466" s="1">
        <v>2388.6339697802168</v>
      </c>
      <c r="E466" s="1">
        <f>IF(SUBTOTAL(103, Dados_Caged[[#This Row],[município]]), Dados_Caged[[#This Row],[salário médio]], NA())</f>
        <v>2388.6339697802168</v>
      </c>
    </row>
    <row r="467" spans="1:5" x14ac:dyDescent="0.25">
      <c r="A467" t="s">
        <v>390</v>
      </c>
      <c r="B467" s="4" t="s">
        <v>6</v>
      </c>
      <c r="C467" s="4">
        <v>-119</v>
      </c>
      <c r="D467" s="1">
        <v>2390.5089117395028</v>
      </c>
      <c r="E467" s="1">
        <f>IF(SUBTOTAL(103, Dados_Caged[[#This Row],[município]]), Dados_Caged[[#This Row],[salário médio]], NA())</f>
        <v>2390.5089117395028</v>
      </c>
    </row>
    <row r="468" spans="1:5" x14ac:dyDescent="0.25">
      <c r="A468" t="s">
        <v>215</v>
      </c>
      <c r="B468" s="4" t="s">
        <v>6</v>
      </c>
      <c r="C468" s="4">
        <v>-40</v>
      </c>
      <c r="D468" s="1">
        <v>2394.0680732177252</v>
      </c>
      <c r="E468" s="1">
        <f>IF(SUBTOTAL(103, Dados_Caged[[#This Row],[município]]), Dados_Caged[[#This Row],[salário médio]], NA())</f>
        <v>2394.0680732177252</v>
      </c>
    </row>
    <row r="469" spans="1:5" x14ac:dyDescent="0.25">
      <c r="A469" t="s">
        <v>546</v>
      </c>
      <c r="B469" s="4" t="s">
        <v>4</v>
      </c>
      <c r="C469" s="4">
        <v>951</v>
      </c>
      <c r="D469" s="1">
        <v>2394.7653082874745</v>
      </c>
      <c r="E469" s="1">
        <f>IF(SUBTOTAL(103, Dados_Caged[[#This Row],[município]]), Dados_Caged[[#This Row],[salário médio]], NA())</f>
        <v>2394.7653082874745</v>
      </c>
    </row>
    <row r="470" spans="1:5" x14ac:dyDescent="0.25">
      <c r="A470" t="s">
        <v>644</v>
      </c>
      <c r="B470" s="4" t="s">
        <v>4</v>
      </c>
      <c r="C470" s="4">
        <v>10</v>
      </c>
      <c r="D470" s="1">
        <v>2403.2138681318775</v>
      </c>
      <c r="E470" s="1">
        <f>IF(SUBTOTAL(103, Dados_Caged[[#This Row],[município]]), Dados_Caged[[#This Row],[salário médio]], NA())</f>
        <v>2403.2138681318775</v>
      </c>
    </row>
    <row r="471" spans="1:5" x14ac:dyDescent="0.25">
      <c r="A471" t="s">
        <v>64</v>
      </c>
      <c r="B471" s="4" t="s">
        <v>6</v>
      </c>
      <c r="C471" s="4">
        <v>-150</v>
      </c>
      <c r="D471" s="1">
        <v>2406.8315241635687</v>
      </c>
      <c r="E471" s="1">
        <f>IF(SUBTOTAL(103, Dados_Caged[[#This Row],[município]]), Dados_Caged[[#This Row],[salário médio]], NA())</f>
        <v>2406.8315241635687</v>
      </c>
    </row>
    <row r="472" spans="1:5" x14ac:dyDescent="0.25">
      <c r="A472" t="s">
        <v>271</v>
      </c>
      <c r="B472" s="4" t="s">
        <v>4</v>
      </c>
      <c r="C472" s="4">
        <v>44</v>
      </c>
      <c r="D472" s="1">
        <v>2408.2113227812324</v>
      </c>
      <c r="E472" s="1">
        <f>IF(SUBTOTAL(103, Dados_Caged[[#This Row],[município]]), Dados_Caged[[#This Row],[salário médio]], NA())</f>
        <v>2408.2113227812324</v>
      </c>
    </row>
    <row r="473" spans="1:5" x14ac:dyDescent="0.25">
      <c r="A473" t="s">
        <v>103</v>
      </c>
      <c r="B473" s="4" t="s">
        <v>4</v>
      </c>
      <c r="C473" s="4">
        <v>2</v>
      </c>
      <c r="D473" s="1">
        <v>2408.2392528735636</v>
      </c>
      <c r="E473" s="1">
        <f>IF(SUBTOTAL(103, Dados_Caged[[#This Row],[município]]), Dados_Caged[[#This Row],[salário médio]], NA())</f>
        <v>2408.2392528735636</v>
      </c>
    </row>
    <row r="474" spans="1:5" x14ac:dyDescent="0.25">
      <c r="A474" t="s">
        <v>137</v>
      </c>
      <c r="B474" s="4" t="s">
        <v>4</v>
      </c>
      <c r="C474" s="4">
        <v>26</v>
      </c>
      <c r="D474" s="1">
        <v>2410.6772754491021</v>
      </c>
      <c r="E474" s="1">
        <f>IF(SUBTOTAL(103, Dados_Caged[[#This Row],[município]]), Dados_Caged[[#This Row],[salário médio]], NA())</f>
        <v>2410.6772754491021</v>
      </c>
    </row>
    <row r="475" spans="1:5" x14ac:dyDescent="0.25">
      <c r="A475" t="s">
        <v>576</v>
      </c>
      <c r="B475" s="4" t="s">
        <v>4</v>
      </c>
      <c r="C475" s="4">
        <v>9</v>
      </c>
      <c r="D475" s="1">
        <v>2413.1305504587153</v>
      </c>
      <c r="E475" s="1">
        <f>IF(SUBTOTAL(103, Dados_Caged[[#This Row],[município]]), Dados_Caged[[#This Row],[salário médio]], NA())</f>
        <v>2413.1305504587153</v>
      </c>
    </row>
    <row r="476" spans="1:5" x14ac:dyDescent="0.25">
      <c r="A476" t="s">
        <v>550</v>
      </c>
      <c r="B476" s="4" t="s">
        <v>6</v>
      </c>
      <c r="C476" s="4">
        <v>-43</v>
      </c>
      <c r="D476" s="1">
        <v>2414.6866962587078</v>
      </c>
      <c r="E476" s="1">
        <f>IF(SUBTOTAL(103, Dados_Caged[[#This Row],[município]]), Dados_Caged[[#This Row],[salário médio]], NA())</f>
        <v>2414.6866962587078</v>
      </c>
    </row>
    <row r="477" spans="1:5" x14ac:dyDescent="0.25">
      <c r="A477" t="s">
        <v>23</v>
      </c>
      <c r="B477" s="4" t="s">
        <v>6</v>
      </c>
      <c r="C477" s="4">
        <v>-75</v>
      </c>
      <c r="D477" s="1">
        <v>2415.8504733497557</v>
      </c>
      <c r="E477" s="1">
        <f>IF(SUBTOTAL(103, Dados_Caged[[#This Row],[município]]), Dados_Caged[[#This Row],[salário médio]], NA())</f>
        <v>2415.8504733497557</v>
      </c>
    </row>
    <row r="478" spans="1:5" x14ac:dyDescent="0.25">
      <c r="A478" t="s">
        <v>548</v>
      </c>
      <c r="B478" s="4" t="s">
        <v>6</v>
      </c>
      <c r="C478" s="4">
        <v>-237</v>
      </c>
      <c r="D478" s="1">
        <v>2415.9707240866037</v>
      </c>
      <c r="E478" s="1">
        <f>IF(SUBTOTAL(103, Dados_Caged[[#This Row],[município]]), Dados_Caged[[#This Row],[salário médio]], NA())</f>
        <v>2415.9707240866037</v>
      </c>
    </row>
    <row r="479" spans="1:5" x14ac:dyDescent="0.25">
      <c r="A479" t="s">
        <v>389</v>
      </c>
      <c r="B479" s="4" t="s">
        <v>6</v>
      </c>
      <c r="C479" s="4">
        <v>-15</v>
      </c>
      <c r="D479" s="1">
        <v>2417.2311743772243</v>
      </c>
      <c r="E479" s="1">
        <f>IF(SUBTOTAL(103, Dados_Caged[[#This Row],[município]]), Dados_Caged[[#This Row],[salário médio]], NA())</f>
        <v>2417.2311743772243</v>
      </c>
    </row>
    <row r="480" spans="1:5" x14ac:dyDescent="0.25">
      <c r="A480" t="s">
        <v>120</v>
      </c>
      <c r="B480" s="4" t="s">
        <v>4</v>
      </c>
      <c r="C480" s="4">
        <v>4</v>
      </c>
      <c r="D480" s="1">
        <v>2422.9880681818186</v>
      </c>
      <c r="E480" s="1">
        <f>IF(SUBTOTAL(103, Dados_Caged[[#This Row],[município]]), Dados_Caged[[#This Row],[salário médio]], NA())</f>
        <v>2422.9880681818186</v>
      </c>
    </row>
    <row r="481" spans="1:5" x14ac:dyDescent="0.25">
      <c r="A481" t="s">
        <v>378</v>
      </c>
      <c r="B481" s="4" t="s">
        <v>6</v>
      </c>
      <c r="C481" s="4">
        <v>-24</v>
      </c>
      <c r="D481" s="1">
        <v>2426.9912962962972</v>
      </c>
      <c r="E481" s="1">
        <f>IF(SUBTOTAL(103, Dados_Caged[[#This Row],[município]]), Dados_Caged[[#This Row],[salário médio]], NA())</f>
        <v>2426.9912962962972</v>
      </c>
    </row>
    <row r="482" spans="1:5" x14ac:dyDescent="0.25">
      <c r="A482" t="s">
        <v>530</v>
      </c>
      <c r="B482" s="4" t="s">
        <v>4</v>
      </c>
      <c r="C482" s="4">
        <v>112</v>
      </c>
      <c r="D482" s="1">
        <v>2430.117897727273</v>
      </c>
      <c r="E482" s="1">
        <f>IF(SUBTOTAL(103, Dados_Caged[[#This Row],[município]]), Dados_Caged[[#This Row],[salário médio]], NA())</f>
        <v>2430.117897727273</v>
      </c>
    </row>
    <row r="483" spans="1:5" x14ac:dyDescent="0.25">
      <c r="A483" t="s">
        <v>532</v>
      </c>
      <c r="B483" s="4" t="s">
        <v>4</v>
      </c>
      <c r="C483" s="4">
        <v>244</v>
      </c>
      <c r="D483" s="1">
        <v>2430.8439123257403</v>
      </c>
      <c r="E483" s="1">
        <f>IF(SUBTOTAL(103, Dados_Caged[[#This Row],[município]]), Dados_Caged[[#This Row],[salário médio]], NA())</f>
        <v>2430.8439123257403</v>
      </c>
    </row>
    <row r="484" spans="1:5" x14ac:dyDescent="0.25">
      <c r="A484" t="s">
        <v>431</v>
      </c>
      <c r="B484" s="4" t="s">
        <v>4</v>
      </c>
      <c r="C484" s="4">
        <v>12</v>
      </c>
      <c r="D484" s="1">
        <v>2431.1525236363559</v>
      </c>
      <c r="E484" s="1">
        <f>IF(SUBTOTAL(103, Dados_Caged[[#This Row],[município]]), Dados_Caged[[#This Row],[salário médio]], NA())</f>
        <v>2431.1525236363559</v>
      </c>
    </row>
    <row r="485" spans="1:5" x14ac:dyDescent="0.25">
      <c r="A485" t="s">
        <v>84</v>
      </c>
      <c r="B485" s="4" t="s">
        <v>6</v>
      </c>
      <c r="C485" s="4">
        <v>-3</v>
      </c>
      <c r="D485" s="1">
        <v>2433.5177796327207</v>
      </c>
      <c r="E485" s="1">
        <f>IF(SUBTOTAL(103, Dados_Caged[[#This Row],[município]]), Dados_Caged[[#This Row],[salário médio]], NA())</f>
        <v>2433.5177796327207</v>
      </c>
    </row>
    <row r="486" spans="1:5" x14ac:dyDescent="0.25">
      <c r="A486" t="s">
        <v>310</v>
      </c>
      <c r="B486" s="4" t="s">
        <v>4</v>
      </c>
      <c r="C486" s="4">
        <v>64</v>
      </c>
      <c r="D486" s="1">
        <v>2434.9919185058934</v>
      </c>
      <c r="E486" s="1">
        <f>IF(SUBTOTAL(103, Dados_Caged[[#This Row],[município]]), Dados_Caged[[#This Row],[salário médio]], NA())</f>
        <v>2434.9919185058934</v>
      </c>
    </row>
    <row r="487" spans="1:5" x14ac:dyDescent="0.25">
      <c r="A487" t="s">
        <v>386</v>
      </c>
      <c r="B487" s="4" t="s">
        <v>6</v>
      </c>
      <c r="C487" s="4">
        <v>-58</v>
      </c>
      <c r="D487" s="1">
        <v>2436.9568942731376</v>
      </c>
      <c r="E487" s="1">
        <f>IF(SUBTOTAL(103, Dados_Caged[[#This Row],[município]]), Dados_Caged[[#This Row],[salário médio]], NA())</f>
        <v>2436.9568942731376</v>
      </c>
    </row>
    <row r="488" spans="1:5" x14ac:dyDescent="0.25">
      <c r="A488" t="s">
        <v>336</v>
      </c>
      <c r="B488" s="4" t="s">
        <v>4</v>
      </c>
      <c r="C488" s="4">
        <v>37</v>
      </c>
      <c r="D488" s="1">
        <v>2440.5866942148759</v>
      </c>
      <c r="E488" s="1">
        <f>IF(SUBTOTAL(103, Dados_Caged[[#This Row],[município]]), Dados_Caged[[#This Row],[salário médio]], NA())</f>
        <v>2440.5866942148759</v>
      </c>
    </row>
    <row r="489" spans="1:5" x14ac:dyDescent="0.25">
      <c r="A489" t="s">
        <v>234</v>
      </c>
      <c r="B489" s="4" t="s">
        <v>4</v>
      </c>
      <c r="C489" s="4">
        <v>246</v>
      </c>
      <c r="D489" s="1">
        <v>2441.5883517699112</v>
      </c>
      <c r="E489" s="1">
        <f>IF(SUBTOTAL(103, Dados_Caged[[#This Row],[município]]), Dados_Caged[[#This Row],[salário médio]], NA())</f>
        <v>2441.5883517699112</v>
      </c>
    </row>
    <row r="490" spans="1:5" x14ac:dyDescent="0.25">
      <c r="A490" t="s">
        <v>511</v>
      </c>
      <c r="B490" s="4" t="s">
        <v>4</v>
      </c>
      <c r="C490" s="4">
        <v>80</v>
      </c>
      <c r="D490" s="1">
        <v>2444.342770472193</v>
      </c>
      <c r="E490" s="1">
        <f>IF(SUBTOTAL(103, Dados_Caged[[#This Row],[município]]), Dados_Caged[[#This Row],[salário médio]], NA())</f>
        <v>2444.342770472193</v>
      </c>
    </row>
    <row r="491" spans="1:5" x14ac:dyDescent="0.25">
      <c r="A491" t="s">
        <v>281</v>
      </c>
      <c r="B491" s="4" t="s">
        <v>4</v>
      </c>
      <c r="C491" s="4">
        <v>89</v>
      </c>
      <c r="D491" s="1">
        <v>2446.9980805550395</v>
      </c>
      <c r="E491" s="1">
        <f>IF(SUBTOTAL(103, Dados_Caged[[#This Row],[município]]), Dados_Caged[[#This Row],[salário médio]], NA())</f>
        <v>2446.9980805550395</v>
      </c>
    </row>
    <row r="492" spans="1:5" x14ac:dyDescent="0.25">
      <c r="A492" t="s">
        <v>217</v>
      </c>
      <c r="B492" s="4" t="s">
        <v>4</v>
      </c>
      <c r="C492" s="4">
        <v>1661</v>
      </c>
      <c r="D492" s="1">
        <v>2451.9636461783139</v>
      </c>
      <c r="E492" s="1">
        <f>IF(SUBTOTAL(103, Dados_Caged[[#This Row],[município]]), Dados_Caged[[#This Row],[salário médio]], NA())</f>
        <v>2451.9636461783139</v>
      </c>
    </row>
    <row r="493" spans="1:5" x14ac:dyDescent="0.25">
      <c r="A493" t="s">
        <v>245</v>
      </c>
      <c r="B493" s="4" t="s">
        <v>4</v>
      </c>
      <c r="C493" s="4">
        <v>66</v>
      </c>
      <c r="D493" s="1">
        <v>2456.3635646687726</v>
      </c>
      <c r="E493" s="1">
        <f>IF(SUBTOTAL(103, Dados_Caged[[#This Row],[município]]), Dados_Caged[[#This Row],[salário médio]], NA())</f>
        <v>2456.3635646687726</v>
      </c>
    </row>
    <row r="494" spans="1:5" x14ac:dyDescent="0.25">
      <c r="A494" t="s">
        <v>512</v>
      </c>
      <c r="B494" s="4" t="s">
        <v>4</v>
      </c>
      <c r="C494" s="4">
        <v>83</v>
      </c>
      <c r="D494" s="1">
        <v>2462.3540428790184</v>
      </c>
      <c r="E494" s="1">
        <f>IF(SUBTOTAL(103, Dados_Caged[[#This Row],[município]]), Dados_Caged[[#This Row],[salário médio]], NA())</f>
        <v>2462.3540428790184</v>
      </c>
    </row>
    <row r="495" spans="1:5" x14ac:dyDescent="0.25">
      <c r="A495" t="s">
        <v>343</v>
      </c>
      <c r="B495" s="4" t="s">
        <v>4</v>
      </c>
      <c r="C495" s="4">
        <v>100</v>
      </c>
      <c r="D495" s="1">
        <v>2464.3239622641513</v>
      </c>
      <c r="E495" s="1">
        <f>IF(SUBTOTAL(103, Dados_Caged[[#This Row],[município]]), Dados_Caged[[#This Row],[salário médio]], NA())</f>
        <v>2464.3239622641513</v>
      </c>
    </row>
    <row r="496" spans="1:5" x14ac:dyDescent="0.25">
      <c r="A496" t="s">
        <v>312</v>
      </c>
      <c r="B496" s="4" t="s">
        <v>4</v>
      </c>
      <c r="C496" s="4">
        <v>172</v>
      </c>
      <c r="D496" s="1">
        <v>2464.4407645764586</v>
      </c>
      <c r="E496" s="1">
        <f>IF(SUBTOTAL(103, Dados_Caged[[#This Row],[município]]), Dados_Caged[[#This Row],[salário médio]], NA())</f>
        <v>2464.4407645764586</v>
      </c>
    </row>
    <row r="497" spans="1:5" x14ac:dyDescent="0.25">
      <c r="A497" t="s">
        <v>189</v>
      </c>
      <c r="B497" s="4" t="s">
        <v>6</v>
      </c>
      <c r="C497" s="4">
        <v>-10</v>
      </c>
      <c r="D497" s="1">
        <v>2470.662142857143</v>
      </c>
      <c r="E497" s="1">
        <f>IF(SUBTOTAL(103, Dados_Caged[[#This Row],[município]]), Dados_Caged[[#This Row],[salário médio]], NA())</f>
        <v>2470.662142857143</v>
      </c>
    </row>
    <row r="498" spans="1:5" x14ac:dyDescent="0.25">
      <c r="A498" t="s">
        <v>250</v>
      </c>
      <c r="B498" s="4" t="s">
        <v>4</v>
      </c>
      <c r="C498" s="4">
        <v>76</v>
      </c>
      <c r="D498" s="1">
        <v>2473.3967396907215</v>
      </c>
      <c r="E498" s="1">
        <f>IF(SUBTOTAL(103, Dados_Caged[[#This Row],[município]]), Dados_Caged[[#This Row],[salário médio]], NA())</f>
        <v>2473.3967396907215</v>
      </c>
    </row>
    <row r="499" spans="1:5" x14ac:dyDescent="0.25">
      <c r="A499" t="s">
        <v>292</v>
      </c>
      <c r="B499" s="4" t="s">
        <v>4</v>
      </c>
      <c r="C499" s="4">
        <v>33</v>
      </c>
      <c r="D499" s="1">
        <v>2474.2819850187261</v>
      </c>
      <c r="E499" s="1">
        <f>IF(SUBTOTAL(103, Dados_Caged[[#This Row],[município]]), Dados_Caged[[#This Row],[salário médio]], NA())</f>
        <v>2474.2819850187261</v>
      </c>
    </row>
    <row r="500" spans="1:5" x14ac:dyDescent="0.25">
      <c r="A500" t="s">
        <v>596</v>
      </c>
      <c r="B500" s="4" t="s">
        <v>4</v>
      </c>
      <c r="C500" s="4">
        <v>7</v>
      </c>
      <c r="D500" s="1">
        <v>2475.92417721519</v>
      </c>
      <c r="E500" s="1">
        <f>IF(SUBTOTAL(103, Dados_Caged[[#This Row],[município]]), Dados_Caged[[#This Row],[salário médio]], NA())</f>
        <v>2475.92417721519</v>
      </c>
    </row>
    <row r="501" spans="1:5" x14ac:dyDescent="0.25">
      <c r="A501" t="s">
        <v>497</v>
      </c>
      <c r="B501" s="4" t="s">
        <v>4</v>
      </c>
      <c r="C501" s="4">
        <v>49</v>
      </c>
      <c r="D501" s="1">
        <v>2479.0658443465491</v>
      </c>
      <c r="E501" s="1">
        <f>IF(SUBTOTAL(103, Dados_Caged[[#This Row],[município]]), Dados_Caged[[#This Row],[salário médio]], NA())</f>
        <v>2479.0658443465491</v>
      </c>
    </row>
    <row r="502" spans="1:5" x14ac:dyDescent="0.25">
      <c r="A502" t="s">
        <v>632</v>
      </c>
      <c r="B502" s="4" t="s">
        <v>6</v>
      </c>
      <c r="C502" s="4">
        <v>-7</v>
      </c>
      <c r="D502" s="1">
        <v>2479.4654949494934</v>
      </c>
      <c r="E502" s="1">
        <f>IF(SUBTOTAL(103, Dados_Caged[[#This Row],[município]]), Dados_Caged[[#This Row],[salário médio]], NA())</f>
        <v>2479.4654949494934</v>
      </c>
    </row>
    <row r="503" spans="1:5" x14ac:dyDescent="0.25">
      <c r="A503" t="s">
        <v>553</v>
      </c>
      <c r="B503" s="4" t="s">
        <v>6</v>
      </c>
      <c r="C503" s="4">
        <v>-3</v>
      </c>
      <c r="D503" s="1">
        <v>2480.7840000000001</v>
      </c>
      <c r="E503" s="1">
        <f>IF(SUBTOTAL(103, Dados_Caged[[#This Row],[município]]), Dados_Caged[[#This Row],[salário médio]], NA())</f>
        <v>2480.7840000000001</v>
      </c>
    </row>
    <row r="504" spans="1:5" x14ac:dyDescent="0.25">
      <c r="A504" t="s">
        <v>586</v>
      </c>
      <c r="B504" s="4" t="s">
        <v>6</v>
      </c>
      <c r="C504" s="4">
        <v>-9</v>
      </c>
      <c r="D504" s="1">
        <v>2482.3925263157894</v>
      </c>
      <c r="E504" s="1">
        <f>IF(SUBTOTAL(103, Dados_Caged[[#This Row],[município]]), Dados_Caged[[#This Row],[salário médio]], NA())</f>
        <v>2482.3925263157894</v>
      </c>
    </row>
    <row r="505" spans="1:5" x14ac:dyDescent="0.25">
      <c r="A505" t="s">
        <v>289</v>
      </c>
      <c r="B505" s="4" t="s">
        <v>4</v>
      </c>
      <c r="C505" s="4">
        <v>150</v>
      </c>
      <c r="D505" s="1">
        <v>2487.6896153846137</v>
      </c>
      <c r="E505" s="1">
        <f>IF(SUBTOTAL(103, Dados_Caged[[#This Row],[município]]), Dados_Caged[[#This Row],[salário médio]], NA())</f>
        <v>2487.6896153846137</v>
      </c>
    </row>
    <row r="506" spans="1:5" x14ac:dyDescent="0.25">
      <c r="A506" t="s">
        <v>114</v>
      </c>
      <c r="B506" s="4" t="s">
        <v>4</v>
      </c>
      <c r="C506" s="4">
        <v>34</v>
      </c>
      <c r="D506" s="1">
        <v>2492.3423529411789</v>
      </c>
      <c r="E506" s="1">
        <f>IF(SUBTOTAL(103, Dados_Caged[[#This Row],[município]]), Dados_Caged[[#This Row],[salário médio]], NA())</f>
        <v>2492.3423529411789</v>
      </c>
    </row>
    <row r="507" spans="1:5" x14ac:dyDescent="0.25">
      <c r="A507" t="s">
        <v>162</v>
      </c>
      <c r="B507" s="4" t="s">
        <v>4</v>
      </c>
      <c r="C507" s="4">
        <v>3</v>
      </c>
      <c r="D507" s="1">
        <v>2496.7959999999998</v>
      </c>
      <c r="E507" s="1">
        <f>IF(SUBTOTAL(103, Dados_Caged[[#This Row],[município]]), Dados_Caged[[#This Row],[salário médio]], NA())</f>
        <v>2496.7959999999998</v>
      </c>
    </row>
    <row r="508" spans="1:5" x14ac:dyDescent="0.25">
      <c r="A508" t="s">
        <v>57</v>
      </c>
      <c r="B508" s="4" t="s">
        <v>4</v>
      </c>
      <c r="C508" s="4">
        <v>172</v>
      </c>
      <c r="D508" s="1">
        <v>2496.8975259067461</v>
      </c>
      <c r="E508" s="1">
        <f>IF(SUBTOTAL(103, Dados_Caged[[#This Row],[município]]), Dados_Caged[[#This Row],[salário médio]], NA())</f>
        <v>2496.8975259067461</v>
      </c>
    </row>
    <row r="509" spans="1:5" x14ac:dyDescent="0.25">
      <c r="A509" t="s">
        <v>182</v>
      </c>
      <c r="B509" s="4" t="s">
        <v>6</v>
      </c>
      <c r="C509" s="4">
        <v>-72</v>
      </c>
      <c r="D509" s="1">
        <v>2499.1318647540979</v>
      </c>
      <c r="E509" s="1">
        <f>IF(SUBTOTAL(103, Dados_Caged[[#This Row],[município]]), Dados_Caged[[#This Row],[salário médio]], NA())</f>
        <v>2499.1318647540979</v>
      </c>
    </row>
    <row r="510" spans="1:5" x14ac:dyDescent="0.25">
      <c r="A510" t="s">
        <v>344</v>
      </c>
      <c r="B510" s="4" t="s">
        <v>6</v>
      </c>
      <c r="C510" s="4">
        <v>-26</v>
      </c>
      <c r="D510" s="1">
        <v>2500.3776678876684</v>
      </c>
      <c r="E510" s="1">
        <f>IF(SUBTOTAL(103, Dados_Caged[[#This Row],[município]]), Dados_Caged[[#This Row],[salário médio]], NA())</f>
        <v>2500.3776678876684</v>
      </c>
    </row>
    <row r="511" spans="1:5" x14ac:dyDescent="0.25">
      <c r="A511" t="s">
        <v>606</v>
      </c>
      <c r="B511" s="4" t="s">
        <v>6</v>
      </c>
      <c r="C511" s="4">
        <v>-114</v>
      </c>
      <c r="D511" s="1">
        <v>2501.325424242425</v>
      </c>
      <c r="E511" s="1">
        <f>IF(SUBTOTAL(103, Dados_Caged[[#This Row],[município]]), Dados_Caged[[#This Row],[salário médio]], NA())</f>
        <v>2501.325424242425</v>
      </c>
    </row>
    <row r="512" spans="1:5" x14ac:dyDescent="0.25">
      <c r="A512" t="s">
        <v>498</v>
      </c>
      <c r="B512" s="4" t="s">
        <v>6</v>
      </c>
      <c r="C512" s="4">
        <v>-2</v>
      </c>
      <c r="D512" s="1">
        <v>2509.0991489361704</v>
      </c>
      <c r="E512" s="1">
        <f>IF(SUBTOTAL(103, Dados_Caged[[#This Row],[município]]), Dados_Caged[[#This Row],[salário médio]], NA())</f>
        <v>2509.0991489361704</v>
      </c>
    </row>
    <row r="513" spans="1:5" x14ac:dyDescent="0.25">
      <c r="A513" t="s">
        <v>496</v>
      </c>
      <c r="B513" s="4" t="s">
        <v>4</v>
      </c>
      <c r="C513" s="4">
        <v>181</v>
      </c>
      <c r="D513" s="1">
        <v>2514.548365962693</v>
      </c>
      <c r="E513" s="1">
        <f>IF(SUBTOTAL(103, Dados_Caged[[#This Row],[município]]), Dados_Caged[[#This Row],[salário médio]], NA())</f>
        <v>2514.548365962693</v>
      </c>
    </row>
    <row r="514" spans="1:5" x14ac:dyDescent="0.25">
      <c r="A514" t="s">
        <v>101</v>
      </c>
      <c r="B514" s="4" t="s">
        <v>4</v>
      </c>
      <c r="C514" s="4">
        <v>93</v>
      </c>
      <c r="D514" s="1">
        <v>2514.6764179104403</v>
      </c>
      <c r="E514" s="1">
        <f>IF(SUBTOTAL(103, Dados_Caged[[#This Row],[município]]), Dados_Caged[[#This Row],[salário médio]], NA())</f>
        <v>2514.6764179104403</v>
      </c>
    </row>
    <row r="515" spans="1:5" x14ac:dyDescent="0.25">
      <c r="A515" t="s">
        <v>150</v>
      </c>
      <c r="B515" s="4" t="s">
        <v>4</v>
      </c>
      <c r="C515" s="4">
        <v>60</v>
      </c>
      <c r="D515" s="1">
        <v>2517.2333712784589</v>
      </c>
      <c r="E515" s="1">
        <f>IF(SUBTOTAL(103, Dados_Caged[[#This Row],[município]]), Dados_Caged[[#This Row],[salário médio]], NA())</f>
        <v>2517.2333712784589</v>
      </c>
    </row>
    <row r="516" spans="1:5" x14ac:dyDescent="0.25">
      <c r="A516" t="s">
        <v>174</v>
      </c>
      <c r="B516" s="4" t="s">
        <v>4</v>
      </c>
      <c r="C516" s="4">
        <v>6</v>
      </c>
      <c r="D516" s="1">
        <v>2518.643</v>
      </c>
      <c r="E516" s="1">
        <f>IF(SUBTOTAL(103, Dados_Caged[[#This Row],[município]]), Dados_Caged[[#This Row],[salário médio]], NA())</f>
        <v>2518.643</v>
      </c>
    </row>
    <row r="517" spans="1:5" x14ac:dyDescent="0.25">
      <c r="A517" t="s">
        <v>297</v>
      </c>
      <c r="B517" s="4" t="s">
        <v>4</v>
      </c>
      <c r="C517" s="4">
        <v>229</v>
      </c>
      <c r="D517" s="1">
        <v>2523.6051044913052</v>
      </c>
      <c r="E517" s="1">
        <f>IF(SUBTOTAL(103, Dados_Caged[[#This Row],[município]]), Dados_Caged[[#This Row],[salário médio]], NA())</f>
        <v>2523.6051044913052</v>
      </c>
    </row>
    <row r="518" spans="1:5" x14ac:dyDescent="0.25">
      <c r="A518" t="s">
        <v>319</v>
      </c>
      <c r="B518" s="4" t="s">
        <v>6</v>
      </c>
      <c r="C518" s="4">
        <v>-3</v>
      </c>
      <c r="D518" s="1">
        <v>2523.9963963963983</v>
      </c>
      <c r="E518" s="1">
        <f>IF(SUBTOTAL(103, Dados_Caged[[#This Row],[município]]), Dados_Caged[[#This Row],[salário médio]], NA())</f>
        <v>2523.9963963963983</v>
      </c>
    </row>
    <row r="519" spans="1:5" x14ac:dyDescent="0.25">
      <c r="A519" t="s">
        <v>157</v>
      </c>
      <c r="B519" s="4" t="s">
        <v>4</v>
      </c>
      <c r="C519" s="4">
        <v>369</v>
      </c>
      <c r="D519" s="1">
        <v>2524.5455699379263</v>
      </c>
      <c r="E519" s="1">
        <f>IF(SUBTOTAL(103, Dados_Caged[[#This Row],[município]]), Dados_Caged[[#This Row],[salário médio]], NA())</f>
        <v>2524.5455699379263</v>
      </c>
    </row>
    <row r="520" spans="1:5" x14ac:dyDescent="0.25">
      <c r="A520" t="s">
        <v>607</v>
      </c>
      <c r="B520" s="4" t="s">
        <v>4</v>
      </c>
      <c r="C520" s="4">
        <v>42</v>
      </c>
      <c r="D520" s="1">
        <v>2525.7878240059072</v>
      </c>
      <c r="E520" s="1">
        <f>IF(SUBTOTAL(103, Dados_Caged[[#This Row],[município]]), Dados_Caged[[#This Row],[salário médio]], NA())</f>
        <v>2525.7878240059072</v>
      </c>
    </row>
    <row r="521" spans="1:5" x14ac:dyDescent="0.25">
      <c r="A521" t="s">
        <v>132</v>
      </c>
      <c r="B521" s="4" t="s">
        <v>4</v>
      </c>
      <c r="C521" s="4">
        <v>9</v>
      </c>
      <c r="D521" s="1">
        <v>2528.3201298701297</v>
      </c>
      <c r="E521" s="1">
        <f>IF(SUBTOTAL(103, Dados_Caged[[#This Row],[município]]), Dados_Caged[[#This Row],[salário médio]], NA())</f>
        <v>2528.3201298701297</v>
      </c>
    </row>
    <row r="522" spans="1:5" x14ac:dyDescent="0.25">
      <c r="A522" t="s">
        <v>277</v>
      </c>
      <c r="B522" s="4" t="s">
        <v>6</v>
      </c>
      <c r="C522" s="4">
        <v>-121</v>
      </c>
      <c r="D522" s="1">
        <v>2529.582952744342</v>
      </c>
      <c r="E522" s="1">
        <f>IF(SUBTOTAL(103, Dados_Caged[[#This Row],[município]]), Dados_Caged[[#This Row],[salário médio]], NA())</f>
        <v>2529.582952744342</v>
      </c>
    </row>
    <row r="523" spans="1:5" x14ac:dyDescent="0.25">
      <c r="A523" t="s">
        <v>585</v>
      </c>
      <c r="B523" s="4" t="s">
        <v>4</v>
      </c>
      <c r="C523" s="4">
        <v>1356</v>
      </c>
      <c r="D523" s="1">
        <v>2530.7165517239778</v>
      </c>
      <c r="E523" s="1">
        <f>IF(SUBTOTAL(103, Dados_Caged[[#This Row],[município]]), Dados_Caged[[#This Row],[salário médio]], NA())</f>
        <v>2530.7165517239778</v>
      </c>
    </row>
    <row r="524" spans="1:5" x14ac:dyDescent="0.25">
      <c r="A524" t="s">
        <v>352</v>
      </c>
      <c r="B524" s="4" t="s">
        <v>4</v>
      </c>
      <c r="C524" s="4">
        <v>72</v>
      </c>
      <c r="D524" s="1">
        <v>2540.7854094292843</v>
      </c>
      <c r="E524" s="1">
        <f>IF(SUBTOTAL(103, Dados_Caged[[#This Row],[município]]), Dados_Caged[[#This Row],[salário médio]], NA())</f>
        <v>2540.7854094292843</v>
      </c>
    </row>
    <row r="525" spans="1:5" x14ac:dyDescent="0.25">
      <c r="A525" t="s">
        <v>261</v>
      </c>
      <c r="B525" s="4" t="s">
        <v>6</v>
      </c>
      <c r="C525" s="4">
        <v>-37</v>
      </c>
      <c r="D525" s="1">
        <v>2542.1016743429941</v>
      </c>
      <c r="E525" s="1">
        <f>IF(SUBTOTAL(103, Dados_Caged[[#This Row],[município]]), Dados_Caged[[#This Row],[salário médio]], NA())</f>
        <v>2542.1016743429941</v>
      </c>
    </row>
    <row r="526" spans="1:5" x14ac:dyDescent="0.25">
      <c r="A526" t="s">
        <v>163</v>
      </c>
      <c r="B526" s="4" t="s">
        <v>4</v>
      </c>
      <c r="C526" s="4">
        <v>27</v>
      </c>
      <c r="D526" s="1">
        <v>2545.4729936305735</v>
      </c>
      <c r="E526" s="1">
        <f>IF(SUBTOTAL(103, Dados_Caged[[#This Row],[município]]), Dados_Caged[[#This Row],[salário médio]], NA())</f>
        <v>2545.4729936305735</v>
      </c>
    </row>
    <row r="527" spans="1:5" x14ac:dyDescent="0.25">
      <c r="A527" t="s">
        <v>622</v>
      </c>
      <c r="B527" s="4" t="s">
        <v>4</v>
      </c>
      <c r="C527" s="4">
        <v>24</v>
      </c>
      <c r="D527" s="1">
        <v>2548.2455555555557</v>
      </c>
      <c r="E527" s="1">
        <f>IF(SUBTOTAL(103, Dados_Caged[[#This Row],[município]]), Dados_Caged[[#This Row],[salário médio]], NA())</f>
        <v>2548.2455555555557</v>
      </c>
    </row>
    <row r="528" spans="1:5" x14ac:dyDescent="0.25">
      <c r="A528" t="s">
        <v>578</v>
      </c>
      <c r="B528" s="4" t="s">
        <v>4</v>
      </c>
      <c r="C528" s="4">
        <v>210</v>
      </c>
      <c r="D528" s="1">
        <v>2552.1786960431668</v>
      </c>
      <c r="E528" s="1">
        <f>IF(SUBTOTAL(103, Dados_Caged[[#This Row],[município]]), Dados_Caged[[#This Row],[salário médio]], NA())</f>
        <v>2552.1786960431668</v>
      </c>
    </row>
    <row r="529" spans="1:5" x14ac:dyDescent="0.25">
      <c r="A529" t="s">
        <v>374</v>
      </c>
      <c r="B529" s="4" t="s">
        <v>6</v>
      </c>
      <c r="C529" s="4">
        <v>-14</v>
      </c>
      <c r="D529" s="1">
        <v>2554.21</v>
      </c>
      <c r="E529" s="1">
        <f>IF(SUBTOTAL(103, Dados_Caged[[#This Row],[município]]), Dados_Caged[[#This Row],[salário médio]], NA())</f>
        <v>2554.21</v>
      </c>
    </row>
    <row r="530" spans="1:5" x14ac:dyDescent="0.25">
      <c r="A530" t="s">
        <v>113</v>
      </c>
      <c r="B530" s="4" t="s">
        <v>4</v>
      </c>
      <c r="C530" s="4">
        <v>48</v>
      </c>
      <c r="D530" s="1">
        <v>2571.0370772620913</v>
      </c>
      <c r="E530" s="1">
        <f>IF(SUBTOTAL(103, Dados_Caged[[#This Row],[município]]), Dados_Caged[[#This Row],[salário médio]], NA())</f>
        <v>2571.0370772620913</v>
      </c>
    </row>
    <row r="531" spans="1:5" x14ac:dyDescent="0.25">
      <c r="A531" t="s">
        <v>59</v>
      </c>
      <c r="B531" s="4" t="s">
        <v>6</v>
      </c>
      <c r="C531" s="4">
        <v>-20</v>
      </c>
      <c r="D531" s="1">
        <v>2576.0328861788585</v>
      </c>
      <c r="E531" s="1">
        <f>IF(SUBTOTAL(103, Dados_Caged[[#This Row],[município]]), Dados_Caged[[#This Row],[salário médio]], NA())</f>
        <v>2576.0328861788585</v>
      </c>
    </row>
    <row r="532" spans="1:5" x14ac:dyDescent="0.25">
      <c r="A532" t="s">
        <v>35</v>
      </c>
      <c r="B532" s="4" t="s">
        <v>4</v>
      </c>
      <c r="C532" s="4">
        <v>122</v>
      </c>
      <c r="D532" s="1">
        <v>2576.8624374999995</v>
      </c>
      <c r="E532" s="1">
        <f>IF(SUBTOTAL(103, Dados_Caged[[#This Row],[município]]), Dados_Caged[[#This Row],[salário médio]], NA())</f>
        <v>2576.8624374999995</v>
      </c>
    </row>
    <row r="533" spans="1:5" x14ac:dyDescent="0.25">
      <c r="A533" t="s">
        <v>222</v>
      </c>
      <c r="B533" s="4" t="s">
        <v>4</v>
      </c>
      <c r="C533" s="4">
        <v>257</v>
      </c>
      <c r="D533" s="1">
        <v>2584.9932303217611</v>
      </c>
      <c r="E533" s="1">
        <f>IF(SUBTOTAL(103, Dados_Caged[[#This Row],[município]]), Dados_Caged[[#This Row],[salário médio]], NA())</f>
        <v>2584.9932303217611</v>
      </c>
    </row>
    <row r="534" spans="1:5" x14ac:dyDescent="0.25">
      <c r="A534" t="s">
        <v>633</v>
      </c>
      <c r="B534" s="4" t="s">
        <v>6</v>
      </c>
      <c r="C534" s="4">
        <v>-23</v>
      </c>
      <c r="D534" s="1">
        <v>2588.6807810756522</v>
      </c>
      <c r="E534" s="1">
        <f>IF(SUBTOTAL(103, Dados_Caged[[#This Row],[município]]), Dados_Caged[[#This Row],[salário médio]], NA())</f>
        <v>2588.6807810756522</v>
      </c>
    </row>
    <row r="535" spans="1:5" x14ac:dyDescent="0.25">
      <c r="A535" t="s">
        <v>573</v>
      </c>
      <c r="B535" s="4" t="s">
        <v>6</v>
      </c>
      <c r="C535" s="4">
        <v>-10</v>
      </c>
      <c r="D535" s="1">
        <v>2600.5033685360554</v>
      </c>
      <c r="E535" s="1">
        <f>IF(SUBTOTAL(103, Dados_Caged[[#This Row],[município]]), Dados_Caged[[#This Row],[salário médio]], NA())</f>
        <v>2600.5033685360554</v>
      </c>
    </row>
    <row r="536" spans="1:5" x14ac:dyDescent="0.25">
      <c r="A536" t="s">
        <v>52</v>
      </c>
      <c r="B536" s="4" t="s">
        <v>4</v>
      </c>
      <c r="C536" s="4">
        <v>110</v>
      </c>
      <c r="D536" s="1">
        <v>2620.1629725799735</v>
      </c>
      <c r="E536" s="1">
        <f>IF(SUBTOTAL(103, Dados_Caged[[#This Row],[município]]), Dados_Caged[[#This Row],[salário médio]], NA())</f>
        <v>2620.1629725799735</v>
      </c>
    </row>
    <row r="537" spans="1:5" x14ac:dyDescent="0.25">
      <c r="A537" t="s">
        <v>322</v>
      </c>
      <c r="B537" s="4" t="s">
        <v>6</v>
      </c>
      <c r="C537" s="4">
        <v>-14</v>
      </c>
      <c r="D537" s="1">
        <v>2621.6709090909089</v>
      </c>
      <c r="E537" s="1">
        <f>IF(SUBTOTAL(103, Dados_Caged[[#This Row],[município]]), Dados_Caged[[#This Row],[salário médio]], NA())</f>
        <v>2621.6709090909089</v>
      </c>
    </row>
    <row r="538" spans="1:5" x14ac:dyDescent="0.25">
      <c r="A538" t="s">
        <v>640</v>
      </c>
      <c r="B538" s="4" t="s">
        <v>4</v>
      </c>
      <c r="C538" s="4">
        <v>129</v>
      </c>
      <c r="D538" s="1">
        <v>2643.4593538737654</v>
      </c>
      <c r="E538" s="1">
        <f>IF(SUBTOTAL(103, Dados_Caged[[#This Row],[município]]), Dados_Caged[[#This Row],[salário médio]], NA())</f>
        <v>2643.4593538737654</v>
      </c>
    </row>
    <row r="539" spans="1:5" x14ac:dyDescent="0.25">
      <c r="A539" t="s">
        <v>203</v>
      </c>
      <c r="B539" s="4" t="s">
        <v>4</v>
      </c>
      <c r="C539" s="4">
        <v>206</v>
      </c>
      <c r="D539" s="1">
        <v>2644.504279026221</v>
      </c>
      <c r="E539" s="1">
        <f>IF(SUBTOTAL(103, Dados_Caged[[#This Row],[município]]), Dados_Caged[[#This Row],[salário médio]], NA())</f>
        <v>2644.504279026221</v>
      </c>
    </row>
    <row r="540" spans="1:5" x14ac:dyDescent="0.25">
      <c r="A540" t="s">
        <v>264</v>
      </c>
      <c r="B540" s="4" t="s">
        <v>6</v>
      </c>
      <c r="C540" s="4">
        <v>-65</v>
      </c>
      <c r="D540" s="1">
        <v>2653.5176803551594</v>
      </c>
      <c r="E540" s="1">
        <f>IF(SUBTOTAL(103, Dados_Caged[[#This Row],[município]]), Dados_Caged[[#This Row],[salário médio]], NA())</f>
        <v>2653.5176803551594</v>
      </c>
    </row>
    <row r="541" spans="1:5" x14ac:dyDescent="0.25">
      <c r="A541" t="s">
        <v>238</v>
      </c>
      <c r="B541" s="4" t="s">
        <v>6</v>
      </c>
      <c r="C541" s="4">
        <v>-47</v>
      </c>
      <c r="D541" s="1">
        <v>2657.3587301587304</v>
      </c>
      <c r="E541" s="1">
        <f>IF(SUBTOTAL(103, Dados_Caged[[#This Row],[município]]), Dados_Caged[[#This Row],[salário médio]], NA())</f>
        <v>2657.3587301587304</v>
      </c>
    </row>
    <row r="542" spans="1:5" x14ac:dyDescent="0.25">
      <c r="A542" t="s">
        <v>643</v>
      </c>
      <c r="B542" s="4" t="s">
        <v>4</v>
      </c>
      <c r="C542" s="4">
        <v>0</v>
      </c>
      <c r="D542" s="1">
        <v>2666.5816666666665</v>
      </c>
      <c r="E542" s="1">
        <f>IF(SUBTOTAL(103, Dados_Caged[[#This Row],[município]]), Dados_Caged[[#This Row],[salário médio]], NA())</f>
        <v>2666.5816666666665</v>
      </c>
    </row>
    <row r="543" spans="1:5" x14ac:dyDescent="0.25">
      <c r="A543" t="s">
        <v>587</v>
      </c>
      <c r="B543" s="4" t="s">
        <v>4</v>
      </c>
      <c r="C543" s="4">
        <v>151</v>
      </c>
      <c r="D543" s="1">
        <v>2667.3700486579751</v>
      </c>
      <c r="E543" s="1">
        <f>IF(SUBTOTAL(103, Dados_Caged[[#This Row],[município]]), Dados_Caged[[#This Row],[salário médio]], NA())</f>
        <v>2667.3700486579751</v>
      </c>
    </row>
    <row r="544" spans="1:5" x14ac:dyDescent="0.25">
      <c r="A544" t="s">
        <v>395</v>
      </c>
      <c r="B544" s="4" t="s">
        <v>4</v>
      </c>
      <c r="C544" s="4">
        <v>135</v>
      </c>
      <c r="D544" s="1">
        <v>2668.8668108108109</v>
      </c>
      <c r="E544" s="1">
        <f>IF(SUBTOTAL(103, Dados_Caged[[#This Row],[município]]), Dados_Caged[[#This Row],[salário médio]], NA())</f>
        <v>2668.8668108108109</v>
      </c>
    </row>
    <row r="545" spans="1:5" x14ac:dyDescent="0.25">
      <c r="A545" t="s">
        <v>287</v>
      </c>
      <c r="B545" s="4" t="s">
        <v>4</v>
      </c>
      <c r="C545" s="4">
        <v>13</v>
      </c>
      <c r="D545" s="1">
        <v>2673.5056304474147</v>
      </c>
      <c r="E545" s="1">
        <f>IF(SUBTOTAL(103, Dados_Caged[[#This Row],[município]]), Dados_Caged[[#This Row],[salário médio]], NA())</f>
        <v>2673.5056304474147</v>
      </c>
    </row>
    <row r="546" spans="1:5" x14ac:dyDescent="0.25">
      <c r="A546" t="s">
        <v>143</v>
      </c>
      <c r="B546" s="4" t="s">
        <v>4</v>
      </c>
      <c r="C546" s="4">
        <v>21</v>
      </c>
      <c r="D546" s="1">
        <v>2676.5779667644188</v>
      </c>
      <c r="E546" s="1">
        <f>IF(SUBTOTAL(103, Dados_Caged[[#This Row],[município]]), Dados_Caged[[#This Row],[salário médio]], NA())</f>
        <v>2676.5779667644188</v>
      </c>
    </row>
    <row r="547" spans="1:5" x14ac:dyDescent="0.25">
      <c r="A547" t="s">
        <v>510</v>
      </c>
      <c r="B547" s="4" t="s">
        <v>6</v>
      </c>
      <c r="C547" s="4">
        <v>-1</v>
      </c>
      <c r="D547" s="1">
        <v>2689.193558282208</v>
      </c>
      <c r="E547" s="1">
        <f>IF(SUBTOTAL(103, Dados_Caged[[#This Row],[município]]), Dados_Caged[[#This Row],[salário médio]], NA())</f>
        <v>2689.193558282208</v>
      </c>
    </row>
    <row r="548" spans="1:5" x14ac:dyDescent="0.25">
      <c r="A548" t="s">
        <v>584</v>
      </c>
      <c r="B548" s="4" t="s">
        <v>4</v>
      </c>
      <c r="C548" s="4">
        <v>17</v>
      </c>
      <c r="D548" s="1">
        <v>2690.87</v>
      </c>
      <c r="E548" s="1">
        <f>IF(SUBTOTAL(103, Dados_Caged[[#This Row],[município]]), Dados_Caged[[#This Row],[salário médio]], NA())</f>
        <v>2690.87</v>
      </c>
    </row>
    <row r="549" spans="1:5" x14ac:dyDescent="0.25">
      <c r="A549" t="s">
        <v>24</v>
      </c>
      <c r="B549" s="4" t="s">
        <v>6</v>
      </c>
      <c r="C549" s="4">
        <v>-84</v>
      </c>
      <c r="D549" s="1">
        <v>2697.0476400000034</v>
      </c>
      <c r="E549" s="1">
        <f>IF(SUBTOTAL(103, Dados_Caged[[#This Row],[município]]), Dados_Caged[[#This Row],[salário médio]], NA())</f>
        <v>2697.0476400000034</v>
      </c>
    </row>
    <row r="550" spans="1:5" x14ac:dyDescent="0.25">
      <c r="A550" t="s">
        <v>149</v>
      </c>
      <c r="B550" s="4" t="s">
        <v>4</v>
      </c>
      <c r="C550" s="4">
        <v>559</v>
      </c>
      <c r="D550" s="1">
        <v>2703.0526641428496</v>
      </c>
      <c r="E550" s="1">
        <f>IF(SUBTOTAL(103, Dados_Caged[[#This Row],[município]]), Dados_Caged[[#This Row],[salário médio]], NA())</f>
        <v>2703.0526641428496</v>
      </c>
    </row>
    <row r="551" spans="1:5" x14ac:dyDescent="0.25">
      <c r="A551" t="s">
        <v>450</v>
      </c>
      <c r="B551" s="4" t="s">
        <v>4</v>
      </c>
      <c r="C551" s="4">
        <v>39</v>
      </c>
      <c r="D551" s="1">
        <v>2703.7018511066399</v>
      </c>
      <c r="E551" s="1">
        <f>IF(SUBTOTAL(103, Dados_Caged[[#This Row],[município]]), Dados_Caged[[#This Row],[salário médio]], NA())</f>
        <v>2703.7018511066399</v>
      </c>
    </row>
    <row r="552" spans="1:5" x14ac:dyDescent="0.25">
      <c r="A552" t="s">
        <v>316</v>
      </c>
      <c r="B552" s="4" t="s">
        <v>4</v>
      </c>
      <c r="C552" s="4">
        <v>15</v>
      </c>
      <c r="D552" s="1">
        <v>2712.4164705882354</v>
      </c>
      <c r="E552" s="1">
        <f>IF(SUBTOTAL(103, Dados_Caged[[#This Row],[município]]), Dados_Caged[[#This Row],[salário médio]], NA())</f>
        <v>2712.4164705882354</v>
      </c>
    </row>
    <row r="553" spans="1:5" x14ac:dyDescent="0.25">
      <c r="A553" t="s">
        <v>533</v>
      </c>
      <c r="B553" s="4" t="s">
        <v>4</v>
      </c>
      <c r="C553" s="4">
        <v>2</v>
      </c>
      <c r="D553" s="1">
        <v>2725.5957142857142</v>
      </c>
      <c r="E553" s="1">
        <f>IF(SUBTOTAL(103, Dados_Caged[[#This Row],[município]]), Dados_Caged[[#This Row],[salário médio]], NA())</f>
        <v>2725.5957142857142</v>
      </c>
    </row>
    <row r="554" spans="1:5" x14ac:dyDescent="0.25">
      <c r="A554" t="s">
        <v>70</v>
      </c>
      <c r="B554" s="4" t="s">
        <v>4</v>
      </c>
      <c r="C554" s="4">
        <v>30</v>
      </c>
      <c r="D554" s="1">
        <v>2726.6427966101696</v>
      </c>
      <c r="E554" s="1">
        <f>IF(SUBTOTAL(103, Dados_Caged[[#This Row],[município]]), Dados_Caged[[#This Row],[salário médio]], NA())</f>
        <v>2726.6427966101696</v>
      </c>
    </row>
    <row r="555" spans="1:5" x14ac:dyDescent="0.25">
      <c r="A555" t="s">
        <v>324</v>
      </c>
      <c r="B555" s="4" t="s">
        <v>6</v>
      </c>
      <c r="C555" s="4">
        <v>-1082</v>
      </c>
      <c r="D555" s="1">
        <v>2728.8439091586124</v>
      </c>
      <c r="E555" s="1">
        <f>IF(SUBTOTAL(103, Dados_Caged[[#This Row],[município]]), Dados_Caged[[#This Row],[salário médio]], NA())</f>
        <v>2728.8439091586124</v>
      </c>
    </row>
    <row r="556" spans="1:5" x14ac:dyDescent="0.25">
      <c r="A556" t="s">
        <v>338</v>
      </c>
      <c r="B556" s="4" t="s">
        <v>6</v>
      </c>
      <c r="C556" s="4">
        <v>-97</v>
      </c>
      <c r="D556" s="1">
        <v>2745.0658885017419</v>
      </c>
      <c r="E556" s="1">
        <f>IF(SUBTOTAL(103, Dados_Caged[[#This Row],[município]]), Dados_Caged[[#This Row],[salário médio]], NA())</f>
        <v>2745.0658885017419</v>
      </c>
    </row>
    <row r="557" spans="1:5" x14ac:dyDescent="0.25">
      <c r="A557" t="s">
        <v>240</v>
      </c>
      <c r="B557" s="4" t="s">
        <v>4</v>
      </c>
      <c r="C557" s="4">
        <v>106</v>
      </c>
      <c r="D557" s="1">
        <v>2750.1959759331057</v>
      </c>
      <c r="E557" s="1">
        <f>IF(SUBTOTAL(103, Dados_Caged[[#This Row],[município]]), Dados_Caged[[#This Row],[salário médio]], NA())</f>
        <v>2750.1959759331057</v>
      </c>
    </row>
    <row r="558" spans="1:5" x14ac:dyDescent="0.25">
      <c r="A558" t="s">
        <v>144</v>
      </c>
      <c r="B558" s="4" t="s">
        <v>4</v>
      </c>
      <c r="C558" s="4">
        <v>0</v>
      </c>
      <c r="D558" s="1">
        <v>2755.9082530120481</v>
      </c>
      <c r="E558" s="1">
        <f>IF(SUBTOTAL(103, Dados_Caged[[#This Row],[município]]), Dados_Caged[[#This Row],[salário médio]], NA())</f>
        <v>2755.9082530120481</v>
      </c>
    </row>
    <row r="559" spans="1:5" x14ac:dyDescent="0.25">
      <c r="A559" t="s">
        <v>617</v>
      </c>
      <c r="B559" s="4" t="s">
        <v>6</v>
      </c>
      <c r="C559" s="4">
        <v>-78</v>
      </c>
      <c r="D559" s="1">
        <v>2762.4717439516144</v>
      </c>
      <c r="E559" s="1">
        <f>IF(SUBTOTAL(103, Dados_Caged[[#This Row],[município]]), Dados_Caged[[#This Row],[salário médio]], NA())</f>
        <v>2762.4717439516144</v>
      </c>
    </row>
    <row r="560" spans="1:5" x14ac:dyDescent="0.25">
      <c r="A560" t="s">
        <v>432</v>
      </c>
      <c r="B560" s="4" t="s">
        <v>4</v>
      </c>
      <c r="C560" s="4">
        <v>32</v>
      </c>
      <c r="D560" s="1">
        <v>2765.7270325203235</v>
      </c>
      <c r="E560" s="1">
        <f>IF(SUBTOTAL(103, Dados_Caged[[#This Row],[município]]), Dados_Caged[[#This Row],[salário médio]], NA())</f>
        <v>2765.7270325203235</v>
      </c>
    </row>
    <row r="561" spans="1:5" x14ac:dyDescent="0.25">
      <c r="A561" t="s">
        <v>42</v>
      </c>
      <c r="B561" s="4" t="s">
        <v>6</v>
      </c>
      <c r="C561" s="4">
        <v>-81</v>
      </c>
      <c r="D561" s="1">
        <v>2765.8247494484808</v>
      </c>
      <c r="E561" s="1">
        <f>IF(SUBTOTAL(103, Dados_Caged[[#This Row],[município]]), Dados_Caged[[#This Row],[salário médio]], NA())</f>
        <v>2765.8247494484808</v>
      </c>
    </row>
    <row r="562" spans="1:5" x14ac:dyDescent="0.25">
      <c r="A562" t="s">
        <v>618</v>
      </c>
      <c r="B562" s="4" t="s">
        <v>6</v>
      </c>
      <c r="C562" s="4">
        <v>-6</v>
      </c>
      <c r="D562" s="1">
        <v>2775.310138888889</v>
      </c>
      <c r="E562" s="1">
        <f>IF(SUBTOTAL(103, Dados_Caged[[#This Row],[município]]), Dados_Caged[[#This Row],[salário médio]], NA())</f>
        <v>2775.310138888889</v>
      </c>
    </row>
    <row r="563" spans="1:5" x14ac:dyDescent="0.25">
      <c r="A563" t="s">
        <v>161</v>
      </c>
      <c r="B563" s="4" t="s">
        <v>4</v>
      </c>
      <c r="C563" s="4">
        <v>88</v>
      </c>
      <c r="D563" s="1">
        <v>2788.6042258064535</v>
      </c>
      <c r="E563" s="1">
        <f>IF(SUBTOTAL(103, Dados_Caged[[#This Row],[município]]), Dados_Caged[[#This Row],[salário médio]], NA())</f>
        <v>2788.6042258064535</v>
      </c>
    </row>
    <row r="564" spans="1:5" x14ac:dyDescent="0.25">
      <c r="A564" t="s">
        <v>458</v>
      </c>
      <c r="B564" s="4" t="s">
        <v>6</v>
      </c>
      <c r="C564" s="4">
        <v>-79</v>
      </c>
      <c r="D564" s="1">
        <v>2798.2531052244303</v>
      </c>
      <c r="E564" s="1">
        <f>IF(SUBTOTAL(103, Dados_Caged[[#This Row],[município]]), Dados_Caged[[#This Row],[salário médio]], NA())</f>
        <v>2798.2531052244303</v>
      </c>
    </row>
    <row r="565" spans="1:5" x14ac:dyDescent="0.25">
      <c r="A565" t="s">
        <v>556</v>
      </c>
      <c r="B565" s="4" t="s">
        <v>4</v>
      </c>
      <c r="C565" s="4">
        <v>176</v>
      </c>
      <c r="D565" s="1">
        <v>2824.8278529980657</v>
      </c>
      <c r="E565" s="1">
        <f>IF(SUBTOTAL(103, Dados_Caged[[#This Row],[município]]), Dados_Caged[[#This Row],[salário médio]], NA())</f>
        <v>2824.8278529980657</v>
      </c>
    </row>
    <row r="566" spans="1:5" x14ac:dyDescent="0.25">
      <c r="A566" t="s">
        <v>306</v>
      </c>
      <c r="B566" s="4" t="s">
        <v>4</v>
      </c>
      <c r="C566" s="4">
        <v>394</v>
      </c>
      <c r="D566" s="1">
        <v>2827.7610909669215</v>
      </c>
      <c r="E566" s="1">
        <f>IF(SUBTOTAL(103, Dados_Caged[[#This Row],[município]]), Dados_Caged[[#This Row],[salário médio]], NA())</f>
        <v>2827.7610909669215</v>
      </c>
    </row>
    <row r="567" spans="1:5" x14ac:dyDescent="0.25">
      <c r="A567" t="s">
        <v>526</v>
      </c>
      <c r="B567" s="4" t="s">
        <v>6</v>
      </c>
      <c r="C567" s="4">
        <v>-42</v>
      </c>
      <c r="D567" s="1">
        <v>2843.4754629629638</v>
      </c>
      <c r="E567" s="1">
        <f>IF(SUBTOTAL(103, Dados_Caged[[#This Row],[município]]), Dados_Caged[[#This Row],[salário médio]], NA())</f>
        <v>2843.4754629629638</v>
      </c>
    </row>
    <row r="568" spans="1:5" x14ac:dyDescent="0.25">
      <c r="A568" t="s">
        <v>83</v>
      </c>
      <c r="B568" s="4" t="s">
        <v>4</v>
      </c>
      <c r="C568" s="4">
        <v>101</v>
      </c>
      <c r="D568" s="1">
        <v>2867.7222285481894</v>
      </c>
      <c r="E568" s="1">
        <f>IF(SUBTOTAL(103, Dados_Caged[[#This Row],[município]]), Dados_Caged[[#This Row],[salário médio]], NA())</f>
        <v>2867.7222285481894</v>
      </c>
    </row>
    <row r="569" spans="1:5" x14ac:dyDescent="0.25">
      <c r="A569" t="s">
        <v>355</v>
      </c>
      <c r="B569" s="4" t="s">
        <v>6</v>
      </c>
      <c r="C569" s="4">
        <v>-82</v>
      </c>
      <c r="D569" s="1">
        <v>2890.8321018276752</v>
      </c>
      <c r="E569" s="1">
        <f>IF(SUBTOTAL(103, Dados_Caged[[#This Row],[município]]), Dados_Caged[[#This Row],[salário médio]], NA())</f>
        <v>2890.8321018276752</v>
      </c>
    </row>
    <row r="570" spans="1:5" x14ac:dyDescent="0.25">
      <c r="A570" t="s">
        <v>394</v>
      </c>
      <c r="B570" s="4" t="s">
        <v>4</v>
      </c>
      <c r="C570" s="4">
        <v>110</v>
      </c>
      <c r="D570" s="1">
        <v>2905.9425039745383</v>
      </c>
      <c r="E570" s="1">
        <f>IF(SUBTOTAL(103, Dados_Caged[[#This Row],[município]]), Dados_Caged[[#This Row],[salário médio]], NA())</f>
        <v>2905.9425039745383</v>
      </c>
    </row>
    <row r="571" spans="1:5" x14ac:dyDescent="0.25">
      <c r="A571" t="s">
        <v>230</v>
      </c>
      <c r="B571" s="4" t="s">
        <v>4</v>
      </c>
      <c r="C571" s="4">
        <v>42</v>
      </c>
      <c r="D571" s="1">
        <v>2911.8713498098923</v>
      </c>
      <c r="E571" s="1">
        <f>IF(SUBTOTAL(103, Dados_Caged[[#This Row],[município]]), Dados_Caged[[#This Row],[salário médio]], NA())</f>
        <v>2911.8713498098923</v>
      </c>
    </row>
    <row r="572" spans="1:5" x14ac:dyDescent="0.25">
      <c r="A572" t="s">
        <v>284</v>
      </c>
      <c r="B572" s="4" t="s">
        <v>6</v>
      </c>
      <c r="C572" s="4">
        <v>-15</v>
      </c>
      <c r="D572" s="1">
        <v>2916.7059468329444</v>
      </c>
      <c r="E572" s="1">
        <f>IF(SUBTOTAL(103, Dados_Caged[[#This Row],[município]]), Dados_Caged[[#This Row],[salário médio]], NA())</f>
        <v>2916.7059468329444</v>
      </c>
    </row>
    <row r="573" spans="1:5" x14ac:dyDescent="0.25">
      <c r="A573" t="s">
        <v>154</v>
      </c>
      <c r="B573" s="4" t="s">
        <v>4</v>
      </c>
      <c r="C573" s="4">
        <v>592</v>
      </c>
      <c r="D573" s="1">
        <v>2929.057053249102</v>
      </c>
      <c r="E573" s="1">
        <f>IF(SUBTOTAL(103, Dados_Caged[[#This Row],[município]]), Dados_Caged[[#This Row],[salário médio]], NA())</f>
        <v>2929.057053249102</v>
      </c>
    </row>
    <row r="574" spans="1:5" x14ac:dyDescent="0.25">
      <c r="A574" t="s">
        <v>414</v>
      </c>
      <c r="B574" s="4" t="s">
        <v>4</v>
      </c>
      <c r="C574" s="4">
        <v>879</v>
      </c>
      <c r="D574" s="1">
        <v>2939.8370340041565</v>
      </c>
      <c r="E574" s="1">
        <f>IF(SUBTOTAL(103, Dados_Caged[[#This Row],[município]]), Dados_Caged[[#This Row],[salário médio]], NA())</f>
        <v>2939.8370340041565</v>
      </c>
    </row>
    <row r="575" spans="1:5" x14ac:dyDescent="0.25">
      <c r="A575" t="s">
        <v>437</v>
      </c>
      <c r="B575" s="4" t="s">
        <v>4</v>
      </c>
      <c r="C575" s="4">
        <v>112</v>
      </c>
      <c r="D575" s="1">
        <v>2943.2375182481628</v>
      </c>
      <c r="E575" s="1">
        <f>IF(SUBTOTAL(103, Dados_Caged[[#This Row],[município]]), Dados_Caged[[#This Row],[salário médio]], NA())</f>
        <v>2943.2375182481628</v>
      </c>
    </row>
    <row r="576" spans="1:5" x14ac:dyDescent="0.25">
      <c r="A576" t="s">
        <v>507</v>
      </c>
      <c r="B576" s="4" t="s">
        <v>4</v>
      </c>
      <c r="C576" s="4">
        <v>17</v>
      </c>
      <c r="D576" s="1">
        <v>2951.5185573770486</v>
      </c>
      <c r="E576" s="1">
        <f>IF(SUBTOTAL(103, Dados_Caged[[#This Row],[município]]), Dados_Caged[[#This Row],[salário médio]], NA())</f>
        <v>2951.5185573770486</v>
      </c>
    </row>
    <row r="577" spans="1:5" x14ac:dyDescent="0.25">
      <c r="A577" t="s">
        <v>388</v>
      </c>
      <c r="B577" s="4" t="s">
        <v>4</v>
      </c>
      <c r="C577" s="4">
        <v>6</v>
      </c>
      <c r="D577" s="1">
        <v>2960.6656410256414</v>
      </c>
      <c r="E577" s="1">
        <f>IF(SUBTOTAL(103, Dados_Caged[[#This Row],[município]]), Dados_Caged[[#This Row],[salário médio]], NA())</f>
        <v>2960.6656410256414</v>
      </c>
    </row>
    <row r="578" spans="1:5" x14ac:dyDescent="0.25">
      <c r="A578" t="s">
        <v>566</v>
      </c>
      <c r="B578" s="4" t="s">
        <v>4</v>
      </c>
      <c r="C578" s="4">
        <v>5056</v>
      </c>
      <c r="D578" s="1">
        <v>3008.6456006726207</v>
      </c>
      <c r="E578" s="1">
        <f>IF(SUBTOTAL(103, Dados_Caged[[#This Row],[município]]), Dados_Caged[[#This Row],[salário médio]], NA())</f>
        <v>3008.6456006726207</v>
      </c>
    </row>
    <row r="579" spans="1:5" x14ac:dyDescent="0.25">
      <c r="A579" t="s">
        <v>522</v>
      </c>
      <c r="B579" s="4" t="s">
        <v>4</v>
      </c>
      <c r="C579" s="4">
        <v>26</v>
      </c>
      <c r="D579" s="1">
        <v>3025.3377464788655</v>
      </c>
      <c r="E579" s="1">
        <f>IF(SUBTOTAL(103, Dados_Caged[[#This Row],[município]]), Dados_Caged[[#This Row],[salário médio]], NA())</f>
        <v>3025.3377464788655</v>
      </c>
    </row>
    <row r="580" spans="1:5" x14ac:dyDescent="0.25">
      <c r="A580" t="s">
        <v>69</v>
      </c>
      <c r="B580" s="4" t="s">
        <v>6</v>
      </c>
      <c r="C580" s="4">
        <v>-284</v>
      </c>
      <c r="D580" s="1">
        <v>3038.0733290387725</v>
      </c>
      <c r="E580" s="1">
        <f>IF(SUBTOTAL(103, Dados_Caged[[#This Row],[município]]), Dados_Caged[[#This Row],[salário médio]], NA())</f>
        <v>3038.0733290387725</v>
      </c>
    </row>
    <row r="581" spans="1:5" x14ac:dyDescent="0.25">
      <c r="A581" t="s">
        <v>121</v>
      </c>
      <c r="B581" s="4" t="s">
        <v>4</v>
      </c>
      <c r="C581" s="4">
        <v>26</v>
      </c>
      <c r="D581" s="1">
        <v>3041.7040909090911</v>
      </c>
      <c r="E581" s="1">
        <f>IF(SUBTOTAL(103, Dados_Caged[[#This Row],[município]]), Dados_Caged[[#This Row],[salário médio]], NA())</f>
        <v>3041.7040909090911</v>
      </c>
    </row>
    <row r="582" spans="1:5" x14ac:dyDescent="0.25">
      <c r="A582" t="s">
        <v>638</v>
      </c>
      <c r="B582" s="4" t="s">
        <v>6</v>
      </c>
      <c r="C582" s="4">
        <v>-71</v>
      </c>
      <c r="D582" s="1">
        <v>3064.2827356087637</v>
      </c>
      <c r="E582" s="1">
        <f>IF(SUBTOTAL(103, Dados_Caged[[#This Row],[município]]), Dados_Caged[[#This Row],[salário médio]], NA())</f>
        <v>3064.2827356087637</v>
      </c>
    </row>
    <row r="583" spans="1:5" x14ac:dyDescent="0.25">
      <c r="A583" t="s">
        <v>457</v>
      </c>
      <c r="B583" s="4" t="s">
        <v>4</v>
      </c>
      <c r="C583" s="4">
        <v>116</v>
      </c>
      <c r="D583" s="1">
        <v>3069.9074723926424</v>
      </c>
      <c r="E583" s="1">
        <f>IF(SUBTOTAL(103, Dados_Caged[[#This Row],[município]]), Dados_Caged[[#This Row],[salário médio]], NA())</f>
        <v>3069.9074723926424</v>
      </c>
    </row>
    <row r="584" spans="1:5" x14ac:dyDescent="0.25">
      <c r="A584" t="s">
        <v>320</v>
      </c>
      <c r="B584" s="4" t="s">
        <v>6</v>
      </c>
      <c r="C584" s="4">
        <v>-41</v>
      </c>
      <c r="D584" s="1">
        <v>3072.4820725388608</v>
      </c>
      <c r="E584" s="1">
        <f>IF(SUBTOTAL(103, Dados_Caged[[#This Row],[município]]), Dados_Caged[[#This Row],[salário médio]], NA())</f>
        <v>3072.4820725388608</v>
      </c>
    </row>
    <row r="585" spans="1:5" x14ac:dyDescent="0.25">
      <c r="A585" t="s">
        <v>246</v>
      </c>
      <c r="B585" s="4" t="s">
        <v>6</v>
      </c>
      <c r="C585" s="4">
        <v>-8</v>
      </c>
      <c r="D585" s="1">
        <v>3090.5461574074066</v>
      </c>
      <c r="E585" s="1">
        <f>IF(SUBTOTAL(103, Dados_Caged[[#This Row],[município]]), Dados_Caged[[#This Row],[salário médio]], NA())</f>
        <v>3090.5461574074066</v>
      </c>
    </row>
    <row r="586" spans="1:5" x14ac:dyDescent="0.25">
      <c r="A586" t="s">
        <v>323</v>
      </c>
      <c r="B586" s="4" t="s">
        <v>6</v>
      </c>
      <c r="C586" s="4">
        <v>-45</v>
      </c>
      <c r="D586" s="1">
        <v>3233.7023146944066</v>
      </c>
      <c r="E586" s="1">
        <f>IF(SUBTOTAL(103, Dados_Caged[[#This Row],[município]]), Dados_Caged[[#This Row],[salário médio]], NA())</f>
        <v>3233.7023146944066</v>
      </c>
    </row>
    <row r="587" spans="1:5" x14ac:dyDescent="0.25">
      <c r="A587" t="s">
        <v>349</v>
      </c>
      <c r="B587" s="4" t="s">
        <v>4</v>
      </c>
      <c r="C587" s="4">
        <v>23</v>
      </c>
      <c r="D587" s="1">
        <v>3250.1269803791147</v>
      </c>
      <c r="E587" s="1">
        <f>IF(SUBTOTAL(103, Dados_Caged[[#This Row],[município]]), Dados_Caged[[#This Row],[salário médio]], NA())</f>
        <v>3250.1269803791147</v>
      </c>
    </row>
    <row r="588" spans="1:5" x14ac:dyDescent="0.25">
      <c r="A588" t="s">
        <v>68</v>
      </c>
      <c r="B588" s="4" t="s">
        <v>6</v>
      </c>
      <c r="C588" s="4">
        <v>-120</v>
      </c>
      <c r="D588" s="1">
        <v>3254.7816226415116</v>
      </c>
      <c r="E588" s="1">
        <f>IF(SUBTOTAL(103, Dados_Caged[[#This Row],[município]]), Dados_Caged[[#This Row],[salário médio]], NA())</f>
        <v>3254.7816226415116</v>
      </c>
    </row>
    <row r="589" spans="1:5" x14ac:dyDescent="0.25">
      <c r="A589" t="s">
        <v>552</v>
      </c>
      <c r="B589" s="4" t="s">
        <v>4</v>
      </c>
      <c r="C589" s="4">
        <v>64</v>
      </c>
      <c r="D589" s="1">
        <v>3415.742564229271</v>
      </c>
      <c r="E589" s="1">
        <f>IF(SUBTOTAL(103, Dados_Caged[[#This Row],[município]]), Dados_Caged[[#This Row],[salário médio]], NA())</f>
        <v>3415.742564229271</v>
      </c>
    </row>
    <row r="590" spans="1:5" x14ac:dyDescent="0.25">
      <c r="A590" t="s">
        <v>518</v>
      </c>
      <c r="B590" s="4" t="s">
        <v>4</v>
      </c>
      <c r="C590" s="4">
        <v>70</v>
      </c>
      <c r="D590" s="1">
        <v>3417.6037499999989</v>
      </c>
      <c r="E590" s="1">
        <f>IF(SUBTOTAL(103, Dados_Caged[[#This Row],[município]]), Dados_Caged[[#This Row],[salário médio]], NA())</f>
        <v>3417.6037499999989</v>
      </c>
    </row>
    <row r="591" spans="1:5" x14ac:dyDescent="0.25">
      <c r="A591" t="s">
        <v>391</v>
      </c>
      <c r="B591" s="4" t="s">
        <v>4</v>
      </c>
      <c r="C591" s="4">
        <v>1575</v>
      </c>
      <c r="D591" s="1">
        <v>3429.6068281572734</v>
      </c>
      <c r="E591" s="1">
        <f>IF(SUBTOTAL(103, Dados_Caged[[#This Row],[município]]), Dados_Caged[[#This Row],[salário médio]], NA())</f>
        <v>3429.6068281572734</v>
      </c>
    </row>
    <row r="592" spans="1:5" x14ac:dyDescent="0.25">
      <c r="A592" t="s">
        <v>637</v>
      </c>
      <c r="B592" s="4" t="s">
        <v>4</v>
      </c>
      <c r="C592" s="4">
        <v>66</v>
      </c>
      <c r="D592" s="1">
        <v>3518.9184301606874</v>
      </c>
      <c r="E592" s="1">
        <f>IF(SUBTOTAL(103, Dados_Caged[[#This Row],[município]]), Dados_Caged[[#This Row],[salário médio]], NA())</f>
        <v>3518.9184301606874</v>
      </c>
    </row>
    <row r="593" spans="1:5" x14ac:dyDescent="0.25">
      <c r="A593" t="s">
        <v>540</v>
      </c>
      <c r="B593" s="4" t="s">
        <v>6</v>
      </c>
      <c r="C593" s="4">
        <v>-8</v>
      </c>
      <c r="D593" s="1">
        <v>3586.7424024024031</v>
      </c>
      <c r="E593" s="1">
        <f>IF(SUBTOTAL(103, Dados_Caged[[#This Row],[município]]), Dados_Caged[[#This Row],[salário médio]], NA())</f>
        <v>3586.7424024024031</v>
      </c>
    </row>
    <row r="594" spans="1:5" x14ac:dyDescent="0.25">
      <c r="A594" t="s">
        <v>307</v>
      </c>
      <c r="B594" s="4" t="s">
        <v>4</v>
      </c>
      <c r="C594" s="4">
        <v>370</v>
      </c>
      <c r="D594" s="1">
        <v>3657.0200638791271</v>
      </c>
      <c r="E594" s="1">
        <f>IF(SUBTOTAL(103, Dados_Caged[[#This Row],[município]]), Dados_Caged[[#This Row],[salário médio]], NA())</f>
        <v>3657.0200638791271</v>
      </c>
    </row>
    <row r="595" spans="1:5" x14ac:dyDescent="0.25">
      <c r="A595" t="s">
        <v>286</v>
      </c>
      <c r="B595" s="4" t="s">
        <v>6</v>
      </c>
      <c r="C595" s="4">
        <v>-31</v>
      </c>
      <c r="D595" s="1">
        <v>3765.9970484581518</v>
      </c>
      <c r="E595" s="1">
        <f>IF(SUBTOTAL(103, Dados_Caged[[#This Row],[município]]), Dados_Caged[[#This Row],[salário médio]], NA())</f>
        <v>3765.9970484581518</v>
      </c>
    </row>
    <row r="596" spans="1:5" x14ac:dyDescent="0.25">
      <c r="A596" t="s">
        <v>403</v>
      </c>
      <c r="B596" s="4" t="s">
        <v>4</v>
      </c>
      <c r="C596" s="4">
        <v>118</v>
      </c>
      <c r="D596" s="1">
        <v>3827.2238023952091</v>
      </c>
      <c r="E596" s="1">
        <f>IF(SUBTOTAL(103, Dados_Caged[[#This Row],[município]]), Dados_Caged[[#This Row],[salário médio]], NA())</f>
        <v>3827.2238023952091</v>
      </c>
    </row>
    <row r="597" spans="1:5" x14ac:dyDescent="0.25">
      <c r="A597" t="s">
        <v>348</v>
      </c>
      <c r="B597" s="4" t="s">
        <v>4</v>
      </c>
      <c r="C597" s="4">
        <v>363</v>
      </c>
      <c r="D597" s="1">
        <v>3990.4477313432803</v>
      </c>
      <c r="E597" s="1">
        <f>IF(SUBTOTAL(103, Dados_Caged[[#This Row],[município]]), Dados_Caged[[#This Row],[salário médio]], NA())</f>
        <v>3990.4477313432803</v>
      </c>
    </row>
    <row r="598" spans="1:5" x14ac:dyDescent="0.25">
      <c r="A598" t="s">
        <v>554</v>
      </c>
      <c r="B598" s="4" t="s">
        <v>6</v>
      </c>
      <c r="C598" s="4">
        <v>-1</v>
      </c>
      <c r="D598" s="1">
        <v>4000</v>
      </c>
      <c r="E598" s="1">
        <f>IF(SUBTOTAL(103, Dados_Caged[[#This Row],[município]]), Dados_Caged[[#This Row],[salário médio]], NA())</f>
        <v>4000</v>
      </c>
    </row>
    <row r="599" spans="1:5" x14ac:dyDescent="0.25">
      <c r="A599" t="s">
        <v>141</v>
      </c>
      <c r="B599" s="4" t="s">
        <v>4</v>
      </c>
      <c r="C599" s="4">
        <v>65</v>
      </c>
      <c r="D599" s="1">
        <v>4037.5381983471025</v>
      </c>
      <c r="E599" s="1">
        <f>IF(SUBTOTAL(103, Dados_Caged[[#This Row],[município]]), Dados_Caged[[#This Row],[salário médio]], NA())</f>
        <v>4037.5381983471025</v>
      </c>
    </row>
    <row r="600" spans="1:5" x14ac:dyDescent="0.25">
      <c r="A600" t="s">
        <v>438</v>
      </c>
      <c r="B600" s="4" t="s">
        <v>4</v>
      </c>
      <c r="C600" s="4">
        <v>33</v>
      </c>
      <c r="D600" s="1">
        <v>4104.2650286806929</v>
      </c>
      <c r="E600" s="1">
        <f>IF(SUBTOTAL(103, Dados_Caged[[#This Row],[município]]), Dados_Caged[[#This Row],[salário médio]], NA())</f>
        <v>4104.2650286806929</v>
      </c>
    </row>
    <row r="601" spans="1:5" x14ac:dyDescent="0.25">
      <c r="A601" t="s">
        <v>73</v>
      </c>
      <c r="B601" s="4" t="s">
        <v>4</v>
      </c>
      <c r="C601" s="4">
        <v>721</v>
      </c>
      <c r="D601" s="1">
        <v>4125.9303203600639</v>
      </c>
      <c r="E601" s="1">
        <f>IF(SUBTOTAL(103, Dados_Caged[[#This Row],[município]]), Dados_Caged[[#This Row],[salário médio]], NA())</f>
        <v>4125.9303203600639</v>
      </c>
    </row>
    <row r="602" spans="1:5" x14ac:dyDescent="0.25">
      <c r="A602" t="s">
        <v>580</v>
      </c>
      <c r="B602" s="4" t="s">
        <v>6</v>
      </c>
      <c r="C602" s="4">
        <v>-446</v>
      </c>
      <c r="D602" s="1">
        <v>4274.4811797929033</v>
      </c>
      <c r="E602" s="1">
        <f>IF(SUBTOTAL(103, Dados_Caged[[#This Row],[município]]), Dados_Caged[[#This Row],[salário médio]], NA())</f>
        <v>4274.4811797929033</v>
      </c>
    </row>
    <row r="603" spans="1:5" x14ac:dyDescent="0.25">
      <c r="A603" t="s">
        <v>41</v>
      </c>
      <c r="B603" s="4" t="s">
        <v>4</v>
      </c>
      <c r="C603" s="4">
        <v>117</v>
      </c>
      <c r="D603" s="1">
        <v>4373.6918167810509</v>
      </c>
      <c r="E603" s="1">
        <f>IF(SUBTOTAL(103, Dados_Caged[[#This Row],[município]]), Dados_Caged[[#This Row],[salário médio]], NA())</f>
        <v>4373.6918167810509</v>
      </c>
    </row>
    <row r="604" spans="1:5" x14ac:dyDescent="0.25">
      <c r="A604" t="s">
        <v>647</v>
      </c>
      <c r="B604" s="4" t="s">
        <v>4</v>
      </c>
      <c r="C604" s="4">
        <v>64</v>
      </c>
      <c r="D604" s="1">
        <v>4441.5106451612883</v>
      </c>
      <c r="E604" s="1">
        <f>IF(SUBTOTAL(103, Dados_Caged[[#This Row],[município]]), Dados_Caged[[#This Row],[salário médio]], NA())</f>
        <v>4441.5106451612883</v>
      </c>
    </row>
    <row r="605" spans="1:5" x14ac:dyDescent="0.25">
      <c r="A605" t="s">
        <v>90</v>
      </c>
      <c r="B605" s="4" t="s">
        <v>4</v>
      </c>
      <c r="C605" s="4">
        <v>35</v>
      </c>
      <c r="D605" s="1">
        <v>4512.3863831379394</v>
      </c>
      <c r="E605" s="1">
        <f>IF(SUBTOTAL(103, Dados_Caged[[#This Row],[município]]), Dados_Caged[[#This Row],[salário médio]], NA())</f>
        <v>4512.3863831379394</v>
      </c>
    </row>
    <row r="606" spans="1:5" x14ac:dyDescent="0.25">
      <c r="A606" t="s">
        <v>569</v>
      </c>
      <c r="B606" s="4" t="s">
        <v>4</v>
      </c>
      <c r="C606" s="4">
        <v>33</v>
      </c>
      <c r="D606" s="1">
        <v>4539.9126340752182</v>
      </c>
      <c r="E606" s="1">
        <f>IF(SUBTOTAL(103, Dados_Caged[[#This Row],[município]]), Dados_Caged[[#This Row],[salário médio]], NA())</f>
        <v>4539.9126340752182</v>
      </c>
    </row>
    <row r="607" spans="1:5" x14ac:dyDescent="0.25">
      <c r="A607" t="s">
        <v>214</v>
      </c>
      <c r="B607" s="4" t="s">
        <v>4</v>
      </c>
      <c r="C607" s="4">
        <v>25</v>
      </c>
      <c r="D607" s="1">
        <v>4716.6906329113908</v>
      </c>
      <c r="E607" s="1">
        <f>IF(SUBTOTAL(103, Dados_Caged[[#This Row],[município]]), Dados_Caged[[#This Row],[salário médio]], NA())</f>
        <v>4716.6906329113908</v>
      </c>
    </row>
    <row r="608" spans="1:5" x14ac:dyDescent="0.25">
      <c r="A608" t="s">
        <v>18</v>
      </c>
      <c r="B608" s="4" t="s">
        <v>4</v>
      </c>
      <c r="C608" s="4">
        <v>17</v>
      </c>
      <c r="D608" s="1">
        <v>4841.2360726072729</v>
      </c>
      <c r="E608" s="1">
        <f>IF(SUBTOTAL(103, Dados_Caged[[#This Row],[município]]), Dados_Caged[[#This Row],[salário médio]], NA())</f>
        <v>4841.2360726072729</v>
      </c>
    </row>
    <row r="609" spans="1:5" x14ac:dyDescent="0.25">
      <c r="A609" t="s">
        <v>446</v>
      </c>
      <c r="B609" s="4" t="s">
        <v>4</v>
      </c>
      <c r="C609" s="4">
        <v>54</v>
      </c>
      <c r="D609" s="1">
        <v>4878.7765267175591</v>
      </c>
      <c r="E609" s="1">
        <f>IF(SUBTOTAL(103, Dados_Caged[[#This Row],[município]]), Dados_Caged[[#This Row],[salário médio]], NA())</f>
        <v>4878.7765267175591</v>
      </c>
    </row>
    <row r="610" spans="1:5" x14ac:dyDescent="0.25">
      <c r="A610" t="s">
        <v>160</v>
      </c>
      <c r="B610" s="4" t="s">
        <v>4</v>
      </c>
      <c r="C610" s="4">
        <v>53</v>
      </c>
      <c r="D610" s="1">
        <v>4888.7712380952362</v>
      </c>
      <c r="E610" s="1">
        <f>IF(SUBTOTAL(103, Dados_Caged[[#This Row],[município]]), Dados_Caged[[#This Row],[salário médio]], NA())</f>
        <v>4888.7712380952362</v>
      </c>
    </row>
    <row r="611" spans="1:5" x14ac:dyDescent="0.25">
      <c r="A611" t="s">
        <v>104</v>
      </c>
      <c r="B611" s="4" t="s">
        <v>6</v>
      </c>
      <c r="C611" s="4">
        <v>-3</v>
      </c>
      <c r="D611" s="1">
        <v>4923.9188941176453</v>
      </c>
      <c r="E611" s="1">
        <f>IF(SUBTOTAL(103, Dados_Caged[[#This Row],[município]]), Dados_Caged[[#This Row],[salário médio]], NA())</f>
        <v>4923.9188941176453</v>
      </c>
    </row>
    <row r="612" spans="1:5" x14ac:dyDescent="0.25">
      <c r="A612" t="s">
        <v>571</v>
      </c>
      <c r="B612" s="4" t="s">
        <v>6</v>
      </c>
      <c r="C612" s="4">
        <v>-77</v>
      </c>
      <c r="D612" s="1">
        <v>4992.63539936099</v>
      </c>
      <c r="E612" s="1">
        <f>IF(SUBTOTAL(103, Dados_Caged[[#This Row],[município]]), Dados_Caged[[#This Row],[salário médio]], NA())</f>
        <v>4992.63539936099</v>
      </c>
    </row>
    <row r="613" spans="1:5" x14ac:dyDescent="0.25">
      <c r="A613" t="s">
        <v>417</v>
      </c>
      <c r="B613" s="4" t="s">
        <v>4</v>
      </c>
      <c r="C613" s="4">
        <v>17</v>
      </c>
      <c r="D613" s="1">
        <v>5345.6669708302225</v>
      </c>
      <c r="E613" s="1">
        <f>IF(SUBTOTAL(103, Dados_Caged[[#This Row],[município]]), Dados_Caged[[#This Row],[salário médio]], NA())</f>
        <v>5345.6669708302225</v>
      </c>
    </row>
    <row r="614" spans="1:5" x14ac:dyDescent="0.25">
      <c r="A614" t="s">
        <v>226</v>
      </c>
      <c r="B614" s="4" t="s">
        <v>4</v>
      </c>
      <c r="C614" s="4">
        <v>49</v>
      </c>
      <c r="D614" s="1">
        <v>5360.4590305444899</v>
      </c>
      <c r="E614" s="1">
        <f>IF(SUBTOTAL(103, Dados_Caged[[#This Row],[município]]), Dados_Caged[[#This Row],[salário médio]], NA())</f>
        <v>5360.4590305444899</v>
      </c>
    </row>
    <row r="615" spans="1:5" x14ac:dyDescent="0.25">
      <c r="A615" t="s">
        <v>484</v>
      </c>
      <c r="B615" s="4" t="s">
        <v>4</v>
      </c>
      <c r="C615" s="4">
        <v>28</v>
      </c>
      <c r="D615" s="1">
        <v>5472.2567469879523</v>
      </c>
      <c r="E615" s="1">
        <f>IF(SUBTOTAL(103, Dados_Caged[[#This Row],[município]]), Dados_Caged[[#This Row],[salário médio]], NA())</f>
        <v>5472.2567469879523</v>
      </c>
    </row>
    <row r="616" spans="1:5" x14ac:dyDescent="0.25">
      <c r="A616" t="s">
        <v>122</v>
      </c>
      <c r="B616" s="4" t="s">
        <v>6</v>
      </c>
      <c r="C616" s="4">
        <v>-25</v>
      </c>
      <c r="D616" s="1">
        <v>5692.9757028571767</v>
      </c>
      <c r="E616" s="1">
        <f>IF(SUBTOTAL(103, Dados_Caged[[#This Row],[município]]), Dados_Caged[[#This Row],[salário médio]], NA())</f>
        <v>5692.9757028571767</v>
      </c>
    </row>
    <row r="617" spans="1:5" x14ac:dyDescent="0.25">
      <c r="A617" t="s">
        <v>128</v>
      </c>
      <c r="B617" s="4" t="s">
        <v>4</v>
      </c>
      <c r="C617" s="4">
        <v>6</v>
      </c>
      <c r="D617" s="1">
        <v>5702.5926901408475</v>
      </c>
      <c r="E617" s="1">
        <f>IF(SUBTOTAL(103, Dados_Caged[[#This Row],[município]]), Dados_Caged[[#This Row],[salário médio]], NA())</f>
        <v>5702.5926901408475</v>
      </c>
    </row>
    <row r="618" spans="1:5" x14ac:dyDescent="0.25">
      <c r="A618" t="s">
        <v>648</v>
      </c>
      <c r="B618" s="4" t="s">
        <v>4</v>
      </c>
      <c r="C618" s="4">
        <v>43</v>
      </c>
      <c r="D618" s="1">
        <v>5863.6424338624256</v>
      </c>
      <c r="E618" s="1">
        <f>IF(SUBTOTAL(103, Dados_Caged[[#This Row],[município]]), Dados_Caged[[#This Row],[salário médio]], NA())</f>
        <v>5863.6424338624256</v>
      </c>
    </row>
    <row r="619" spans="1:5" x14ac:dyDescent="0.25">
      <c r="A619" t="s">
        <v>597</v>
      </c>
      <c r="B619" s="4" t="s">
        <v>6</v>
      </c>
      <c r="C619" s="4">
        <v>-60</v>
      </c>
      <c r="D619" s="1">
        <v>6580.0188616071018</v>
      </c>
      <c r="E619" s="1">
        <f>IF(SUBTOTAL(103, Dados_Caged[[#This Row],[município]]), Dados_Caged[[#This Row],[salário médio]], NA())</f>
        <v>6580.0188616071018</v>
      </c>
    </row>
    <row r="620" spans="1:5" x14ac:dyDescent="0.25">
      <c r="A620" t="s">
        <v>212</v>
      </c>
      <c r="B620" s="4" t="s">
        <v>4</v>
      </c>
      <c r="C620" s="4">
        <v>91</v>
      </c>
      <c r="D620" s="1">
        <v>6832.6053558052736</v>
      </c>
      <c r="E620" s="1">
        <f>IF(SUBTOTAL(103, Dados_Caged[[#This Row],[município]]), Dados_Caged[[#This Row],[salário médio]], NA())</f>
        <v>6832.6053558052736</v>
      </c>
    </row>
    <row r="621" spans="1:5" x14ac:dyDescent="0.25">
      <c r="A621" t="s">
        <v>47</v>
      </c>
      <c r="B621" s="4" t="s">
        <v>4</v>
      </c>
      <c r="C621" s="4">
        <v>9</v>
      </c>
      <c r="D621" s="1">
        <v>6867.3113793103439</v>
      </c>
      <c r="E621" s="1">
        <f>IF(SUBTOTAL(103, Dados_Caged[[#This Row],[município]]), Dados_Caged[[#This Row],[salário médio]], NA())</f>
        <v>6867.3113793103439</v>
      </c>
    </row>
    <row r="622" spans="1:5" x14ac:dyDescent="0.25">
      <c r="A622" t="s">
        <v>123</v>
      </c>
      <c r="B622" s="4" t="s">
        <v>4</v>
      </c>
      <c r="C622" s="4">
        <v>544</v>
      </c>
      <c r="D622" s="1">
        <v>7033.8583223684245</v>
      </c>
      <c r="E622" s="1">
        <f>IF(SUBTOTAL(103, Dados_Caged[[#This Row],[município]]), Dados_Caged[[#This Row],[salário médio]], NA())</f>
        <v>7033.8583223684245</v>
      </c>
    </row>
    <row r="623" spans="1:5" x14ac:dyDescent="0.25">
      <c r="A623" t="s">
        <v>34</v>
      </c>
      <c r="B623" s="4" t="s">
        <v>6</v>
      </c>
      <c r="C623" s="4">
        <v>-194</v>
      </c>
      <c r="D623" s="1">
        <v>7131.4386505190359</v>
      </c>
      <c r="E623" s="1">
        <f>IF(SUBTOTAL(103, Dados_Caged[[#This Row],[município]]), Dados_Caged[[#This Row],[salário médio]], NA())</f>
        <v>7131.4386505190359</v>
      </c>
    </row>
    <row r="624" spans="1:5" x14ac:dyDescent="0.25">
      <c r="A624" t="s">
        <v>634</v>
      </c>
      <c r="B624" s="4" t="s">
        <v>4</v>
      </c>
      <c r="C624" s="4">
        <v>454</v>
      </c>
      <c r="D624" s="1">
        <v>7242.9555243902296</v>
      </c>
      <c r="E624" s="1">
        <f>IF(SUBTOTAL(103, Dados_Caged[[#This Row],[município]]), Dados_Caged[[#This Row],[salário médio]], NA())</f>
        <v>7242.9555243902296</v>
      </c>
    </row>
    <row r="625" spans="1:5" x14ac:dyDescent="0.25">
      <c r="A625" t="s">
        <v>452</v>
      </c>
      <c r="B625" s="4" t="s">
        <v>4</v>
      </c>
      <c r="C625" s="4">
        <v>50</v>
      </c>
      <c r="D625" s="1">
        <v>7829.9722835497632</v>
      </c>
      <c r="E625" s="1">
        <f>IF(SUBTOTAL(103, Dados_Caged[[#This Row],[município]]), Dados_Caged[[#This Row],[salário médio]], NA())</f>
        <v>7829.9722835497632</v>
      </c>
    </row>
    <row r="626" spans="1:5" x14ac:dyDescent="0.25">
      <c r="A626" t="s">
        <v>315</v>
      </c>
      <c r="B626" s="4" t="s">
        <v>4</v>
      </c>
      <c r="C626" s="4">
        <v>277</v>
      </c>
      <c r="D626" s="1">
        <v>8014.4707566204579</v>
      </c>
      <c r="E626" s="1">
        <f>IF(SUBTOTAL(103, Dados_Caged[[#This Row],[município]]), Dados_Caged[[#This Row],[salário médio]], NA())</f>
        <v>8014.4707566204579</v>
      </c>
    </row>
    <row r="627" spans="1:5" x14ac:dyDescent="0.25">
      <c r="A627" t="s">
        <v>130</v>
      </c>
      <c r="B627" s="4" t="s">
        <v>4</v>
      </c>
      <c r="C627" s="4">
        <v>593</v>
      </c>
      <c r="D627" s="1">
        <v>9156.0771757575494</v>
      </c>
      <c r="E627" s="1">
        <f>IF(SUBTOTAL(103, Dados_Caged[[#This Row],[município]]), Dados_Caged[[#This Row],[salário médio]], NA())</f>
        <v>9156.0771757575494</v>
      </c>
    </row>
    <row r="628" spans="1:5" x14ac:dyDescent="0.25">
      <c r="A628" t="s">
        <v>67</v>
      </c>
      <c r="B628" s="4" t="s">
        <v>4</v>
      </c>
      <c r="C628" s="4">
        <v>45</v>
      </c>
      <c r="D628" s="1">
        <v>9461.5653196581425</v>
      </c>
      <c r="E628" s="1">
        <f>IF(SUBTOTAL(103, Dados_Caged[[#This Row],[município]]), Dados_Caged[[#This Row],[salário médio]], NA())</f>
        <v>9461.5653196581425</v>
      </c>
    </row>
    <row r="629" spans="1:5" x14ac:dyDescent="0.25">
      <c r="A629" t="s">
        <v>476</v>
      </c>
      <c r="B629" s="4" t="s">
        <v>6</v>
      </c>
      <c r="C629" s="4">
        <v>-6</v>
      </c>
      <c r="D629" s="1">
        <v>10593.328483146062</v>
      </c>
      <c r="E629" s="1">
        <f>IF(SUBTOTAL(103, Dados_Caged[[#This Row],[município]]), Dados_Caged[[#This Row],[salário médio]], NA())</f>
        <v>10593.328483146062</v>
      </c>
    </row>
    <row r="630" spans="1:5" x14ac:dyDescent="0.25">
      <c r="A630" t="s">
        <v>487</v>
      </c>
      <c r="B630" s="4" t="s">
        <v>4</v>
      </c>
      <c r="C630" s="4">
        <v>13</v>
      </c>
      <c r="D630" s="1">
        <v>11025.79052631579</v>
      </c>
      <c r="E630" s="1">
        <f>IF(SUBTOTAL(103, Dados_Caged[[#This Row],[município]]), Dados_Caged[[#This Row],[salário médio]], NA())</f>
        <v>11025.79052631579</v>
      </c>
    </row>
    <row r="631" spans="1:5" x14ac:dyDescent="0.25">
      <c r="A631" t="s">
        <v>56</v>
      </c>
      <c r="B631" s="4" t="s">
        <v>4</v>
      </c>
      <c r="C631" s="4">
        <v>46</v>
      </c>
      <c r="D631" s="1">
        <v>12079.282107400986</v>
      </c>
      <c r="E631" s="1">
        <f>IF(SUBTOTAL(103, Dados_Caged[[#This Row],[município]]), Dados_Caged[[#This Row],[salário médio]], NA())</f>
        <v>12079.282107400986</v>
      </c>
    </row>
    <row r="632" spans="1:5" x14ac:dyDescent="0.25">
      <c r="A632" t="s">
        <v>140</v>
      </c>
      <c r="B632" s="4" t="s">
        <v>4</v>
      </c>
      <c r="C632" s="4">
        <v>659</v>
      </c>
      <c r="D632" s="1">
        <v>24320.979017051151</v>
      </c>
      <c r="E632" s="1">
        <f>IF(SUBTOTAL(103, Dados_Caged[[#This Row],[município]]), Dados_Caged[[#This Row],[salário médio]], NA())</f>
        <v>24320.979017051151</v>
      </c>
    </row>
    <row r="633" spans="1:5" x14ac:dyDescent="0.25">
      <c r="A633" t="s">
        <v>139</v>
      </c>
      <c r="B633" s="4" t="s">
        <v>6</v>
      </c>
      <c r="C633" s="4">
        <v>-137</v>
      </c>
      <c r="D633" s="1">
        <v>24349.868394698027</v>
      </c>
      <c r="E633" s="1">
        <f>IF(SUBTOTAL(103, Dados_Caged[[#This Row],[município]]), Dados_Caged[[#This Row],[salário médio]], NA())</f>
        <v>24349.868394698027</v>
      </c>
    </row>
    <row r="634" spans="1:5" x14ac:dyDescent="0.25">
      <c r="A634" t="s">
        <v>89</v>
      </c>
      <c r="B634" s="4" t="s">
        <v>4</v>
      </c>
      <c r="C634" s="4">
        <v>13</v>
      </c>
      <c r="D634" s="1">
        <v>25103.368769230769</v>
      </c>
      <c r="E634" s="1">
        <f>IF(SUBTOTAL(103, Dados_Caged[[#This Row],[município]]), Dados_Caged[[#This Row],[salário médio]], NA())</f>
        <v>25103.368769230769</v>
      </c>
    </row>
    <row r="635" spans="1:5" x14ac:dyDescent="0.25">
      <c r="A635" t="s">
        <v>82</v>
      </c>
      <c r="B635" s="4" t="s">
        <v>6</v>
      </c>
      <c r="C635" s="4">
        <v>-10</v>
      </c>
      <c r="D635" s="1">
        <v>25524.168473684196</v>
      </c>
      <c r="E635" s="1">
        <f>IF(SUBTOTAL(103, Dados_Caged[[#This Row],[município]]), Dados_Caged[[#This Row],[salário médio]], NA())</f>
        <v>25524.168473684196</v>
      </c>
    </row>
    <row r="636" spans="1:5" x14ac:dyDescent="0.25">
      <c r="A636" t="s">
        <v>328</v>
      </c>
      <c r="B636" s="4" t="s">
        <v>4</v>
      </c>
      <c r="C636" s="4">
        <v>183</v>
      </c>
      <c r="D636" s="1">
        <v>26608.779372822297</v>
      </c>
      <c r="E636" s="1">
        <f>IF(SUBTOTAL(103, Dados_Caged[[#This Row],[município]]), Dados_Caged[[#This Row],[salário médio]], NA())</f>
        <v>26608.779372822297</v>
      </c>
    </row>
    <row r="637" spans="1:5" x14ac:dyDescent="0.25">
      <c r="A637" t="s">
        <v>393</v>
      </c>
      <c r="B637" s="4" t="s">
        <v>4</v>
      </c>
      <c r="C637" s="4">
        <v>22</v>
      </c>
      <c r="D637" s="1">
        <v>28038.752774294524</v>
      </c>
      <c r="E637" s="1">
        <f>IF(SUBTOTAL(103, Dados_Caged[[#This Row],[município]]), Dados_Caged[[#This Row],[salário médio]], NA())</f>
        <v>28038.752774294524</v>
      </c>
    </row>
    <row r="638" spans="1:5" x14ac:dyDescent="0.25">
      <c r="A638" t="s">
        <v>494</v>
      </c>
      <c r="B638" s="4" t="s">
        <v>6</v>
      </c>
      <c r="C638" s="4">
        <v>-1</v>
      </c>
      <c r="D638" s="1">
        <v>28788.321529411769</v>
      </c>
      <c r="E638" s="1">
        <f>IF(SUBTOTAL(103, Dados_Caged[[#This Row],[município]]), Dados_Caged[[#This Row],[salário médio]], NA())</f>
        <v>28788.321529411769</v>
      </c>
    </row>
    <row r="639" spans="1:5" x14ac:dyDescent="0.25">
      <c r="A639" t="s">
        <v>342</v>
      </c>
      <c r="B639" s="4" t="s">
        <v>4</v>
      </c>
      <c r="C639" s="4">
        <v>3</v>
      </c>
      <c r="D639" s="1">
        <v>31768.363746223553</v>
      </c>
      <c r="E639" s="1">
        <f>IF(SUBTOTAL(103, Dados_Caged[[#This Row],[município]]), Dados_Caged[[#This Row],[salário médio]], NA())</f>
        <v>31768.363746223553</v>
      </c>
    </row>
    <row r="640" spans="1:5" x14ac:dyDescent="0.25">
      <c r="A640" t="s">
        <v>409</v>
      </c>
      <c r="B640" s="4" t="s">
        <v>4</v>
      </c>
      <c r="C640" s="4">
        <v>4</v>
      </c>
      <c r="D640" s="1">
        <v>38584.943148148152</v>
      </c>
      <c r="E640" s="1">
        <f>IF(SUBTOTAL(103, Dados_Caged[[#This Row],[município]]), Dados_Caged[[#This Row],[salário médio]], NA())</f>
        <v>38584.943148148152</v>
      </c>
    </row>
    <row r="641" spans="1:5" x14ac:dyDescent="0.25">
      <c r="A641" t="s">
        <v>110</v>
      </c>
      <c r="B641" s="4" t="s">
        <v>4</v>
      </c>
      <c r="C641" s="4">
        <v>36</v>
      </c>
      <c r="D641" s="1">
        <v>41374.692750000038</v>
      </c>
      <c r="E641" s="1">
        <f>IF(SUBTOTAL(103, Dados_Caged[[#This Row],[município]]), Dados_Caged[[#This Row],[salário médio]], NA())</f>
        <v>41374.692750000038</v>
      </c>
    </row>
    <row r="642" spans="1:5" x14ac:dyDescent="0.25">
      <c r="A642" t="s">
        <v>244</v>
      </c>
      <c r="B642" s="4" t="s">
        <v>4</v>
      </c>
      <c r="C642" s="4">
        <v>123</v>
      </c>
      <c r="D642" s="1">
        <v>43068.422861034516</v>
      </c>
      <c r="E642" s="1">
        <f>IF(SUBTOTAL(103, Dados_Caged[[#This Row],[município]]), Dados_Caged[[#This Row],[salário médio]], NA())</f>
        <v>43068.422861034516</v>
      </c>
    </row>
    <row r="643" spans="1:5" x14ac:dyDescent="0.25">
      <c r="A643" t="s">
        <v>254</v>
      </c>
      <c r="B643" s="4" t="s">
        <v>6</v>
      </c>
      <c r="C643" s="4">
        <v>-98</v>
      </c>
      <c r="D643" s="1">
        <v>50994.930552238358</v>
      </c>
      <c r="E643" s="1">
        <f>IF(SUBTOTAL(103, Dados_Caged[[#This Row],[município]]), Dados_Caged[[#This Row],[salário médio]], NA())</f>
        <v>50994.930552238358</v>
      </c>
    </row>
    <row r="644" spans="1:5" x14ac:dyDescent="0.25">
      <c r="A644" t="s">
        <v>259</v>
      </c>
      <c r="B644" s="4" t="s">
        <v>4</v>
      </c>
      <c r="C644" s="4">
        <v>88</v>
      </c>
      <c r="D644" s="1">
        <v>51275.076165024562</v>
      </c>
      <c r="E644" s="1">
        <f>IF(SUBTOTAL(103, Dados_Caged[[#This Row],[município]]), Dados_Caged[[#This Row],[salário médio]], NA())</f>
        <v>51275.076165024562</v>
      </c>
    </row>
    <row r="645" spans="1:5" x14ac:dyDescent="0.25">
      <c r="A645" t="s">
        <v>74</v>
      </c>
      <c r="B645" s="4" t="s">
        <v>4</v>
      </c>
      <c r="C645" s="4">
        <v>81</v>
      </c>
      <c r="D645" s="1">
        <v>52212.513200000001</v>
      </c>
      <c r="E645" s="1">
        <f>IF(SUBTOTAL(103, Dados_Caged[[#This Row],[município]]), Dados_Caged[[#This Row],[salário médio]], NA())</f>
        <v>52212.513200000001</v>
      </c>
    </row>
    <row r="646" spans="1:5" x14ac:dyDescent="0.25">
      <c r="A646" t="s">
        <v>198</v>
      </c>
      <c r="B646" s="4" t="s">
        <v>6</v>
      </c>
      <c r="C646" s="4">
        <v>-20</v>
      </c>
      <c r="D646" s="1">
        <v>81055.657065217398</v>
      </c>
      <c r="E646" s="1">
        <f>IF(SUBTOTAL(103, Dados_Caged[[#This Row],[município]]), Dados_Caged[[#This Row],[salário médio]], NA())</f>
        <v>81055.657065217398</v>
      </c>
    </row>
    <row r="647" spans="1:5" x14ac:dyDescent="0.25">
      <c r="A647" t="s">
        <v>197</v>
      </c>
      <c r="B647" s="4" t="s">
        <v>4</v>
      </c>
      <c r="C647" s="4">
        <v>55</v>
      </c>
      <c r="D647" s="1">
        <v>98634.581241379274</v>
      </c>
      <c r="E647" s="1">
        <f>IF(SUBTOTAL(103, Dados_Caged[[#This Row],[município]]), Dados_Caged[[#This Row],[salário médio]], NA())</f>
        <v>98634.581241379274</v>
      </c>
    </row>
    <row r="648" spans="1:5" x14ac:dyDescent="0.25">
      <c r="A648" t="s">
        <v>97</v>
      </c>
      <c r="B648" s="4" t="s">
        <v>4</v>
      </c>
      <c r="C648" s="4">
        <v>23</v>
      </c>
      <c r="D648" s="1">
        <v>129023.97049833901</v>
      </c>
      <c r="E648" s="1">
        <f>IF(SUBTOTAL(103, Dados_Caged[[#This Row],[município]]), Dados_Caged[[#This Row],[salário médio]], NA())</f>
        <v>129023.97049833901</v>
      </c>
    </row>
    <row r="649" spans="1:5" x14ac:dyDescent="0.25">
      <c r="A649" t="s">
        <v>601</v>
      </c>
      <c r="B649" s="4" t="s">
        <v>6</v>
      </c>
      <c r="C649" s="4">
        <v>-7</v>
      </c>
      <c r="D649" s="1">
        <v>132186.70117647058</v>
      </c>
      <c r="E649" s="1">
        <f>IF(SUBTOTAL(103, Dados_Caged[[#This Row],[município]]), Dados_Caged[[#This Row],[salário médio]], NA())</f>
        <v>132186.70117647058</v>
      </c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18"/>
  <sheetViews>
    <sheetView showGridLines="0" zoomScale="130" zoomScaleNormal="130" workbookViewId="0">
      <selection activeCell="N8" sqref="N8"/>
    </sheetView>
  </sheetViews>
  <sheetFormatPr defaultRowHeight="15" x14ac:dyDescent="0.25"/>
  <cols>
    <col min="8" max="8" width="8.42578125" bestFit="1" customWidth="1"/>
    <col min="9" max="10" width="3.28515625" customWidth="1"/>
    <col min="13" max="13" width="3" customWidth="1"/>
    <col min="14" max="14" width="11.7109375" bestFit="1" customWidth="1"/>
    <col min="15" max="15" width="7.85546875" bestFit="1" customWidth="1"/>
    <col min="16" max="16" width="2.28515625" customWidth="1"/>
    <col min="17" max="17" width="45.7109375" customWidth="1"/>
  </cols>
  <sheetData>
    <row r="4" spans="2:17" ht="23.25" x14ac:dyDescent="0.25">
      <c r="G4" t="s">
        <v>656</v>
      </c>
      <c r="N4" s="8" t="s">
        <v>660</v>
      </c>
      <c r="O4" s="8"/>
      <c r="P4" s="8"/>
      <c r="Q4" s="8"/>
    </row>
    <row r="7" spans="2:17" x14ac:dyDescent="0.25">
      <c r="N7" t="s">
        <v>650</v>
      </c>
      <c r="O7" s="2" t="str">
        <f>TEXT(_máximo,"#.##0")</f>
        <v>132.187</v>
      </c>
      <c r="Q7" s="6" t="str">
        <f>"Valores discrepantes para cima → " &amp; CHAR(10) &amp; IF(_máximo &gt; _limSup, " de " &amp; TEXT(_limSup,"#.##0") &amp; " a " &amp; TEXT(_máximo,"#.##0"),"não há")</f>
        <v>Valores discrepantes para cima → 
 de 3.100 a 132.187</v>
      </c>
    </row>
    <row r="8" spans="2:17" x14ac:dyDescent="0.25">
      <c r="B8" t="s">
        <v>649</v>
      </c>
      <c r="D8" s="1">
        <f>_xlfn.QUARTILE.INC(Dados_Caged[salário médio],0)</f>
        <v>638.20625000000018</v>
      </c>
      <c r="G8" t="s">
        <v>649</v>
      </c>
      <c r="H8" s="1" cm="1">
        <f t="array" ref="H8">_xlfn.QUARTILE.INC(_xlfn._xlws.FILTER(Dados_Caged[aux gráfico], ISNUMBER(Dados_Caged[aux gráfico])), 0)</f>
        <v>638.20625000000018</v>
      </c>
      <c r="I8" s="1"/>
      <c r="K8" t="s">
        <v>657</v>
      </c>
      <c r="L8" s="1">
        <f>_q1 - (1.5 * _deltaQ)</f>
        <v>1343.0189501431385</v>
      </c>
      <c r="N8" s="6" t="str">
        <f>"Lim sup: " &amp; TEXT(IF(_limSup&gt;_máximo,_máximo,_limSup),"#.##0")</f>
        <v>Lim sup: 3.100</v>
      </c>
      <c r="Q8" s="6" t="str">
        <f>"Valores entre os 75% mais altos → " &amp; CHAR(10) &amp; " de " &amp; TEXT(_q3,"#.##0") &amp; " a " &amp; TEXT(_limSup,"#.##0")</f>
        <v>Valores entre os 75% mais altos → 
 de 2.441 a 3.100</v>
      </c>
    </row>
    <row r="9" spans="2:17" x14ac:dyDescent="0.25">
      <c r="B9" t="s">
        <v>651</v>
      </c>
      <c r="D9" s="1">
        <f>_xlfn.QUARTILE.INC(Dados_Caged[salário médio],1 )</f>
        <v>2001.7098452194364</v>
      </c>
      <c r="G9" t="s">
        <v>651</v>
      </c>
      <c r="H9" s="1" cm="1">
        <f t="array" ref="H9">_xlfn.QUARTILE.INC(_xlfn._xlws.FILTER(Dados_Caged[aux gráfico], ISNUMBER(Dados_Caged[aux gráfico])), 1)</f>
        <v>2001.7098452194364</v>
      </c>
      <c r="I9" s="1"/>
      <c r="N9" s="6" t="str">
        <f>"Q3: " &amp; TEXT(_q3,"#.##0")</f>
        <v>Q3: 2.441</v>
      </c>
    </row>
    <row r="10" spans="2:17" x14ac:dyDescent="0.25">
      <c r="B10" t="s">
        <v>653</v>
      </c>
      <c r="D10" s="1">
        <f>_xlfn.QUARTILE.INC(Dados_Caged[salário médio],2)</f>
        <v>2187.31768107058</v>
      </c>
      <c r="G10" t="s">
        <v>653</v>
      </c>
      <c r="H10" s="1" cm="1">
        <f t="array" ref="H10">_xlfn.QUARTILE.INC(_xlfn._xlws.FILTER(Dados_Caged[aux gráfico], ISNUMBER(Dados_Caged[aux gráfico])), 2)</f>
        <v>2187.31768107058</v>
      </c>
      <c r="I10" s="1"/>
      <c r="K10" t="s">
        <v>654</v>
      </c>
      <c r="L10" s="1">
        <f>SUBTOTAL(101,Dados_Caged[salário médio])</f>
        <v>3800.3116767264437</v>
      </c>
      <c r="N10" t="s">
        <v>653</v>
      </c>
      <c r="O10" s="2" t="str">
        <f>TEXT(_q2,"#.##0")</f>
        <v>2.187</v>
      </c>
      <c r="Q10" s="6" t="str">
        <f>IF( _média &gt; _q2,
     "Média: " &amp; TEXT(_média,"#.##0") &amp; CHAR(10) &amp; "Mediana: " &amp; TEXT(_q2,"#.##0"),
     "Mediana: " &amp; TEXT(_q2,"#.##0") &amp; CHAR(10) &amp; "Média: " &amp; TEXT(_média,"#.##0") )</f>
        <v>Média: 3.800
Mediana: 2.187</v>
      </c>
    </row>
    <row r="11" spans="2:17" x14ac:dyDescent="0.25">
      <c r="B11" t="s">
        <v>652</v>
      </c>
      <c r="D11" s="1">
        <f>_xlfn.QUARTILE.INC(Dados_Caged[salário médio],3)</f>
        <v>2440.837108603635</v>
      </c>
      <c r="G11" t="s">
        <v>652</v>
      </c>
      <c r="H11" s="1" cm="1">
        <f t="array" ref="H11">_xlfn.QUARTILE.INC(_xlfn._xlws.FILTER(Dados_Caged[aux gráfico], ISNUMBER(Dados_Caged[aux gráfico])), 3)</f>
        <v>2440.837108603635</v>
      </c>
      <c r="I11" s="1"/>
      <c r="N11" s="6" t="str">
        <f>"Q1: " &amp; TEXT(_q1,"#.##0")</f>
        <v>Q1: 2.002</v>
      </c>
      <c r="Q11" s="6" t="str">
        <f>"Valores intermediários → " &amp; CHAR(10) &amp; " de " &amp; TEXT(_q1,"#.##0") &amp; " a " &amp; TEXT(_q3,"#.##0")</f>
        <v>Valores intermediários → 
 de 2.002 a 2.441</v>
      </c>
    </row>
    <row r="12" spans="2:17" x14ac:dyDescent="0.25">
      <c r="B12" t="s">
        <v>650</v>
      </c>
      <c r="D12" s="1">
        <f>_xlfn.QUARTILE.INC(Dados_Caged[salário médio],4)</f>
        <v>132186.70117647058</v>
      </c>
      <c r="G12" t="s">
        <v>650</v>
      </c>
      <c r="H12" s="1" cm="1">
        <f t="array" ref="H12">_xlfn.QUARTILE.INC(_xlfn._xlws.FILTER(Dados_Caged[aux gráfico], ISNUMBER(Dados_Caged[aux gráfico])), 4)</f>
        <v>132186.70117647058</v>
      </c>
      <c r="I12" s="1"/>
      <c r="K12" t="s">
        <v>658</v>
      </c>
      <c r="L12" s="1">
        <f>_q3 + (1.5 * _deltaQ)</f>
        <v>3099.5280036799331</v>
      </c>
      <c r="N12" s="3" t="str">
        <f>"Lim inf: " &amp; TEXT(IF(_limInf&lt;_mínimo,_mínimo,_limInf),"#.##0")</f>
        <v>Lim inf: 1.343</v>
      </c>
      <c r="Q12" s="6" t="str">
        <f>"Valores entre os 25% mais baixos → " &amp; CHAR(10) &amp; " de " &amp; TEXT(_limInf,"#.##0") &amp; " a " &amp; TEXT(_q1,"#.##0")</f>
        <v>Valores entre os 25% mais baixos → 
 de 1.343 a 2.002</v>
      </c>
    </row>
    <row r="13" spans="2:17" x14ac:dyDescent="0.25">
      <c r="N13" t="s">
        <v>649</v>
      </c>
      <c r="O13" s="2" t="str">
        <f>TEXT(_mínimo,"#.##0")</f>
        <v>638</v>
      </c>
      <c r="Q13" s="6" t="str">
        <f>"Valores discrepantes para baixo → " &amp; CHAR(10) &amp; IF(_limInf&lt;_mínimo,"não há"," de " &amp; TEXT(_mínimo,"#.##0") &amp; " a " &amp; TEXT(_limInf,"#.##0"))</f>
        <v>Valores discrepantes para baixo → 
 de 638 a 1.343</v>
      </c>
    </row>
    <row r="14" spans="2:17" x14ac:dyDescent="0.25">
      <c r="I14" s="1"/>
    </row>
    <row r="15" spans="2:17" x14ac:dyDescent="0.25">
      <c r="G15" t="s">
        <v>659</v>
      </c>
      <c r="H15" s="1">
        <v>439.12726338419861</v>
      </c>
      <c r="I15" s="1"/>
    </row>
    <row r="16" spans="2:17" x14ac:dyDescent="0.25">
      <c r="I16" s="1"/>
    </row>
    <row r="17" spans="9:9" x14ac:dyDescent="0.25">
      <c r="I17" s="1"/>
    </row>
    <row r="18" spans="9:9" x14ac:dyDescent="0.25">
      <c r="I18" s="1"/>
    </row>
  </sheetData>
  <mergeCells count="1">
    <mergeCell ref="N4:Q4"/>
  </mergeCells>
  <pageMargins left="0.7" right="0.7" top="0.75" bottom="0.75" header="0.3" footer="0.3"/>
  <drawing r:id="rId1"/>
  <extLst>
    <ext xmlns:x15="http://schemas.microsoft.com/office/spreadsheetml/2010/11/main" uri="{3A4CF648-6AED-40f4-86FF-DC5316D8AED3}">
      <x14:slicerList xmlns:x14="http://schemas.microsoft.com/office/spreadsheetml/2009/9/main"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59A515-24C8-4100-B83D-0749ED32E7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Boxplot DataRoma</vt:lpstr>
      <vt:lpstr>Dados</vt:lpstr>
      <vt:lpstr>apoio</vt:lpstr>
      <vt:lpstr>_deltaQ</vt:lpstr>
      <vt:lpstr>_limInf</vt:lpstr>
      <vt:lpstr>_limSup</vt:lpstr>
      <vt:lpstr>_máximo</vt:lpstr>
      <vt:lpstr>_média</vt:lpstr>
      <vt:lpstr>_mínimo</vt:lpstr>
      <vt:lpstr>_q1</vt:lpstr>
      <vt:lpstr>_q2</vt:lpstr>
      <vt:lpstr>_q3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Roma Neto</dc:creator>
  <cp:lastModifiedBy>Elias Roma Neto</cp:lastModifiedBy>
  <dcterms:created xsi:type="dcterms:W3CDTF">2015-06-05T18:19:34Z</dcterms:created>
  <dcterms:modified xsi:type="dcterms:W3CDTF">2025-05-06T13:47:40Z</dcterms:modified>
</cp:coreProperties>
</file>