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joleshangay\Desktop\Tume\"/>
    </mc:Choice>
  </mc:AlternateContent>
  <xr:revisionPtr revIDLastSave="0" documentId="13_ncr:1_{524DFE5A-DACD-40C5-AB41-FFB8F460C8D5}" xr6:coauthVersionLast="47" xr6:coauthVersionMax="47" xr10:uidLastSave="{00000000-0000-0000-0000-000000000000}"/>
  <bookViews>
    <workbookView xWindow="-108" yWindow="-108" windowWidth="23256" windowHeight="12456" xr2:uid="{00000000-000D-0000-FFFF-FFFF00000000}"/>
  </bookViews>
  <sheets>
    <sheet name="2020-21" sheetId="1" r:id="rId1"/>
    <sheet name="2021-22" sheetId="2" r:id="rId2"/>
    <sheet name="2022-23" sheetId="3" r:id="rId3"/>
    <sheet name="2023-24" sheetId="4" r:id="rId4"/>
    <sheet name="2024-25"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4" i="2" l="1"/>
  <c r="F124" i="2"/>
  <c r="D124" i="2"/>
  <c r="D122" i="2"/>
  <c r="E122" i="2"/>
  <c r="D114" i="3"/>
  <c r="F16" i="5"/>
  <c r="E16" i="5"/>
  <c r="E31" i="4"/>
  <c r="F31" i="4"/>
  <c r="D31" i="4"/>
  <c r="E61" i="5" l="1"/>
  <c r="D61" i="5"/>
  <c r="G58" i="5"/>
  <c r="E58" i="5"/>
  <c r="D58" i="5"/>
  <c r="F55" i="5"/>
  <c r="E55" i="5"/>
  <c r="D55" i="5"/>
  <c r="F47" i="5"/>
  <c r="E47" i="5"/>
  <c r="D47" i="5"/>
  <c r="D48" i="5" s="1"/>
  <c r="F41" i="5"/>
  <c r="E41" i="5"/>
  <c r="F34" i="5"/>
  <c r="E34" i="5"/>
  <c r="D34" i="5"/>
  <c r="G31" i="5"/>
  <c r="E31" i="5"/>
  <c r="D31" i="5"/>
  <c r="G28" i="5"/>
  <c r="E28" i="5"/>
  <c r="D28" i="5"/>
  <c r="G25" i="5"/>
  <c r="E25" i="5"/>
  <c r="D25" i="5"/>
  <c r="G22" i="5"/>
  <c r="E22" i="5"/>
  <c r="D22" i="5"/>
  <c r="G19" i="5"/>
  <c r="E19" i="5"/>
  <c r="G15" i="5"/>
  <c r="G16" i="5" s="1"/>
  <c r="E12" i="5"/>
  <c r="D12" i="5"/>
  <c r="G10" i="5"/>
  <c r="G9" i="5"/>
  <c r="G8" i="5"/>
  <c r="G7" i="5"/>
  <c r="D62" i="5" l="1"/>
  <c r="F48" i="5"/>
  <c r="F62" i="5" s="1"/>
  <c r="F12" i="5"/>
  <c r="G12" i="5"/>
  <c r="E48" i="5"/>
  <c r="E62" i="5" s="1"/>
  <c r="E121" i="1" l="1"/>
  <c r="D121" i="1"/>
  <c r="C121" i="1"/>
  <c r="F120" i="1"/>
  <c r="F119" i="1"/>
  <c r="F118" i="1"/>
  <c r="F117" i="1"/>
  <c r="E115" i="1"/>
  <c r="D115" i="1"/>
  <c r="C115" i="1"/>
  <c r="F114" i="1"/>
  <c r="E112" i="1"/>
  <c r="D112" i="1"/>
  <c r="C112" i="1"/>
  <c r="F111" i="1"/>
  <c r="E109" i="1"/>
  <c r="D109" i="1"/>
  <c r="C109" i="1"/>
  <c r="F108" i="1"/>
  <c r="F109" i="1" s="1"/>
  <c r="E106" i="1"/>
  <c r="D106" i="1"/>
  <c r="C106" i="1"/>
  <c r="F105" i="1"/>
  <c r="D103" i="1"/>
  <c r="C103" i="1"/>
  <c r="F102" i="1"/>
  <c r="E101" i="1"/>
  <c r="D101" i="1"/>
  <c r="C101" i="1"/>
  <c r="F100" i="1"/>
  <c r="F99" i="1"/>
  <c r="F98" i="1"/>
  <c r="F97" i="1"/>
  <c r="F96" i="1"/>
  <c r="F95" i="1"/>
  <c r="E108" i="4"/>
  <c r="D108" i="4"/>
  <c r="F108" i="4"/>
  <c r="G101" i="4"/>
  <c r="G102" i="4"/>
  <c r="G103" i="4"/>
  <c r="G104" i="4"/>
  <c r="G105" i="4"/>
  <c r="G106" i="4"/>
  <c r="G107" i="4"/>
  <c r="G100" i="4"/>
  <c r="D113" i="4"/>
  <c r="E113" i="4"/>
  <c r="F113" i="4"/>
  <c r="D96" i="4"/>
  <c r="E96" i="4"/>
  <c r="F96" i="4"/>
  <c r="G95" i="4"/>
  <c r="G94" i="4"/>
  <c r="F90" i="4"/>
  <c r="G90" i="4" s="1"/>
  <c r="G87" i="4"/>
  <c r="G89" i="4"/>
  <c r="G88" i="4"/>
  <c r="G77" i="4"/>
  <c r="G78" i="4"/>
  <c r="G79" i="4"/>
  <c r="G80" i="4"/>
  <c r="G81" i="4"/>
  <c r="G76" i="4"/>
  <c r="E74" i="4"/>
  <c r="G40" i="4"/>
  <c r="G39" i="4"/>
  <c r="G35" i="4"/>
  <c r="G34" i="4"/>
  <c r="E36" i="4"/>
  <c r="F36" i="4"/>
  <c r="D36" i="4"/>
  <c r="G7" i="4"/>
  <c r="G6" i="4"/>
  <c r="G112" i="4"/>
  <c r="G111" i="4"/>
  <c r="F82" i="4"/>
  <c r="F74" i="4"/>
  <c r="D74" i="4"/>
  <c r="F65" i="4"/>
  <c r="D65" i="4"/>
  <c r="F59" i="4"/>
  <c r="D59" i="4"/>
  <c r="F14" i="4"/>
  <c r="D14" i="4"/>
  <c r="F121" i="1" l="1"/>
  <c r="D114" i="4"/>
  <c r="F101" i="1"/>
  <c r="G96" i="4"/>
  <c r="F114" i="4"/>
  <c r="C122" i="1"/>
  <c r="G42" i="4"/>
  <c r="G108" i="4"/>
  <c r="E114" i="4"/>
  <c r="E117" i="4" s="1"/>
  <c r="F91" i="4"/>
  <c r="G91" i="4" s="1"/>
  <c r="D122" i="1"/>
  <c r="F112" i="1"/>
  <c r="F115" i="1"/>
  <c r="F106" i="1"/>
  <c r="E103" i="1"/>
  <c r="E122" i="1" s="1"/>
  <c r="G82" i="4"/>
  <c r="G36" i="4"/>
  <c r="G113" i="4"/>
  <c r="F66" i="4"/>
  <c r="F83" i="4" s="1"/>
  <c r="D66" i="4"/>
  <c r="D83" i="4" s="1"/>
  <c r="G14" i="4"/>
  <c r="G83" i="4" l="1"/>
  <c r="F117" i="4"/>
  <c r="D117" i="4"/>
  <c r="G114" i="4"/>
  <c r="G117" i="4" s="1"/>
  <c r="F103" i="1"/>
  <c r="F122" i="1" s="1"/>
  <c r="E114" i="3" l="1"/>
  <c r="F114" i="3"/>
  <c r="G105" i="3"/>
  <c r="G106" i="3"/>
  <c r="G107" i="3"/>
  <c r="G108" i="3"/>
  <c r="G109" i="3"/>
  <c r="G110" i="3"/>
  <c r="G111" i="3"/>
  <c r="G112" i="3"/>
  <c r="G113" i="3"/>
  <c r="G104" i="3"/>
  <c r="D9" i="3"/>
  <c r="D16" i="3"/>
  <c r="D21" i="3"/>
  <c r="D24" i="3"/>
  <c r="D37" i="3"/>
  <c r="D43" i="3"/>
  <c r="D46" i="3"/>
  <c r="D57" i="3"/>
  <c r="D62" i="3"/>
  <c r="D65" i="3"/>
  <c r="D72" i="3"/>
  <c r="D81" i="3"/>
  <c r="D87" i="3" s="1"/>
  <c r="D86" i="3"/>
  <c r="D89" i="3"/>
  <c r="D100" i="3"/>
  <c r="F16" i="3"/>
  <c r="E16" i="3"/>
  <c r="F100" i="3"/>
  <c r="E100" i="3"/>
  <c r="G99" i="3"/>
  <c r="G98" i="3"/>
  <c r="G97" i="3"/>
  <c r="G96" i="3"/>
  <c r="G95" i="3"/>
  <c r="G94" i="3"/>
  <c r="G93" i="3"/>
  <c r="G92" i="3"/>
  <c r="F89" i="3"/>
  <c r="E89" i="3"/>
  <c r="G88" i="3"/>
  <c r="F86" i="3"/>
  <c r="E86" i="3"/>
  <c r="G85" i="3"/>
  <c r="G84" i="3"/>
  <c r="G83" i="3"/>
  <c r="F81" i="3"/>
  <c r="E81" i="3"/>
  <c r="G80" i="3"/>
  <c r="G79" i="3"/>
  <c r="G78" i="3"/>
  <c r="G77" i="3"/>
  <c r="F72" i="3"/>
  <c r="E72" i="3"/>
  <c r="G72" i="3" s="1"/>
  <c r="G70" i="3"/>
  <c r="G69" i="3"/>
  <c r="G68" i="3"/>
  <c r="F65" i="3"/>
  <c r="E65" i="3"/>
  <c r="G64" i="3"/>
  <c r="F62" i="3"/>
  <c r="E62" i="3"/>
  <c r="G61" i="3"/>
  <c r="G60" i="3"/>
  <c r="G59" i="3"/>
  <c r="F57" i="3"/>
  <c r="E57" i="3"/>
  <c r="G56" i="3"/>
  <c r="G55" i="3"/>
  <c r="G54" i="3"/>
  <c r="G53" i="3"/>
  <c r="G52" i="3"/>
  <c r="G51" i="3"/>
  <c r="G50" i="3"/>
  <c r="G49" i="3"/>
  <c r="G48" i="3"/>
  <c r="F46" i="3"/>
  <c r="E46" i="3"/>
  <c r="G46" i="3" s="1"/>
  <c r="G45" i="3"/>
  <c r="F43" i="3"/>
  <c r="E43" i="3"/>
  <c r="G43" i="3" s="1"/>
  <c r="G42" i="3"/>
  <c r="G41" i="3"/>
  <c r="G40" i="3"/>
  <c r="G39" i="3"/>
  <c r="F37" i="3"/>
  <c r="E37" i="3"/>
  <c r="G36" i="3"/>
  <c r="G35" i="3"/>
  <c r="G34" i="3"/>
  <c r="G33" i="3"/>
  <c r="G32" i="3"/>
  <c r="G31" i="3"/>
  <c r="G30" i="3"/>
  <c r="G29" i="3"/>
  <c r="G28" i="3"/>
  <c r="G27" i="3"/>
  <c r="F24" i="3"/>
  <c r="E24" i="3"/>
  <c r="G23" i="3"/>
  <c r="F21" i="3"/>
  <c r="E21" i="3"/>
  <c r="G20" i="3"/>
  <c r="G19" i="3"/>
  <c r="G15" i="3"/>
  <c r="G14" i="3"/>
  <c r="G13" i="3"/>
  <c r="G12" i="3"/>
  <c r="G11" i="3"/>
  <c r="E9" i="3"/>
  <c r="G9" i="3"/>
  <c r="G8" i="3"/>
  <c r="D101" i="3" l="1"/>
  <c r="D115" i="3" s="1"/>
  <c r="G16" i="3"/>
  <c r="E115" i="3"/>
  <c r="G114" i="3"/>
  <c r="G21" i="3"/>
  <c r="G24" i="3"/>
  <c r="G57" i="3"/>
  <c r="G65" i="3"/>
  <c r="G62" i="3"/>
  <c r="E87" i="3"/>
  <c r="E101" i="3" s="1"/>
  <c r="G100" i="3"/>
  <c r="F87" i="3"/>
  <c r="F101" i="3" s="1"/>
  <c r="F115" i="3" s="1"/>
  <c r="G37" i="3"/>
  <c r="G81" i="3"/>
  <c r="G89" i="3"/>
  <c r="G86" i="3"/>
  <c r="G87" i="3" l="1"/>
  <c r="G101" i="3" s="1"/>
  <c r="G119" i="2" l="1"/>
  <c r="G123" i="2"/>
  <c r="F122" i="2"/>
  <c r="G121" i="2"/>
  <c r="G120" i="2"/>
  <c r="G118" i="2"/>
  <c r="G117" i="2"/>
  <c r="G116" i="2"/>
  <c r="G115" i="2"/>
  <c r="G114" i="2"/>
  <c r="G113" i="2"/>
  <c r="G112" i="2"/>
  <c r="G111" i="2"/>
  <c r="G110" i="2"/>
  <c r="G109" i="2"/>
  <c r="G108" i="2"/>
  <c r="G107" i="2"/>
  <c r="G106" i="2"/>
  <c r="G105" i="2"/>
  <c r="G104" i="2"/>
  <c r="G103" i="2"/>
  <c r="G102" i="2"/>
  <c r="G101" i="2"/>
  <c r="G100" i="2"/>
  <c r="F97" i="2"/>
  <c r="E97" i="2"/>
  <c r="D97" i="2"/>
  <c r="G96" i="2"/>
  <c r="G95" i="2"/>
  <c r="F93" i="2"/>
  <c r="E93" i="2"/>
  <c r="D93" i="2"/>
  <c r="G92" i="2"/>
  <c r="G91" i="2"/>
  <c r="F89" i="2"/>
  <c r="E89" i="2"/>
  <c r="G87" i="2"/>
  <c r="D89" i="2"/>
  <c r="F84" i="2"/>
  <c r="E84" i="2"/>
  <c r="D84" i="2"/>
  <c r="G83" i="2"/>
  <c r="G82" i="2"/>
  <c r="G81" i="2"/>
  <c r="G80" i="2"/>
  <c r="F78" i="2"/>
  <c r="E78" i="2"/>
  <c r="D78" i="2"/>
  <c r="G77" i="2"/>
  <c r="G76" i="2"/>
  <c r="G75" i="2"/>
  <c r="E71" i="2"/>
  <c r="D71" i="2"/>
  <c r="F70" i="2"/>
  <c r="G70" i="2" s="1"/>
  <c r="F69" i="2"/>
  <c r="G69" i="2" s="1"/>
  <c r="F68" i="2"/>
  <c r="G68" i="2" s="1"/>
  <c r="F66" i="2"/>
  <c r="E66" i="2"/>
  <c r="D66" i="2"/>
  <c r="G65" i="2"/>
  <c r="G64" i="2"/>
  <c r="G63" i="2"/>
  <c r="G62" i="2"/>
  <c r="F58" i="2"/>
  <c r="E58" i="2"/>
  <c r="D58" i="2"/>
  <c r="G57" i="2"/>
  <c r="G56" i="2"/>
  <c r="G55" i="2"/>
  <c r="G54" i="2"/>
  <c r="G53" i="2"/>
  <c r="F51" i="2"/>
  <c r="E51" i="2"/>
  <c r="D51" i="2"/>
  <c r="G50" i="2"/>
  <c r="G49" i="2"/>
  <c r="G48" i="2"/>
  <c r="G47" i="2"/>
  <c r="G46" i="2"/>
  <c r="G45" i="2"/>
  <c r="G44" i="2"/>
  <c r="G43" i="2"/>
  <c r="F41" i="2"/>
  <c r="E41" i="2"/>
  <c r="D41" i="2"/>
  <c r="G40" i="2"/>
  <c r="G39" i="2"/>
  <c r="G38" i="2"/>
  <c r="G37" i="2"/>
  <c r="G36" i="2"/>
  <c r="F34" i="2"/>
  <c r="E34" i="2"/>
  <c r="D34" i="2"/>
  <c r="G33" i="2"/>
  <c r="G32" i="2"/>
  <c r="G31" i="2"/>
  <c r="G30" i="2"/>
  <c r="G29" i="2"/>
  <c r="G28" i="2"/>
  <c r="F27" i="2"/>
  <c r="E27" i="2"/>
  <c r="D27" i="2"/>
  <c r="G26" i="2"/>
  <c r="G25" i="2"/>
  <c r="G24" i="2"/>
  <c r="G23" i="2"/>
  <c r="G22" i="2"/>
  <c r="F20" i="2"/>
  <c r="E20" i="2"/>
  <c r="D20" i="2"/>
  <c r="G19" i="2"/>
  <c r="F17" i="2"/>
  <c r="E17" i="2"/>
  <c r="D17" i="2"/>
  <c r="G16" i="2"/>
  <c r="F15" i="2"/>
  <c r="E15" i="2"/>
  <c r="D15" i="2"/>
  <c r="G14" i="2"/>
  <c r="G13" i="2"/>
  <c r="G12" i="2"/>
  <c r="G11" i="2"/>
  <c r="G10" i="2"/>
  <c r="G9" i="2"/>
  <c r="G8" i="2"/>
  <c r="G7" i="2"/>
  <c r="D153" i="2" l="1"/>
  <c r="G97" i="2"/>
  <c r="G89" i="2"/>
  <c r="G93" i="2"/>
  <c r="G122" i="2"/>
  <c r="G78" i="2"/>
  <c r="G51" i="2"/>
  <c r="G41" i="2"/>
  <c r="G34" i="2"/>
  <c r="G66" i="2"/>
  <c r="G15" i="2"/>
  <c r="G17" i="2"/>
  <c r="D85" i="2"/>
  <c r="G27" i="2"/>
  <c r="E85" i="2"/>
  <c r="E153" i="2" s="1"/>
  <c r="D72" i="2"/>
  <c r="F85" i="2"/>
  <c r="F153" i="2" s="1"/>
  <c r="G20" i="2"/>
  <c r="G58" i="2"/>
  <c r="G84" i="2"/>
  <c r="F71" i="2"/>
  <c r="F72" i="2" s="1"/>
  <c r="E72" i="2"/>
  <c r="G153" i="2" l="1"/>
  <c r="G72" i="2"/>
  <c r="G85" i="2"/>
  <c r="G71" i="2"/>
  <c r="F84" i="1" l="1"/>
  <c r="F85" i="1"/>
  <c r="F86" i="1"/>
  <c r="F87" i="1"/>
  <c r="F83" i="1"/>
  <c r="C62" i="1"/>
  <c r="E91" i="1"/>
  <c r="D91" i="1"/>
  <c r="C91" i="1"/>
  <c r="F90" i="1"/>
  <c r="F91" i="1" s="1"/>
  <c r="E88" i="1"/>
  <c r="D88" i="1"/>
  <c r="F82" i="1"/>
  <c r="E80" i="1"/>
  <c r="D80" i="1"/>
  <c r="C80" i="1"/>
  <c r="F79" i="1"/>
  <c r="F78" i="1"/>
  <c r="F77" i="1"/>
  <c r="E73" i="1"/>
  <c r="D73" i="1"/>
  <c r="C73" i="1"/>
  <c r="F72" i="1"/>
  <c r="F71" i="1"/>
  <c r="F70" i="1"/>
  <c r="F69" i="1"/>
  <c r="E65" i="1"/>
  <c r="D65" i="1"/>
  <c r="C65" i="1"/>
  <c r="F64" i="1"/>
  <c r="E62" i="1"/>
  <c r="D62" i="1"/>
  <c r="F61" i="1"/>
  <c r="E59" i="1"/>
  <c r="D59" i="1"/>
  <c r="C59" i="1"/>
  <c r="F58" i="1"/>
  <c r="F57" i="1"/>
  <c r="F56" i="1"/>
  <c r="F55" i="1"/>
  <c r="F54" i="1"/>
  <c r="F53" i="1"/>
  <c r="F52" i="1"/>
  <c r="E50" i="1"/>
  <c r="D50" i="1"/>
  <c r="C50" i="1"/>
  <c r="F49" i="1"/>
  <c r="F48" i="1"/>
  <c r="F47" i="1"/>
  <c r="F46" i="1"/>
  <c r="F45" i="1"/>
  <c r="F44" i="1"/>
  <c r="F43" i="1"/>
  <c r="E40" i="1"/>
  <c r="D40" i="1"/>
  <c r="C40" i="1"/>
  <c r="F39" i="1"/>
  <c r="F38" i="1"/>
  <c r="F37" i="1"/>
  <c r="F36" i="1"/>
  <c r="F35" i="1"/>
  <c r="F34" i="1"/>
  <c r="F33" i="1"/>
  <c r="F32" i="1"/>
  <c r="F31" i="1"/>
  <c r="F30" i="1"/>
  <c r="E28" i="1"/>
  <c r="D28" i="1"/>
  <c r="C28" i="1"/>
  <c r="F27" i="1"/>
  <c r="F26" i="1"/>
  <c r="E24" i="1"/>
  <c r="D24" i="1"/>
  <c r="C24" i="1"/>
  <c r="F23" i="1"/>
  <c r="E21" i="1"/>
  <c r="D21" i="1"/>
  <c r="C21" i="1"/>
  <c r="F20" i="1"/>
  <c r="F19" i="1"/>
  <c r="F18" i="1"/>
  <c r="F17" i="1"/>
  <c r="F16" i="1"/>
  <c r="F15" i="1"/>
  <c r="F14" i="1"/>
  <c r="F13" i="1"/>
  <c r="F12" i="1"/>
  <c r="F11" i="1"/>
  <c r="F10" i="1"/>
  <c r="F9" i="1"/>
  <c r="F8" i="1"/>
  <c r="F7" i="1"/>
  <c r="D123" i="1" l="1"/>
  <c r="E123" i="1"/>
  <c r="C123" i="1"/>
  <c r="F21" i="1"/>
  <c r="F24" i="1"/>
  <c r="F50" i="1"/>
  <c r="F88" i="1"/>
  <c r="F59" i="1"/>
  <c r="F65" i="1"/>
  <c r="F28" i="1"/>
  <c r="F80" i="1"/>
  <c r="F73" i="1"/>
  <c r="F40" i="1"/>
  <c r="F62" i="1"/>
  <c r="F123" i="1" l="1"/>
</calcChain>
</file>

<file path=xl/sharedStrings.xml><?xml version="1.0" encoding="utf-8"?>
<sst xmlns="http://schemas.openxmlformats.org/spreadsheetml/2006/main" count="1030" uniqueCount="576">
  <si>
    <t>NA</t>
  </si>
  <si>
    <t>JINA LA MRADI</t>
  </si>
  <si>
    <t>FEDHA ILIYO</t>
  </si>
  <si>
    <t>MAELEZO</t>
  </si>
  <si>
    <t>IDHINISHWA</t>
  </si>
  <si>
    <t xml:space="preserve">TOLEWA </t>
  </si>
  <si>
    <t xml:space="preserve">TUMIKA </t>
  </si>
  <si>
    <t>BAKI</t>
  </si>
  <si>
    <t>FEDHA ZA MFUKO WA JIMBO</t>
  </si>
  <si>
    <t>Kusaidia katika ununuzi wa vitanda vya doble decker kwa ajili ya wanafunzi wa shule ya sekondari Loliondo</t>
  </si>
  <si>
    <t>Utekelezaji umefanyika</t>
  </si>
  <si>
    <t>Vitanda vimenunuliwa na vinatumika</t>
  </si>
  <si>
    <t>Kusaidia katika umaliziaji wa jengo la mama na mtoto katika zahanati ya Oloipir</t>
  </si>
  <si>
    <t>Fedha zimetumwa akaunti ya kijiji na hatua za awali za utekelezaji zinaendelea</t>
  </si>
  <si>
    <t>Kusaidia katika ujenzi wa soko la wajasiriamali wadogo katika kijiji cha Olpiro</t>
  </si>
  <si>
    <t>Utekelezaji uko hatua ya manunuzi</t>
  </si>
  <si>
    <t>Kusadia katika umaliziaji wa matundu 12 ya choo katika shule ya msingi Rera</t>
  </si>
  <si>
    <t>Kusaidia katika umaliziaji wa matundu ya choo katika shule ya msingi Oldonyosambu</t>
  </si>
  <si>
    <t>Kusaidia katika umaliziaji wa bweni la wasichana katika shule ya sekondari Malambo</t>
  </si>
  <si>
    <t>Fedha zimetumika kununua Nondo, Mbao, Saruji Tofali na Misumari</t>
  </si>
  <si>
    <t>Kusaidia katika umaliziaji wa nyumba ya watendaji katika kata ya Alailelai</t>
  </si>
  <si>
    <t>Utekelezaji unaendelea</t>
  </si>
  <si>
    <t>Kusaidia katika umaliziaji wa matundu ya choo katika ofisi ya kata ya Kirangi</t>
  </si>
  <si>
    <t>Kusaidia kikundi cha Makarot cha kijiji cha Nasipooriong katika ununuzi wa Ng'ombe wa biashara</t>
  </si>
  <si>
    <t>Kusaidia katika umaliziaji wa nyumba ya walimu ya 2 in 1 katika shule ya msingi Mageri</t>
  </si>
  <si>
    <t>Kusaidia katika ukarabati wa vyumba vya madarasa katika shule ya msingi Arash</t>
  </si>
  <si>
    <t>Kusaidia kikundi cha Meeyu cha Njoroi katika ununuzi wa mifugo</t>
  </si>
  <si>
    <t>Kusaidia kikundi cha Naboishu Osinoni katika ununuzi wa Ng'ombe wa biashara</t>
  </si>
  <si>
    <t>Kusaidia katika umaliziaji wa choo cha Standi ya mabasi Wasso</t>
  </si>
  <si>
    <t>Kazi ya umaliziaji wa matundu mawili ya choo inaendelea</t>
  </si>
  <si>
    <t>Jumla ndogo Jimbo</t>
  </si>
  <si>
    <t>B.2</t>
  </si>
  <si>
    <t>FEDHA KWA AJILI YA UJENZI WA OFISI ZA MAKAO MAKUU YA HALMASHAURI</t>
  </si>
  <si>
    <t>Ujenzi wa Ofisi mpya za makao makuu ya Halmashauri</t>
  </si>
  <si>
    <t>Jumla ndogo</t>
  </si>
  <si>
    <t>Umaliziaji wa miundombinu ya zahanati mpya ya Tinaga</t>
  </si>
  <si>
    <t>Ujenzi wa Wodi tatu (3) kwa ajili ya Hospitali ya Wilaya</t>
  </si>
  <si>
    <t xml:space="preserve">Jumla ndogo </t>
  </si>
  <si>
    <t>FEDHA ZA EP4R KWA SHULE ZA MSINGI NA SEKONDARI</t>
  </si>
  <si>
    <t>Ujenzi wa bweni la wanafunzi katika shule ya sekondari Loliondo</t>
  </si>
  <si>
    <t>Ujenzi wa vyumba viwili (2) vya madarasa katika shule ya sekondari Loliondo</t>
  </si>
  <si>
    <t>Hatua ya umaliziaji</t>
  </si>
  <si>
    <t>Ujenzi wa vyumba viwili (2) vya madarasa katika shule ya sekondari Nainokanoka</t>
  </si>
  <si>
    <t>Usimamizi na ufuatiliaji miradi ya EP4R Sekondari</t>
  </si>
  <si>
    <t>Kusaidia katika ujenzi wa matundu sita (6) ya choo katika shule ya Msingi Arash</t>
  </si>
  <si>
    <t>Ujenzi wa vyumba viwili (2) vya madarasa katika shule ya msingi Esere</t>
  </si>
  <si>
    <t>Ujenzi wa vyumba viwili (2) vya madarasa katika shule ya msingi sitiri ya Meje</t>
  </si>
  <si>
    <t>Ujenzi wa vyumba viwili (2) vya madarasa katika shule ya msingi Mairowa</t>
  </si>
  <si>
    <t>Ujenzi wa vyumba viwili (2) vya madarasa katika shule ya msingi Piyaya</t>
  </si>
  <si>
    <t>Ujenzi wa bweni la wanafunzi katika shule ya msingi Piyaya</t>
  </si>
  <si>
    <t>Usimamizi na ufuatiliaji miradi ya EP4R Msingi</t>
  </si>
  <si>
    <t>FEDHA ZA UMALIZIAJI WA MAABARA KATIKA SHULE ZA SEKONDARI</t>
  </si>
  <si>
    <t>Umaliziaji wa chumba kimoja cha maabara katika shule ya sekondari Lake Natron</t>
  </si>
  <si>
    <t>Umaliziaji wa chumba kimoja cha maabara katika shule ya sekondari Soitsambu</t>
  </si>
  <si>
    <t>Maabara inatumika</t>
  </si>
  <si>
    <t>Umaliziaji wa chumba kimoja cha maabara katika shule ya sekondari ya Wasichana ya Ngorongoro</t>
  </si>
  <si>
    <t>Umaliziaji wa chumba kimoja cha maabara katika shule ya sekondari Sale</t>
  </si>
  <si>
    <t>Umaliziaji wa chumba kimoja cha maabara katika shule ya sekondari Samunge</t>
  </si>
  <si>
    <t>Umaliziaji wa vyumba viwili vya maabara katika shule ya sekondari Malambo</t>
  </si>
  <si>
    <t>Umaliziaji wa chumba kimoja cha maabara katika shule ya sekondari Arash</t>
  </si>
  <si>
    <t>FEDHA ZA UMALIZIAJI WA MABOMA KWA SHULE ZA MSINGI</t>
  </si>
  <si>
    <t>Kusaidia umaliziaji wa darasa moja katika shule ya msingi Loliondo</t>
  </si>
  <si>
    <t>Darasa linatumika</t>
  </si>
  <si>
    <t>Kusaidia umaliziaji wa madarasa mawili katika shule ya msingi Bisikene</t>
  </si>
  <si>
    <t>Ujenzi umekamilika</t>
  </si>
  <si>
    <t>Kusaidia umaliziaji wa darasa moja katika shule ya msingi Naan</t>
  </si>
  <si>
    <t>Kusaidia umaliziaji wa darasa moja katika shule ya msingi Soitsambu</t>
  </si>
  <si>
    <t>Kusaidia umaliziaji wa darasa moja na nyumba ya walimu katika shule ya msingi Mgongo</t>
  </si>
  <si>
    <t>Kusaidia umaliziaji wa darasa moja katika shule ya msingi Orkiu</t>
  </si>
  <si>
    <t>Kusaidia umaliziaji wa darasa moja katika shule Sitiri ya Msingi ya Sale</t>
  </si>
  <si>
    <t>FEDHA ZA TEA</t>
  </si>
  <si>
    <t>Ujenzi wa nyumba 4  (4:1) za walimu katika shule ya sekondari Sale</t>
  </si>
  <si>
    <t>Ujenzi umekamilka</t>
  </si>
  <si>
    <t>FEDHA ZATASAF</t>
  </si>
  <si>
    <t>Kusaidia umaliziaji wa Miradi ya Wananchi na kusaidia Kaya Masikini kupitia TASAF</t>
  </si>
  <si>
    <t>Fedha zimetumika kwa ajili ya shughuli za uhawilishaji kaya masikini (Kaya 5,195)</t>
  </si>
  <si>
    <t xml:space="preserve">FEDHA ZA ELIMU BILA MALIPO </t>
  </si>
  <si>
    <t>SHULE ZA SEKOBDARI</t>
  </si>
  <si>
    <t xml:space="preserve">Kuwezesha utoaji wa fedha za kapitesheni kwa wanafunzi 7,762 kwenye shule 11 za sekondari </t>
  </si>
  <si>
    <t xml:space="preserve">Fedha zimetumwa moja kwa moja shuleni </t>
  </si>
  <si>
    <t>Kutoa posho za madaraka kwa wakuu wa shule 11 za sekondari</t>
  </si>
  <si>
    <t xml:space="preserve">Kutoa chakula kwa wanafunzi 7,862 katika shule 11 za sekondari </t>
  </si>
  <si>
    <t xml:space="preserve">Kuwezesha ufidiaji wa fedha za ada kwa wanafunzi 6,907 kwa shule 11 za sekondari </t>
  </si>
  <si>
    <t>ELIMU BILA MALIPO ELIMU MSINGI- 2020/21</t>
  </si>
  <si>
    <t>BAJETI</t>
  </si>
  <si>
    <t>POKELEWA</t>
  </si>
  <si>
    <t>Kutoa fedha za ruzuku ya uendeshaji (Kapitesheni) kwa wanafunzi 43,700 katika shule 72 za msingi</t>
  </si>
  <si>
    <t xml:space="preserve">Kutoa posho za madaraka na walimu wakuu wa shule 72 za msingi na maafisa elimu kata 28 </t>
  </si>
  <si>
    <t>Kutoa chakula kwa wanafunzi 3,266 wa shule 8 za msingi za bweni</t>
  </si>
  <si>
    <t>FEDHA ZA COVID-19</t>
  </si>
  <si>
    <t>Ujenzi wa matundu 12 ya choo katika shule ya sekondari Sale</t>
  </si>
  <si>
    <t>Kusaidia katika ujenzi wa matundu kumi na mbili(12) ya choo katika shule ya Sekondari Arash</t>
  </si>
  <si>
    <t>Ujenzi wa matundu 12 ya choo katika shule ya msingi Ololosokwan</t>
  </si>
  <si>
    <t>Ujenzi wa matundu 12 ya choo katika shule ya msingi Oldonyosambu</t>
  </si>
  <si>
    <t>Ujenzi wa matundu 12 ya choo katika shule ya msingi Nainokanoka</t>
  </si>
  <si>
    <t>UNUNUZI WA GARI</t>
  </si>
  <si>
    <t>Ununuzi wa gari la Idara ya mipango,Takwimu na ufuatiliaji kwa ajili ya usimamizi wa miradi</t>
  </si>
  <si>
    <t>UTEKELEZAJI WA MRADI</t>
  </si>
  <si>
    <t>Ujenzi umekamilika, Mradi unatumika</t>
  </si>
  <si>
    <t>Ujenzi wa nyumba 4 umekamilka na linatumika</t>
  </si>
  <si>
    <t>Ujenzi umekamilka, choo kinatumika</t>
  </si>
  <si>
    <t>Gari kwa ajili ya Usimamizi na ufuatiliaji wa Miradi limenunuliwa</t>
  </si>
  <si>
    <t>Jengo linatumika</t>
  </si>
  <si>
    <t>GHARAMA ZA MRADI</t>
  </si>
  <si>
    <t xml:space="preserve">FEDHA TOLEWA </t>
  </si>
  <si>
    <t>FEDHA TUMIKA</t>
  </si>
  <si>
    <t>FEDHA BAKI</t>
  </si>
  <si>
    <t>A</t>
  </si>
  <si>
    <t>MIRADI YA MFUKO WA JIMBO-CDCF</t>
  </si>
  <si>
    <t>Ununuzi wa Vitanda vya Wanafunzi 45 katika shule ya sekondari ya Wasichana ya Ngorongoro</t>
  </si>
  <si>
    <t>Vitanda vimenunuliwa</t>
  </si>
  <si>
    <t>Ununuzi wa vitanda vya Wanafunzi katika shule ya Msingi Endulen</t>
  </si>
  <si>
    <t>Ununuziwa Saruji mifuko150 kwa ajili ya ujenzi wa shule mpya kata ya Digodigo</t>
  </si>
  <si>
    <t>Ununuzi wa mifuko ya sementi umefanyika</t>
  </si>
  <si>
    <t>Umaliziaji wa Ofisi ya Mtendaji wa kijiji cha Orkuyaine</t>
  </si>
  <si>
    <t>Umaliziaji wa Nyumba ya 1 ya mtumishi katika Zahanati ya Mugholo</t>
  </si>
  <si>
    <t>Ununuzi wa tank la Maji kwa ajili ya shule ya sekondari Sale</t>
  </si>
  <si>
    <t>Ukarabati wa miundombinu ya Maji kitongoji cha Leparkash</t>
  </si>
  <si>
    <t>Ununuzi wa pampu umekamilika</t>
  </si>
  <si>
    <t>Umaliziaji wa shule ya chekechea Lopolun B</t>
  </si>
  <si>
    <t>B</t>
  </si>
  <si>
    <t>Ununuzi wa gari kwa ajili ya matumizi ya Ofisi</t>
  </si>
  <si>
    <t>C</t>
  </si>
  <si>
    <t>Kujenga Jengo moja la ofisi za halmashauri katika makao makuu ya wilaya</t>
  </si>
  <si>
    <t>D</t>
  </si>
  <si>
    <t>UJENZI NA UMALIZIAJI WA MIUNDOMBINU YA SEKTA YA AFYA</t>
  </si>
  <si>
    <t>Kusaidia ujenzi wa majengo 3 katika ofisi ya hospitali ya wilaya</t>
  </si>
  <si>
    <t>Kusaidia ujenzi wa chumba kimoja cha OPD katika zahanati ya Oldonyosambu</t>
  </si>
  <si>
    <t>kusaidia ujenzi wa jengo la OPD katika zahanati ys Arash</t>
  </si>
  <si>
    <t>Kuwezesha umaliziaji wa majengo matatu katika Zahanati ya Samunge</t>
  </si>
  <si>
    <t>Ujenzi wa miundombinu ya kituo cha Afya katika zahanati ya Sale</t>
  </si>
  <si>
    <t>E</t>
  </si>
  <si>
    <t>UKAMILISHAJI WA MAABARA ZA SAYANSI KATIKA SHULE ZA SEKONDARI</t>
  </si>
  <si>
    <t>Kusaidia umaliziaji wa chumba kimoja cha Maabara katika shule ya sekondari ya Arash</t>
  </si>
  <si>
    <t>Utekelezaji umekamilika</t>
  </si>
  <si>
    <t>Kusaidia umaliziaji wa chumba kimoja cha Maabara katika shule ya sekondari ya Sale</t>
  </si>
  <si>
    <t>Kusaidia umaliziaji wa chumba kimoja cha Maabara katika shule ya sekondari ya Samunge</t>
  </si>
  <si>
    <t>Kusaidia umaliziaji wa chumba kimoja cha Maabara katika shule ya sekondari ya Lake Natron</t>
  </si>
  <si>
    <t>Mradi umekamilika</t>
  </si>
  <si>
    <t>Kusaidia umaliziaji wa chumba kimoja cha Maabara katika shule ya sekondari ya Digodigo</t>
  </si>
  <si>
    <t>F</t>
  </si>
  <si>
    <t>UKAMILISHAJI WA VYUMBA TISA(09) VYA MADASA ELIMU SEKONDARI</t>
  </si>
  <si>
    <t>Kusaidia umaliziaji wa darasa moja katika shule ya Sekondari Lake Natron</t>
  </si>
  <si>
    <t>Umaliziaji wa vyumba viwili (2) vya madarasa katika shule ya Sekondari Digodigo</t>
  </si>
  <si>
    <t>Umaliziaji wa vyumba viwili (2) vya madarasa katika shule ya Sekondari Malambo</t>
  </si>
  <si>
    <t>Umaliziaji wa vyumba viwili (2) vya madarasa katika shule ya Sekondari Sale</t>
  </si>
  <si>
    <t>Umaliziaji wa vyumba viwili (2) vya madarasa katika shule ya Sekondari Samunge</t>
  </si>
  <si>
    <t>G</t>
  </si>
  <si>
    <t>UKAMILISHAJI WA VYUMBA TISA(09) VYA MADASA ELIMU MSINGI</t>
  </si>
  <si>
    <t>Kusaidia Umaliziaji wa darasa moja katika shule ya msingi Yasimdito</t>
  </si>
  <si>
    <t>Kusaidia umaliziaji wa darasa moja katika shule ya msingi Piyaya</t>
  </si>
  <si>
    <t>Kusaidia umaliziaji wa darsa moja katika shule ya msingi Ololosokwan</t>
  </si>
  <si>
    <t>Kusaidia umalizaiji wa darsa moja katika shule ya msingi  Iltulele</t>
  </si>
  <si>
    <t>Kusaidia umalizaiji wa darsa moja katika shule ya msingi  Loresho</t>
  </si>
  <si>
    <t>Kusaidia umalizaiji wa darsa moja katika shule ya msingi  Ormanie</t>
  </si>
  <si>
    <t>Kusaidia umalizaiji wa darsa moja katika shule ya msingi Oldonyowas</t>
  </si>
  <si>
    <t>kusaidia umaliziaji wa vyumba viwili vya madarsa katika shule ya msingi  Pinyinyi</t>
  </si>
  <si>
    <t>H</t>
  </si>
  <si>
    <t>UENDESHAJI WA MITIHANI</t>
  </si>
  <si>
    <t>Kuwezesha uendeshaji wa mitihani ya darasa la nne (STD IV) mwaka 2021</t>
  </si>
  <si>
    <t>Kuwezesha uendeshaji wa mitihani ya darasa la saba(STD VII) mwaka 2022</t>
  </si>
  <si>
    <t>Mitihani imefanyika na ufaulu wa darasa la Saba ni 68.4%</t>
  </si>
  <si>
    <t>Kuwezesha uendeshaji wa mitihani ya kidato cha Pili (Form II)</t>
  </si>
  <si>
    <t>Mitihani imefanyika na ufaulu wa kidato cha pili ni 94%</t>
  </si>
  <si>
    <t>Kuwezesha uendeshaji wa mitihani ya kidato cha Nne(Form IV)</t>
  </si>
  <si>
    <t>Mitihani imefanyika na ufaulu wa kidato cha Nne ni 93%</t>
  </si>
  <si>
    <t>Kuwezesha uendeshaji wa mitihani ya kidato cha Sita(Form VI)</t>
  </si>
  <si>
    <t>I</t>
  </si>
  <si>
    <t>I1</t>
  </si>
  <si>
    <t>SHULE ZA SEKONDARI</t>
  </si>
  <si>
    <t>Utolewaji wa fedha unaendelea</t>
  </si>
  <si>
    <t xml:space="preserve">Kutoa chakula kwa wanafunzi 7,762 katika shule 11 za sekondari </t>
  </si>
  <si>
    <t>I2</t>
  </si>
  <si>
    <t>ELIMU MSINGI</t>
  </si>
  <si>
    <t>Kutoa fedha za ruzuku ya uendeshaji (Kapitesheni) kwa wanafunzi 45,109 katika shule 72 za msingi</t>
  </si>
  <si>
    <t>Kutoa posho za madaraka kwa  walimu wakuu wa shule 72 za msingi na maafisa elimu kata 28</t>
  </si>
  <si>
    <t>Kutoa chakula kwa wanafunzi 3,165 wa shule 8 za msingi za bweni</t>
  </si>
  <si>
    <t>JUMLA ELIMU BILA MALIPO</t>
  </si>
  <si>
    <t>J</t>
  </si>
  <si>
    <t>MIRADI YA EP4R</t>
  </si>
  <si>
    <t>J1</t>
  </si>
  <si>
    <t>EP4R-SHULE ZA SEKONDARI</t>
  </si>
  <si>
    <t>kusaidia ujenzi wa nyumba ya walimu 2 in 1 katika shule ya sekondari ya Soitsambu</t>
  </si>
  <si>
    <t>Uchimbaji wa Kisima na uwekaji wa mifumo ya maji katika shule ya Sekondari Arash</t>
  </si>
  <si>
    <t>Ujenzi wa bwalo la chakula katika shule ya Sekondari ya Wasichana Ngorongoro</t>
  </si>
  <si>
    <t>Kukosekana kwa kibali cha Ujenzi kutoka NCAA</t>
  </si>
  <si>
    <t>J2</t>
  </si>
  <si>
    <t>EP4R-MSHULE ZA MSINGI</t>
  </si>
  <si>
    <t>Kusaidia ujenzi wa nyumba ya walimu 2 in 1 katika shule ya msingi ya Esere</t>
  </si>
  <si>
    <t>Uwekaji wa Miundombinu ya maji (Tenki za maji na mifumo ya kuvuna maji katika shule ya Msingi Arash)</t>
  </si>
  <si>
    <t>Utekelezaji unaedelea</t>
  </si>
  <si>
    <t>Uwekaji wa Miundombinu ya maji (Tenki za maji na mifumo ya kuvuna maji katika shule ya Msingi Nainokanoka</t>
  </si>
  <si>
    <t>kusaida uenzi wa choo matundu sita(6) katika shule ya msingi sitiri ya Meje</t>
  </si>
  <si>
    <t>JUMLA EP4R</t>
  </si>
  <si>
    <t>K</t>
  </si>
  <si>
    <t>MIRADI YA LANES-ELIMU MSINGI</t>
  </si>
  <si>
    <t xml:space="preserve">Ujenzi wa Vyumba vinne(4) vya madarasa  katika shule ya msingi Soitsambu </t>
  </si>
  <si>
    <t>Ujenzi wa madarasa mawili na matundu sita ya choo ya mfano shule ya msingi Ololosokwan</t>
  </si>
  <si>
    <t>L</t>
  </si>
  <si>
    <t>MIRADI  YA SEQUIP-ELIMU SEKONDARI</t>
  </si>
  <si>
    <t>Ujenzi wa Majengo ya Maabara mbili za Sayansi na Computer, Maktaba, Madarasa nane yako hatua ya Gebo (Kozi za tofali baada ya Lenta). Majengo ya matundu 20 ya choo, Utawala na Maabara ya Fizikia yako hatua ya Msingi</t>
  </si>
  <si>
    <t>Ujenzi wa Majengo ya Utawala, Maabara za Sayansi na Computer, Maktaba, Madarasa manne yako hatua ya Gebo (Kozi za tofali baada ya Lenta). Majengo ya madarasa manne na matundu 20 ya choo yako hatua ya Msingi</t>
  </si>
  <si>
    <t>M</t>
  </si>
  <si>
    <t>N</t>
  </si>
  <si>
    <t>O</t>
  </si>
  <si>
    <t>Utekelezaji umefanyika ,fedha zimetolewa kwa walengwa. Fedha zilizobaki ni kwa ajili ya utekelezaji wa Miradi</t>
  </si>
  <si>
    <t>S</t>
  </si>
  <si>
    <t>T</t>
  </si>
  <si>
    <t>Utekelezaji wa mradi Na. 5441-TCRP ( Miradi ya  UVIKO-19)</t>
  </si>
  <si>
    <t>Ujenzi wa vyumba vitatu (3) vya madarasa katika shule ya sekondari Arash</t>
  </si>
  <si>
    <t>Ujenzi wa vyumba vinne (4) vya madarasa katika shule ya Sekondari Digodigo</t>
  </si>
  <si>
    <t>Ujenzi wa vyumba vinne (4) vya madarasa katika shule ya Sekondari Samunge</t>
  </si>
  <si>
    <t>Ujenzi wa vyumba vinne (4) vya madarasa katika shule ya Sekondari Lake Natron</t>
  </si>
  <si>
    <t>Ujenzi wa vyumba vitatu (3) vya madarasa katika shule ya Sekondari Sale</t>
  </si>
  <si>
    <t>Ujenzi wa vyumba vitatu (3) vya madarasa katika shule ya Sekondari Malambo</t>
  </si>
  <si>
    <t>Ujenzi wa vyumba vinne (4) vya madarasa katika shule ya Sekondari Loliondo</t>
  </si>
  <si>
    <t>Ujenzi wa vyumba vitatu (3) vya madarasa katika shule ya Sekondari Soitsambu</t>
  </si>
  <si>
    <t>Ujenzi wa vyumba vinne (4) vya madarasa katika shule shikizi ya Ololepo - Embaas Pinyiny</t>
  </si>
  <si>
    <t>Ujenzi wa vyumba viwili(2) vya madarasa katika shule shikizi ya Lopirik-Enguserosambu</t>
  </si>
  <si>
    <t>Ujenzi wa vyumba viwili(2) vya madarasa katika shule shikizi ya Tiasilali -Jema</t>
  </si>
  <si>
    <t>Ujenzi wa vyumba viwili(2) vya madarasa katika shule shikizi ya Meje -Kisangiro</t>
  </si>
  <si>
    <t>Ujenzi wa vyumba viwili(2) vya madarasa katika shule shikizi ya Kipambi -Maalon</t>
  </si>
  <si>
    <t>Ujenzi wa vyumba viwili(2) vya madarasa katika shule shikizi ya Ilmasiriki -Mondoros</t>
  </si>
  <si>
    <t>Ujenzi wa vyumba viwili(2) vya madarasa katika shule shikizi ya Loswash Oloipir</t>
  </si>
  <si>
    <t>Ujenzi wa vyumba viwili(2) vya madarasa katika shule shikizi ya Sero -Ololosokwan</t>
  </si>
  <si>
    <t>Ujenzi wa vyumba vinne (4) vya madarasa katika shule shikizi ya Silalei -Soitsambu</t>
  </si>
  <si>
    <t>Ujenzi wa vyumba vinne (4) vya madarasa katika shule shikizi ya Mamasilvia Goodall-Wasso</t>
  </si>
  <si>
    <t>Ujenzi wa jengo la dharura katika Hopsitali ya Wilaya (EMD)</t>
  </si>
  <si>
    <t>Ujenzi wa nyumba ya Watumishi ya 3:1 katika Hospitali ya Wilaya</t>
  </si>
  <si>
    <t>Uhamasishaji wa chanjo ya UVIKO 19</t>
  </si>
  <si>
    <t>Usimamizi na ufuatiliaji wa miradi ya UVIKO 19</t>
  </si>
  <si>
    <t>JUMLA</t>
  </si>
  <si>
    <t>Uhamasishaji wa chanjo ya kujikinga na UVIKO 19</t>
  </si>
  <si>
    <t>Uhamasishaji wa chanjo ya UVIKO-19 na Uchanjaji umefanyika</t>
  </si>
  <si>
    <t>Mitihani ya kidato cha Sita imefanyika</t>
  </si>
  <si>
    <t>Ujenzi uko hatua ya Umaliziaji</t>
  </si>
  <si>
    <t>mradi umekamilka na unatumika</t>
  </si>
  <si>
    <t>TAARIFA YA UTEKELEZAJI WA MIRADI YA MAENDELEO KWA MWAKA WA FEDHA 2022/2023 KIPINDI CHA JULAI 2022 HADI MACHI 2023</t>
  </si>
  <si>
    <t>Kujenga Jengo moja la ofisi za Halmashauri katika Makao Makuu ya Wilaya</t>
  </si>
  <si>
    <t>Kusaidia umaliziaji wa jengo la mama na mtoto katika Zahanati ya  Oloipiri</t>
  </si>
  <si>
    <t>Ununuzi wa vifaa tiba kwa kwa ajili ya kinywa na macho katika hospitali ya Wilaya</t>
  </si>
  <si>
    <t xml:space="preserve">Baadhi ya vifaa vya kinywa na meno vimenunuliwa </t>
  </si>
  <si>
    <t>Ununuzi wa Vifaa Tiba kwa Vituo vya Afya</t>
  </si>
  <si>
    <t>Baadhi ya vifaa tiba vimenunuliwa,taratibu za manunuzi zinaendelea</t>
  </si>
  <si>
    <t>Ununuzi wa Vifaa Tiba kwa zahanati</t>
  </si>
  <si>
    <t>UKAMILISHAJI WA MIUNDOMBINU SHULE ZA SEKONDARI</t>
  </si>
  <si>
    <t>Umaliziaji wa Mabweni shule za Sekondari</t>
  </si>
  <si>
    <t xml:space="preserve">Ukamilisahji wa ujenzi wa bwalo katika shule ya sekondari Digodigo </t>
  </si>
  <si>
    <t xml:space="preserve">Bwalo linatumika </t>
  </si>
  <si>
    <t xml:space="preserve">Ukamilishaji wa ujenzi wa bweni katika shule ya sekondari Samunge </t>
  </si>
  <si>
    <t xml:space="preserve">Bweni lintumika </t>
  </si>
  <si>
    <t>Jumla ndogo Umaliziaji Mabweni</t>
  </si>
  <si>
    <t>Umaliziaji wa Bwalo shule za sekondari</t>
  </si>
  <si>
    <t xml:space="preserve">Ukamilishaji wa ujenzi wa bweni katika shule ya sekondari Sale </t>
  </si>
  <si>
    <t>Jumla ndogo Umaliziaji wa Bwalo shule za sekondari</t>
  </si>
  <si>
    <t xml:space="preserve">UJENZI WA MIUNDOMBINU SHULE ZA MSINGI </t>
  </si>
  <si>
    <t>Ujenzi wa Matundu ya choo shule shikizi</t>
  </si>
  <si>
    <t xml:space="preserve">Kusaidia ujenzi wa matundu 12 ya choo katika shule shikizi ya Kipambi </t>
  </si>
  <si>
    <t xml:space="preserve">Kusaidia ujenzi wa matundu 12 ya choo katika shule shikizi ya Lopiriki </t>
  </si>
  <si>
    <t xml:space="preserve">kusaidia ujenzi wa matundu 12 ya choo katika shule shikizi ya Meje </t>
  </si>
  <si>
    <t>Kusaidia ujenzi wa matundu 12 ya choo katika shule shikizi ya Njorieti</t>
  </si>
  <si>
    <t xml:space="preserve">Kusaidia ujenzi wa matundu 12 ya choo katika shule shikizi  ya Serosopia  </t>
  </si>
  <si>
    <t>Kusaidia ujenzi wa matundu 12 ya choo katika shule shikizi ya Tyasilali</t>
  </si>
  <si>
    <t xml:space="preserve">Kusaidia ujenzi wa matundu 12 ya choo katika shule shikizi ya Ilmasriki </t>
  </si>
  <si>
    <t>Kusaidia ujenzi wa matundu 12 ya choo katika shule shikizi ya Loswashi</t>
  </si>
  <si>
    <t xml:space="preserve">Kusaidia ujenzi wa matundu 12 ya choo katika shule shikizi ya  Olelepo </t>
  </si>
  <si>
    <t>Kusaidia ujenzi wa matundu 12 ya choo katika shule shikizi ya Silalei</t>
  </si>
  <si>
    <t>Jumla ndogo matundu ya choo shule shikizi</t>
  </si>
  <si>
    <t>Ujenzi wa nyumba za walimu shule za Msingi</t>
  </si>
  <si>
    <t xml:space="preserve">Ujenzi wa nyumba  ya walimu ya 2:1 katika shule ya Msingi Tumain </t>
  </si>
  <si>
    <t>Ujenzi wa nyumba  ya walimu ya 2:1 katika shule ya Msingi Mageri</t>
  </si>
  <si>
    <t xml:space="preserve">Ujenzi wa nyumba  ya walimu ya 2:1 katika shule shikizi ya Meje </t>
  </si>
  <si>
    <t>Ujenzi wa nyumba  ya walimu ya 2:1 katika shule ya Msingi Embaas</t>
  </si>
  <si>
    <t>Jumla ndogo nyumba za walimu</t>
  </si>
  <si>
    <t>Ujenzi wa uzio shule za Msingi</t>
  </si>
  <si>
    <t xml:space="preserve">Ujenzi wa uzio katika bweni la  shule ya msingi Malambo </t>
  </si>
  <si>
    <t>jumla ndogo uzio katika bweni shule ya msingi</t>
  </si>
  <si>
    <t>Ukarabati shule kongwe Msingi</t>
  </si>
  <si>
    <t xml:space="preserve">Ujenzi wa chumba kimoja cha darasa katika shule za msingi Lorien </t>
  </si>
  <si>
    <t>Ujenzi wa chumba kimoja cha darasa katika shule za msingi Oloipiri</t>
  </si>
  <si>
    <t xml:space="preserve">Ujenzi wa chumba kimoja cha darasa katika shule za msingi Arash </t>
  </si>
  <si>
    <t>Ujenzi wa chumba kimoja cha darasa katika shule za msingi Masusu</t>
  </si>
  <si>
    <t>Ujenzi wa chumba kimoja cha darasa katika shule za msingi Mdito</t>
  </si>
  <si>
    <t>Ujenzi wa chumba kimoja cha darasa katika shule za msingi Monick</t>
  </si>
  <si>
    <t xml:space="preserve">Ujenzi wa chumba kimoja cha darasa katika shule za msingi Ng'arwa </t>
  </si>
  <si>
    <t>Ujenzi wa chumba kimoja cha darasa katika shule za msingi Sale</t>
  </si>
  <si>
    <t>Ujenzi wa chumba kimoja cha darasa katika shule za msingi Ololosokwan</t>
  </si>
  <si>
    <t>Jumla ndogo shule kongwe</t>
  </si>
  <si>
    <t>Umaliziaji wa Madarasa shule za Msingi</t>
  </si>
  <si>
    <t>Kusaidia ukamilishaji wa darasa moja katika shule shikizi ya Meje</t>
  </si>
  <si>
    <t xml:space="preserve">Madarasa yanatumika </t>
  </si>
  <si>
    <t>Kusaidia ukamilishaji wa darasa moja katika shule shikizi ya Tyasial</t>
  </si>
  <si>
    <t>Kusaidia ukamilishaji wa madarasa mawili katika shule ya msingi Embaas</t>
  </si>
  <si>
    <t>Jumla umaliziaji wa madarasa Msingi</t>
  </si>
  <si>
    <t>Umaliziaji wa Mabweni shule za Msingi</t>
  </si>
  <si>
    <t>Ukamilishaji wa bweni moja la wanafunzi katika  shule ya msingi Piyaya</t>
  </si>
  <si>
    <t>Jumla ndogo Umaliziaji wa mabweni</t>
  </si>
  <si>
    <t>Kuwezesha uendeshaji wa mitihani ya darasa la nne (STD IV) mwaka 2022</t>
  </si>
  <si>
    <t>Fedha zimepokelewa na mitihani imefanyika</t>
  </si>
  <si>
    <t>Kuwezesha uendeshaji wa mitihani ya kidato cha Sita (Form VI)</t>
  </si>
  <si>
    <t>Elimu bila malipo</t>
  </si>
  <si>
    <t>Utolewaji wa fedha za uendeshaji unaendelea</t>
  </si>
  <si>
    <t>Utolewaji wa posho za madaraka unaendelea</t>
  </si>
  <si>
    <t>Utolewaji wa chakula kwa wanafunzi unaendelea</t>
  </si>
  <si>
    <t>Jumla Kuu Elimu bila Malipo</t>
  </si>
  <si>
    <t>TASAF -OPEC III</t>
  </si>
  <si>
    <t>Miradi Mingine</t>
  </si>
  <si>
    <t>Ujenzi wa Kichomea Taka Hospitali ya Wilaya</t>
  </si>
  <si>
    <t xml:space="preserve">Taratibu za manunuzi zinaendelea </t>
  </si>
  <si>
    <t>Ujenzi wa vyumba vinne vya madarasa katika shule ya sekondari Lake Natron</t>
  </si>
  <si>
    <t xml:space="preserve">Madarasa yamekamilika </t>
  </si>
  <si>
    <t>Ujenzi wa vyumba vinne vya madarasa katika shule ya sekondari Sale</t>
  </si>
  <si>
    <t>Ujenzi wa vyumba vinne vya madarasa katika shule ya sekondari Samunge</t>
  </si>
  <si>
    <t>Ujenzi wa vyumba vinne vya madarasa katika shule ya sekondari Digodigo</t>
  </si>
  <si>
    <t>Ujenzi wa vyumba vinne vya madarasa katika shule ya sekondari Arash</t>
  </si>
  <si>
    <t>Ujenzi wa vyumba vinne vya madarasa katika shule ya sekondari Soitsambu</t>
  </si>
  <si>
    <t>Ujenzi wa Bweni katika shule ya sekondari Sale</t>
  </si>
  <si>
    <t xml:space="preserve">Bweni linatumika </t>
  </si>
  <si>
    <t>Ujenzi wa Bweni katika shule ya sekondari Digodigo</t>
  </si>
  <si>
    <t>Jumla ndogo Madarasa</t>
  </si>
  <si>
    <t>JUMLA KUU</t>
  </si>
  <si>
    <t>Kusaidia ujenzi wa zahanati katika kijiji cha Samunge</t>
  </si>
  <si>
    <t>umaliziaji wa Miundombinu umefanyika</t>
  </si>
  <si>
    <t>Mradi umekamilika na unatumika</t>
  </si>
  <si>
    <t>Uzio umejengwa</t>
  </si>
  <si>
    <t>MFUKO WA KUCHOCHEA MAENDELEO YA JIMBO</t>
  </si>
  <si>
    <t>Ujenzi wa mfereji wa umwagiliaji katika kitongoji cha Monick</t>
  </si>
  <si>
    <t xml:space="preserve">Umaliziaji wa nyumba ya walimu shule ya msingi Kirtalo </t>
  </si>
  <si>
    <t xml:space="preserve">Umaliziaji wa madarasa mawili na ofisi Serosopia </t>
  </si>
  <si>
    <t>Umaliziaji wa darasa shule shikizi Sughu</t>
  </si>
  <si>
    <t xml:space="preserve">Ukarabati wa nyumba ya watumishi shule ya msingi Sukenya </t>
  </si>
  <si>
    <t xml:space="preserve">Kuezeka ofisi ya mtendaji kata ya Kirangi </t>
  </si>
  <si>
    <t xml:space="preserve">Umaliziaji wa madarasa mawili shule shikizi Bwelo </t>
  </si>
  <si>
    <t>Umaliziaji wa madarasa mawili shule shikizi ya Olaika-Masusu</t>
  </si>
  <si>
    <t>Umaliziaji wa chumba cha kujifungua akina mama (kujifungua ) Zahanati ya Tinaga</t>
  </si>
  <si>
    <t xml:space="preserve">Ununuzi wa vitanda 10 vya double decker shule ya sekondari Samunge </t>
  </si>
  <si>
    <t>Vitanda 10 vimetengenezwa na vinatumika.</t>
  </si>
  <si>
    <t xml:space="preserve"> GHARAMA ZA MRADI </t>
  </si>
  <si>
    <t xml:space="preserve"> IDHINISHWA </t>
  </si>
  <si>
    <t xml:space="preserve"> FEDHA TOLEWA ROBO I-III </t>
  </si>
  <si>
    <t xml:space="preserve"> FEDHA TUMIKA </t>
  </si>
  <si>
    <t xml:space="preserve"> FEDHA BAKI </t>
  </si>
  <si>
    <t xml:space="preserve">MIRADI YA MAPATO YA NDANI </t>
  </si>
  <si>
    <t>Ukarabati wa mabweni  2 katika shule ya Sekondari Loliondo</t>
  </si>
  <si>
    <t xml:space="preserve">Ukarabati wa mabweni mawili Umefanyika na yanatumika </t>
  </si>
  <si>
    <t xml:space="preserve">Utoaji wa mikopo isiyo na riba  kwa vikundi </t>
  </si>
  <si>
    <t>0</t>
  </si>
  <si>
    <t>Kiasi hicho cha Fedha zimepelekwa katika akaunti ya Mfuko wa wanawake,Vijana na wenye ulemavu</t>
  </si>
  <si>
    <t>Usimamizi na ufatiliaji wa miradi ya maendeleo</t>
  </si>
  <si>
    <t>Usimamizi wa miradi ya maendeleo unaendelea</t>
  </si>
  <si>
    <t xml:space="preserve">Ukamilishaji wa shule  ya msingi Losirwa </t>
  </si>
  <si>
    <t xml:space="preserve">Mradi Umekamilika </t>
  </si>
  <si>
    <t xml:space="preserve"> -   </t>
  </si>
  <si>
    <t>Ukamilishaji ofisi ya mtendaji wa kata ya Kirangi</t>
  </si>
  <si>
    <t>Ujenzi wa choo katika mnada wa Losoito</t>
  </si>
  <si>
    <t>Kuimarisha huduma za lishe katika Kata 28</t>
  </si>
  <si>
    <t>Utekelezaji umefanyika kikamilifu</t>
  </si>
  <si>
    <t>Ujenzi wa kituo cha Afya Arash</t>
  </si>
  <si>
    <t>Urasimishaji wa viwanja 250 katika maeneo ya Sakala,Loliondo,Wasso</t>
  </si>
  <si>
    <t>JUMLA KUU MAPATO</t>
  </si>
  <si>
    <t>MIRADI SERIKALI KUU</t>
  </si>
  <si>
    <t>Upauzi wa Ofisi ya Kijiji cha Oloswash</t>
  </si>
  <si>
    <t>Ukamilishaji wa madarasa 2 na ofisi Kuweka milango na Madirisha shule shikizi ya Kipambi</t>
  </si>
  <si>
    <t>Uanzishwaji wa shule shikizi  ya Sitet</t>
  </si>
  <si>
    <t>Ukarabati wa madarasa 2 shule ya msingi Masusu</t>
  </si>
  <si>
    <t xml:space="preserve">Ukamilishaji wa choo shule ya Msingi Wasso </t>
  </si>
  <si>
    <t>Ukarabati wa Madarasa shule ya msingi Loloindo</t>
  </si>
  <si>
    <t>Umaliziaji wa ofisi ya kijiji cha Oldonyowas</t>
  </si>
  <si>
    <t>Umaliziaji wa nyumba ya mtumishi zahanati ya  Ormanie</t>
  </si>
  <si>
    <t xml:space="preserve">Umaliziaji wa Darasa Shule ya Msingi Bwelo </t>
  </si>
  <si>
    <t>Ukarabati wa nyumba ya walimu shule ya Msingi Sale</t>
  </si>
  <si>
    <t xml:space="preserve">Ukarabati wa Ofisi ya Kijiji cha Soitsambu </t>
  </si>
  <si>
    <t xml:space="preserve">Umaliziaji wa ofisi ya Kijiji cha Jema </t>
  </si>
  <si>
    <t xml:space="preserve">Jumla ndogo Mfuko wa Jimbo </t>
  </si>
  <si>
    <t>Ukamilishaji wa ujenzi wa Jengo la Halmashauri</t>
  </si>
  <si>
    <t xml:space="preserve">Ununuzi wa samani kwa ajili ya Jengo la Halmashauri </t>
  </si>
  <si>
    <t>Jumla ndogo Jengo la Halmashauri</t>
  </si>
  <si>
    <t xml:space="preserve">Ununuzi wa vifaa tiba kwa ajili ya zahanati </t>
  </si>
  <si>
    <t>Mchakato wa manunuzi unaendelea</t>
  </si>
  <si>
    <t>Ununuzi wa vifaa tiba kwa ajili ya vituo vya Afya</t>
  </si>
  <si>
    <t>Ukamilishaji wa ujezi wa miundombinu katika Zahanati 3 za Samunge,Arash,Oldonyosambu</t>
  </si>
  <si>
    <t xml:space="preserve">Jumla ndogo Afya </t>
  </si>
  <si>
    <t>FEDHA ZA UJENZI WA MADARASA SHULE ZA MSINGI_SERIKALI KUU</t>
  </si>
  <si>
    <t xml:space="preserve">Ujenzi wa chumba 1 cha darasa shule ya Msingi Sale </t>
  </si>
  <si>
    <t xml:space="preserve">Ujenzi wa chumba 1 cha darasa shule ya Msingi Mdito </t>
  </si>
  <si>
    <t>Ujenzi wa matundu 12 ya vyoo shule ya Msingi Naan</t>
  </si>
  <si>
    <t xml:space="preserve">Ujenzi wa chumba 1 cha darasa shule ya Msingi Ng'arwa </t>
  </si>
  <si>
    <t xml:space="preserve">Ujenzi wa vyumba viwili vya madarasa katika shule ya Msingi Orkiu </t>
  </si>
  <si>
    <t xml:space="preserve">Ujenzi wa vyumba viwili vya madarasa katika shule ya Msingi Rera  </t>
  </si>
  <si>
    <t xml:space="preserve">Ujenzi wa Matundu 12 ya vyoo katika shule ya Msingi Pinyinyi </t>
  </si>
  <si>
    <t xml:space="preserve">JUMLA NDOGO </t>
  </si>
  <si>
    <t>Elimu bila malipo- Sekondari</t>
  </si>
  <si>
    <t>Kutoa posho  ya madaraka kila mwezi kwa wakuu wa shule 11 za Sekondari</t>
  </si>
  <si>
    <t xml:space="preserve">Fedha zinaendelea kutolewa </t>
  </si>
  <si>
    <t>Utoaji wa fidia za Ada kwa wanafunzi 11,491 katika shule 11 za Sekondari</t>
  </si>
  <si>
    <t>Utoaji wa fedha za Ruzuku ya uendeshaji (Capitation) kwa wanafunzi 11,491 katika shule za sekondari 13</t>
  </si>
  <si>
    <t>Utoji wa fedha za chakula kwa Wanafunzi 11,491 wa shule 11 za sekondari</t>
  </si>
  <si>
    <t xml:space="preserve">Jumla Ndogo Elimu bila malipo- Sekondari </t>
  </si>
  <si>
    <t xml:space="preserve">Elimu bila malipo- Msingi </t>
  </si>
  <si>
    <t>Kutoa posho  ya madaraka kila mwezi kwa Walimu Wakuu 73 wa shule za msingi</t>
  </si>
  <si>
    <t xml:space="preserve">Utoji wa fedha za chakula kwa wanafuzi 3677 katika shule 8 za msingi Maalum za bweni </t>
  </si>
  <si>
    <t>Kutoa posho  ya madaraka kila mwezi kwa Maafisa Elimu Kata</t>
  </si>
  <si>
    <t>Utoaji wa fedha za Ruzuku ya uendeshaji (Capitation) kwa wanafunzi 50,836 katika shule za msingi 73</t>
  </si>
  <si>
    <t>Jumla Ndogo Elimu bila malipo-Msingi</t>
  </si>
  <si>
    <t xml:space="preserve">Jumla Kuu Elimu bila Malipo </t>
  </si>
  <si>
    <t xml:space="preserve">FEDHA ZA UENDESHAJI WA MITIHANI </t>
  </si>
  <si>
    <t>Uendeshaji wa mitihani ya Taifa ya darasa la nne (IV)</t>
  </si>
  <si>
    <t>Mitihani imefanyika kikamilifu</t>
  </si>
  <si>
    <t>Uendeshaji wa mitihani ya Taifa ya darasa la saba (VII)</t>
  </si>
  <si>
    <t>Uendeshaji wa mitihani ya Taifa ya kidato cha pili</t>
  </si>
  <si>
    <t>Uendeshaji wa Mitihani ya kidato cha nne (Form IV)</t>
  </si>
  <si>
    <t>Uendesahji wa Mitihani ya Taifa ya kidato cha Sita (FormVI)</t>
  </si>
  <si>
    <t>Jumla mitihani</t>
  </si>
  <si>
    <t>MADARASA YA KIDATO CHA KWANZA 2024</t>
  </si>
  <si>
    <t xml:space="preserve">Shule ya sekondari masusu </t>
  </si>
  <si>
    <t>Ujenzi  wa madarasa 2 na matundu 8 ya vyoo sekonsari ya Arash</t>
  </si>
  <si>
    <t>Ujenzi wa madarasa 4  na matundu 8 ya vyoo sekondari ya Digodigo</t>
  </si>
  <si>
    <t>Ujenzi  wa madarasa 2 na matundu 8 ya vyoo sekond8ari ya Loliondo</t>
  </si>
  <si>
    <t>Ujenzi  wa madarasa 2 na matundu 8 ya vyoo sekondari ya Malambo</t>
  </si>
  <si>
    <t xml:space="preserve">Ujenzi  wa madarasa 3 na matundu 8 ya vyoo sekondari ya Soitsambu </t>
  </si>
  <si>
    <t>jumla ndogo madarasa ya kidato cha kwanza</t>
  </si>
  <si>
    <t>JUMLA SERIKALI KUU</t>
  </si>
  <si>
    <t>FEDHA ZA EP4R</t>
  </si>
  <si>
    <t xml:space="preserve">FEDHA ZA EP4R- SEKONDARI </t>
  </si>
  <si>
    <t xml:space="preserve">Ujenzi wa matundu 5 ya vyoo katika shule ya Msingi Enguserosambu </t>
  </si>
  <si>
    <t xml:space="preserve">Ujenzi wa matundu 5 ya vyoo katika shule ya Msingi Osinoni  </t>
  </si>
  <si>
    <t xml:space="preserve">Ujenzi wa matundu 5 ya vyoo katika shule ya Msingi Bulati </t>
  </si>
  <si>
    <t xml:space="preserve">Jumla ndogo EP4R Msingi </t>
  </si>
  <si>
    <t xml:space="preserve">Jumla Kuu EP4R </t>
  </si>
  <si>
    <t>MIRADI YA SEQUIP</t>
  </si>
  <si>
    <t xml:space="preserve">Ujenzi wa nyumba ya mwalimu shule  ya sekondari Oldonyosambu </t>
  </si>
  <si>
    <t xml:space="preserve">Ujenzi wa nyumba ya mwalimu shule  ya sekondari Ololosokwani </t>
  </si>
  <si>
    <t>Jumla Kuu SEQUIP</t>
  </si>
  <si>
    <t>AFYA</t>
  </si>
  <si>
    <t xml:space="preserve">FEDHA ZA SANITATION </t>
  </si>
  <si>
    <t>Ujenzi wa miundombinu ya SWASH katika zahanati ya Mugholo</t>
  </si>
  <si>
    <t>Ujenzi wa miundombinu ya SWASH katika zahanati ya Samunge</t>
  </si>
  <si>
    <t>Ujenzi wa miundombinu ya SWASH katika Kituo cha Afya Sakala</t>
  </si>
  <si>
    <t xml:space="preserve">Kufanya mkutano wa PHC kuhusiana na utekelezaji wa  program </t>
  </si>
  <si>
    <t>To conduct follow up and data collection and verification of  ODF  to 69 villages   by June 2024</t>
  </si>
  <si>
    <t xml:space="preserve">Kufanya ununuzi wa  84 files, 2 laptops,4 catriges,50 rims papers na Printing 250 sanitation register books </t>
  </si>
  <si>
    <t>Kufanya usimamizi na ufualitiaji shirikishi wa program katika Vijiji Viwili</t>
  </si>
  <si>
    <t>Kufanya uhamasishaji wa jamii katika Vijiji viwili (2) kuhusiana na mradi</t>
  </si>
  <si>
    <t xml:space="preserve">JUMLA NDOGO SANITATION AFYA </t>
  </si>
  <si>
    <t>ELIMU</t>
  </si>
  <si>
    <t>Ujenzi wa matundu 15 ya vyoo katika shule ya Msingi Rera</t>
  </si>
  <si>
    <t>Ujenzi wa matundu 17 ya vyoo katika shule ya Msingi Orkuuyaine</t>
  </si>
  <si>
    <t>JUMLA Ndogo</t>
  </si>
  <si>
    <t xml:space="preserve">Jumla ndogo Sanitation </t>
  </si>
  <si>
    <t>MIRADI YA TASAF IV</t>
  </si>
  <si>
    <t>TASAF -OPEC IV</t>
  </si>
  <si>
    <t xml:space="preserve">Kazi imefanyika katika Eneo la Mbuga ya Mjerumani </t>
  </si>
  <si>
    <t>Unuuzi wa samani za ofisi umefantika</t>
  </si>
  <si>
    <t>Miradi iko hatua ya umaliziaji</t>
  </si>
  <si>
    <t>UTAWALA</t>
  </si>
  <si>
    <t>Fedha  haijapatikana</t>
  </si>
  <si>
    <t>Ukarabati wa Jengo kwa ajili ya kuanzisha kituo cha kutolea huduma za kimtandao (TELESENTA)</t>
  </si>
  <si>
    <t>Ukarabati umefanyika na kituo kinatumika</t>
  </si>
  <si>
    <t>Kupeleka 20% ya makusanyo kwa vijiji 65 vya Halmashauri</t>
  </si>
  <si>
    <t>Utekelezaji umefanyika kwa vijiji husika.</t>
  </si>
  <si>
    <t xml:space="preserve">Kukabiliana na dharula, magonjwa na majanga yanayojitokeza katika kata 28 </t>
  </si>
  <si>
    <t>Kuwezesha ulipaji wa madeni ya wazabuni wanao idai Halmashauri</t>
  </si>
  <si>
    <t>Kufanya Usimamizi na Ufuatiliaji wa Miradi ya Maendeleo katika kata 28 za Wilaya</t>
  </si>
  <si>
    <t>Usimamizi na ufuatiliaji wa miradi ya maendeleo unaendelea</t>
  </si>
  <si>
    <t>Ukusanyaji taarifa kwa ajili ya Mpango mkakati na Wasifu wa Halmashauri katika vijiji 65</t>
  </si>
  <si>
    <t>ELIMU SEKONDARI</t>
  </si>
  <si>
    <t>Utekelezaji wa mpango wa Lishe ya Jamii</t>
  </si>
  <si>
    <t>Shughuli za lishe zinaendelea kutekelezwa</t>
  </si>
  <si>
    <t>MAENDELEO YA MIFUGO</t>
  </si>
  <si>
    <t>Ukarabati wa mnada wa Mifugo wa Olaika</t>
  </si>
  <si>
    <t>Ununuzi wa vifaa vya uzio wa mnada wa olaika vimenunuliwa</t>
  </si>
  <si>
    <t xml:space="preserve">ARDHI NA MALIASILI </t>
  </si>
  <si>
    <t xml:space="preserve">Kuendeleza upimaji na uwekaji wa mipaka kwenye viwanja 310 katika eneo la Wasso </t>
  </si>
  <si>
    <t>Kilimo</t>
  </si>
  <si>
    <t>Kuwezesha ushiriki wa maonyesho ya Nanenane kanda ya kaskazini (Arusha)</t>
  </si>
  <si>
    <t>Maadhimisho ya wakulima nanenane 2020 yamefanyika</t>
  </si>
  <si>
    <t>TEHAMA</t>
  </si>
  <si>
    <t>Kuwezesha upatikanaji wa vifaa vya Mifumo ya TEHAMA</t>
  </si>
  <si>
    <t>utekelezaji umefanyika</t>
  </si>
  <si>
    <t xml:space="preserve">MAENDELEO YA JAMII, JINSIA,WAZEE NA WATOTO </t>
  </si>
  <si>
    <t>Utoaji wa Mikopo isiyo na Riba kwa Vikundi 42 vya Wanawake</t>
  </si>
  <si>
    <t>Mikopo kwa vikundi 4 Vya wanawake imetolewa</t>
  </si>
  <si>
    <t>Utoaji wa Mikopo isiyo na Riba kwa Vikundi 21 vya Watu wenye Ulemavu</t>
  </si>
  <si>
    <t>Mikopo kwa vikundi 2 vya watu wenye ulemavu imetolewa</t>
  </si>
  <si>
    <t>Utoaji wa Mikopo isiyo na Riba kwa Vikundi 42 vya Vijana</t>
  </si>
  <si>
    <t>Mikopo kwa vikundi 5 vya Vijana imetolewa</t>
  </si>
  <si>
    <t xml:space="preserve">Kusaidia kusomesha wanafunzi 30 wanaotoka katika familia Duni </t>
  </si>
  <si>
    <t>Jumla ya wanafunzi 10 wamelipiwa ada</t>
  </si>
  <si>
    <t>JUMLA  MAPATO YA  NDANI</t>
  </si>
  <si>
    <t>UJENZI WA OFISI ZA MAKAO MAKUU YA HALMASHAURI</t>
  </si>
  <si>
    <t>UJENZI NA UMALIZIAJI WA MIUNDOMBINU YA AFYA NA UNUNUZI WA VIFAA TIBA</t>
  </si>
  <si>
    <t>Hatua ya lenta</t>
  </si>
  <si>
    <t>Magari mawili aina ya Isuzu   yamenunuliwa na yanatumika</t>
  </si>
  <si>
    <t>HALMASHAURI YA WILAYA YA NGORONGORO</t>
  </si>
  <si>
    <t>2020/21</t>
  </si>
  <si>
    <t>2021/22</t>
  </si>
  <si>
    <t>Fedha zimepelekwa katika akaunti ya shule</t>
  </si>
  <si>
    <t>Ununuzi wa pampu ya Maji katika shule ya sekondari ya Wasichana ya Ngorongoro</t>
  </si>
  <si>
    <t>Kutoa mikopo isiyo na riba kwa vikundi 8 vya watu wenye ulemavu</t>
  </si>
  <si>
    <t>Fedha zimetolewa kwa Vikundi</t>
  </si>
  <si>
    <t>Kutoa mikopo isiyo na riba kwa vikundi 16 vya vijana</t>
  </si>
  <si>
    <t>Fedha zimetolewa kwa kikundi</t>
  </si>
  <si>
    <t>Kutoa mikopo isiyo na riba kwa vikundi 16 vya wanawake</t>
  </si>
  <si>
    <t>kuwezesha ulipaji wa karo ya shule kwa wanafunzi 30 toka kaya zisizo na uwezo</t>
  </si>
  <si>
    <t>Utekelezaji unanedelea</t>
  </si>
  <si>
    <t>Kuwezesha kufanyika kwa siku ya Ukimwi Duniani</t>
  </si>
  <si>
    <t>Kuwezesha huduma muhimu kwa watu wanaoishi na Virusi vya Ukimwi na MVCs</t>
  </si>
  <si>
    <t>Kufanya ufuatiliaji wa shughuli za Ukimwi</t>
  </si>
  <si>
    <t>Kuwezesha maandalizi ya  mpango na bajeti ya 2022/2023</t>
  </si>
  <si>
    <t>Utekelezaji wa shughuli za Mpango na bajeti umefanyika</t>
  </si>
  <si>
    <t>Kuwezesha kuandaa mpango mkakati wa Halmashauri (SP)</t>
  </si>
  <si>
    <t>Kufanya ufuatiliaji wa miradi ya maendeleo katika kata 28</t>
  </si>
  <si>
    <t>Usimamizi na ufuatiliaji wa Miradi unaendelea</t>
  </si>
  <si>
    <t>Kumalizia ujenzi wa Ofisi katika ofisi ya kata ya Oldonyosambu</t>
  </si>
  <si>
    <t>Fedha zimeingizwa  kwenye akaunti ya kijiji</t>
  </si>
  <si>
    <t xml:space="preserve">Ukarabati wa barabara za mji Mdogo wa Wasso-Loliondo </t>
  </si>
  <si>
    <t>Marejesho ya 20% ya mapato ya ndani ngazi za chini (Vijijini)</t>
  </si>
  <si>
    <t>Urejeshaji wa fedha kwenda Vijijini unaendelea</t>
  </si>
  <si>
    <t>Ukarabati wa nyumba ya Mkurugenzi mtendaji</t>
  </si>
  <si>
    <t>Ukarabati umekamilika,Nyumba inatumika</t>
  </si>
  <si>
    <t>Kutoa elimu kwa jamii juu ya matibabu, kuogesha mifugo,chanjo na utumiaji wa maziwa yaliochemshwa ili kuboresha afya za jamii katika kata 28</t>
  </si>
  <si>
    <t>Kuwezesha Vijana na wanawake Tarafa ya sale kuhusu uzalishaji wa mbogamboga katika kata  mbili</t>
  </si>
  <si>
    <t>Uhamasishaji kuhusu uzalishaji wa mbogamboga umefanyika</t>
  </si>
  <si>
    <t>Kumalizia ujenzi wa jengo la OPD katika zahanati mpya ya Arash</t>
  </si>
  <si>
    <t>Fedha zimeingizwa katika akaunti ya kijiji</t>
  </si>
  <si>
    <t>Kuimarisha huduma za Lishe ya Jamii katika Kata 28 Ifikapo Juni 2022</t>
  </si>
  <si>
    <t>Utekelezaji wa shughuli za Lishe umefanyika kwa asimilia 100</t>
  </si>
  <si>
    <t xml:space="preserve">Kumalizia ujenzi wa nyumba ya walim 2 In 1 in Njoroi </t>
  </si>
  <si>
    <t>Fedha zimeingizwa kwenye akaunti ya shule</t>
  </si>
  <si>
    <t>Ujenzi wa choo matundu matano (5) katika shule ya Embaas</t>
  </si>
  <si>
    <t xml:space="preserve">Ujenzi wa darasa moja katika shule ya msingi Rera </t>
  </si>
  <si>
    <t>Umaliziaji wa chumba cha darasa katika shule ya Msingi Yasimdito</t>
  </si>
  <si>
    <t>Fedha zimeingizwa katika akaunti ya shule</t>
  </si>
  <si>
    <t>MIRADI YA BAJETI YA 2024/25</t>
  </si>
  <si>
    <t>Ukarabati wa nyumba za watumishi</t>
  </si>
  <si>
    <t>Ukarabati unaendelea  kwa nyumba 2</t>
  </si>
  <si>
    <t>Fedha zimepelekwa katika akaunti ya Mfuko wa wanawake,Vijana na wenye ulemavu</t>
  </si>
  <si>
    <t>Ukarabati wa jengo la maonyesho nanenane</t>
  </si>
  <si>
    <t xml:space="preserve">utekelezaji unaendelea </t>
  </si>
  <si>
    <t xml:space="preserve">fedha zimepokelewa na mradi uko hatua za manunuzi. </t>
  </si>
  <si>
    <t>FEDHA ZA UMALIZIAJI WA HOSPITALI YA WILAYA</t>
  </si>
  <si>
    <t>Umaliziaji wa Hospitali ya Wilaya</t>
  </si>
  <si>
    <t>UKAMILISHAJI WA BWALO SEKONDARI</t>
  </si>
  <si>
    <t xml:space="preserve">Ukamilishaji wa Bwalo Sekondari ya Digodigo </t>
  </si>
  <si>
    <t>UMALIZIAJI WA MABWENI (SEKONDARI)</t>
  </si>
  <si>
    <t xml:space="preserve">Ukamilishaji wa Bweni shule ya Sekondari Malambo </t>
  </si>
  <si>
    <t>JUMLA NDOGO UMALIZIAJI WA BWENI SEKONDARI</t>
  </si>
  <si>
    <t>UMALIZIAJI WA BWENI MSINGI</t>
  </si>
  <si>
    <t>Umaliziaji wa bweni shule ya Msingi Piyaya</t>
  </si>
  <si>
    <t>JUMLA NDOGO UMALIZIAJI BWENI - MSINGI</t>
  </si>
  <si>
    <t xml:space="preserve">USIMAMIZI NA UFUATILIAJI </t>
  </si>
  <si>
    <t>Usimamizi na ufuatiliaji w miradi ya Maendeleo</t>
  </si>
  <si>
    <t>Kazi inaendelea</t>
  </si>
  <si>
    <t xml:space="preserve">JUMLA NDOGO USIMAMIZI NA UFUATILIAJI  </t>
  </si>
  <si>
    <t>fedha zimetumika kwenye posho ya madaraka</t>
  </si>
  <si>
    <t xml:space="preserve">Ununuzi wa Vifaa tiba Hospitali ya Wiaya </t>
  </si>
  <si>
    <t xml:space="preserve">Ununuzi wa vifaa tiba hospitali ya Wilaya </t>
  </si>
  <si>
    <t xml:space="preserve">Manunuzi yanaendelea </t>
  </si>
  <si>
    <t xml:space="preserve">Jumla ndogo Vifaa tiba Hospitali ya wilaya </t>
  </si>
  <si>
    <t xml:space="preserve">TASAF PSSN II PAA Funds </t>
  </si>
  <si>
    <t>Kuwezesha miradi ya TASAF</t>
  </si>
  <si>
    <t xml:space="preserve">kazi zinaendelea </t>
  </si>
  <si>
    <t xml:space="preserve">Jumla ndogo TASAF PSSN II PAA Funds </t>
  </si>
  <si>
    <t xml:space="preserve"> FEDHA TOLEWA </t>
  </si>
  <si>
    <t>Umaliziaji wa Madarasa 2 Njoroi SM</t>
  </si>
  <si>
    <t>Ukarabati umefanyika</t>
  </si>
  <si>
    <t>Umaliziaji umefanyika</t>
  </si>
  <si>
    <t>2023/24</t>
  </si>
  <si>
    <t>2022/23</t>
  </si>
  <si>
    <t>Utengenezaji wa vitanda 100 katika shule ya sekondari ya Embarway</t>
  </si>
  <si>
    <t>Ujenzi wa shule mpya ya kata ya Oldonyosambu</t>
  </si>
  <si>
    <t xml:space="preserve">Ujenzi wa shule mpya ya ololosokwan </t>
  </si>
  <si>
    <t>Mitihani inaendelea</t>
  </si>
  <si>
    <t>Fedha kwa kaya Masikini zimetolewa</t>
  </si>
  <si>
    <t>Fedha zimetolewa kwa kaya Masikini</t>
  </si>
  <si>
    <t xml:space="preserve">JUMLA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</si>
</sst>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_-* #,##0.00_-;\-* #,##0.00_-;_-* &quot;-&quot;??_-;_-@_-"/>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Arial Narrow"/>
      <family val="2"/>
    </font>
    <font>
      <b/>
      <sz val="14"/>
      <color theme="1"/>
      <name val="Times New Roman"/>
      <family val="1"/>
    </font>
    <font>
      <sz val="11"/>
      <color theme="1"/>
      <name val="Times New Roman"/>
      <family val="1"/>
    </font>
    <font>
      <sz val="11"/>
      <name val="Times New Roman"/>
      <family val="1"/>
    </font>
    <font>
      <sz val="12"/>
      <name val="Arial Narrow"/>
      <family val="2"/>
    </font>
    <font>
      <sz val="12"/>
      <color rgb="FF000000"/>
      <name val="Arial Narrow"/>
      <family val="2"/>
    </font>
    <font>
      <b/>
      <sz val="11"/>
      <name val="Times New Roman"/>
      <family val="1"/>
    </font>
    <font>
      <b/>
      <sz val="12"/>
      <name val="Arial Narrow"/>
      <family val="2"/>
    </font>
    <font>
      <b/>
      <sz val="14"/>
      <name val="Times New Roman"/>
      <family val="1"/>
    </font>
    <font>
      <sz val="10"/>
      <name val="Arial"/>
      <family val="2"/>
    </font>
    <font>
      <sz val="14"/>
      <name val="Times New Roman"/>
      <family val="1"/>
    </font>
    <font>
      <b/>
      <sz val="14"/>
      <name val="Arial Narrow"/>
      <family val="2"/>
    </font>
    <font>
      <b/>
      <sz val="11"/>
      <name val="Calibri"/>
      <family val="2"/>
      <scheme val="minor"/>
    </font>
    <font>
      <sz val="11"/>
      <name val="Calibri"/>
      <family val="2"/>
      <scheme val="minor"/>
    </font>
    <font>
      <sz val="11"/>
      <name val="Arial Narrow"/>
      <family val="2"/>
    </font>
    <font>
      <b/>
      <sz val="11"/>
      <name val="Arial Narrow"/>
      <family val="2"/>
    </font>
    <font>
      <sz val="12"/>
      <color theme="1"/>
      <name val="Arial Narrow"/>
      <family val="2"/>
    </font>
    <font>
      <sz val="12"/>
      <name val="Calibri"/>
      <family val="2"/>
      <scheme val="minor"/>
    </font>
    <font>
      <b/>
      <sz val="18"/>
      <color theme="1"/>
      <name val="Arial Narrow"/>
      <family val="2"/>
    </font>
    <font>
      <b/>
      <sz val="20"/>
      <color theme="1"/>
      <name val="Arial Narrow"/>
      <family val="2"/>
    </font>
    <font>
      <b/>
      <sz val="12"/>
      <color rgb="FF000000"/>
      <name val="Arial Narrow"/>
      <family val="2"/>
    </font>
    <font>
      <sz val="10"/>
      <color indexed="8"/>
      <name val="Arial"/>
      <family val="2"/>
    </font>
    <font>
      <sz val="12"/>
      <color rgb="FFFF0000"/>
      <name val="Arial Narrow"/>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s>
  <cellStyleXfs count="4">
    <xf numFmtId="0" fontId="0" fillId="0" borderId="0"/>
    <xf numFmtId="43" fontId="1" fillId="0" borderId="0" applyFont="0" applyFill="0" applyBorder="0" applyAlignment="0" applyProtection="0"/>
    <xf numFmtId="0" fontId="12" fillId="0" borderId="0"/>
    <xf numFmtId="43" fontId="24" fillId="0" borderId="0" applyFont="0" applyFill="0" applyBorder="0" applyAlignment="0" applyProtection="0">
      <alignment vertical="top"/>
    </xf>
  </cellStyleXfs>
  <cellXfs count="284">
    <xf numFmtId="0" fontId="0" fillId="0" borderId="0" xfId="0"/>
    <xf numFmtId="164" fontId="3" fillId="0" borderId="1" xfId="1" applyNumberFormat="1" applyFont="1" applyBorder="1" applyAlignment="1">
      <alignment horizontal="center" vertical="top" wrapText="1"/>
    </xf>
    <xf numFmtId="43" fontId="3" fillId="0" borderId="1" xfId="1" applyFont="1" applyBorder="1" applyAlignment="1">
      <alignment horizontal="center" vertical="top" wrapText="1"/>
    </xf>
    <xf numFmtId="43" fontId="3" fillId="0" borderId="1" xfId="1" applyFont="1" applyBorder="1" applyAlignment="1">
      <alignment horizontal="center" vertical="top"/>
    </xf>
    <xf numFmtId="0" fontId="7" fillId="0" borderId="1" xfId="0" applyFont="1" applyBorder="1" applyAlignment="1">
      <alignment horizontal="left" vertical="top" wrapText="1"/>
    </xf>
    <xf numFmtId="164" fontId="7" fillId="0" borderId="1" xfId="1" applyNumberFormat="1" applyFont="1" applyBorder="1" applyAlignment="1">
      <alignment vertical="top"/>
    </xf>
    <xf numFmtId="43" fontId="7" fillId="0" borderId="1" xfId="1" applyFont="1" applyBorder="1" applyAlignment="1">
      <alignment vertical="top"/>
    </xf>
    <xf numFmtId="2" fontId="7" fillId="0" borderId="1" xfId="1" applyNumberFormat="1" applyFont="1" applyBorder="1" applyAlignment="1">
      <alignment vertical="top"/>
    </xf>
    <xf numFmtId="0" fontId="8" fillId="0" borderId="1" xfId="0" applyFont="1" applyBorder="1" applyAlignment="1">
      <alignment vertical="top" wrapText="1"/>
    </xf>
    <xf numFmtId="164" fontId="7" fillId="0" borderId="1" xfId="1" applyNumberFormat="1" applyFont="1" applyFill="1" applyBorder="1" applyAlignment="1">
      <alignment vertical="top"/>
    </xf>
    <xf numFmtId="43" fontId="7" fillId="0" borderId="1" xfId="1" applyFont="1" applyFill="1" applyBorder="1" applyAlignment="1">
      <alignment vertical="top"/>
    </xf>
    <xf numFmtId="2" fontId="7" fillId="0" borderId="1" xfId="1" applyNumberFormat="1" applyFont="1" applyFill="1" applyBorder="1" applyAlignment="1">
      <alignment vertical="top"/>
    </xf>
    <xf numFmtId="0" fontId="7" fillId="0" borderId="1" xfId="0" applyFont="1" applyBorder="1" applyAlignment="1">
      <alignment vertical="top" wrapText="1"/>
    </xf>
    <xf numFmtId="164" fontId="10" fillId="0" borderId="1" xfId="0" applyNumberFormat="1" applyFont="1" applyBorder="1" applyAlignment="1">
      <alignment vertical="top"/>
    </xf>
    <xf numFmtId="43" fontId="10" fillId="0" borderId="1" xfId="1" applyFont="1" applyFill="1" applyBorder="1" applyAlignment="1">
      <alignment vertical="top"/>
    </xf>
    <xf numFmtId="0" fontId="10" fillId="0" borderId="1" xfId="0" applyFont="1" applyBorder="1" applyAlignment="1">
      <alignment vertical="top" wrapText="1"/>
    </xf>
    <xf numFmtId="0" fontId="7" fillId="0" borderId="1" xfId="2" applyFont="1" applyBorder="1" applyAlignment="1">
      <alignment horizontal="left" vertical="top" wrapText="1"/>
    </xf>
    <xf numFmtId="164" fontId="10" fillId="0" borderId="1" xfId="1" applyNumberFormat="1" applyFont="1" applyFill="1" applyBorder="1" applyAlignment="1">
      <alignment vertical="top"/>
    </xf>
    <xf numFmtId="164" fontId="7" fillId="0" borderId="1" xfId="1" applyNumberFormat="1" applyFont="1" applyFill="1" applyBorder="1" applyAlignment="1">
      <alignment horizontal="left" vertical="top" wrapText="1"/>
    </xf>
    <xf numFmtId="43" fontId="7" fillId="0" borderId="1" xfId="1" applyFont="1" applyFill="1" applyBorder="1" applyAlignment="1">
      <alignment horizontal="left" vertical="top" wrapText="1"/>
    </xf>
    <xf numFmtId="0" fontId="7" fillId="0" borderId="1" xfId="2" applyFont="1" applyBorder="1" applyAlignment="1">
      <alignment vertical="top" wrapText="1"/>
    </xf>
    <xf numFmtId="43" fontId="7" fillId="0" borderId="1" xfId="1" applyFont="1" applyFill="1" applyBorder="1" applyAlignment="1">
      <alignment horizontal="right" vertical="top"/>
    </xf>
    <xf numFmtId="164" fontId="10" fillId="0" borderId="1" xfId="1" applyNumberFormat="1" applyFont="1" applyFill="1" applyBorder="1" applyAlignment="1">
      <alignment horizontal="left" vertical="top"/>
    </xf>
    <xf numFmtId="0" fontId="10" fillId="0" borderId="1" xfId="0" applyFont="1" applyBorder="1" applyAlignment="1">
      <alignment horizontal="left" vertical="top" wrapText="1"/>
    </xf>
    <xf numFmtId="43" fontId="10" fillId="0" borderId="1" xfId="1" applyFont="1" applyFill="1" applyBorder="1" applyAlignment="1">
      <alignment horizontal="right" vertical="top"/>
    </xf>
    <xf numFmtId="43" fontId="10" fillId="0" borderId="1" xfId="1" applyFont="1" applyFill="1" applyBorder="1" applyAlignment="1">
      <alignment horizontal="left" vertical="top" wrapText="1"/>
    </xf>
    <xf numFmtId="0" fontId="7" fillId="0" borderId="1" xfId="0" applyFont="1" applyBorder="1" applyAlignment="1">
      <alignment vertical="top"/>
    </xf>
    <xf numFmtId="43" fontId="10" fillId="0" borderId="1" xfId="1" applyFont="1" applyFill="1" applyBorder="1" applyAlignment="1">
      <alignment vertical="top" wrapText="1"/>
    </xf>
    <xf numFmtId="164" fontId="7" fillId="0" borderId="1" xfId="1" applyNumberFormat="1" applyFont="1" applyFill="1" applyBorder="1" applyAlignment="1">
      <alignment horizontal="center" vertical="top"/>
    </xf>
    <xf numFmtId="43" fontId="7" fillId="0" borderId="1" xfId="1" applyFont="1" applyFill="1" applyBorder="1" applyAlignment="1">
      <alignment vertical="top" wrapText="1"/>
    </xf>
    <xf numFmtId="0" fontId="6" fillId="0" borderId="1" xfId="0" applyFont="1" applyBorder="1" applyAlignment="1">
      <alignment horizontal="left" vertical="top"/>
    </xf>
    <xf numFmtId="2" fontId="7" fillId="0" borderId="1" xfId="1" applyNumberFormat="1" applyFont="1" applyFill="1" applyBorder="1" applyAlignment="1">
      <alignment horizontal="center" vertical="top"/>
    </xf>
    <xf numFmtId="0" fontId="10" fillId="0" borderId="1" xfId="2" applyFont="1" applyBorder="1" applyAlignment="1">
      <alignment horizontal="left" vertical="top" wrapText="1"/>
    </xf>
    <xf numFmtId="164" fontId="10" fillId="0" borderId="1" xfId="1" applyNumberFormat="1" applyFont="1" applyFill="1" applyBorder="1" applyAlignment="1">
      <alignment horizontal="center" vertical="top"/>
    </xf>
    <xf numFmtId="2" fontId="10" fillId="0" borderId="1" xfId="1" applyNumberFormat="1" applyFont="1" applyFill="1" applyBorder="1" applyAlignment="1">
      <alignment horizontal="center" vertical="top"/>
    </xf>
    <xf numFmtId="0" fontId="10" fillId="0" borderId="2" xfId="2" applyFont="1" applyBorder="1" applyAlignment="1">
      <alignment horizontal="center" vertical="top" wrapText="1"/>
    </xf>
    <xf numFmtId="0" fontId="10" fillId="0" borderId="3" xfId="2" applyFont="1" applyBorder="1" applyAlignment="1">
      <alignment horizontal="center" vertical="top" wrapText="1"/>
    </xf>
    <xf numFmtId="0" fontId="10" fillId="0" borderId="4" xfId="2" applyFont="1" applyBorder="1" applyAlignment="1">
      <alignment horizontal="center" vertical="top" wrapText="1"/>
    </xf>
    <xf numFmtId="2" fontId="10" fillId="0" borderId="1" xfId="0" applyNumberFormat="1" applyFont="1" applyBorder="1" applyAlignment="1">
      <alignment horizontal="center" vertical="top"/>
    </xf>
    <xf numFmtId="0" fontId="10" fillId="0" borderId="2" xfId="0" applyFont="1" applyBorder="1" applyAlignment="1">
      <alignment vertical="top"/>
    </xf>
    <xf numFmtId="2" fontId="7" fillId="0" borderId="1" xfId="1" applyNumberFormat="1" applyFont="1" applyFill="1" applyBorder="1" applyAlignment="1">
      <alignment horizontal="center" vertical="top" wrapText="1"/>
    </xf>
    <xf numFmtId="164" fontId="7" fillId="0" borderId="1" xfId="0" applyNumberFormat="1" applyFont="1" applyBorder="1" applyAlignment="1">
      <alignment horizontal="right" vertical="top"/>
    </xf>
    <xf numFmtId="2" fontId="10" fillId="0" borderId="1" xfId="0" applyNumberFormat="1" applyFont="1" applyBorder="1" applyAlignment="1">
      <alignment horizontal="right" vertical="top"/>
    </xf>
    <xf numFmtId="43" fontId="10" fillId="0" borderId="1" xfId="0" applyNumberFormat="1" applyFont="1" applyBorder="1" applyAlignment="1">
      <alignment vertical="top"/>
    </xf>
    <xf numFmtId="0" fontId="10" fillId="0" borderId="1" xfId="0" applyFont="1" applyBorder="1" applyAlignment="1">
      <alignment vertical="top"/>
    </xf>
    <xf numFmtId="0" fontId="10" fillId="0" borderId="2" xfId="2" applyFont="1" applyBorder="1" applyAlignment="1">
      <alignment vertical="top"/>
    </xf>
    <xf numFmtId="0" fontId="10" fillId="0" borderId="3" xfId="2" applyFont="1" applyBorder="1" applyAlignment="1">
      <alignment vertical="top"/>
    </xf>
    <xf numFmtId="0" fontId="10" fillId="0" borderId="4" xfId="2" applyFont="1" applyBorder="1" applyAlignment="1">
      <alignment vertical="top"/>
    </xf>
    <xf numFmtId="0" fontId="10" fillId="0" borderId="2" xfId="2" applyFont="1" applyBorder="1" applyAlignment="1">
      <alignment horizontal="left" vertical="top" wrapText="1"/>
    </xf>
    <xf numFmtId="164" fontId="10" fillId="0" borderId="3" xfId="1" applyNumberFormat="1" applyFont="1" applyFill="1" applyBorder="1" applyAlignment="1">
      <alignment horizontal="center" vertical="top"/>
    </xf>
    <xf numFmtId="2" fontId="10" fillId="0" borderId="4" xfId="1" applyNumberFormat="1" applyFont="1" applyFill="1" applyBorder="1" applyAlignment="1">
      <alignment horizontal="center" vertical="top"/>
    </xf>
    <xf numFmtId="164" fontId="10" fillId="0" borderId="3" xfId="0" applyNumberFormat="1" applyFont="1" applyBorder="1" applyAlignment="1">
      <alignment vertical="top"/>
    </xf>
    <xf numFmtId="43" fontId="10" fillId="0" borderId="3" xfId="1" applyFont="1" applyFill="1" applyBorder="1" applyAlignment="1">
      <alignment vertical="top"/>
    </xf>
    <xf numFmtId="43" fontId="10" fillId="0" borderId="4" xfId="1" applyFont="1" applyFill="1" applyBorder="1" applyAlignment="1">
      <alignment vertical="top" wrapText="1"/>
    </xf>
    <xf numFmtId="43" fontId="7" fillId="0" borderId="1" xfId="1" applyFont="1" applyBorder="1" applyAlignment="1">
      <alignment horizontal="right" vertical="top"/>
    </xf>
    <xf numFmtId="0" fontId="17" fillId="0" borderId="1" xfId="0" applyFont="1" applyBorder="1" applyAlignment="1">
      <alignment vertical="top" wrapText="1"/>
    </xf>
    <xf numFmtId="0" fontId="10" fillId="0" borderId="2" xfId="0" applyFont="1" applyBorder="1" applyAlignment="1">
      <alignment vertical="top" wrapText="1"/>
    </xf>
    <xf numFmtId="0" fontId="10" fillId="0" borderId="2" xfId="0" applyFont="1" applyBorder="1" applyAlignment="1">
      <alignment horizontal="center" vertical="top" wrapText="1"/>
    </xf>
    <xf numFmtId="0" fontId="19" fillId="0" borderId="0" xfId="0" applyFont="1"/>
    <xf numFmtId="0" fontId="17" fillId="0" borderId="1" xfId="2" applyFont="1" applyBorder="1" applyAlignment="1">
      <alignment horizontal="left" vertical="top" wrapText="1"/>
    </xf>
    <xf numFmtId="0" fontId="18" fillId="0" borderId="1" xfId="2" applyFont="1" applyBorder="1" applyAlignment="1">
      <alignment horizontal="left" vertical="top" wrapText="1"/>
    </xf>
    <xf numFmtId="3" fontId="7" fillId="0" borderId="1" xfId="0" applyNumberFormat="1" applyFont="1" applyBorder="1" applyAlignment="1">
      <alignment vertical="top"/>
    </xf>
    <xf numFmtId="0" fontId="3" fillId="0" borderId="3" xfId="0" applyFont="1" applyBorder="1" applyAlignment="1">
      <alignment vertical="top" wrapText="1"/>
    </xf>
    <xf numFmtId="0" fontId="3" fillId="0" borderId="4" xfId="0" applyFont="1" applyBorder="1" applyAlignment="1">
      <alignment vertical="top" wrapText="1"/>
    </xf>
    <xf numFmtId="0" fontId="10" fillId="0" borderId="3" xfId="0" applyFont="1" applyBorder="1" applyAlignment="1">
      <alignment vertical="top" wrapText="1"/>
    </xf>
    <xf numFmtId="0" fontId="10" fillId="0" borderId="4" xfId="0" applyFont="1" applyBorder="1" applyAlignment="1">
      <alignment vertical="top" wrapText="1"/>
    </xf>
    <xf numFmtId="0" fontId="10" fillId="0" borderId="1" xfId="0" applyFont="1" applyBorder="1" applyAlignment="1">
      <alignment horizontal="center" vertical="top" wrapText="1"/>
    </xf>
    <xf numFmtId="0" fontId="10" fillId="2" borderId="1" xfId="2" applyFont="1" applyFill="1" applyBorder="1" applyAlignment="1">
      <alignment horizontal="center" vertical="top" wrapText="1"/>
    </xf>
    <xf numFmtId="0" fontId="10" fillId="2" borderId="1" xfId="2" applyFont="1" applyFill="1" applyBorder="1" applyAlignment="1">
      <alignment vertical="top" wrapText="1"/>
    </xf>
    <xf numFmtId="43" fontId="10" fillId="2" borderId="1" xfId="1" applyFont="1" applyFill="1" applyBorder="1" applyAlignment="1">
      <alignment vertical="top" wrapText="1"/>
    </xf>
    <xf numFmtId="43" fontId="10" fillId="2" borderId="1" xfId="1" applyFont="1" applyFill="1" applyBorder="1" applyAlignment="1">
      <alignment horizontal="left" vertical="top" wrapText="1"/>
    </xf>
    <xf numFmtId="0" fontId="7" fillId="2" borderId="1" xfId="2" applyFont="1" applyFill="1" applyBorder="1" applyAlignment="1">
      <alignment horizontal="center" vertical="top" wrapText="1"/>
    </xf>
    <xf numFmtId="0" fontId="7" fillId="2" borderId="1" xfId="2" applyFont="1" applyFill="1" applyBorder="1" applyAlignment="1">
      <alignment horizontal="left" vertical="top" wrapText="1"/>
    </xf>
    <xf numFmtId="43" fontId="7" fillId="2" borderId="1" xfId="1" applyFont="1" applyFill="1" applyBorder="1" applyAlignment="1">
      <alignment horizontal="left" vertical="top" wrapText="1"/>
    </xf>
    <xf numFmtId="0" fontId="10" fillId="2" borderId="1" xfId="2" applyFont="1" applyFill="1" applyBorder="1" applyAlignment="1">
      <alignment horizontal="left" vertical="top" wrapText="1"/>
    </xf>
    <xf numFmtId="0" fontId="10" fillId="0" borderId="1" xfId="2" applyFont="1" applyBorder="1" applyAlignment="1">
      <alignment horizontal="center" vertical="top" wrapText="1"/>
    </xf>
    <xf numFmtId="0" fontId="7" fillId="0" borderId="1" xfId="2" applyFont="1" applyBorder="1" applyAlignment="1">
      <alignment horizontal="center" vertical="top" wrapText="1"/>
    </xf>
    <xf numFmtId="43" fontId="7" fillId="0" borderId="1" xfId="0" applyNumberFormat="1" applyFont="1" applyBorder="1" applyAlignment="1">
      <alignment vertical="top" wrapText="1"/>
    </xf>
    <xf numFmtId="43" fontId="7" fillId="0" borderId="1" xfId="1" applyFont="1" applyBorder="1" applyAlignment="1">
      <alignment horizontal="left" vertical="top" wrapText="1"/>
    </xf>
    <xf numFmtId="43" fontId="10" fillId="0" borderId="1" xfId="0" applyNumberFormat="1" applyFont="1" applyBorder="1" applyAlignment="1">
      <alignment vertical="top" wrapText="1"/>
    </xf>
    <xf numFmtId="0" fontId="10" fillId="2" borderId="1" xfId="0" applyFont="1" applyFill="1" applyBorder="1" applyAlignment="1">
      <alignment vertical="top" wrapText="1"/>
    </xf>
    <xf numFmtId="3" fontId="10" fillId="0" borderId="1" xfId="0" applyNumberFormat="1" applyFont="1" applyBorder="1" applyAlignment="1">
      <alignment vertical="top" wrapText="1"/>
    </xf>
    <xf numFmtId="43" fontId="10" fillId="0" borderId="1" xfId="1" applyFont="1" applyBorder="1" applyAlignment="1">
      <alignment horizontal="left" vertical="top" wrapText="1"/>
    </xf>
    <xf numFmtId="43" fontId="7" fillId="0" borderId="1" xfId="1" applyFont="1" applyBorder="1" applyAlignment="1">
      <alignment vertical="top" wrapText="1"/>
    </xf>
    <xf numFmtId="164" fontId="10" fillId="0" borderId="1" xfId="1" applyNumberFormat="1" applyFont="1" applyFill="1" applyBorder="1" applyAlignment="1">
      <alignment horizontal="center" vertical="top" wrapText="1"/>
    </xf>
    <xf numFmtId="0" fontId="10" fillId="2" borderId="1" xfId="0" applyFont="1" applyFill="1" applyBorder="1" applyAlignment="1">
      <alignment horizontal="center" vertical="top" wrapText="1"/>
    </xf>
    <xf numFmtId="0" fontId="7" fillId="2" borderId="1" xfId="0" applyFont="1" applyFill="1" applyBorder="1" applyAlignment="1">
      <alignment horizontal="center" vertical="top" wrapText="1"/>
    </xf>
    <xf numFmtId="0" fontId="7" fillId="0" borderId="1" xfId="0" applyFont="1" applyBorder="1" applyAlignment="1">
      <alignment horizontal="center" vertical="top" wrapText="1"/>
    </xf>
    <xf numFmtId="43" fontId="17" fillId="0" borderId="1" xfId="1" applyFont="1" applyBorder="1" applyAlignment="1">
      <alignment horizontal="left" vertical="top" wrapText="1"/>
    </xf>
    <xf numFmtId="43" fontId="7" fillId="2" borderId="1" xfId="1" applyFont="1" applyFill="1" applyBorder="1" applyAlignment="1">
      <alignment vertical="top" wrapText="1"/>
    </xf>
    <xf numFmtId="164" fontId="10" fillId="2" borderId="1" xfId="1" applyNumberFormat="1" applyFont="1" applyFill="1" applyBorder="1" applyAlignment="1">
      <alignment horizontal="left" vertical="top" wrapText="1"/>
    </xf>
    <xf numFmtId="0" fontId="10" fillId="0" borderId="2" xfId="0" applyFont="1" applyBorder="1" applyAlignment="1">
      <alignment horizontal="left" vertical="top" wrapText="1"/>
    </xf>
    <xf numFmtId="43" fontId="7" fillId="0" borderId="1" xfId="1" applyFont="1" applyFill="1" applyBorder="1" applyAlignment="1">
      <alignment horizontal="center" vertical="top" wrapText="1"/>
    </xf>
    <xf numFmtId="43" fontId="10" fillId="0" borderId="1" xfId="1" applyFont="1" applyFill="1" applyBorder="1" applyAlignment="1">
      <alignment horizontal="center" vertical="top" wrapText="1"/>
    </xf>
    <xf numFmtId="2" fontId="10" fillId="0" borderId="1" xfId="1" applyNumberFormat="1" applyFont="1" applyFill="1" applyBorder="1" applyAlignment="1">
      <alignment horizontal="center" vertical="top" wrapText="1"/>
    </xf>
    <xf numFmtId="43" fontId="10" fillId="0" borderId="1" xfId="1" applyFont="1" applyFill="1" applyBorder="1" applyAlignment="1">
      <alignment horizontal="center" vertical="top"/>
    </xf>
    <xf numFmtId="0" fontId="10" fillId="0" borderId="1" xfId="0" applyFont="1" applyBorder="1" applyAlignment="1">
      <alignment horizontal="right" vertical="top"/>
    </xf>
    <xf numFmtId="0" fontId="10" fillId="2" borderId="1" xfId="2" applyFont="1" applyFill="1" applyBorder="1" applyAlignment="1">
      <alignment horizontal="right" vertical="top" wrapText="1"/>
    </xf>
    <xf numFmtId="0" fontId="20" fillId="0" borderId="1" xfId="0" applyFont="1" applyBorder="1" applyAlignment="1">
      <alignment vertical="top"/>
    </xf>
    <xf numFmtId="0" fontId="0" fillId="0" borderId="0" xfId="0" applyAlignment="1">
      <alignment vertical="top"/>
    </xf>
    <xf numFmtId="43" fontId="0" fillId="0" borderId="0" xfId="1" applyFont="1" applyAlignment="1">
      <alignment vertical="top"/>
    </xf>
    <xf numFmtId="164" fontId="10" fillId="0" borderId="1" xfId="1" applyNumberFormat="1" applyFont="1" applyFill="1" applyBorder="1" applyAlignment="1">
      <alignment horizontal="right" vertical="top" wrapText="1"/>
    </xf>
    <xf numFmtId="164" fontId="7" fillId="0" borderId="1" xfId="1" applyNumberFormat="1" applyFont="1" applyFill="1" applyBorder="1" applyAlignment="1">
      <alignment horizontal="center" vertical="top" wrapText="1"/>
    </xf>
    <xf numFmtId="164" fontId="19" fillId="0" borderId="1" xfId="1" applyNumberFormat="1" applyFont="1" applyFill="1" applyBorder="1" applyAlignment="1">
      <alignment vertical="top"/>
    </xf>
    <xf numFmtId="164" fontId="7" fillId="0" borderId="1" xfId="1" applyNumberFormat="1" applyFont="1" applyFill="1" applyBorder="1" applyAlignment="1">
      <alignment horizontal="right" vertical="top" wrapText="1"/>
    </xf>
    <xf numFmtId="164" fontId="10" fillId="0" borderId="1" xfId="1" applyNumberFormat="1" applyFont="1" applyBorder="1" applyAlignment="1">
      <alignment vertical="top" wrapText="1"/>
    </xf>
    <xf numFmtId="164" fontId="7" fillId="0" borderId="1" xfId="1" applyNumberFormat="1" applyFont="1" applyBorder="1" applyAlignment="1">
      <alignment horizontal="center" vertical="top" wrapText="1"/>
    </xf>
    <xf numFmtId="164" fontId="10" fillId="2" borderId="1" xfId="1" applyNumberFormat="1" applyFont="1" applyFill="1" applyBorder="1" applyAlignment="1">
      <alignment horizontal="center" vertical="top" wrapText="1"/>
    </xf>
    <xf numFmtId="164" fontId="7" fillId="2" borderId="1" xfId="1" applyNumberFormat="1" applyFont="1" applyFill="1" applyBorder="1" applyAlignment="1">
      <alignment horizontal="center" vertical="top" wrapText="1"/>
    </xf>
    <xf numFmtId="164" fontId="7" fillId="2" borderId="1" xfId="1" applyNumberFormat="1" applyFont="1" applyFill="1" applyBorder="1" applyAlignment="1">
      <alignment horizontal="left" vertical="top" wrapText="1"/>
    </xf>
    <xf numFmtId="164" fontId="0" fillId="0" borderId="0" xfId="1" applyNumberFormat="1" applyFont="1" applyAlignment="1">
      <alignment vertical="top"/>
    </xf>
    <xf numFmtId="164" fontId="0" fillId="0" borderId="0" xfId="1" applyNumberFormat="1" applyFont="1"/>
    <xf numFmtId="164" fontId="10" fillId="0" borderId="1" xfId="2" applyNumberFormat="1" applyFont="1" applyBorder="1" applyAlignment="1">
      <alignment horizontal="left" vertical="top" wrapText="1"/>
    </xf>
    <xf numFmtId="164" fontId="10" fillId="0" borderId="1" xfId="1" applyNumberFormat="1" applyFont="1" applyFill="1" applyBorder="1" applyAlignment="1">
      <alignment vertical="top" wrapText="1"/>
    </xf>
    <xf numFmtId="164" fontId="10" fillId="0" borderId="1" xfId="0" applyNumberFormat="1" applyFont="1" applyBorder="1" applyAlignment="1">
      <alignmen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center" vertical="top" wrapText="1"/>
    </xf>
    <xf numFmtId="164" fontId="10" fillId="2" borderId="1" xfId="0" applyNumberFormat="1" applyFont="1" applyFill="1" applyBorder="1" applyAlignment="1">
      <alignment horizontal="center" vertical="top" wrapText="1"/>
    </xf>
    <xf numFmtId="164" fontId="7" fillId="2" borderId="1" xfId="0" applyNumberFormat="1" applyFont="1" applyFill="1" applyBorder="1" applyAlignment="1">
      <alignment horizontal="center" vertical="top" wrapText="1"/>
    </xf>
    <xf numFmtId="164" fontId="7" fillId="0" borderId="1" xfId="1" applyNumberFormat="1" applyFont="1" applyFill="1" applyBorder="1" applyAlignment="1">
      <alignment horizontal="right" vertical="top"/>
    </xf>
    <xf numFmtId="164" fontId="7" fillId="2" borderId="1" xfId="2" applyNumberFormat="1" applyFont="1" applyFill="1" applyBorder="1" applyAlignment="1">
      <alignment horizontal="left" vertical="top" wrapText="1"/>
    </xf>
    <xf numFmtId="164" fontId="10" fillId="2" borderId="1" xfId="2" applyNumberFormat="1" applyFont="1" applyFill="1" applyBorder="1" applyAlignment="1">
      <alignment horizontal="left" vertical="top" wrapText="1"/>
    </xf>
    <xf numFmtId="164" fontId="10" fillId="2" borderId="1" xfId="2" applyNumberFormat="1" applyFont="1" applyFill="1" applyBorder="1" applyAlignment="1">
      <alignment horizontal="right" vertical="top" wrapText="1"/>
    </xf>
    <xf numFmtId="164" fontId="0" fillId="0" borderId="0" xfId="0" applyNumberFormat="1" applyAlignment="1">
      <alignment vertical="top"/>
    </xf>
    <xf numFmtId="164" fontId="0" fillId="0" borderId="0" xfId="0" applyNumberFormat="1"/>
    <xf numFmtId="0" fontId="10" fillId="0" borderId="1" xfId="2" applyFont="1" applyBorder="1" applyAlignment="1">
      <alignment vertical="top" wrapText="1"/>
    </xf>
    <xf numFmtId="0" fontId="0" fillId="0" borderId="1" xfId="0" applyBorder="1" applyAlignment="1">
      <alignment vertical="top"/>
    </xf>
    <xf numFmtId="0" fontId="18" fillId="0" borderId="1" xfId="2" applyFont="1" applyBorder="1" applyAlignment="1">
      <alignment vertical="top"/>
    </xf>
    <xf numFmtId="0" fontId="18" fillId="0" borderId="1" xfId="2" applyFont="1" applyBorder="1" applyAlignment="1">
      <alignment vertical="top" wrapText="1"/>
    </xf>
    <xf numFmtId="0" fontId="18" fillId="0" borderId="1" xfId="2" applyFont="1" applyBorder="1" applyAlignment="1">
      <alignment horizontal="right" vertical="top" wrapText="1"/>
    </xf>
    <xf numFmtId="43" fontId="17" fillId="0" borderId="1" xfId="1" applyFont="1" applyFill="1" applyBorder="1" applyAlignment="1">
      <alignment horizontal="center" vertical="top" wrapText="1"/>
    </xf>
    <xf numFmtId="2" fontId="17" fillId="0" borderId="1" xfId="1" applyNumberFormat="1" applyFont="1" applyFill="1" applyBorder="1" applyAlignment="1">
      <alignment horizontal="center" vertical="top" wrapText="1"/>
    </xf>
    <xf numFmtId="0" fontId="2" fillId="0" borderId="1" xfId="0" applyFont="1" applyBorder="1"/>
    <xf numFmtId="0" fontId="18" fillId="0" borderId="1" xfId="0" applyFont="1" applyBorder="1" applyAlignment="1">
      <alignment vertical="top" wrapText="1"/>
    </xf>
    <xf numFmtId="164" fontId="2" fillId="0" borderId="1" xfId="0" applyNumberFormat="1" applyFont="1" applyBorder="1"/>
    <xf numFmtId="0" fontId="17" fillId="0" borderId="0" xfId="0" applyFont="1" applyAlignment="1">
      <alignment vertical="top" wrapText="1"/>
    </xf>
    <xf numFmtId="0" fontId="7" fillId="3" borderId="1" xfId="0" applyFont="1" applyFill="1" applyBorder="1" applyAlignment="1">
      <alignment horizontal="left" vertical="top" wrapText="1"/>
    </xf>
    <xf numFmtId="0" fontId="2" fillId="0" borderId="1" xfId="0" applyFont="1" applyBorder="1" applyAlignment="1">
      <alignment vertical="top" wrapText="1"/>
    </xf>
    <xf numFmtId="43" fontId="2" fillId="0" borderId="1" xfId="1" applyFont="1" applyBorder="1" applyAlignment="1">
      <alignment vertical="top" wrapText="1"/>
    </xf>
    <xf numFmtId="0" fontId="0" fillId="2" borderId="1" xfId="0" applyFill="1" applyBorder="1" applyAlignment="1">
      <alignment vertical="top" wrapText="1"/>
    </xf>
    <xf numFmtId="3" fontId="0" fillId="2" borderId="1" xfId="0" applyNumberFormat="1" applyFill="1" applyBorder="1" applyAlignment="1">
      <alignment vertical="top" wrapText="1"/>
    </xf>
    <xf numFmtId="43" fontId="0" fillId="2" borderId="1" xfId="1" applyFont="1" applyFill="1" applyBorder="1" applyAlignment="1">
      <alignment vertical="top" wrapText="1"/>
    </xf>
    <xf numFmtId="43" fontId="0" fillId="2" borderId="1" xfId="1" quotePrefix="1" applyFont="1" applyFill="1" applyBorder="1" applyAlignment="1">
      <alignment vertical="top" wrapText="1"/>
    </xf>
    <xf numFmtId="0" fontId="2" fillId="2" borderId="1" xfId="0" applyFont="1" applyFill="1" applyBorder="1" applyAlignment="1">
      <alignment vertical="top" wrapText="1"/>
    </xf>
    <xf numFmtId="3" fontId="2" fillId="2" borderId="1" xfId="0" applyNumberFormat="1" applyFont="1" applyFill="1" applyBorder="1" applyAlignment="1">
      <alignment vertical="top" wrapText="1"/>
    </xf>
    <xf numFmtId="43" fontId="2" fillId="2" borderId="1" xfId="1" applyFont="1" applyFill="1" applyBorder="1" applyAlignment="1">
      <alignment vertical="top" wrapText="1"/>
    </xf>
    <xf numFmtId="0" fontId="0" fillId="2" borderId="1" xfId="0" applyFill="1" applyBorder="1" applyAlignment="1">
      <alignment horizontal="left" vertical="top" wrapText="1"/>
    </xf>
    <xf numFmtId="43" fontId="1" fillId="2" borderId="1" xfId="1" applyFont="1" applyFill="1" applyBorder="1" applyAlignment="1">
      <alignment vertical="top" wrapText="1"/>
    </xf>
    <xf numFmtId="0" fontId="0" fillId="0" borderId="1" xfId="0" applyBorder="1" applyAlignment="1">
      <alignment vertical="top" wrapText="1"/>
    </xf>
    <xf numFmtId="3" fontId="0" fillId="0" borderId="1" xfId="0" applyNumberFormat="1" applyBorder="1" applyAlignment="1">
      <alignment vertical="top" wrapText="1"/>
    </xf>
    <xf numFmtId="43" fontId="0" fillId="0" borderId="1" xfId="1" applyFont="1" applyBorder="1" applyAlignment="1">
      <alignment vertical="top" wrapText="1"/>
    </xf>
    <xf numFmtId="3" fontId="2" fillId="0" borderId="1" xfId="0" applyNumberFormat="1" applyFont="1" applyBorder="1" applyAlignment="1">
      <alignment vertical="top" wrapText="1"/>
    </xf>
    <xf numFmtId="0" fontId="0" fillId="0" borderId="0" xfId="0" applyAlignment="1">
      <alignment horizontal="left"/>
    </xf>
    <xf numFmtId="0" fontId="2" fillId="2" borderId="1" xfId="0" applyFont="1" applyFill="1" applyBorder="1" applyAlignment="1">
      <alignment horizontal="left" vertical="top" wrapText="1"/>
    </xf>
    <xf numFmtId="0" fontId="0" fillId="0" borderId="1" xfId="0" applyBorder="1" applyAlignment="1">
      <alignment horizontal="left" vertical="top" wrapText="1"/>
    </xf>
    <xf numFmtId="3" fontId="0" fillId="0" borderId="1" xfId="0" applyNumberFormat="1" applyBorder="1" applyAlignment="1">
      <alignment horizontal="left" vertical="top" wrapText="1"/>
    </xf>
    <xf numFmtId="165" fontId="0" fillId="0" borderId="1" xfId="0" applyNumberFormat="1" applyBorder="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center" vertical="top"/>
    </xf>
    <xf numFmtId="0" fontId="0" fillId="0" borderId="0" xfId="0" applyAlignment="1">
      <alignment horizontal="center"/>
    </xf>
    <xf numFmtId="0" fontId="3" fillId="0" borderId="2" xfId="0" applyFont="1" applyBorder="1" applyAlignment="1">
      <alignment vertical="top" wrapText="1"/>
    </xf>
    <xf numFmtId="164" fontId="7" fillId="0" borderId="1" xfId="1" applyNumberFormat="1" applyFont="1" applyBorder="1" applyAlignment="1">
      <alignment horizontal="left" vertical="top" wrapText="1"/>
    </xf>
    <xf numFmtId="164" fontId="19" fillId="0" borderId="1" xfId="1" applyNumberFormat="1" applyFont="1" applyFill="1" applyBorder="1" applyAlignment="1">
      <alignment horizontal="right" vertical="top" wrapText="1"/>
    </xf>
    <xf numFmtId="164" fontId="19" fillId="0" borderId="1" xfId="1" applyNumberFormat="1" applyFont="1" applyFill="1" applyBorder="1" applyAlignment="1">
      <alignment horizontal="left" vertical="top" wrapText="1"/>
    </xf>
    <xf numFmtId="164" fontId="0" fillId="0" borderId="1" xfId="0" applyNumberFormat="1" applyBorder="1" applyAlignment="1">
      <alignment horizontal="right" vertical="top"/>
    </xf>
    <xf numFmtId="164" fontId="10" fillId="0" borderId="1" xfId="1" applyNumberFormat="1" applyFont="1" applyBorder="1" applyAlignment="1">
      <alignment horizontal="left" vertical="top" wrapText="1"/>
    </xf>
    <xf numFmtId="164" fontId="3" fillId="0" borderId="1" xfId="1" applyNumberFormat="1" applyFont="1" applyFill="1" applyBorder="1" applyAlignment="1">
      <alignment horizontal="right" vertical="top" wrapText="1"/>
    </xf>
    <xf numFmtId="164" fontId="17" fillId="0" borderId="1" xfId="1" applyNumberFormat="1" applyFont="1" applyBorder="1" applyAlignment="1">
      <alignment horizontal="left" vertical="top" wrapText="1"/>
    </xf>
    <xf numFmtId="0" fontId="16" fillId="0" borderId="1" xfId="0" applyFont="1" applyBorder="1"/>
    <xf numFmtId="164" fontId="15" fillId="0" borderId="1" xfId="1" applyNumberFormat="1" applyFont="1" applyBorder="1"/>
    <xf numFmtId="0" fontId="15" fillId="0" borderId="1" xfId="0" applyFont="1" applyBorder="1"/>
    <xf numFmtId="0" fontId="3" fillId="0" borderId="0" xfId="0" applyFont="1"/>
    <xf numFmtId="43" fontId="10" fillId="0" borderId="3" xfId="0" applyNumberFormat="1" applyFont="1" applyBorder="1" applyAlignment="1">
      <alignment vertical="top"/>
    </xf>
    <xf numFmtId="0" fontId="10" fillId="0" borderId="4" xfId="0" applyFont="1" applyBorder="1" applyAlignment="1">
      <alignment vertical="top"/>
    </xf>
    <xf numFmtId="0" fontId="4" fillId="0" borderId="1" xfId="0" applyFont="1" applyBorder="1" applyAlignment="1">
      <alignment horizontal="left" vertical="top"/>
    </xf>
    <xf numFmtId="0" fontId="5" fillId="0" borderId="1" xfId="0" applyFont="1" applyBorder="1" applyAlignment="1">
      <alignment horizontal="left" vertical="top"/>
    </xf>
    <xf numFmtId="0" fontId="11" fillId="0" borderId="1" xfId="0" applyFont="1" applyBorder="1" applyAlignment="1">
      <alignment horizontal="left" vertical="top"/>
    </xf>
    <xf numFmtId="0" fontId="9" fillId="0" borderId="1" xfId="0" applyFont="1" applyBorder="1" applyAlignment="1">
      <alignment horizontal="left" vertical="top"/>
    </xf>
    <xf numFmtId="0" fontId="13" fillId="0" borderId="1" xfId="0" applyFont="1" applyBorder="1" applyAlignment="1">
      <alignment horizontal="left" vertical="top"/>
    </xf>
    <xf numFmtId="0" fontId="16" fillId="0" borderId="1" xfId="0" applyFont="1" applyBorder="1" applyAlignment="1">
      <alignment horizontal="left" vertical="top"/>
    </xf>
    <xf numFmtId="0" fontId="15" fillId="0" borderId="1" xfId="0" applyFont="1" applyBorder="1" applyAlignment="1">
      <alignment horizontal="left" vertical="top"/>
    </xf>
    <xf numFmtId="0" fontId="3" fillId="0" borderId="1" xfId="0" applyFont="1" applyBorder="1" applyAlignment="1">
      <alignment horizontal="left" vertical="top"/>
    </xf>
    <xf numFmtId="0" fontId="16" fillId="0" borderId="1" xfId="0" applyFont="1" applyBorder="1" applyAlignment="1">
      <alignment horizontal="left"/>
    </xf>
    <xf numFmtId="0" fontId="15" fillId="0" borderId="1" xfId="0" applyFont="1" applyBorder="1" applyAlignment="1">
      <alignment horizontal="left"/>
    </xf>
    <xf numFmtId="0" fontId="0" fillId="0" borderId="7" xfId="0" applyBorder="1" applyAlignment="1">
      <alignment horizontal="left"/>
    </xf>
    <xf numFmtId="0" fontId="19" fillId="0" borderId="9" xfId="0" applyFont="1" applyBorder="1"/>
    <xf numFmtId="0" fontId="19" fillId="0" borderId="11" xfId="0" applyFont="1" applyBorder="1"/>
    <xf numFmtId="0" fontId="0" fillId="0" borderId="10" xfId="0" applyBorder="1" applyAlignment="1">
      <alignment horizontal="left" vertical="top"/>
    </xf>
    <xf numFmtId="0" fontId="19" fillId="0" borderId="6" xfId="0" applyFont="1" applyBorder="1" applyAlignment="1">
      <alignment vertical="top"/>
    </xf>
    <xf numFmtId="0" fontId="19" fillId="0" borderId="11" xfId="0" applyFont="1" applyBorder="1" applyAlignment="1">
      <alignment vertical="top"/>
    </xf>
    <xf numFmtId="0" fontId="19" fillId="0" borderId="7" xfId="0" applyFont="1" applyBorder="1"/>
    <xf numFmtId="0" fontId="19" fillId="0" borderId="10" xfId="0" applyFont="1" applyBorder="1"/>
    <xf numFmtId="43" fontId="19" fillId="0" borderId="1" xfId="1" applyFont="1" applyBorder="1"/>
    <xf numFmtId="43" fontId="19" fillId="0" borderId="1" xfId="1" applyFont="1" applyBorder="1" applyAlignment="1">
      <alignment wrapText="1"/>
    </xf>
    <xf numFmtId="164" fontId="19" fillId="0" borderId="1" xfId="1" applyNumberFormat="1" applyFont="1" applyBorder="1"/>
    <xf numFmtId="43" fontId="19" fillId="0" borderId="1" xfId="1" applyFont="1" applyBorder="1" applyAlignment="1">
      <alignment vertical="top" wrapText="1"/>
    </xf>
    <xf numFmtId="43" fontId="19" fillId="0" borderId="1" xfId="1" applyFont="1" applyBorder="1" applyAlignment="1">
      <alignment vertical="top"/>
    </xf>
    <xf numFmtId="0" fontId="19" fillId="0" borderId="0" xfId="0" applyFont="1" applyAlignment="1">
      <alignment vertical="top"/>
    </xf>
    <xf numFmtId="43" fontId="2" fillId="0" borderId="1" xfId="1" applyFont="1" applyFill="1" applyBorder="1" applyAlignment="1">
      <alignment vertical="top" wrapText="1"/>
    </xf>
    <xf numFmtId="0" fontId="2" fillId="0" borderId="1" xfId="0" applyFont="1" applyBorder="1" applyAlignment="1">
      <alignment horizontal="center" vertical="top" wrapText="1"/>
    </xf>
    <xf numFmtId="43" fontId="2" fillId="0" borderId="4" xfId="1" applyFont="1" applyFill="1" applyBorder="1" applyAlignment="1">
      <alignment vertical="top" wrapText="1"/>
    </xf>
    <xf numFmtId="0" fontId="0" fillId="0" borderId="1" xfId="0" applyBorder="1" applyAlignment="1">
      <alignment horizontal="center" vertical="top" wrapText="1"/>
    </xf>
    <xf numFmtId="43" fontId="0" fillId="0" borderId="1" xfId="1" applyFont="1" applyFill="1" applyBorder="1" applyAlignment="1">
      <alignment vertical="top" wrapText="1"/>
    </xf>
    <xf numFmtId="43" fontId="1" fillId="0" borderId="1" xfId="1" applyFont="1" applyFill="1" applyBorder="1" applyAlignment="1">
      <alignment vertical="top" wrapText="1"/>
    </xf>
    <xf numFmtId="43" fontId="0" fillId="0" borderId="1" xfId="1" quotePrefix="1" applyFont="1" applyFill="1" applyBorder="1" applyAlignment="1">
      <alignment vertical="top" wrapText="1"/>
    </xf>
    <xf numFmtId="0" fontId="2" fillId="0" borderId="1" xfId="0" applyFont="1" applyBorder="1" applyAlignment="1">
      <alignment horizontal="right" vertical="top" wrapText="1"/>
    </xf>
    <xf numFmtId="0" fontId="0" fillId="0" borderId="1" xfId="0" applyBorder="1" applyAlignment="1">
      <alignment horizontal="right" vertical="top" wrapText="1"/>
    </xf>
    <xf numFmtId="4" fontId="8" fillId="0" borderId="1" xfId="0" applyNumberFormat="1" applyFont="1" applyBorder="1" applyAlignment="1">
      <alignment vertical="top"/>
    </xf>
    <xf numFmtId="4" fontId="8" fillId="0" borderId="0" xfId="0" applyNumberFormat="1" applyFont="1" applyAlignment="1">
      <alignment vertical="top"/>
    </xf>
    <xf numFmtId="4" fontId="23" fillId="0" borderId="1" xfId="0" applyNumberFormat="1" applyFont="1" applyBorder="1" applyAlignment="1">
      <alignment vertical="top"/>
    </xf>
    <xf numFmtId="43" fontId="2" fillId="0" borderId="5" xfId="1" applyFont="1" applyFill="1" applyBorder="1" applyAlignment="1">
      <alignment vertical="top" wrapText="1"/>
    </xf>
    <xf numFmtId="4" fontId="23" fillId="0" borderId="0" xfId="0" applyNumberFormat="1" applyFont="1" applyAlignment="1">
      <alignment vertical="top"/>
    </xf>
    <xf numFmtId="0" fontId="0" fillId="0" borderId="0" xfId="0" applyAlignment="1">
      <alignment wrapText="1"/>
    </xf>
    <xf numFmtId="43" fontId="0" fillId="0" borderId="0" xfId="1" applyFont="1" applyFill="1" applyAlignment="1">
      <alignment wrapText="1"/>
    </xf>
    <xf numFmtId="43" fontId="0" fillId="0" borderId="0" xfId="1" applyFont="1" applyFill="1"/>
    <xf numFmtId="0" fontId="23" fillId="0" borderId="0" xfId="0" applyFont="1" applyAlignment="1">
      <alignment vertical="top"/>
    </xf>
    <xf numFmtId="0" fontId="2" fillId="0" borderId="2" xfId="0" applyFont="1" applyBorder="1" applyAlignment="1">
      <alignment vertical="top" wrapText="1"/>
    </xf>
    <xf numFmtId="0" fontId="8" fillId="0" borderId="1" xfId="0" applyFont="1" applyBorder="1" applyAlignment="1">
      <alignment vertical="top"/>
    </xf>
    <xf numFmtId="164" fontId="12" fillId="0" borderId="1" xfId="3" applyNumberFormat="1" applyFont="1" applyFill="1" applyBorder="1" applyAlignment="1">
      <alignment vertical="top"/>
    </xf>
    <xf numFmtId="0" fontId="23" fillId="0" borderId="2" xfId="0" applyFont="1" applyBorder="1" applyAlignment="1">
      <alignment vertical="top"/>
    </xf>
    <xf numFmtId="0" fontId="0" fillId="0" borderId="0" xfId="0" applyAlignment="1">
      <alignment vertical="top" wrapText="1"/>
    </xf>
    <xf numFmtId="43" fontId="0" fillId="0" borderId="0" xfId="1" applyFont="1" applyAlignment="1">
      <alignment vertical="top" wrapText="1"/>
    </xf>
    <xf numFmtId="0" fontId="2" fillId="2" borderId="2" xfId="0" applyFont="1" applyFill="1" applyBorder="1" applyAlignment="1">
      <alignment vertical="top" wrapText="1"/>
    </xf>
    <xf numFmtId="0" fontId="2" fillId="0" borderId="0" xfId="0" applyFont="1"/>
    <xf numFmtId="0" fontId="0" fillId="0" borderId="9" xfId="0" applyBorder="1"/>
    <xf numFmtId="0" fontId="0" fillId="0" borderId="12" xfId="0" applyBorder="1"/>
    <xf numFmtId="0" fontId="20" fillId="0" borderId="5" xfId="0" applyFont="1" applyBorder="1" applyAlignment="1">
      <alignment vertical="top"/>
    </xf>
    <xf numFmtId="0" fontId="19" fillId="0" borderId="13" xfId="0" applyFont="1" applyBorder="1" applyAlignment="1">
      <alignment vertical="top"/>
    </xf>
    <xf numFmtId="43" fontId="19" fillId="0" borderId="1" xfId="1" applyFont="1" applyBorder="1" applyAlignment="1">
      <alignment horizontal="left" vertical="top" wrapText="1"/>
    </xf>
    <xf numFmtId="0" fontId="19" fillId="0" borderId="9" xfId="0" applyFont="1" applyBorder="1" applyAlignment="1">
      <alignment wrapText="1"/>
    </xf>
    <xf numFmtId="0" fontId="19" fillId="0" borderId="11" xfId="0" applyFont="1" applyBorder="1" applyAlignment="1">
      <alignment wrapText="1"/>
    </xf>
    <xf numFmtId="0" fontId="19" fillId="0" borderId="0" xfId="0" applyFont="1" applyAlignment="1">
      <alignment wrapText="1"/>
    </xf>
    <xf numFmtId="43" fontId="3" fillId="0" borderId="1" xfId="1" applyFont="1" applyBorder="1"/>
    <xf numFmtId="43" fontId="3" fillId="0" borderId="1" xfId="1" applyFont="1" applyBorder="1" applyAlignment="1">
      <alignment wrapText="1"/>
    </xf>
    <xf numFmtId="0" fontId="19" fillId="0" borderId="8" xfId="0" applyFont="1" applyBorder="1" applyAlignment="1">
      <alignment horizontal="center"/>
    </xf>
    <xf numFmtId="0" fontId="19" fillId="0" borderId="0" xfId="0" applyFont="1" applyAlignment="1">
      <alignment horizontal="center"/>
    </xf>
    <xf numFmtId="2" fontId="7" fillId="2" borderId="1" xfId="2" applyNumberFormat="1" applyFont="1" applyFill="1" applyBorder="1" applyAlignment="1">
      <alignment horizontal="center" vertical="top" wrapText="1"/>
    </xf>
    <xf numFmtId="43" fontId="10" fillId="2" borderId="1" xfId="2" applyNumberFormat="1" applyFont="1" applyFill="1" applyBorder="1" applyAlignment="1">
      <alignment horizontal="center" vertical="top" wrapText="1"/>
    </xf>
    <xf numFmtId="164" fontId="10" fillId="2" borderId="1" xfId="2" applyNumberFormat="1" applyFont="1" applyFill="1" applyBorder="1" applyAlignment="1">
      <alignment horizontal="center" vertical="top" wrapText="1"/>
    </xf>
    <xf numFmtId="0" fontId="18" fillId="0" borderId="1" xfId="2" applyFont="1" applyBorder="1" applyAlignment="1">
      <alignment horizontal="center" vertical="top" wrapText="1"/>
    </xf>
    <xf numFmtId="164" fontId="2" fillId="0" borderId="1" xfId="0" applyNumberFormat="1" applyFont="1" applyBorder="1" applyAlignment="1">
      <alignment horizontal="center"/>
    </xf>
    <xf numFmtId="0" fontId="19" fillId="0" borderId="10" xfId="0" applyFont="1" applyBorder="1" applyAlignment="1">
      <alignment vertical="top"/>
    </xf>
    <xf numFmtId="0" fontId="3" fillId="0" borderId="1" xfId="0" applyFont="1" applyBorder="1"/>
    <xf numFmtId="164" fontId="3" fillId="0" borderId="1" xfId="0" applyNumberFormat="1" applyFont="1" applyBorder="1"/>
    <xf numFmtId="0" fontId="3" fillId="0" borderId="1" xfId="0" applyFont="1" applyBorder="1" applyAlignment="1">
      <alignment horizontal="center"/>
    </xf>
    <xf numFmtId="0" fontId="7" fillId="0" borderId="0" xfId="0" applyFont="1" applyAlignment="1">
      <alignment horizontal="center" vertical="top" wrapText="1"/>
    </xf>
    <xf numFmtId="0" fontId="7" fillId="0" borderId="0" xfId="0" applyFont="1" applyAlignment="1">
      <alignment vertical="top" wrapText="1"/>
    </xf>
    <xf numFmtId="43" fontId="7" fillId="0" borderId="0" xfId="1" applyFont="1" applyBorder="1" applyAlignment="1">
      <alignment horizontal="left" vertical="top" wrapText="1"/>
    </xf>
    <xf numFmtId="43" fontId="10" fillId="0" borderId="0" xfId="1" applyFont="1" applyBorder="1" applyAlignment="1">
      <alignment horizontal="left" vertical="top" wrapText="1"/>
    </xf>
    <xf numFmtId="0" fontId="2" fillId="0" borderId="1" xfId="0" applyFont="1" applyBorder="1" applyAlignment="1">
      <alignment horizontal="left"/>
    </xf>
    <xf numFmtId="43" fontId="3" fillId="0" borderId="1" xfId="0" applyNumberFormat="1" applyFont="1" applyBorder="1"/>
    <xf numFmtId="0" fontId="3" fillId="0" borderId="1" xfId="0" applyFont="1" applyBorder="1" applyAlignment="1">
      <alignment horizontal="left" vertical="top"/>
    </xf>
    <xf numFmtId="0" fontId="3" fillId="0" borderId="1" xfId="0" applyFont="1" applyBorder="1" applyAlignment="1">
      <alignment horizontal="center" vertical="top" wrapText="1"/>
    </xf>
    <xf numFmtId="164" fontId="3" fillId="0" borderId="1" xfId="1" applyNumberFormat="1" applyFont="1" applyBorder="1" applyAlignment="1">
      <alignment horizontal="center" vertical="top" wrapText="1"/>
    </xf>
    <xf numFmtId="0" fontId="22" fillId="0" borderId="8" xfId="0" applyFont="1" applyBorder="1" applyAlignment="1">
      <alignment horizontal="center" vertical="top"/>
    </xf>
    <xf numFmtId="0" fontId="21" fillId="0" borderId="6" xfId="0" applyFont="1" applyBorder="1" applyAlignment="1">
      <alignment horizontal="center" vertical="center"/>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10" fillId="0" borderId="1" xfId="0" applyFont="1" applyBorder="1" applyAlignment="1">
      <alignment horizontal="center" vertical="top" wrapText="1"/>
    </xf>
    <xf numFmtId="164" fontId="10" fillId="0" borderId="1" xfId="1" applyNumberFormat="1" applyFont="1" applyFill="1" applyBorder="1" applyAlignment="1">
      <alignment horizontal="center" vertical="top" wrapText="1"/>
    </xf>
    <xf numFmtId="0" fontId="10" fillId="0" borderId="1" xfId="0" applyFont="1" applyBorder="1" applyAlignment="1">
      <alignment horizontal="left" vertical="top" wrapText="1"/>
    </xf>
    <xf numFmtId="0" fontId="10" fillId="2" borderId="1" xfId="2" applyFont="1" applyFill="1" applyBorder="1" applyAlignment="1">
      <alignment horizontal="left" vertical="top" wrapText="1"/>
    </xf>
    <xf numFmtId="0" fontId="10" fillId="0" borderId="1" xfId="2" applyFont="1" applyBorder="1" applyAlignment="1">
      <alignment horizontal="left" vertical="top" wrapText="1"/>
    </xf>
    <xf numFmtId="0" fontId="10" fillId="2" borderId="1" xfId="0" applyFont="1" applyFill="1" applyBorder="1" applyAlignment="1">
      <alignment horizontal="left" vertical="top" wrapText="1"/>
    </xf>
    <xf numFmtId="0" fontId="22" fillId="0" borderId="7" xfId="0" applyFont="1" applyBorder="1" applyAlignment="1">
      <alignment horizontal="center" vertical="top"/>
    </xf>
    <xf numFmtId="0" fontId="21" fillId="0" borderId="0" xfId="0" applyFont="1" applyAlignment="1">
      <alignment horizontal="center" vertical="center"/>
    </xf>
    <xf numFmtId="0" fontId="10" fillId="0" borderId="2" xfId="2" applyFont="1" applyBorder="1" applyAlignment="1">
      <alignment horizontal="left" vertical="top" wrapText="1"/>
    </xf>
    <xf numFmtId="0" fontId="10" fillId="0" borderId="4" xfId="2" applyFont="1" applyBorder="1" applyAlignment="1">
      <alignment horizontal="left" vertical="top" wrapText="1"/>
    </xf>
    <xf numFmtId="0" fontId="14" fillId="0" borderId="5" xfId="2" applyFont="1" applyBorder="1" applyAlignment="1">
      <alignment horizontal="left" vertical="top" wrapText="1"/>
    </xf>
    <xf numFmtId="0" fontId="2" fillId="0" borderId="1" xfId="0" applyFont="1" applyBorder="1" applyAlignment="1">
      <alignment horizontal="center" vertical="top" wrapText="1"/>
    </xf>
    <xf numFmtId="0" fontId="2" fillId="0" borderId="1" xfId="0" applyFont="1" applyBorder="1" applyAlignment="1">
      <alignmen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5" fillId="2" borderId="1" xfId="2" applyFont="1" applyFill="1" applyBorder="1" applyAlignment="1">
      <alignment horizontal="center" vertical="top" wrapText="1"/>
    </xf>
    <xf numFmtId="0" fontId="25" fillId="0" borderId="1" xfId="2" applyFont="1" applyBorder="1" applyAlignment="1">
      <alignment horizontal="left" vertical="top" wrapText="1"/>
    </xf>
    <xf numFmtId="43" fontId="25" fillId="0" borderId="1" xfId="1" applyFont="1" applyFill="1" applyBorder="1" applyAlignment="1">
      <alignment horizontal="left" vertical="top" wrapText="1"/>
    </xf>
    <xf numFmtId="164" fontId="25" fillId="0" borderId="1" xfId="1" applyNumberFormat="1" applyFont="1" applyFill="1" applyBorder="1" applyAlignment="1">
      <alignment horizontal="left" vertical="top" wrapText="1"/>
    </xf>
    <xf numFmtId="0" fontId="25" fillId="0" borderId="1" xfId="0" applyFont="1" applyBorder="1" applyAlignment="1">
      <alignment vertical="top" wrapText="1"/>
    </xf>
    <xf numFmtId="0" fontId="25" fillId="0" borderId="0" xfId="0" applyFont="1"/>
    <xf numFmtId="0" fontId="25" fillId="2" borderId="1" xfId="2" applyFont="1" applyFill="1" applyBorder="1" applyAlignment="1">
      <alignment horizontal="left" vertical="top" wrapText="1"/>
    </xf>
    <xf numFmtId="43" fontId="25" fillId="2" borderId="1" xfId="1" applyFont="1" applyFill="1" applyBorder="1" applyAlignment="1">
      <alignment horizontal="left" vertical="top" wrapText="1"/>
    </xf>
  </cellXfs>
  <cellStyles count="4">
    <cellStyle name="Comma" xfId="1" builtinId="3"/>
    <cellStyle name="Comma 6" xfId="3" xr:uid="{00000000-0005-0000-0000-000001000000}"/>
    <cellStyle name="Normal" xfId="0" builtinId="0"/>
    <cellStyle name="Normal 9"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23"/>
  <sheetViews>
    <sheetView tabSelected="1" topLeftCell="A116" workbookViewId="0">
      <selection activeCell="C123" sqref="C123"/>
    </sheetView>
  </sheetViews>
  <sheetFormatPr defaultRowHeight="15.6" x14ac:dyDescent="0.3"/>
  <cols>
    <col min="1" max="1" width="6.6640625" style="152" customWidth="1"/>
    <col min="2" max="2" width="16.44140625" style="58" customWidth="1"/>
    <col min="3" max="3" width="18.44140625" style="58" customWidth="1"/>
    <col min="4" max="4" width="16.33203125" style="58" customWidth="1"/>
    <col min="5" max="5" width="17.33203125" style="58" customWidth="1"/>
    <col min="6" max="6" width="10.33203125" style="58" customWidth="1"/>
    <col min="7" max="7" width="13.44140625" style="58" customWidth="1"/>
  </cols>
  <sheetData>
    <row r="2" spans="1:7" ht="24" customHeight="1" x14ac:dyDescent="0.3">
      <c r="A2" s="185"/>
      <c r="B2" s="255" t="s">
        <v>493</v>
      </c>
      <c r="C2" s="255"/>
      <c r="D2" s="255"/>
      <c r="E2" s="255"/>
      <c r="F2" s="255"/>
      <c r="G2" s="186"/>
    </row>
    <row r="3" spans="1:7" s="99" customFormat="1" ht="21" customHeight="1" x14ac:dyDescent="0.3">
      <c r="A3" s="188"/>
      <c r="B3" s="189"/>
      <c r="C3" s="256" t="s">
        <v>494</v>
      </c>
      <c r="D3" s="256"/>
      <c r="E3" s="189"/>
      <c r="F3" s="189"/>
      <c r="G3" s="190"/>
    </row>
    <row r="4" spans="1:7" x14ac:dyDescent="0.3">
      <c r="A4" s="252" t="s">
        <v>0</v>
      </c>
      <c r="B4" s="253" t="s">
        <v>1</v>
      </c>
      <c r="C4" s="254" t="s">
        <v>2</v>
      </c>
      <c r="D4" s="254"/>
      <c r="E4" s="254"/>
      <c r="F4" s="254"/>
      <c r="G4" s="253" t="s">
        <v>97</v>
      </c>
    </row>
    <row r="5" spans="1:7" x14ac:dyDescent="0.3">
      <c r="A5" s="252"/>
      <c r="B5" s="253"/>
      <c r="C5" s="1" t="s">
        <v>4</v>
      </c>
      <c r="D5" s="2" t="s">
        <v>5</v>
      </c>
      <c r="E5" s="3" t="s">
        <v>6</v>
      </c>
      <c r="F5" s="3" t="s">
        <v>7</v>
      </c>
      <c r="G5" s="253"/>
    </row>
    <row r="6" spans="1:7" ht="46.8" x14ac:dyDescent="0.3">
      <c r="A6" s="175" t="s">
        <v>107</v>
      </c>
      <c r="B6" s="161" t="s">
        <v>8</v>
      </c>
      <c r="C6" s="62"/>
      <c r="D6" s="62"/>
      <c r="E6" s="62"/>
      <c r="F6" s="62"/>
      <c r="G6" s="63"/>
    </row>
    <row r="7" spans="1:7" ht="109.2" x14ac:dyDescent="0.3">
      <c r="A7" s="176">
        <v>1</v>
      </c>
      <c r="B7" s="12" t="s">
        <v>9</v>
      </c>
      <c r="C7" s="5">
        <v>3150000</v>
      </c>
      <c r="D7" s="6">
        <v>3150000</v>
      </c>
      <c r="E7" s="6">
        <v>3150000</v>
      </c>
      <c r="F7" s="7">
        <f>D7-E7</f>
        <v>0</v>
      </c>
      <c r="G7" s="8" t="s">
        <v>11</v>
      </c>
    </row>
    <row r="8" spans="1:7" ht="109.2" x14ac:dyDescent="0.3">
      <c r="A8" s="30">
        <v>2</v>
      </c>
      <c r="B8" s="12" t="s">
        <v>12</v>
      </c>
      <c r="C8" s="9">
        <v>5000000</v>
      </c>
      <c r="D8" s="10">
        <v>5000000</v>
      </c>
      <c r="E8" s="10">
        <v>5000000</v>
      </c>
      <c r="F8" s="11">
        <f t="shared" ref="F8:F21" si="0">D8-E8</f>
        <v>0</v>
      </c>
      <c r="G8" s="12" t="s">
        <v>13</v>
      </c>
    </row>
    <row r="9" spans="1:7" ht="78" x14ac:dyDescent="0.3">
      <c r="A9" s="176">
        <v>3</v>
      </c>
      <c r="B9" s="12" t="s">
        <v>14</v>
      </c>
      <c r="C9" s="9">
        <v>4000000</v>
      </c>
      <c r="D9" s="10">
        <v>4000000</v>
      </c>
      <c r="E9" s="10">
        <v>4000000</v>
      </c>
      <c r="F9" s="11">
        <f t="shared" si="0"/>
        <v>0</v>
      </c>
      <c r="G9" s="12" t="s">
        <v>15</v>
      </c>
    </row>
    <row r="10" spans="1:7" ht="109.2" x14ac:dyDescent="0.3">
      <c r="A10" s="30">
        <v>4</v>
      </c>
      <c r="B10" s="12" t="s">
        <v>16</v>
      </c>
      <c r="C10" s="9">
        <v>3000000</v>
      </c>
      <c r="D10" s="10">
        <v>3000000</v>
      </c>
      <c r="E10" s="10">
        <v>3000000</v>
      </c>
      <c r="F10" s="11">
        <f t="shared" si="0"/>
        <v>0</v>
      </c>
      <c r="G10" s="12" t="s">
        <v>13</v>
      </c>
    </row>
    <row r="11" spans="1:7" ht="109.2" x14ac:dyDescent="0.3">
      <c r="A11" s="176">
        <v>5</v>
      </c>
      <c r="B11" s="12" t="s">
        <v>17</v>
      </c>
      <c r="C11" s="9">
        <v>3000000</v>
      </c>
      <c r="D11" s="10">
        <v>3000000</v>
      </c>
      <c r="E11" s="10">
        <v>3000000</v>
      </c>
      <c r="F11" s="11">
        <f t="shared" si="0"/>
        <v>0</v>
      </c>
      <c r="G11" s="12" t="s">
        <v>13</v>
      </c>
    </row>
    <row r="12" spans="1:7" ht="93.6" x14ac:dyDescent="0.3">
      <c r="A12" s="30">
        <v>6</v>
      </c>
      <c r="B12" s="12" t="s">
        <v>18</v>
      </c>
      <c r="C12" s="9">
        <v>5000000</v>
      </c>
      <c r="D12" s="10">
        <v>5000000</v>
      </c>
      <c r="E12" s="10">
        <v>5000000</v>
      </c>
      <c r="F12" s="11">
        <f t="shared" si="0"/>
        <v>0</v>
      </c>
      <c r="G12" s="12" t="s">
        <v>19</v>
      </c>
    </row>
    <row r="13" spans="1:7" ht="109.2" x14ac:dyDescent="0.3">
      <c r="A13" s="176">
        <v>7</v>
      </c>
      <c r="B13" s="12" t="s">
        <v>20</v>
      </c>
      <c r="C13" s="9">
        <v>5000000</v>
      </c>
      <c r="D13" s="10">
        <v>5000000</v>
      </c>
      <c r="E13" s="10">
        <v>5000000</v>
      </c>
      <c r="F13" s="10">
        <f t="shared" si="0"/>
        <v>0</v>
      </c>
      <c r="G13" s="12" t="s">
        <v>13</v>
      </c>
    </row>
    <row r="14" spans="1:7" ht="109.2" x14ac:dyDescent="0.3">
      <c r="A14" s="30">
        <v>8</v>
      </c>
      <c r="B14" s="12" t="s">
        <v>22</v>
      </c>
      <c r="C14" s="9">
        <v>3000000</v>
      </c>
      <c r="D14" s="10">
        <v>3000000</v>
      </c>
      <c r="E14" s="10">
        <v>3000000</v>
      </c>
      <c r="F14" s="11">
        <f t="shared" si="0"/>
        <v>0</v>
      </c>
      <c r="G14" s="12" t="s">
        <v>13</v>
      </c>
    </row>
    <row r="15" spans="1:7" ht="109.2" x14ac:dyDescent="0.3">
      <c r="A15" s="176">
        <v>9</v>
      </c>
      <c r="B15" s="12" t="s">
        <v>23</v>
      </c>
      <c r="C15" s="9">
        <v>5000000</v>
      </c>
      <c r="D15" s="10">
        <v>5000000</v>
      </c>
      <c r="E15" s="10">
        <v>5000000</v>
      </c>
      <c r="F15" s="10">
        <f t="shared" si="0"/>
        <v>0</v>
      </c>
      <c r="G15" s="12" t="s">
        <v>13</v>
      </c>
    </row>
    <row r="16" spans="1:7" ht="109.2" x14ac:dyDescent="0.3">
      <c r="A16" s="30">
        <v>10</v>
      </c>
      <c r="B16" s="12" t="s">
        <v>24</v>
      </c>
      <c r="C16" s="9">
        <v>5000000</v>
      </c>
      <c r="D16" s="10">
        <v>5000000</v>
      </c>
      <c r="E16" s="10">
        <v>5000000</v>
      </c>
      <c r="F16" s="11">
        <f t="shared" si="0"/>
        <v>0</v>
      </c>
      <c r="G16" s="12" t="s">
        <v>13</v>
      </c>
    </row>
    <row r="17" spans="1:7" ht="109.2" x14ac:dyDescent="0.3">
      <c r="A17" s="176">
        <v>11</v>
      </c>
      <c r="B17" s="12" t="s">
        <v>25</v>
      </c>
      <c r="C17" s="9">
        <v>3000000</v>
      </c>
      <c r="D17" s="10">
        <v>3000000</v>
      </c>
      <c r="E17" s="10">
        <v>3000000</v>
      </c>
      <c r="F17" s="11">
        <f t="shared" si="0"/>
        <v>0</v>
      </c>
      <c r="G17" s="12" t="s">
        <v>13</v>
      </c>
    </row>
    <row r="18" spans="1:7" ht="109.2" x14ac:dyDescent="0.3">
      <c r="A18" s="30">
        <v>12</v>
      </c>
      <c r="B18" s="12" t="s">
        <v>26</v>
      </c>
      <c r="C18" s="9">
        <v>4000000</v>
      </c>
      <c r="D18" s="10">
        <v>4000000</v>
      </c>
      <c r="E18" s="10">
        <v>4000000</v>
      </c>
      <c r="F18" s="11">
        <f t="shared" si="0"/>
        <v>0</v>
      </c>
      <c r="G18" s="12" t="s">
        <v>13</v>
      </c>
    </row>
    <row r="19" spans="1:7" ht="109.2" x14ac:dyDescent="0.3">
      <c r="A19" s="176">
        <v>13</v>
      </c>
      <c r="B19" s="12" t="s">
        <v>27</v>
      </c>
      <c r="C19" s="9">
        <v>4000000</v>
      </c>
      <c r="D19" s="10">
        <v>4000000</v>
      </c>
      <c r="E19" s="10">
        <v>4000000</v>
      </c>
      <c r="F19" s="10">
        <f t="shared" si="0"/>
        <v>0</v>
      </c>
      <c r="G19" s="12" t="s">
        <v>13</v>
      </c>
    </row>
    <row r="20" spans="1:7" ht="78" x14ac:dyDescent="0.3">
      <c r="A20" s="30">
        <v>14</v>
      </c>
      <c r="B20" s="12" t="s">
        <v>28</v>
      </c>
      <c r="C20" s="9">
        <v>4207000</v>
      </c>
      <c r="D20" s="10">
        <v>4207000</v>
      </c>
      <c r="E20" s="10">
        <v>4207000</v>
      </c>
      <c r="F20" s="10">
        <f t="shared" si="0"/>
        <v>0</v>
      </c>
      <c r="G20" s="12" t="s">
        <v>29</v>
      </c>
    </row>
    <row r="21" spans="1:7" x14ac:dyDescent="0.3">
      <c r="A21" s="30"/>
      <c r="B21" s="44" t="s">
        <v>30</v>
      </c>
      <c r="C21" s="13">
        <f>SUM(C7:C20)</f>
        <v>56357000</v>
      </c>
      <c r="D21" s="14">
        <f>SUM(D7:D20)</f>
        <v>56357000</v>
      </c>
      <c r="E21" s="14">
        <f>SUM(E7:E20)</f>
        <v>56357000</v>
      </c>
      <c r="F21" s="10">
        <f t="shared" si="0"/>
        <v>0</v>
      </c>
      <c r="G21" s="15"/>
    </row>
    <row r="22" spans="1:7" ht="17.55" customHeight="1" x14ac:dyDescent="0.3">
      <c r="A22" s="177" t="s">
        <v>31</v>
      </c>
      <c r="B22" s="91" t="s">
        <v>489</v>
      </c>
      <c r="C22" s="65"/>
      <c r="D22" s="15"/>
      <c r="E22" s="15"/>
      <c r="F22" s="15"/>
      <c r="G22" s="15"/>
    </row>
    <row r="23" spans="1:7" ht="62.4" x14ac:dyDescent="0.3">
      <c r="A23" s="30">
        <v>1</v>
      </c>
      <c r="B23" s="16" t="s">
        <v>33</v>
      </c>
      <c r="C23" s="9">
        <v>750000000</v>
      </c>
      <c r="D23" s="10">
        <v>650000000</v>
      </c>
      <c r="E23" s="10">
        <v>650000000</v>
      </c>
      <c r="F23" s="10">
        <f>D23-E23</f>
        <v>0</v>
      </c>
      <c r="G23" s="12" t="s">
        <v>102</v>
      </c>
    </row>
    <row r="24" spans="1:7" x14ac:dyDescent="0.3">
      <c r="A24" s="30"/>
      <c r="B24" s="44" t="s">
        <v>34</v>
      </c>
      <c r="C24" s="17">
        <f>SUM(C23)</f>
        <v>750000000</v>
      </c>
      <c r="D24" s="14">
        <f>SUM(D23)</f>
        <v>650000000</v>
      </c>
      <c r="E24" s="14">
        <f>SUM(E23)</f>
        <v>650000000</v>
      </c>
      <c r="F24" s="14">
        <f>D24-E24</f>
        <v>0</v>
      </c>
      <c r="G24" s="18"/>
    </row>
    <row r="25" spans="1:7" ht="17.55" customHeight="1" x14ac:dyDescent="0.3">
      <c r="A25" s="177" t="s">
        <v>120</v>
      </c>
      <c r="B25" s="57" t="s">
        <v>490</v>
      </c>
      <c r="C25" s="15"/>
      <c r="D25" s="15"/>
      <c r="E25" s="15"/>
      <c r="F25" s="15"/>
      <c r="G25" s="15"/>
    </row>
    <row r="26" spans="1:7" ht="62.4" x14ac:dyDescent="0.3">
      <c r="A26" s="30">
        <v>1</v>
      </c>
      <c r="B26" s="16" t="s">
        <v>35</v>
      </c>
      <c r="C26" s="18">
        <v>50000000</v>
      </c>
      <c r="D26" s="19">
        <v>50000000</v>
      </c>
      <c r="E26" s="10">
        <v>50000000</v>
      </c>
      <c r="F26" s="10">
        <f>D26-E26</f>
        <v>0</v>
      </c>
      <c r="G26" s="12" t="s">
        <v>64</v>
      </c>
    </row>
    <row r="27" spans="1:7" ht="46.8" x14ac:dyDescent="0.3">
      <c r="A27" s="30">
        <v>2</v>
      </c>
      <c r="B27" s="16" t="s">
        <v>36</v>
      </c>
      <c r="C27" s="18">
        <v>500000000</v>
      </c>
      <c r="D27" s="19">
        <v>500000000</v>
      </c>
      <c r="E27" s="10">
        <v>500000000</v>
      </c>
      <c r="F27" s="10">
        <f t="shared" ref="F27:F28" si="1">D27-E27</f>
        <v>0</v>
      </c>
      <c r="G27" s="12" t="s">
        <v>64</v>
      </c>
    </row>
    <row r="28" spans="1:7" x14ac:dyDescent="0.3">
      <c r="A28" s="178"/>
      <c r="B28" s="44" t="s">
        <v>37</v>
      </c>
      <c r="C28" s="13">
        <f>SUM(C26:C27)</f>
        <v>550000000</v>
      </c>
      <c r="D28" s="14">
        <f>SUM(D26:D27)</f>
        <v>550000000</v>
      </c>
      <c r="E28" s="14">
        <f>SUM(E26:E27)</f>
        <v>550000000</v>
      </c>
      <c r="F28" s="14">
        <f t="shared" si="1"/>
        <v>0</v>
      </c>
      <c r="G28" s="15"/>
    </row>
    <row r="29" spans="1:7" ht="17.399999999999999" x14ac:dyDescent="0.3">
      <c r="A29" s="177" t="s">
        <v>122</v>
      </c>
      <c r="B29" s="257" t="s">
        <v>38</v>
      </c>
      <c r="C29" s="258"/>
      <c r="D29" s="258"/>
      <c r="E29" s="64"/>
      <c r="F29" s="64"/>
      <c r="G29" s="65"/>
    </row>
    <row r="30" spans="1:7" ht="62.4" x14ac:dyDescent="0.3">
      <c r="A30" s="179">
        <v>1</v>
      </c>
      <c r="B30" s="20" t="s">
        <v>39</v>
      </c>
      <c r="C30" s="21">
        <v>80000000</v>
      </c>
      <c r="D30" s="21">
        <v>80000000</v>
      </c>
      <c r="E30" s="21">
        <v>80000000</v>
      </c>
      <c r="F30" s="19">
        <f t="shared" ref="F30:F40" si="2">D30-E30</f>
        <v>0</v>
      </c>
      <c r="G30" s="4" t="s">
        <v>98</v>
      </c>
    </row>
    <row r="31" spans="1:7" ht="78" x14ac:dyDescent="0.3">
      <c r="A31" s="179">
        <v>2</v>
      </c>
      <c r="B31" s="20" t="s">
        <v>40</v>
      </c>
      <c r="C31" s="21">
        <v>40000000</v>
      </c>
      <c r="D31" s="21">
        <v>40000000</v>
      </c>
      <c r="E31" s="21">
        <v>40000000</v>
      </c>
      <c r="F31" s="19">
        <f t="shared" si="2"/>
        <v>0</v>
      </c>
      <c r="G31" s="4" t="s">
        <v>98</v>
      </c>
    </row>
    <row r="32" spans="1:7" ht="78" x14ac:dyDescent="0.3">
      <c r="A32" s="179">
        <v>3</v>
      </c>
      <c r="B32" s="20" t="s">
        <v>42</v>
      </c>
      <c r="C32" s="21">
        <v>40000000</v>
      </c>
      <c r="D32" s="21">
        <v>40000000</v>
      </c>
      <c r="E32" s="21">
        <v>40000000</v>
      </c>
      <c r="F32" s="19">
        <f t="shared" si="2"/>
        <v>0</v>
      </c>
      <c r="G32" s="4" t="s">
        <v>98</v>
      </c>
    </row>
    <row r="33" spans="1:7" ht="62.4" x14ac:dyDescent="0.3">
      <c r="A33" s="179">
        <v>4</v>
      </c>
      <c r="B33" s="20" t="s">
        <v>43</v>
      </c>
      <c r="C33" s="21">
        <v>4000000</v>
      </c>
      <c r="D33" s="21">
        <v>4000000</v>
      </c>
      <c r="E33" s="21">
        <v>4000000</v>
      </c>
      <c r="F33" s="19">
        <f t="shared" si="2"/>
        <v>0</v>
      </c>
      <c r="G33" s="4" t="s">
        <v>98</v>
      </c>
    </row>
    <row r="34" spans="1:7" ht="31.05" customHeight="1" x14ac:dyDescent="0.3">
      <c r="A34" s="179">
        <v>5</v>
      </c>
      <c r="B34" s="20" t="s">
        <v>45</v>
      </c>
      <c r="C34" s="21">
        <v>40000000</v>
      </c>
      <c r="D34" s="21">
        <v>40000000</v>
      </c>
      <c r="E34" s="21">
        <v>40000000</v>
      </c>
      <c r="F34" s="19">
        <f t="shared" si="2"/>
        <v>0</v>
      </c>
      <c r="G34" s="4" t="s">
        <v>98</v>
      </c>
    </row>
    <row r="35" spans="1:7" ht="78" x14ac:dyDescent="0.3">
      <c r="A35" s="179">
        <v>6</v>
      </c>
      <c r="B35" s="20" t="s">
        <v>46</v>
      </c>
      <c r="C35" s="21">
        <v>40000000</v>
      </c>
      <c r="D35" s="21">
        <v>40000000</v>
      </c>
      <c r="E35" s="21">
        <v>40000000</v>
      </c>
      <c r="F35" s="19">
        <f t="shared" si="2"/>
        <v>0</v>
      </c>
      <c r="G35" s="4" t="s">
        <v>98</v>
      </c>
    </row>
    <row r="36" spans="1:7" ht="48.45" customHeight="1" x14ac:dyDescent="0.3">
      <c r="A36" s="179">
        <v>7</v>
      </c>
      <c r="B36" s="20" t="s">
        <v>47</v>
      </c>
      <c r="C36" s="21">
        <v>40000000</v>
      </c>
      <c r="D36" s="21">
        <v>40000000</v>
      </c>
      <c r="E36" s="21">
        <v>40000000</v>
      </c>
      <c r="F36" s="19">
        <f t="shared" si="2"/>
        <v>0</v>
      </c>
      <c r="G36" s="4" t="s">
        <v>98</v>
      </c>
    </row>
    <row r="37" spans="1:7" ht="78" x14ac:dyDescent="0.3">
      <c r="A37" s="179">
        <v>8</v>
      </c>
      <c r="B37" s="20" t="s">
        <v>48</v>
      </c>
      <c r="C37" s="21">
        <v>40000000</v>
      </c>
      <c r="D37" s="21">
        <v>40000000</v>
      </c>
      <c r="E37" s="21">
        <v>40000000</v>
      </c>
      <c r="F37" s="19">
        <f t="shared" si="2"/>
        <v>0</v>
      </c>
      <c r="G37" s="4" t="s">
        <v>98</v>
      </c>
    </row>
    <row r="38" spans="1:7" ht="62.4" x14ac:dyDescent="0.3">
      <c r="A38" s="179">
        <v>9</v>
      </c>
      <c r="B38" s="20" t="s">
        <v>49</v>
      </c>
      <c r="C38" s="21">
        <v>80000000</v>
      </c>
      <c r="D38" s="21">
        <v>80000000</v>
      </c>
      <c r="E38" s="21">
        <v>80000000</v>
      </c>
      <c r="F38" s="19">
        <f t="shared" si="2"/>
        <v>0</v>
      </c>
      <c r="G38" s="4" t="s">
        <v>98</v>
      </c>
    </row>
    <row r="39" spans="1:7" ht="62.4" x14ac:dyDescent="0.3">
      <c r="A39" s="179">
        <v>10</v>
      </c>
      <c r="B39" s="20" t="s">
        <v>50</v>
      </c>
      <c r="C39" s="21">
        <v>12000000</v>
      </c>
      <c r="D39" s="21">
        <v>12000000</v>
      </c>
      <c r="E39" s="21">
        <v>12000000</v>
      </c>
      <c r="F39" s="19">
        <f t="shared" si="2"/>
        <v>0</v>
      </c>
      <c r="G39" s="4" t="s">
        <v>98</v>
      </c>
    </row>
    <row r="40" spans="1:7" ht="17.399999999999999" x14ac:dyDescent="0.3">
      <c r="A40" s="177"/>
      <c r="B40" s="22" t="s">
        <v>34</v>
      </c>
      <c r="C40" s="24">
        <f>SUM(C30:C39)</f>
        <v>416000000</v>
      </c>
      <c r="D40" s="24">
        <f>SUM(D30:D39)</f>
        <v>416000000</v>
      </c>
      <c r="E40" s="24">
        <f>SUM(E30:E39)</f>
        <v>416000000</v>
      </c>
      <c r="F40" s="25">
        <f t="shared" si="2"/>
        <v>0</v>
      </c>
      <c r="G40" s="23"/>
    </row>
    <row r="41" spans="1:7" ht="17.399999999999999" x14ac:dyDescent="0.3">
      <c r="A41" s="177"/>
      <c r="B41" s="26"/>
      <c r="C41" s="26"/>
      <c r="D41" s="10"/>
      <c r="E41" s="10"/>
      <c r="F41" s="10"/>
      <c r="G41" s="23"/>
    </row>
    <row r="42" spans="1:7" ht="17.399999999999999" x14ac:dyDescent="0.3">
      <c r="A42" s="177" t="s">
        <v>124</v>
      </c>
      <c r="B42" s="257" t="s">
        <v>51</v>
      </c>
      <c r="C42" s="258"/>
      <c r="D42" s="258"/>
      <c r="E42" s="64"/>
      <c r="F42" s="64"/>
      <c r="G42" s="65"/>
    </row>
    <row r="43" spans="1:7" ht="93.6" x14ac:dyDescent="0.3">
      <c r="A43" s="30">
        <v>1</v>
      </c>
      <c r="B43" s="16" t="s">
        <v>52</v>
      </c>
      <c r="C43" s="18">
        <v>10000000</v>
      </c>
      <c r="D43" s="19">
        <v>10000000</v>
      </c>
      <c r="E43" s="10">
        <v>10000000</v>
      </c>
      <c r="F43" s="10">
        <f>D43-E43</f>
        <v>0</v>
      </c>
      <c r="G43" s="12" t="s">
        <v>54</v>
      </c>
    </row>
    <row r="44" spans="1:7" ht="93.6" x14ac:dyDescent="0.3">
      <c r="A44" s="30">
        <v>2</v>
      </c>
      <c r="B44" s="16" t="s">
        <v>53</v>
      </c>
      <c r="C44" s="18">
        <v>20000000</v>
      </c>
      <c r="D44" s="19">
        <v>20000000</v>
      </c>
      <c r="E44" s="10">
        <v>20000000</v>
      </c>
      <c r="F44" s="10">
        <f t="shared" ref="F44:F50" si="3">D44-E44</f>
        <v>0</v>
      </c>
      <c r="G44" s="12" t="s">
        <v>54</v>
      </c>
    </row>
    <row r="45" spans="1:7" ht="109.2" x14ac:dyDescent="0.3">
      <c r="A45" s="30">
        <v>3</v>
      </c>
      <c r="B45" s="16" t="s">
        <v>55</v>
      </c>
      <c r="C45" s="18">
        <v>30000000</v>
      </c>
      <c r="D45" s="19">
        <v>30000000</v>
      </c>
      <c r="E45" s="10">
        <v>30000000</v>
      </c>
      <c r="F45" s="10">
        <f t="shared" si="3"/>
        <v>0</v>
      </c>
      <c r="G45" s="12" t="s">
        <v>54</v>
      </c>
    </row>
    <row r="46" spans="1:7" ht="78" x14ac:dyDescent="0.3">
      <c r="A46" s="30">
        <v>4</v>
      </c>
      <c r="B46" s="16" t="s">
        <v>56</v>
      </c>
      <c r="C46" s="18">
        <v>30000000</v>
      </c>
      <c r="D46" s="19">
        <v>30000000</v>
      </c>
      <c r="E46" s="10">
        <v>30000000</v>
      </c>
      <c r="F46" s="10">
        <f t="shared" si="3"/>
        <v>0</v>
      </c>
      <c r="G46" s="12" t="s">
        <v>54</v>
      </c>
    </row>
    <row r="47" spans="1:7" ht="93.6" x14ac:dyDescent="0.3">
      <c r="A47" s="30">
        <v>5</v>
      </c>
      <c r="B47" s="16" t="s">
        <v>57</v>
      </c>
      <c r="C47" s="18">
        <v>30000000</v>
      </c>
      <c r="D47" s="19">
        <v>30000000</v>
      </c>
      <c r="E47" s="10">
        <v>30000000</v>
      </c>
      <c r="F47" s="10">
        <f t="shared" si="3"/>
        <v>0</v>
      </c>
      <c r="G47" s="12" t="s">
        <v>54</v>
      </c>
    </row>
    <row r="48" spans="1:7" ht="78" x14ac:dyDescent="0.3">
      <c r="A48" s="30">
        <v>6</v>
      </c>
      <c r="B48" s="16" t="s">
        <v>58</v>
      </c>
      <c r="C48" s="18">
        <v>60000000</v>
      </c>
      <c r="D48" s="19">
        <v>60000000</v>
      </c>
      <c r="E48" s="10">
        <v>60000000</v>
      </c>
      <c r="F48" s="10">
        <f t="shared" si="3"/>
        <v>0</v>
      </c>
      <c r="G48" s="12" t="s">
        <v>54</v>
      </c>
    </row>
    <row r="49" spans="1:7" ht="78" x14ac:dyDescent="0.3">
      <c r="A49" s="30">
        <v>7</v>
      </c>
      <c r="B49" s="16" t="s">
        <v>59</v>
      </c>
      <c r="C49" s="18">
        <v>30000000</v>
      </c>
      <c r="D49" s="19">
        <v>30000000</v>
      </c>
      <c r="E49" s="10">
        <v>30000000</v>
      </c>
      <c r="F49" s="10">
        <f t="shared" si="3"/>
        <v>0</v>
      </c>
      <c r="G49" s="12" t="s">
        <v>54</v>
      </c>
    </row>
    <row r="50" spans="1:7" x14ac:dyDescent="0.3">
      <c r="A50" s="178"/>
      <c r="B50" s="44" t="s">
        <v>34</v>
      </c>
      <c r="C50" s="13">
        <f>SUM(C43:C49)</f>
        <v>210000000</v>
      </c>
      <c r="D50" s="14">
        <f>SUM(D43:D49)</f>
        <v>210000000</v>
      </c>
      <c r="E50" s="14">
        <f>SUM(E43:E49)</f>
        <v>210000000</v>
      </c>
      <c r="F50" s="14">
        <f t="shared" si="3"/>
        <v>0</v>
      </c>
      <c r="G50" s="15"/>
    </row>
    <row r="51" spans="1:7" ht="17.399999999999999" x14ac:dyDescent="0.3">
      <c r="A51" s="177" t="s">
        <v>131</v>
      </c>
      <c r="B51" s="257" t="s">
        <v>60</v>
      </c>
      <c r="C51" s="258"/>
      <c r="D51" s="258"/>
      <c r="E51" s="64"/>
      <c r="F51" s="64"/>
      <c r="G51" s="65"/>
    </row>
    <row r="52" spans="1:7" ht="62.4" x14ac:dyDescent="0.3">
      <c r="A52" s="30">
        <v>1</v>
      </c>
      <c r="B52" s="16" t="s">
        <v>61</v>
      </c>
      <c r="C52" s="18">
        <v>12501908</v>
      </c>
      <c r="D52" s="19">
        <v>12501908</v>
      </c>
      <c r="E52" s="10">
        <v>12501908</v>
      </c>
      <c r="F52" s="10">
        <f>D52-E52</f>
        <v>0</v>
      </c>
      <c r="G52" s="12" t="s">
        <v>62</v>
      </c>
    </row>
    <row r="53" spans="1:7" ht="62.4" x14ac:dyDescent="0.3">
      <c r="A53" s="30">
        <v>2</v>
      </c>
      <c r="B53" s="16" t="s">
        <v>63</v>
      </c>
      <c r="C53" s="18">
        <v>12501908</v>
      </c>
      <c r="D53" s="19">
        <v>12501908</v>
      </c>
      <c r="E53" s="10">
        <v>12501908</v>
      </c>
      <c r="F53" s="10">
        <f t="shared" ref="F53:F59" si="4">D53-E53</f>
        <v>0</v>
      </c>
      <c r="G53" s="12" t="s">
        <v>62</v>
      </c>
    </row>
    <row r="54" spans="1:7" ht="62.4" x14ac:dyDescent="0.3">
      <c r="A54" s="30">
        <v>3</v>
      </c>
      <c r="B54" s="16" t="s">
        <v>65</v>
      </c>
      <c r="C54" s="18">
        <v>12501908</v>
      </c>
      <c r="D54" s="19">
        <v>12501908</v>
      </c>
      <c r="E54" s="10">
        <v>12501908</v>
      </c>
      <c r="F54" s="10">
        <f t="shared" si="4"/>
        <v>0</v>
      </c>
      <c r="G54" s="12" t="s">
        <v>62</v>
      </c>
    </row>
    <row r="55" spans="1:7" ht="62.4" x14ac:dyDescent="0.3">
      <c r="A55" s="30">
        <v>4</v>
      </c>
      <c r="B55" s="16" t="s">
        <v>66</v>
      </c>
      <c r="C55" s="18">
        <v>12501908</v>
      </c>
      <c r="D55" s="19">
        <v>12501908</v>
      </c>
      <c r="E55" s="10">
        <v>12501908</v>
      </c>
      <c r="F55" s="10">
        <f t="shared" si="4"/>
        <v>0</v>
      </c>
      <c r="G55" s="12" t="s">
        <v>62</v>
      </c>
    </row>
    <row r="56" spans="1:7" ht="93.6" x14ac:dyDescent="0.3">
      <c r="A56" s="30">
        <v>6</v>
      </c>
      <c r="B56" s="16" t="s">
        <v>67</v>
      </c>
      <c r="C56" s="18">
        <v>12501908</v>
      </c>
      <c r="D56" s="19">
        <v>12501908</v>
      </c>
      <c r="E56" s="10">
        <v>12501908</v>
      </c>
      <c r="F56" s="10">
        <f t="shared" si="4"/>
        <v>0</v>
      </c>
      <c r="G56" s="12" t="s">
        <v>62</v>
      </c>
    </row>
    <row r="57" spans="1:7" ht="62.4" x14ac:dyDescent="0.3">
      <c r="A57" s="30">
        <v>7</v>
      </c>
      <c r="B57" s="16" t="s">
        <v>68</v>
      </c>
      <c r="C57" s="18">
        <v>12501908</v>
      </c>
      <c r="D57" s="19">
        <v>12501908</v>
      </c>
      <c r="E57" s="10">
        <v>12501908</v>
      </c>
      <c r="F57" s="10">
        <f t="shared" si="4"/>
        <v>0</v>
      </c>
      <c r="G57" s="12" t="s">
        <v>62</v>
      </c>
    </row>
    <row r="58" spans="1:7" ht="62.4" x14ac:dyDescent="0.3">
      <c r="A58" s="30">
        <v>8</v>
      </c>
      <c r="B58" s="16" t="s">
        <v>69</v>
      </c>
      <c r="C58" s="18">
        <v>12501908</v>
      </c>
      <c r="D58" s="19">
        <v>12501908</v>
      </c>
      <c r="E58" s="10">
        <v>12501908</v>
      </c>
      <c r="F58" s="10">
        <f t="shared" si="4"/>
        <v>0</v>
      </c>
      <c r="G58" s="12" t="s">
        <v>62</v>
      </c>
    </row>
    <row r="59" spans="1:7" x14ac:dyDescent="0.3">
      <c r="A59" s="178"/>
      <c r="B59" s="44" t="s">
        <v>34</v>
      </c>
      <c r="C59" s="14">
        <f>SUM(C52:C58)</f>
        <v>87513356</v>
      </c>
      <c r="D59" s="14">
        <f>SUM(D52:D58)</f>
        <v>87513356</v>
      </c>
      <c r="E59" s="14">
        <f>SUM(E52:E58)</f>
        <v>87513356</v>
      </c>
      <c r="F59" s="14">
        <f t="shared" si="4"/>
        <v>0</v>
      </c>
      <c r="G59" s="15"/>
    </row>
    <row r="60" spans="1:7" ht="17.399999999999999" x14ac:dyDescent="0.3">
      <c r="A60" s="177" t="s">
        <v>140</v>
      </c>
      <c r="B60" s="56" t="s">
        <v>70</v>
      </c>
      <c r="C60" s="64"/>
      <c r="D60" s="64"/>
      <c r="E60" s="64"/>
      <c r="F60" s="64"/>
      <c r="G60" s="65"/>
    </row>
    <row r="61" spans="1:7" ht="62.4" x14ac:dyDescent="0.3">
      <c r="A61" s="30">
        <v>1</v>
      </c>
      <c r="B61" s="16" t="s">
        <v>71</v>
      </c>
      <c r="C61" s="9">
        <v>100000000</v>
      </c>
      <c r="D61" s="10">
        <v>100000000</v>
      </c>
      <c r="E61" s="10">
        <v>100000000</v>
      </c>
      <c r="F61" s="10">
        <f>D61-E61</f>
        <v>0</v>
      </c>
      <c r="G61" s="12" t="s">
        <v>99</v>
      </c>
    </row>
    <row r="62" spans="1:7" x14ac:dyDescent="0.3">
      <c r="A62" s="178"/>
      <c r="B62" s="44" t="s">
        <v>34</v>
      </c>
      <c r="C62" s="17">
        <f>C61</f>
        <v>100000000</v>
      </c>
      <c r="D62" s="14">
        <f>SUM(D61:D61)</f>
        <v>100000000</v>
      </c>
      <c r="E62" s="14">
        <f>SUM(E61:E61)</f>
        <v>100000000</v>
      </c>
      <c r="F62" s="14">
        <f>D62-E62</f>
        <v>0</v>
      </c>
      <c r="G62" s="27"/>
    </row>
    <row r="63" spans="1:7" ht="17.399999999999999" x14ac:dyDescent="0.3">
      <c r="A63" s="177" t="s">
        <v>147</v>
      </c>
      <c r="B63" s="56" t="s">
        <v>73</v>
      </c>
      <c r="C63" s="64"/>
      <c r="D63" s="64"/>
      <c r="E63" s="64"/>
      <c r="F63" s="64"/>
      <c r="G63" s="65"/>
    </row>
    <row r="64" spans="1:7" ht="109.2" x14ac:dyDescent="0.3">
      <c r="A64" s="30">
        <v>1</v>
      </c>
      <c r="B64" s="16" t="s">
        <v>74</v>
      </c>
      <c r="C64" s="9">
        <v>1899727000</v>
      </c>
      <c r="D64" s="61">
        <v>1050857640</v>
      </c>
      <c r="E64" s="61">
        <v>1050857640</v>
      </c>
      <c r="F64" s="10">
        <f>D64-E64</f>
        <v>0</v>
      </c>
      <c r="G64" s="29" t="s">
        <v>75</v>
      </c>
    </row>
    <row r="65" spans="1:7" x14ac:dyDescent="0.3">
      <c r="A65" s="178"/>
      <c r="B65" s="44" t="s">
        <v>34</v>
      </c>
      <c r="C65" s="13">
        <f>SUM(C64)</f>
        <v>1899727000</v>
      </c>
      <c r="D65" s="14">
        <f>SUM(D64)</f>
        <v>1050857640</v>
      </c>
      <c r="E65" s="14">
        <f>SUM(E64)</f>
        <v>1050857640</v>
      </c>
      <c r="F65" s="14">
        <f>D65-E65</f>
        <v>0</v>
      </c>
      <c r="G65" s="27"/>
    </row>
    <row r="66" spans="1:7" x14ac:dyDescent="0.3">
      <c r="A66" s="178"/>
      <c r="B66" s="39"/>
      <c r="C66" s="51"/>
      <c r="D66" s="52"/>
      <c r="E66" s="52"/>
      <c r="F66" s="52"/>
      <c r="G66" s="53"/>
    </row>
    <row r="67" spans="1:7" ht="31.2" x14ac:dyDescent="0.3">
      <c r="A67" s="177" t="s">
        <v>157</v>
      </c>
      <c r="B67" s="91" t="s">
        <v>76</v>
      </c>
      <c r="C67" s="64"/>
      <c r="D67" s="64"/>
      <c r="E67" s="64"/>
      <c r="F67" s="64"/>
      <c r="G67" s="65"/>
    </row>
    <row r="68" spans="1:7" ht="17.55" customHeight="1" x14ac:dyDescent="0.3">
      <c r="A68" s="177"/>
      <c r="B68" s="91" t="s">
        <v>77</v>
      </c>
      <c r="C68" s="64"/>
      <c r="D68" s="64"/>
      <c r="E68" s="64"/>
      <c r="F68" s="64"/>
      <c r="G68" s="65"/>
    </row>
    <row r="69" spans="1:7" ht="31.95" customHeight="1" x14ac:dyDescent="0.3">
      <c r="A69" s="30">
        <v>1</v>
      </c>
      <c r="B69" s="16" t="s">
        <v>78</v>
      </c>
      <c r="C69" s="28">
        <v>84212500</v>
      </c>
      <c r="D69" s="10">
        <v>78312897.89727594</v>
      </c>
      <c r="E69" s="10">
        <v>78312897.89727594</v>
      </c>
      <c r="F69" s="31">
        <f>D69-E69</f>
        <v>0</v>
      </c>
      <c r="G69" s="12" t="s">
        <v>79</v>
      </c>
    </row>
    <row r="70" spans="1:7" ht="62.4" x14ac:dyDescent="0.3">
      <c r="A70" s="30">
        <v>2</v>
      </c>
      <c r="B70" s="16" t="s">
        <v>80</v>
      </c>
      <c r="C70" s="28">
        <v>33000000</v>
      </c>
      <c r="D70" s="10">
        <v>33000000</v>
      </c>
      <c r="E70" s="10">
        <v>33000000</v>
      </c>
      <c r="F70" s="31">
        <f t="shared" ref="F70:F79" si="5">D70-E70</f>
        <v>0</v>
      </c>
      <c r="G70" s="12" t="s">
        <v>79</v>
      </c>
    </row>
    <row r="71" spans="1:7" ht="62.4" x14ac:dyDescent="0.3">
      <c r="A71" s="30">
        <v>3</v>
      </c>
      <c r="B71" s="16" t="s">
        <v>81</v>
      </c>
      <c r="C71" s="28">
        <v>3767580000</v>
      </c>
      <c r="D71" s="10">
        <v>3079006000</v>
      </c>
      <c r="E71" s="10">
        <v>3079006000</v>
      </c>
      <c r="F71" s="31">
        <f t="shared" si="5"/>
        <v>0</v>
      </c>
      <c r="G71" s="12" t="s">
        <v>79</v>
      </c>
    </row>
    <row r="72" spans="1:7" ht="34.5" customHeight="1" x14ac:dyDescent="0.3">
      <c r="A72" s="30">
        <v>4</v>
      </c>
      <c r="B72" s="16" t="s">
        <v>82</v>
      </c>
      <c r="C72" s="28">
        <v>437850000</v>
      </c>
      <c r="D72" s="10">
        <v>246198000</v>
      </c>
      <c r="E72" s="10">
        <v>246198000</v>
      </c>
      <c r="F72" s="31">
        <f t="shared" si="5"/>
        <v>0</v>
      </c>
      <c r="G72" s="12" t="s">
        <v>79</v>
      </c>
    </row>
    <row r="73" spans="1:7" x14ac:dyDescent="0.3">
      <c r="A73" s="30"/>
      <c r="B73" s="32" t="s">
        <v>34</v>
      </c>
      <c r="C73" s="33">
        <f>SUM(C69:C72)</f>
        <v>4322642500</v>
      </c>
      <c r="D73" s="33">
        <f t="shared" ref="D73:F73" si="6">SUM(D69:D72)</f>
        <v>3436516897.8972759</v>
      </c>
      <c r="E73" s="33">
        <f t="shared" si="6"/>
        <v>3436516897.8972759</v>
      </c>
      <c r="F73" s="34">
        <f t="shared" si="6"/>
        <v>0</v>
      </c>
      <c r="G73" s="15"/>
    </row>
    <row r="74" spans="1:7" x14ac:dyDescent="0.3">
      <c r="A74" s="30"/>
      <c r="B74" s="48"/>
      <c r="C74" s="49"/>
      <c r="D74" s="49"/>
      <c r="E74" s="49"/>
      <c r="F74" s="50"/>
      <c r="G74" s="15"/>
    </row>
    <row r="75" spans="1:7" x14ac:dyDescent="0.3">
      <c r="A75" s="30"/>
      <c r="B75" s="45" t="s">
        <v>83</v>
      </c>
      <c r="C75" s="46"/>
      <c r="D75" s="46"/>
      <c r="E75" s="46"/>
      <c r="F75" s="47"/>
      <c r="G75" s="15"/>
    </row>
    <row r="76" spans="1:7" x14ac:dyDescent="0.3">
      <c r="A76" s="30"/>
      <c r="B76" s="35"/>
      <c r="C76" s="36" t="s">
        <v>84</v>
      </c>
      <c r="D76" s="36" t="s">
        <v>85</v>
      </c>
      <c r="E76" s="36"/>
      <c r="F76" s="37"/>
      <c r="G76" s="15"/>
    </row>
    <row r="77" spans="1:7" ht="49.05" customHeight="1" x14ac:dyDescent="0.3">
      <c r="A77" s="30">
        <v>5</v>
      </c>
      <c r="B77" s="16" t="s">
        <v>86</v>
      </c>
      <c r="C77" s="9">
        <v>260250000</v>
      </c>
      <c r="D77" s="10">
        <v>223262135.12676302</v>
      </c>
      <c r="E77" s="10">
        <v>223262135.12676302</v>
      </c>
      <c r="F77" s="31">
        <f t="shared" si="5"/>
        <v>0</v>
      </c>
      <c r="G77" s="12" t="s">
        <v>79</v>
      </c>
    </row>
    <row r="78" spans="1:7" ht="93.6" x14ac:dyDescent="0.3">
      <c r="A78" s="30">
        <v>6</v>
      </c>
      <c r="B78" s="16" t="s">
        <v>87</v>
      </c>
      <c r="C78" s="9">
        <v>256800000</v>
      </c>
      <c r="D78" s="10">
        <v>256800000</v>
      </c>
      <c r="E78" s="10">
        <v>256800000</v>
      </c>
      <c r="F78" s="31">
        <f t="shared" si="5"/>
        <v>0</v>
      </c>
      <c r="G78" s="12" t="s">
        <v>79</v>
      </c>
    </row>
    <row r="79" spans="1:7" ht="62.4" x14ac:dyDescent="0.3">
      <c r="A79" s="30">
        <v>7</v>
      </c>
      <c r="B79" s="16" t="s">
        <v>88</v>
      </c>
      <c r="C79" s="9">
        <v>1763640000</v>
      </c>
      <c r="D79" s="10">
        <v>1358784000</v>
      </c>
      <c r="E79" s="10">
        <v>1358784000</v>
      </c>
      <c r="F79" s="31">
        <f t="shared" si="5"/>
        <v>0</v>
      </c>
      <c r="G79" s="12" t="s">
        <v>79</v>
      </c>
    </row>
    <row r="80" spans="1:7" x14ac:dyDescent="0.3">
      <c r="A80" s="30"/>
      <c r="B80" s="44" t="s">
        <v>34</v>
      </c>
      <c r="C80" s="13">
        <f>SUM(C77:C79)</f>
        <v>2280690000</v>
      </c>
      <c r="D80" s="13">
        <f>SUM(D77:D79)</f>
        <v>1838846135.1267629</v>
      </c>
      <c r="E80" s="13">
        <f>SUM(E77:E79)</f>
        <v>1838846135.1267629</v>
      </c>
      <c r="F80" s="38">
        <f>SUM(F77:F79)</f>
        <v>0</v>
      </c>
      <c r="G80" s="15"/>
    </row>
    <row r="81" spans="1:7" ht="17.399999999999999" x14ac:dyDescent="0.3">
      <c r="A81" s="177" t="s">
        <v>167</v>
      </c>
      <c r="B81" s="39" t="s">
        <v>89</v>
      </c>
      <c r="C81" s="13"/>
      <c r="D81" s="14"/>
      <c r="E81" s="14"/>
      <c r="F81" s="31"/>
      <c r="G81" s="15"/>
    </row>
    <row r="82" spans="1:7" ht="62.4" x14ac:dyDescent="0.3">
      <c r="A82" s="30">
        <v>1</v>
      </c>
      <c r="B82" s="20" t="s">
        <v>90</v>
      </c>
      <c r="C82" s="21">
        <v>13200000</v>
      </c>
      <c r="D82" s="21">
        <v>13200000</v>
      </c>
      <c r="E82" s="21">
        <v>13200000</v>
      </c>
      <c r="F82" s="40">
        <f t="shared" ref="F82" si="7">D82-E82</f>
        <v>0</v>
      </c>
      <c r="G82" s="4" t="s">
        <v>100</v>
      </c>
    </row>
    <row r="83" spans="1:7" ht="93.6" x14ac:dyDescent="0.3">
      <c r="A83" s="30">
        <v>2</v>
      </c>
      <c r="B83" s="20" t="s">
        <v>91</v>
      </c>
      <c r="C83" s="21">
        <v>13200000</v>
      </c>
      <c r="D83" s="21">
        <v>13200000</v>
      </c>
      <c r="E83" s="21">
        <v>13200000</v>
      </c>
      <c r="F83" s="40">
        <f>D83-E83</f>
        <v>0</v>
      </c>
      <c r="G83" s="4" t="s">
        <v>100</v>
      </c>
    </row>
    <row r="84" spans="1:7" ht="78" x14ac:dyDescent="0.3">
      <c r="A84" s="30">
        <v>3</v>
      </c>
      <c r="B84" s="16" t="s">
        <v>92</v>
      </c>
      <c r="C84" s="54">
        <v>13200000</v>
      </c>
      <c r="D84" s="41">
        <v>13200000</v>
      </c>
      <c r="E84" s="41">
        <v>13200000</v>
      </c>
      <c r="F84" s="40">
        <f t="shared" ref="F84:F87" si="8">D84-E84</f>
        <v>0</v>
      </c>
      <c r="G84" s="4" t="s">
        <v>100</v>
      </c>
    </row>
    <row r="85" spans="1:7" ht="78" x14ac:dyDescent="0.3">
      <c r="A85" s="30">
        <v>4</v>
      </c>
      <c r="B85" s="16" t="s">
        <v>44</v>
      </c>
      <c r="C85" s="54">
        <v>13200000</v>
      </c>
      <c r="D85" s="41">
        <v>13200000</v>
      </c>
      <c r="E85" s="41">
        <v>13200000</v>
      </c>
      <c r="F85" s="40">
        <f t="shared" si="8"/>
        <v>0</v>
      </c>
      <c r="G85" s="4" t="s">
        <v>100</v>
      </c>
    </row>
    <row r="86" spans="1:7" ht="78" x14ac:dyDescent="0.3">
      <c r="A86" s="30">
        <v>5</v>
      </c>
      <c r="B86" s="16" t="s">
        <v>93</v>
      </c>
      <c r="C86" s="54">
        <v>13200000</v>
      </c>
      <c r="D86" s="41">
        <v>13200000</v>
      </c>
      <c r="E86" s="41">
        <v>13200000</v>
      </c>
      <c r="F86" s="40">
        <f t="shared" si="8"/>
        <v>0</v>
      </c>
      <c r="G86" s="4" t="s">
        <v>100</v>
      </c>
    </row>
    <row r="87" spans="1:7" ht="78" x14ac:dyDescent="0.3">
      <c r="A87" s="30">
        <v>6</v>
      </c>
      <c r="B87" s="16" t="s">
        <v>94</v>
      </c>
      <c r="C87" s="54">
        <v>13200000</v>
      </c>
      <c r="D87" s="41">
        <v>13200000</v>
      </c>
      <c r="E87" s="41">
        <v>13200000</v>
      </c>
      <c r="F87" s="40">
        <f t="shared" si="8"/>
        <v>0</v>
      </c>
      <c r="G87" s="4" t="s">
        <v>100</v>
      </c>
    </row>
    <row r="88" spans="1:7" x14ac:dyDescent="0.3">
      <c r="A88" s="178"/>
      <c r="B88" s="44" t="s">
        <v>34</v>
      </c>
      <c r="C88" s="42"/>
      <c r="D88" s="14">
        <f>SUM(D82:D87)</f>
        <v>79200000</v>
      </c>
      <c r="E88" s="14">
        <f>SUM(E82:E87)</f>
        <v>79200000</v>
      </c>
      <c r="F88" s="14">
        <f t="shared" ref="F88" si="9">SUM(F82:F87)</f>
        <v>0</v>
      </c>
      <c r="G88" s="15"/>
    </row>
    <row r="89" spans="1:7" ht="17.399999999999999" x14ac:dyDescent="0.3">
      <c r="A89" s="177" t="s">
        <v>178</v>
      </c>
      <c r="B89" s="44" t="s">
        <v>95</v>
      </c>
      <c r="C89" s="42"/>
      <c r="D89" s="14"/>
      <c r="E89" s="14"/>
      <c r="F89" s="14"/>
      <c r="G89" s="15"/>
    </row>
    <row r="90" spans="1:7" ht="93.6" x14ac:dyDescent="0.3">
      <c r="A90" s="180">
        <v>1</v>
      </c>
      <c r="B90" s="16" t="s">
        <v>96</v>
      </c>
      <c r="C90" s="21">
        <v>210000000</v>
      </c>
      <c r="D90" s="10">
        <v>210000000</v>
      </c>
      <c r="E90" s="10">
        <v>210000000</v>
      </c>
      <c r="F90" s="10">
        <f>D90-E90</f>
        <v>0</v>
      </c>
      <c r="G90" s="12" t="s">
        <v>101</v>
      </c>
    </row>
    <row r="91" spans="1:7" x14ac:dyDescent="0.3">
      <c r="A91" s="181"/>
      <c r="B91" s="32" t="s">
        <v>34</v>
      </c>
      <c r="C91" s="43">
        <f>SUM(C90)</f>
        <v>210000000</v>
      </c>
      <c r="D91" s="14">
        <f>D90</f>
        <v>210000000</v>
      </c>
      <c r="E91" s="14">
        <f t="shared" ref="E91:F91" si="10">E90</f>
        <v>210000000</v>
      </c>
      <c r="F91" s="14">
        <f t="shared" si="10"/>
        <v>0</v>
      </c>
      <c r="G91" s="44"/>
    </row>
    <row r="92" spans="1:7" x14ac:dyDescent="0.3">
      <c r="A92" s="181"/>
      <c r="B92" s="48"/>
      <c r="C92" s="173"/>
      <c r="D92" s="52"/>
      <c r="E92" s="52"/>
      <c r="F92" s="52"/>
      <c r="G92" s="174"/>
    </row>
    <row r="93" spans="1:7" ht="46.8" x14ac:dyDescent="0.3">
      <c r="A93" s="182" t="s">
        <v>194</v>
      </c>
      <c r="B93" s="161" t="s">
        <v>342</v>
      </c>
      <c r="C93" s="62"/>
      <c r="D93" s="62"/>
      <c r="E93" s="62"/>
      <c r="F93" s="62"/>
      <c r="G93" s="63"/>
    </row>
    <row r="94" spans="1:7" x14ac:dyDescent="0.3">
      <c r="A94" s="32"/>
      <c r="B94" s="32" t="s">
        <v>454</v>
      </c>
      <c r="C94" s="78"/>
      <c r="D94" s="78"/>
      <c r="E94" s="78"/>
      <c r="F94" s="78"/>
      <c r="G94" s="16"/>
    </row>
    <row r="95" spans="1:7" ht="109.2" x14ac:dyDescent="0.3">
      <c r="A95" s="16">
        <v>2</v>
      </c>
      <c r="B95" s="16" t="s">
        <v>456</v>
      </c>
      <c r="C95" s="162">
        <v>10000000</v>
      </c>
      <c r="D95" s="163">
        <v>7074860</v>
      </c>
      <c r="E95" s="163">
        <v>7074860</v>
      </c>
      <c r="F95" s="162">
        <f t="shared" ref="F95:F101" si="11">D95-E95</f>
        <v>0</v>
      </c>
      <c r="G95" s="164" t="s">
        <v>457</v>
      </c>
    </row>
    <row r="96" spans="1:7" ht="62.4" x14ac:dyDescent="0.3">
      <c r="A96" s="16">
        <v>3</v>
      </c>
      <c r="B96" s="16" t="s">
        <v>458</v>
      </c>
      <c r="C96" s="162">
        <v>32358575</v>
      </c>
      <c r="D96" s="104">
        <v>72567005</v>
      </c>
      <c r="E96" s="104">
        <v>72567005</v>
      </c>
      <c r="F96" s="162">
        <f t="shared" si="11"/>
        <v>0</v>
      </c>
      <c r="G96" s="164" t="s">
        <v>459</v>
      </c>
    </row>
    <row r="97" spans="1:7" ht="93.6" x14ac:dyDescent="0.3">
      <c r="A97" s="16">
        <v>5</v>
      </c>
      <c r="B97" s="16" t="s">
        <v>460</v>
      </c>
      <c r="C97" s="162">
        <v>20000000</v>
      </c>
      <c r="D97" s="163">
        <v>6104000</v>
      </c>
      <c r="E97" s="163">
        <v>6104000</v>
      </c>
      <c r="F97" s="162">
        <f t="shared" si="11"/>
        <v>0</v>
      </c>
      <c r="G97" s="164" t="s">
        <v>10</v>
      </c>
    </row>
    <row r="98" spans="1:7" ht="62.4" x14ac:dyDescent="0.3">
      <c r="A98" s="16">
        <v>7</v>
      </c>
      <c r="B98" s="16" t="s">
        <v>461</v>
      </c>
      <c r="C98" s="162">
        <v>20000000</v>
      </c>
      <c r="D98" s="163">
        <v>4333920</v>
      </c>
      <c r="E98" s="163">
        <v>4333920</v>
      </c>
      <c r="F98" s="162">
        <f t="shared" si="11"/>
        <v>0</v>
      </c>
      <c r="G98" s="16" t="s">
        <v>10</v>
      </c>
    </row>
    <row r="99" spans="1:7" ht="93.6" x14ac:dyDescent="0.3">
      <c r="A99" s="16">
        <v>8</v>
      </c>
      <c r="B99" s="16" t="s">
        <v>462</v>
      </c>
      <c r="C99" s="162">
        <v>20000000</v>
      </c>
      <c r="D99" s="163">
        <v>18212285</v>
      </c>
      <c r="E99" s="163">
        <v>18212285</v>
      </c>
      <c r="F99" s="162">
        <f t="shared" si="11"/>
        <v>0</v>
      </c>
      <c r="G99" s="164" t="s">
        <v>463</v>
      </c>
    </row>
    <row r="100" spans="1:7" ht="93.6" x14ac:dyDescent="0.3">
      <c r="A100" s="16">
        <v>9</v>
      </c>
      <c r="B100" s="16" t="s">
        <v>464</v>
      </c>
      <c r="C100" s="162">
        <v>14400000</v>
      </c>
      <c r="D100" s="165">
        <v>8390000</v>
      </c>
      <c r="E100" s="162">
        <v>8390000</v>
      </c>
      <c r="F100" s="162">
        <f t="shared" si="11"/>
        <v>0</v>
      </c>
      <c r="G100" s="164" t="s">
        <v>21</v>
      </c>
    </row>
    <row r="101" spans="1:7" x14ac:dyDescent="0.3">
      <c r="A101" s="16"/>
      <c r="B101" s="32" t="s">
        <v>34</v>
      </c>
      <c r="C101" s="166">
        <f>SUM(C95:C100)</f>
        <v>116758575</v>
      </c>
      <c r="D101" s="166">
        <f>SUM(D95:D100)</f>
        <v>116682070</v>
      </c>
      <c r="E101" s="166">
        <f>SUM(E95:E100)</f>
        <v>116682070</v>
      </c>
      <c r="F101" s="162">
        <f t="shared" si="11"/>
        <v>0</v>
      </c>
      <c r="G101" s="16"/>
    </row>
    <row r="102" spans="1:7" ht="62.4" x14ac:dyDescent="0.3">
      <c r="A102" s="16">
        <v>28</v>
      </c>
      <c r="B102" s="16" t="s">
        <v>466</v>
      </c>
      <c r="C102" s="18">
        <v>42000000</v>
      </c>
      <c r="D102" s="163">
        <v>8219396</v>
      </c>
      <c r="E102" s="162">
        <v>8219396</v>
      </c>
      <c r="F102" s="162">
        <f t="shared" ref="F102:F103" si="12">D102-E102</f>
        <v>0</v>
      </c>
      <c r="G102" s="164" t="s">
        <v>467</v>
      </c>
    </row>
    <row r="103" spans="1:7" x14ac:dyDescent="0.3">
      <c r="A103" s="32"/>
      <c r="B103" s="32" t="s">
        <v>34</v>
      </c>
      <c r="C103" s="166">
        <f>SUM(C102:C102)</f>
        <v>42000000</v>
      </c>
      <c r="D103" s="166">
        <f>SUM(D102:D102)</f>
        <v>8219396</v>
      </c>
      <c r="E103" s="166">
        <f>SUM(E102:E102)</f>
        <v>8219396</v>
      </c>
      <c r="F103" s="166">
        <f t="shared" si="12"/>
        <v>0</v>
      </c>
      <c r="G103" s="32"/>
    </row>
    <row r="104" spans="1:7" ht="31.2" x14ac:dyDescent="0.3">
      <c r="A104" s="32"/>
      <c r="B104" s="32" t="s">
        <v>468</v>
      </c>
      <c r="C104" s="162"/>
      <c r="D104" s="162"/>
      <c r="E104" s="162"/>
      <c r="F104" s="162"/>
      <c r="G104" s="16"/>
    </row>
    <row r="105" spans="1:7" ht="78" x14ac:dyDescent="0.3">
      <c r="A105" s="16">
        <v>29</v>
      </c>
      <c r="B105" s="16" t="s">
        <v>469</v>
      </c>
      <c r="C105" s="162">
        <v>40000000</v>
      </c>
      <c r="D105" s="163">
        <v>8256500</v>
      </c>
      <c r="E105" s="162">
        <v>8256500</v>
      </c>
      <c r="F105" s="162">
        <f>D105-E105</f>
        <v>0</v>
      </c>
      <c r="G105" s="164" t="s">
        <v>470</v>
      </c>
    </row>
    <row r="106" spans="1:7" x14ac:dyDescent="0.3">
      <c r="A106" s="32"/>
      <c r="B106" s="32" t="s">
        <v>34</v>
      </c>
      <c r="C106" s="166">
        <f>SUM(C105:C105)</f>
        <v>40000000</v>
      </c>
      <c r="D106" s="166">
        <f>SUM(D105:D105)</f>
        <v>8256500</v>
      </c>
      <c r="E106" s="166">
        <f>SUM(E105:E105)</f>
        <v>8256500</v>
      </c>
      <c r="F106" s="166">
        <f>D106-E106</f>
        <v>0</v>
      </c>
      <c r="G106" s="32"/>
    </row>
    <row r="107" spans="1:7" ht="31.2" x14ac:dyDescent="0.3">
      <c r="A107" s="32"/>
      <c r="B107" s="32" t="s">
        <v>471</v>
      </c>
      <c r="C107" s="162"/>
      <c r="D107" s="162"/>
      <c r="E107" s="162"/>
      <c r="F107" s="162"/>
      <c r="G107" s="16"/>
    </row>
    <row r="108" spans="1:7" ht="93.6" x14ac:dyDescent="0.3">
      <c r="A108" s="16">
        <v>36</v>
      </c>
      <c r="B108" s="16" t="s">
        <v>472</v>
      </c>
      <c r="C108" s="162">
        <v>9250000</v>
      </c>
      <c r="D108" s="163">
        <v>3305755</v>
      </c>
      <c r="E108" s="162">
        <v>3305755</v>
      </c>
      <c r="F108" s="162">
        <f>D108-E108</f>
        <v>0</v>
      </c>
      <c r="G108" s="16" t="s">
        <v>455</v>
      </c>
    </row>
    <row r="109" spans="1:7" x14ac:dyDescent="0.3">
      <c r="A109" s="32"/>
      <c r="B109" s="32" t="s">
        <v>34</v>
      </c>
      <c r="C109" s="166">
        <f>SUM(C108:C108)</f>
        <v>9250000</v>
      </c>
      <c r="D109" s="166">
        <f>SUM(D108:D108)</f>
        <v>3305755</v>
      </c>
      <c r="E109" s="166">
        <f>SUM(E108:E108)</f>
        <v>3305755</v>
      </c>
      <c r="F109" s="166">
        <f>SUM(F108:F108)</f>
        <v>0</v>
      </c>
      <c r="G109" s="32"/>
    </row>
    <row r="110" spans="1:7" x14ac:dyDescent="0.3">
      <c r="A110" s="16"/>
      <c r="B110" s="32" t="s">
        <v>473</v>
      </c>
      <c r="C110" s="166"/>
      <c r="D110" s="162"/>
      <c r="E110" s="162"/>
      <c r="F110" s="162"/>
      <c r="G110" s="16"/>
    </row>
    <row r="111" spans="1:7" ht="78" x14ac:dyDescent="0.3">
      <c r="A111" s="16">
        <v>37</v>
      </c>
      <c r="B111" s="16" t="s">
        <v>474</v>
      </c>
      <c r="C111" s="18">
        <v>14400000</v>
      </c>
      <c r="D111" s="104">
        <v>13675000</v>
      </c>
      <c r="E111" s="18">
        <v>13675000</v>
      </c>
      <c r="F111" s="18">
        <f>D111-E111</f>
        <v>0</v>
      </c>
      <c r="G111" s="16" t="s">
        <v>475</v>
      </c>
    </row>
    <row r="112" spans="1:7" x14ac:dyDescent="0.3">
      <c r="A112" s="32"/>
      <c r="B112" s="32" t="s">
        <v>34</v>
      </c>
      <c r="C112" s="166">
        <f>SUM(C111:C111)</f>
        <v>14400000</v>
      </c>
      <c r="D112" s="166">
        <f>SUM(D111:D111)</f>
        <v>13675000</v>
      </c>
      <c r="E112" s="166">
        <f>SUM(E111:E111)</f>
        <v>13675000</v>
      </c>
      <c r="F112" s="166">
        <f>D112-E112</f>
        <v>0</v>
      </c>
      <c r="G112" s="32"/>
    </row>
    <row r="113" spans="1:7" x14ac:dyDescent="0.3">
      <c r="A113" s="32"/>
      <c r="B113" s="32" t="s">
        <v>476</v>
      </c>
      <c r="C113" s="162"/>
      <c r="D113" s="162"/>
      <c r="E113" s="162"/>
      <c r="F113" s="162"/>
      <c r="G113" s="16"/>
    </row>
    <row r="114" spans="1:7" ht="62.4" x14ac:dyDescent="0.3">
      <c r="A114" s="16">
        <v>39</v>
      </c>
      <c r="B114" s="16" t="s">
        <v>477</v>
      </c>
      <c r="C114" s="18">
        <v>6000000</v>
      </c>
      <c r="D114" s="163">
        <v>4778000</v>
      </c>
      <c r="E114" s="18">
        <v>4778000</v>
      </c>
      <c r="F114" s="18">
        <f>D114-E114</f>
        <v>0</v>
      </c>
      <c r="G114" s="16" t="s">
        <v>478</v>
      </c>
    </row>
    <row r="115" spans="1:7" x14ac:dyDescent="0.3">
      <c r="A115" s="32"/>
      <c r="B115" s="32" t="s">
        <v>34</v>
      </c>
      <c r="C115" s="166">
        <f>SUM(C114)</f>
        <v>6000000</v>
      </c>
      <c r="D115" s="167">
        <f>D114</f>
        <v>4778000</v>
      </c>
      <c r="E115" s="166">
        <f>SUM(E114)</f>
        <v>4778000</v>
      </c>
      <c r="F115" s="166">
        <f>D115-E115</f>
        <v>0</v>
      </c>
      <c r="G115" s="32"/>
    </row>
    <row r="116" spans="1:7" ht="55.2" x14ac:dyDescent="0.3">
      <c r="A116" s="60"/>
      <c r="B116" s="60" t="s">
        <v>479</v>
      </c>
      <c r="C116" s="168"/>
      <c r="D116" s="168"/>
      <c r="E116" s="168"/>
      <c r="F116" s="168"/>
      <c r="G116" s="59"/>
    </row>
    <row r="117" spans="1:7" ht="62.4" x14ac:dyDescent="0.3">
      <c r="A117" s="16">
        <v>40</v>
      </c>
      <c r="B117" s="16" t="s">
        <v>480</v>
      </c>
      <c r="C117" s="162">
        <v>100035200</v>
      </c>
      <c r="D117" s="163">
        <v>15000000</v>
      </c>
      <c r="E117" s="162">
        <v>15000000</v>
      </c>
      <c r="F117" s="162">
        <f>D117-E117</f>
        <v>0</v>
      </c>
      <c r="G117" s="164" t="s">
        <v>481</v>
      </c>
    </row>
    <row r="118" spans="1:7" ht="78" x14ac:dyDescent="0.3">
      <c r="A118" s="16">
        <v>41</v>
      </c>
      <c r="B118" s="16" t="s">
        <v>482</v>
      </c>
      <c r="C118" s="162">
        <v>50017600</v>
      </c>
      <c r="D118" s="163">
        <v>6000000</v>
      </c>
      <c r="E118" s="162">
        <v>6000000</v>
      </c>
      <c r="F118" s="162">
        <f t="shared" ref="F118:F121" si="13">D118-E118</f>
        <v>0</v>
      </c>
      <c r="G118" s="164" t="s">
        <v>483</v>
      </c>
    </row>
    <row r="119" spans="1:7" ht="62.4" x14ac:dyDescent="0.3">
      <c r="A119" s="16">
        <v>42</v>
      </c>
      <c r="B119" s="16" t="s">
        <v>484</v>
      </c>
      <c r="C119" s="162">
        <v>100035200</v>
      </c>
      <c r="D119" s="163">
        <v>20800000</v>
      </c>
      <c r="E119" s="162">
        <v>20800000</v>
      </c>
      <c r="F119" s="162">
        <f t="shared" si="13"/>
        <v>0</v>
      </c>
      <c r="G119" s="164" t="s">
        <v>485</v>
      </c>
    </row>
    <row r="120" spans="1:7" ht="78" x14ac:dyDescent="0.3">
      <c r="A120" s="16">
        <v>43</v>
      </c>
      <c r="B120" s="16" t="s">
        <v>486</v>
      </c>
      <c r="C120" s="162">
        <v>4712000</v>
      </c>
      <c r="D120" s="163">
        <v>4712000</v>
      </c>
      <c r="E120" s="163">
        <v>4712000</v>
      </c>
      <c r="F120" s="162">
        <f t="shared" si="13"/>
        <v>0</v>
      </c>
      <c r="G120" s="164" t="s">
        <v>487</v>
      </c>
    </row>
    <row r="121" spans="1:7" x14ac:dyDescent="0.3">
      <c r="A121" s="183"/>
      <c r="B121" s="32" t="s">
        <v>34</v>
      </c>
      <c r="C121" s="170">
        <f>SUM(C117:C120)</f>
        <v>254800000</v>
      </c>
      <c r="D121" s="170">
        <f>SUM(D117:D120)</f>
        <v>46512000</v>
      </c>
      <c r="E121" s="170">
        <f>SUM(E117:E120)</f>
        <v>46512000</v>
      </c>
      <c r="F121" s="166">
        <f t="shared" si="13"/>
        <v>0</v>
      </c>
      <c r="G121" s="169"/>
    </row>
    <row r="122" spans="1:7" ht="31.2" x14ac:dyDescent="0.3">
      <c r="A122" s="184"/>
      <c r="B122" s="32" t="s">
        <v>488</v>
      </c>
      <c r="C122" s="170">
        <f>C101+C103+C106+C109+C112+C115+C121</f>
        <v>483208575</v>
      </c>
      <c r="D122" s="170">
        <f t="shared" ref="D122:F122" si="14">D101+D103+D106+D109+D112+D115+D121</f>
        <v>201428721</v>
      </c>
      <c r="E122" s="170">
        <f t="shared" si="14"/>
        <v>201428721</v>
      </c>
      <c r="F122" s="170">
        <f t="shared" si="14"/>
        <v>0</v>
      </c>
      <c r="G122" s="171"/>
    </row>
    <row r="123" spans="1:7" x14ac:dyDescent="0.3">
      <c r="A123" s="250"/>
      <c r="B123" s="243" t="s">
        <v>320</v>
      </c>
      <c r="C123" s="251">
        <f>C122+C91+C80+C73+C65+C62+C59+C50+C40+C28+C24+C21</f>
        <v>11366138431</v>
      </c>
      <c r="D123" s="251">
        <f t="shared" ref="D123:F123" si="15">D122+D91+D80+D73+D65+D62+D59+D50+D40+D28+D24+D21</f>
        <v>8807519750.0240383</v>
      </c>
      <c r="E123" s="251">
        <f t="shared" si="15"/>
        <v>8807519750.0240383</v>
      </c>
      <c r="F123" s="251">
        <f t="shared" si="15"/>
        <v>0</v>
      </c>
      <c r="G123" s="243"/>
    </row>
  </sheetData>
  <mergeCells count="9">
    <mergeCell ref="B29:D29"/>
    <mergeCell ref="B42:D42"/>
    <mergeCell ref="B51:D51"/>
    <mergeCell ref="A4:A5"/>
    <mergeCell ref="B4:B5"/>
    <mergeCell ref="C4:F4"/>
    <mergeCell ref="G4:G5"/>
    <mergeCell ref="B2:F2"/>
    <mergeCell ref="C3:D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153"/>
  <sheetViews>
    <sheetView topLeftCell="A141" workbookViewId="0">
      <selection activeCell="A8" sqref="A8:XFD8"/>
    </sheetView>
  </sheetViews>
  <sheetFormatPr defaultColWidth="8.77734375" defaultRowHeight="15.6" x14ac:dyDescent="0.3"/>
  <cols>
    <col min="1" max="1" width="3.6640625" style="58" customWidth="1"/>
    <col min="2" max="2" width="6.5546875" style="58" customWidth="1"/>
    <col min="3" max="3" width="47.21875" style="58" customWidth="1"/>
    <col min="4" max="4" width="19" style="58" customWidth="1"/>
    <col min="5" max="5" width="19.21875" style="58" customWidth="1"/>
    <col min="6" max="6" width="19.77734375" style="58" customWidth="1"/>
    <col min="7" max="7" width="14.77734375" style="58" customWidth="1"/>
    <col min="8" max="8" width="30.33203125" style="232" customWidth="1"/>
    <col min="9" max="16384" width="8.77734375" style="58"/>
  </cols>
  <sheetData>
    <row r="2" spans="2:8" ht="25.2" x14ac:dyDescent="0.3">
      <c r="B2" s="191"/>
      <c r="C2" s="255" t="s">
        <v>493</v>
      </c>
      <c r="D2" s="255"/>
      <c r="E2" s="255"/>
      <c r="F2" s="255"/>
      <c r="G2" s="255"/>
      <c r="H2" s="230"/>
    </row>
    <row r="3" spans="2:8" ht="18.45" customHeight="1" x14ac:dyDescent="0.3">
      <c r="B3" s="192"/>
      <c r="C3" s="189"/>
      <c r="D3" s="256" t="s">
        <v>495</v>
      </c>
      <c r="E3" s="256"/>
      <c r="F3" s="189"/>
      <c r="G3" s="189"/>
      <c r="H3" s="231"/>
    </row>
    <row r="4" spans="2:8" ht="19.05" customHeight="1" x14ac:dyDescent="0.3">
      <c r="B4" s="259" t="s">
        <v>0</v>
      </c>
      <c r="C4" s="66" t="s">
        <v>1</v>
      </c>
      <c r="D4" s="260" t="s">
        <v>103</v>
      </c>
      <c r="E4" s="260"/>
      <c r="F4" s="260"/>
      <c r="G4" s="260"/>
      <c r="H4" s="12"/>
    </row>
    <row r="5" spans="2:8" ht="16.5" customHeight="1" x14ac:dyDescent="0.3">
      <c r="B5" s="259"/>
      <c r="C5" s="15"/>
      <c r="D5" s="25" t="s">
        <v>4</v>
      </c>
      <c r="E5" s="25" t="s">
        <v>104</v>
      </c>
      <c r="F5" s="25" t="s">
        <v>105</v>
      </c>
      <c r="G5" s="25" t="s">
        <v>106</v>
      </c>
      <c r="H5" s="15" t="s">
        <v>3</v>
      </c>
    </row>
    <row r="6" spans="2:8" x14ac:dyDescent="0.3">
      <c r="B6" s="67" t="s">
        <v>107</v>
      </c>
      <c r="C6" s="68" t="s">
        <v>108</v>
      </c>
      <c r="D6" s="69"/>
      <c r="E6" s="70"/>
      <c r="F6" s="70"/>
      <c r="G6" s="70"/>
      <c r="H6" s="12"/>
    </row>
    <row r="7" spans="2:8" ht="34.5" customHeight="1" x14ac:dyDescent="0.3">
      <c r="B7" s="71">
        <v>1</v>
      </c>
      <c r="C7" s="72" t="s">
        <v>109</v>
      </c>
      <c r="D7" s="73">
        <v>10000000</v>
      </c>
      <c r="E7" s="73">
        <v>10000000</v>
      </c>
      <c r="F7" s="73">
        <v>10000000</v>
      </c>
      <c r="G7" s="73">
        <f>E7-F7</f>
        <v>0</v>
      </c>
      <c r="H7" s="12" t="s">
        <v>110</v>
      </c>
    </row>
    <row r="8" spans="2:8" ht="31.2" x14ac:dyDescent="0.3">
      <c r="B8" s="71">
        <v>2</v>
      </c>
      <c r="C8" s="72" t="s">
        <v>111</v>
      </c>
      <c r="D8" s="73">
        <v>10000000</v>
      </c>
      <c r="E8" s="73">
        <v>10000000</v>
      </c>
      <c r="F8" s="73">
        <v>10000000</v>
      </c>
      <c r="G8" s="73">
        <f t="shared" ref="G8:G14" si="0">E8-F8</f>
        <v>0</v>
      </c>
      <c r="H8" s="12" t="s">
        <v>110</v>
      </c>
    </row>
    <row r="9" spans="2:8" ht="31.5" customHeight="1" x14ac:dyDescent="0.3">
      <c r="B9" s="71">
        <v>3</v>
      </c>
      <c r="C9" s="72" t="s">
        <v>112</v>
      </c>
      <c r="D9" s="73">
        <v>3357000</v>
      </c>
      <c r="E9" s="73">
        <v>3357000</v>
      </c>
      <c r="F9" s="73">
        <v>3357000</v>
      </c>
      <c r="G9" s="73">
        <f t="shared" si="0"/>
        <v>0</v>
      </c>
      <c r="H9" s="12" t="s">
        <v>113</v>
      </c>
    </row>
    <row r="10" spans="2:8" ht="34.049999999999997" customHeight="1" x14ac:dyDescent="0.3">
      <c r="B10" s="71">
        <v>4</v>
      </c>
      <c r="C10" s="72" t="s">
        <v>114</v>
      </c>
      <c r="D10" s="73">
        <v>10000000</v>
      </c>
      <c r="E10" s="73">
        <v>10000000</v>
      </c>
      <c r="F10" s="73">
        <v>10000000</v>
      </c>
      <c r="G10" s="73">
        <f t="shared" si="0"/>
        <v>0</v>
      </c>
      <c r="H10" s="12" t="s">
        <v>491</v>
      </c>
    </row>
    <row r="11" spans="2:8" ht="34.049999999999997" customHeight="1" x14ac:dyDescent="0.3">
      <c r="B11" s="71">
        <v>5</v>
      </c>
      <c r="C11" s="72" t="s">
        <v>115</v>
      </c>
      <c r="D11" s="73">
        <v>5000000</v>
      </c>
      <c r="E11" s="73">
        <v>5000000</v>
      </c>
      <c r="F11" s="73">
        <v>5000000</v>
      </c>
      <c r="G11" s="73">
        <f t="shared" si="0"/>
        <v>0</v>
      </c>
      <c r="H11" s="12" t="s">
        <v>134</v>
      </c>
    </row>
    <row r="12" spans="2:8" ht="32.549999999999997" customHeight="1" x14ac:dyDescent="0.3">
      <c r="B12" s="71">
        <v>6</v>
      </c>
      <c r="C12" s="72" t="s">
        <v>116</v>
      </c>
      <c r="D12" s="73">
        <v>5000000</v>
      </c>
      <c r="E12" s="73">
        <v>5000000</v>
      </c>
      <c r="F12" s="73">
        <v>5000000</v>
      </c>
      <c r="G12" s="73">
        <f t="shared" si="0"/>
        <v>0</v>
      </c>
      <c r="H12" s="12" t="s">
        <v>134</v>
      </c>
    </row>
    <row r="13" spans="2:8" ht="33" customHeight="1" x14ac:dyDescent="0.3">
      <c r="B13" s="71">
        <v>7</v>
      </c>
      <c r="C13" s="72" t="s">
        <v>117</v>
      </c>
      <c r="D13" s="73">
        <v>10000000</v>
      </c>
      <c r="E13" s="73">
        <v>10000000</v>
      </c>
      <c r="F13" s="73">
        <v>10000000</v>
      </c>
      <c r="G13" s="73">
        <f t="shared" si="0"/>
        <v>0</v>
      </c>
      <c r="H13" s="12" t="s">
        <v>118</v>
      </c>
    </row>
    <row r="14" spans="2:8" ht="21.45" customHeight="1" x14ac:dyDescent="0.3">
      <c r="B14" s="71">
        <v>8</v>
      </c>
      <c r="C14" s="72" t="s">
        <v>119</v>
      </c>
      <c r="D14" s="73">
        <v>3000000</v>
      </c>
      <c r="E14" s="73">
        <v>3000000</v>
      </c>
      <c r="F14" s="73">
        <v>3000000</v>
      </c>
      <c r="G14" s="73">
        <f t="shared" si="0"/>
        <v>0</v>
      </c>
      <c r="H14" s="12" t="s">
        <v>134</v>
      </c>
    </row>
    <row r="15" spans="2:8" x14ac:dyDescent="0.3">
      <c r="B15" s="67"/>
      <c r="C15" s="74" t="s">
        <v>34</v>
      </c>
      <c r="D15" s="70">
        <f>SUM(D7:D14)</f>
        <v>56357000</v>
      </c>
      <c r="E15" s="70">
        <f>SUM(E7:E14)</f>
        <v>56357000</v>
      </c>
      <c r="F15" s="70">
        <f>SUM(F7:F14)</f>
        <v>56357000</v>
      </c>
      <c r="G15" s="70">
        <f>SUM(G7:G14)</f>
        <v>0</v>
      </c>
      <c r="H15" s="15"/>
    </row>
    <row r="16" spans="2:8" ht="32.549999999999997" customHeight="1" x14ac:dyDescent="0.3">
      <c r="B16" s="67" t="s">
        <v>120</v>
      </c>
      <c r="C16" s="72" t="s">
        <v>121</v>
      </c>
      <c r="D16" s="73">
        <v>210000000</v>
      </c>
      <c r="E16" s="73">
        <v>210000000</v>
      </c>
      <c r="F16" s="73">
        <v>210000000</v>
      </c>
      <c r="G16" s="73">
        <f t="shared" ref="G16:G58" si="1">E16-F16</f>
        <v>0</v>
      </c>
      <c r="H16" s="12" t="s">
        <v>492</v>
      </c>
    </row>
    <row r="17" spans="2:8" x14ac:dyDescent="0.3">
      <c r="B17" s="71"/>
      <c r="C17" s="74" t="s">
        <v>34</v>
      </c>
      <c r="D17" s="70">
        <f>D16</f>
        <v>210000000</v>
      </c>
      <c r="E17" s="70">
        <f t="shared" ref="E17:F17" si="2">E16</f>
        <v>210000000</v>
      </c>
      <c r="F17" s="70">
        <f t="shared" si="2"/>
        <v>210000000</v>
      </c>
      <c r="G17" s="73">
        <f t="shared" si="1"/>
        <v>0</v>
      </c>
      <c r="H17" s="12"/>
    </row>
    <row r="18" spans="2:8" x14ac:dyDescent="0.3">
      <c r="B18" s="67" t="s">
        <v>122</v>
      </c>
      <c r="C18" s="261" t="s">
        <v>32</v>
      </c>
      <c r="D18" s="261"/>
      <c r="E18" s="261"/>
      <c r="F18" s="261"/>
      <c r="G18" s="261"/>
      <c r="H18" s="15"/>
    </row>
    <row r="19" spans="2:8" ht="31.2" x14ac:dyDescent="0.3">
      <c r="B19" s="71">
        <v>9</v>
      </c>
      <c r="C19" s="72" t="s">
        <v>123</v>
      </c>
      <c r="D19" s="73">
        <v>1000000000</v>
      </c>
      <c r="E19" s="73">
        <v>1000000000</v>
      </c>
      <c r="F19" s="73">
        <v>1000000000</v>
      </c>
      <c r="G19" s="73">
        <f t="shared" ref="G19" si="3">E19-F19</f>
        <v>0</v>
      </c>
      <c r="H19" s="12" t="s">
        <v>102</v>
      </c>
    </row>
    <row r="20" spans="2:8" x14ac:dyDescent="0.3">
      <c r="B20" s="71"/>
      <c r="C20" s="74" t="s">
        <v>34</v>
      </c>
      <c r="D20" s="70">
        <f>D19</f>
        <v>1000000000</v>
      </c>
      <c r="E20" s="70">
        <f t="shared" ref="E20:F20" si="4">E19</f>
        <v>1000000000</v>
      </c>
      <c r="F20" s="70">
        <f t="shared" si="4"/>
        <v>1000000000</v>
      </c>
      <c r="G20" s="70">
        <f t="shared" si="1"/>
        <v>0</v>
      </c>
      <c r="H20" s="12"/>
    </row>
    <row r="21" spans="2:8" x14ac:dyDescent="0.3">
      <c r="B21" s="67" t="s">
        <v>124</v>
      </c>
      <c r="C21" s="261" t="s">
        <v>125</v>
      </c>
      <c r="D21" s="261"/>
      <c r="E21" s="261"/>
      <c r="F21" s="261"/>
      <c r="G21" s="261"/>
      <c r="H21" s="261"/>
    </row>
    <row r="22" spans="2:8" ht="31.2" x14ac:dyDescent="0.3">
      <c r="B22" s="71">
        <v>10</v>
      </c>
      <c r="C22" s="72" t="s">
        <v>126</v>
      </c>
      <c r="D22" s="73">
        <v>800000000</v>
      </c>
      <c r="E22" s="73">
        <v>800000000</v>
      </c>
      <c r="F22" s="73">
        <v>800000000</v>
      </c>
      <c r="G22" s="73">
        <f t="shared" ref="G22" si="5">E22-F22</f>
        <v>0</v>
      </c>
      <c r="H22" s="12" t="s">
        <v>72</v>
      </c>
    </row>
    <row r="23" spans="2:8" ht="34.5" customHeight="1" x14ac:dyDescent="0.3">
      <c r="B23" s="71">
        <v>11</v>
      </c>
      <c r="C23" s="72" t="s">
        <v>127</v>
      </c>
      <c r="D23" s="73">
        <v>50000000</v>
      </c>
      <c r="E23" s="73">
        <v>50000000</v>
      </c>
      <c r="F23" s="73">
        <v>50000000</v>
      </c>
      <c r="G23" s="73">
        <f t="shared" si="1"/>
        <v>0</v>
      </c>
      <c r="H23" s="12" t="s">
        <v>235</v>
      </c>
    </row>
    <row r="24" spans="2:8" ht="31.05" customHeight="1" x14ac:dyDescent="0.3">
      <c r="B24" s="71">
        <v>12</v>
      </c>
      <c r="C24" s="72" t="s">
        <v>128</v>
      </c>
      <c r="D24" s="73">
        <v>50000000</v>
      </c>
      <c r="E24" s="73">
        <v>50000000</v>
      </c>
      <c r="F24" s="73">
        <v>50000000</v>
      </c>
      <c r="G24" s="73">
        <f t="shared" si="1"/>
        <v>0</v>
      </c>
      <c r="H24" s="12" t="s">
        <v>235</v>
      </c>
    </row>
    <row r="25" spans="2:8" ht="33" customHeight="1" x14ac:dyDescent="0.3">
      <c r="B25" s="71">
        <v>13</v>
      </c>
      <c r="C25" s="72" t="s">
        <v>129</v>
      </c>
      <c r="D25" s="73">
        <v>50000000</v>
      </c>
      <c r="E25" s="73">
        <v>50000000</v>
      </c>
      <c r="F25" s="73">
        <v>50000000</v>
      </c>
      <c r="G25" s="73">
        <f>E25-F25</f>
        <v>0</v>
      </c>
      <c r="H25" s="12" t="s">
        <v>235</v>
      </c>
    </row>
    <row r="26" spans="2:8" ht="33" customHeight="1" x14ac:dyDescent="0.3">
      <c r="B26" s="71">
        <v>14</v>
      </c>
      <c r="C26" s="72" t="s">
        <v>130</v>
      </c>
      <c r="D26" s="73">
        <v>500000000</v>
      </c>
      <c r="E26" s="73">
        <v>500000000</v>
      </c>
      <c r="F26" s="73">
        <v>500000000</v>
      </c>
      <c r="G26" s="73">
        <f t="shared" ref="G26" si="6">E26-F26</f>
        <v>0</v>
      </c>
      <c r="H26" s="12" t="s">
        <v>236</v>
      </c>
    </row>
    <row r="27" spans="2:8" x14ac:dyDescent="0.3">
      <c r="B27" s="71"/>
      <c r="C27" s="74" t="s">
        <v>34</v>
      </c>
      <c r="D27" s="70">
        <f>SUM(D22:D26)</f>
        <v>1450000000</v>
      </c>
      <c r="E27" s="70">
        <f>SUM(E22:E26)</f>
        <v>1450000000</v>
      </c>
      <c r="F27" s="70">
        <f>SUM(F22:F26)</f>
        <v>1450000000</v>
      </c>
      <c r="G27" s="70">
        <f t="shared" si="1"/>
        <v>0</v>
      </c>
      <c r="H27" s="12"/>
    </row>
    <row r="28" spans="2:8" x14ac:dyDescent="0.3">
      <c r="B28" s="67" t="s">
        <v>131</v>
      </c>
      <c r="C28" s="262" t="s">
        <v>132</v>
      </c>
      <c r="D28" s="262"/>
      <c r="E28" s="262"/>
      <c r="F28" s="73"/>
      <c r="G28" s="73">
        <f t="shared" si="1"/>
        <v>0</v>
      </c>
      <c r="H28" s="12"/>
    </row>
    <row r="29" spans="2:8" ht="31.2" x14ac:dyDescent="0.3">
      <c r="B29" s="71">
        <v>15</v>
      </c>
      <c r="C29" s="136" t="s">
        <v>133</v>
      </c>
      <c r="D29" s="73">
        <v>35000000</v>
      </c>
      <c r="E29" s="73">
        <v>35000000</v>
      </c>
      <c r="F29" s="73">
        <v>35000000</v>
      </c>
      <c r="G29" s="73">
        <f>E29-F29</f>
        <v>0</v>
      </c>
      <c r="H29" s="12" t="s">
        <v>138</v>
      </c>
    </row>
    <row r="30" spans="2:8" ht="31.2" x14ac:dyDescent="0.3">
      <c r="B30" s="71">
        <v>16</v>
      </c>
      <c r="C30" s="136" t="s">
        <v>135</v>
      </c>
      <c r="D30" s="73">
        <v>35000000</v>
      </c>
      <c r="E30" s="73">
        <v>35000000</v>
      </c>
      <c r="F30" s="73">
        <v>35000000</v>
      </c>
      <c r="G30" s="73">
        <f>E30-F30</f>
        <v>0</v>
      </c>
      <c r="H30" s="12" t="s">
        <v>138</v>
      </c>
    </row>
    <row r="31" spans="2:8" ht="36.450000000000003" customHeight="1" x14ac:dyDescent="0.3">
      <c r="B31" s="71">
        <v>17</v>
      </c>
      <c r="C31" s="136" t="s">
        <v>136</v>
      </c>
      <c r="D31" s="73">
        <v>35000000</v>
      </c>
      <c r="E31" s="73">
        <v>35000000</v>
      </c>
      <c r="F31" s="73">
        <v>35000000</v>
      </c>
      <c r="G31" s="73">
        <f t="shared" ref="G31:G33" si="7">E31-F31</f>
        <v>0</v>
      </c>
      <c r="H31" s="12" t="s">
        <v>138</v>
      </c>
    </row>
    <row r="32" spans="2:8" ht="36" customHeight="1" x14ac:dyDescent="0.3">
      <c r="B32" s="71">
        <v>18</v>
      </c>
      <c r="C32" s="136" t="s">
        <v>137</v>
      </c>
      <c r="D32" s="73">
        <v>10000000</v>
      </c>
      <c r="E32" s="73">
        <v>10000000</v>
      </c>
      <c r="F32" s="73">
        <v>10000000</v>
      </c>
      <c r="G32" s="73">
        <f t="shared" si="7"/>
        <v>0</v>
      </c>
      <c r="H32" s="12" t="s">
        <v>138</v>
      </c>
    </row>
    <row r="33" spans="2:8" ht="35.549999999999997" customHeight="1" x14ac:dyDescent="0.3">
      <c r="B33" s="71">
        <v>19</v>
      </c>
      <c r="C33" s="136" t="s">
        <v>139</v>
      </c>
      <c r="D33" s="73">
        <v>10000000</v>
      </c>
      <c r="E33" s="73">
        <v>10000000</v>
      </c>
      <c r="F33" s="73">
        <v>10000000</v>
      </c>
      <c r="G33" s="73">
        <f t="shared" si="7"/>
        <v>0</v>
      </c>
      <c r="H33" s="12" t="s">
        <v>138</v>
      </c>
    </row>
    <row r="34" spans="2:8" x14ac:dyDescent="0.3">
      <c r="B34" s="71"/>
      <c r="C34" s="74" t="s">
        <v>34</v>
      </c>
      <c r="D34" s="70">
        <f>SUM(D29:D33)</f>
        <v>125000000</v>
      </c>
      <c r="E34" s="70">
        <f>SUM(E29:E33)</f>
        <v>125000000</v>
      </c>
      <c r="F34" s="70">
        <f>SUM(F29:F33)</f>
        <v>125000000</v>
      </c>
      <c r="G34" s="70">
        <f t="shared" si="1"/>
        <v>0</v>
      </c>
      <c r="H34" s="12"/>
    </row>
    <row r="35" spans="2:8" x14ac:dyDescent="0.3">
      <c r="B35" s="67" t="s">
        <v>140</v>
      </c>
      <c r="C35" s="262" t="s">
        <v>141</v>
      </c>
      <c r="D35" s="262"/>
      <c r="E35" s="73"/>
      <c r="F35" s="73"/>
      <c r="G35" s="73"/>
      <c r="H35" s="12"/>
    </row>
    <row r="36" spans="2:8" ht="31.2" x14ac:dyDescent="0.3">
      <c r="B36" s="71">
        <v>20</v>
      </c>
      <c r="C36" s="72" t="s">
        <v>142</v>
      </c>
      <c r="D36" s="73">
        <v>12500000</v>
      </c>
      <c r="E36" s="73">
        <v>12500000</v>
      </c>
      <c r="F36" s="73">
        <v>12500000</v>
      </c>
      <c r="G36" s="73">
        <f t="shared" si="1"/>
        <v>0</v>
      </c>
      <c r="H36" s="12" t="s">
        <v>138</v>
      </c>
    </row>
    <row r="37" spans="2:8" ht="31.2" x14ac:dyDescent="0.3">
      <c r="B37" s="71">
        <v>21</v>
      </c>
      <c r="C37" s="72" t="s">
        <v>143</v>
      </c>
      <c r="D37" s="73">
        <v>25000000</v>
      </c>
      <c r="E37" s="73">
        <v>25000000</v>
      </c>
      <c r="F37" s="73">
        <v>25000000</v>
      </c>
      <c r="G37" s="73">
        <f t="shared" si="1"/>
        <v>0</v>
      </c>
      <c r="H37" s="12" t="s">
        <v>138</v>
      </c>
    </row>
    <row r="38" spans="2:8" ht="31.2" x14ac:dyDescent="0.3">
      <c r="B38" s="71">
        <v>22</v>
      </c>
      <c r="C38" s="72" t="s">
        <v>144</v>
      </c>
      <c r="D38" s="73">
        <v>25000000</v>
      </c>
      <c r="E38" s="73">
        <v>25000000</v>
      </c>
      <c r="F38" s="73">
        <v>25000000</v>
      </c>
      <c r="G38" s="73">
        <f t="shared" si="1"/>
        <v>0</v>
      </c>
      <c r="H38" s="12" t="s">
        <v>138</v>
      </c>
    </row>
    <row r="39" spans="2:8" ht="31.2" x14ac:dyDescent="0.3">
      <c r="B39" s="71">
        <v>23</v>
      </c>
      <c r="C39" s="72" t="s">
        <v>145</v>
      </c>
      <c r="D39" s="73">
        <v>25000000</v>
      </c>
      <c r="E39" s="73">
        <v>25000000</v>
      </c>
      <c r="F39" s="73">
        <v>25000000</v>
      </c>
      <c r="G39" s="73">
        <f t="shared" si="1"/>
        <v>0</v>
      </c>
      <c r="H39" s="12" t="s">
        <v>138</v>
      </c>
    </row>
    <row r="40" spans="2:8" ht="31.2" x14ac:dyDescent="0.3">
      <c r="B40" s="71">
        <v>24</v>
      </c>
      <c r="C40" s="72" t="s">
        <v>146</v>
      </c>
      <c r="D40" s="73">
        <v>25000000</v>
      </c>
      <c r="E40" s="73">
        <v>25000000</v>
      </c>
      <c r="F40" s="73">
        <v>25000000</v>
      </c>
      <c r="G40" s="73">
        <f t="shared" si="1"/>
        <v>0</v>
      </c>
      <c r="H40" s="12" t="s">
        <v>138</v>
      </c>
    </row>
    <row r="41" spans="2:8" x14ac:dyDescent="0.3">
      <c r="B41" s="71"/>
      <c r="C41" s="74" t="s">
        <v>34</v>
      </c>
      <c r="D41" s="70">
        <f>SUM(D36:D40)</f>
        <v>112500000</v>
      </c>
      <c r="E41" s="70">
        <f t="shared" ref="E41" si="8">SUM(E36:E40)</f>
        <v>112500000</v>
      </c>
      <c r="F41" s="70">
        <f>SUM(F36:F40)</f>
        <v>112500000</v>
      </c>
      <c r="G41" s="70">
        <f t="shared" si="1"/>
        <v>0</v>
      </c>
      <c r="H41" s="12"/>
    </row>
    <row r="42" spans="2:8" x14ac:dyDescent="0.3">
      <c r="B42" s="75" t="s">
        <v>147</v>
      </c>
      <c r="C42" s="263" t="s">
        <v>148</v>
      </c>
      <c r="D42" s="263"/>
      <c r="E42" s="19"/>
      <c r="F42" s="19"/>
      <c r="G42" s="19"/>
      <c r="H42" s="12"/>
    </row>
    <row r="43" spans="2:8" ht="31.2" x14ac:dyDescent="0.3">
      <c r="B43" s="76">
        <v>25</v>
      </c>
      <c r="C43" s="16" t="s">
        <v>149</v>
      </c>
      <c r="D43" s="19">
        <v>12500000</v>
      </c>
      <c r="E43" s="19">
        <v>12500000</v>
      </c>
      <c r="F43" s="19">
        <v>12500000</v>
      </c>
      <c r="G43" s="19">
        <f t="shared" ref="G43:G50" si="9">E43-F43</f>
        <v>0</v>
      </c>
      <c r="H43" s="12" t="s">
        <v>138</v>
      </c>
    </row>
    <row r="44" spans="2:8" ht="31.2" x14ac:dyDescent="0.3">
      <c r="B44" s="76">
        <v>26</v>
      </c>
      <c r="C44" s="16" t="s">
        <v>150</v>
      </c>
      <c r="D44" s="19">
        <v>12500000</v>
      </c>
      <c r="E44" s="19">
        <v>12500000</v>
      </c>
      <c r="F44" s="19">
        <v>12500000</v>
      </c>
      <c r="G44" s="19">
        <f t="shared" si="9"/>
        <v>0</v>
      </c>
      <c r="H44" s="12" t="s">
        <v>138</v>
      </c>
    </row>
    <row r="45" spans="2:8" ht="31.2" x14ac:dyDescent="0.3">
      <c r="B45" s="76">
        <v>27</v>
      </c>
      <c r="C45" s="16" t="s">
        <v>151</v>
      </c>
      <c r="D45" s="19">
        <v>12500000</v>
      </c>
      <c r="E45" s="19">
        <v>12500000</v>
      </c>
      <c r="F45" s="19">
        <v>12500000</v>
      </c>
      <c r="G45" s="19">
        <f t="shared" si="9"/>
        <v>0</v>
      </c>
      <c r="H45" s="12" t="s">
        <v>138</v>
      </c>
    </row>
    <row r="46" spans="2:8" ht="31.2" x14ac:dyDescent="0.3">
      <c r="B46" s="76">
        <v>28</v>
      </c>
      <c r="C46" s="16" t="s">
        <v>152</v>
      </c>
      <c r="D46" s="19">
        <v>12500000</v>
      </c>
      <c r="E46" s="19">
        <v>12500000</v>
      </c>
      <c r="F46" s="19">
        <v>12500000</v>
      </c>
      <c r="G46" s="19">
        <f t="shared" si="9"/>
        <v>0</v>
      </c>
      <c r="H46" s="12" t="s">
        <v>138</v>
      </c>
    </row>
    <row r="47" spans="2:8" ht="31.2" x14ac:dyDescent="0.3">
      <c r="B47" s="76">
        <v>29</v>
      </c>
      <c r="C47" s="16" t="s">
        <v>153</v>
      </c>
      <c r="D47" s="19">
        <v>12500000</v>
      </c>
      <c r="E47" s="19">
        <v>12500000</v>
      </c>
      <c r="F47" s="19">
        <v>12500000</v>
      </c>
      <c r="G47" s="19">
        <f t="shared" si="9"/>
        <v>0</v>
      </c>
      <c r="H47" s="12" t="s">
        <v>138</v>
      </c>
    </row>
    <row r="48" spans="2:8" ht="31.2" x14ac:dyDescent="0.3">
      <c r="B48" s="76">
        <v>30</v>
      </c>
      <c r="C48" s="16" t="s">
        <v>154</v>
      </c>
      <c r="D48" s="19">
        <v>12500000</v>
      </c>
      <c r="E48" s="19">
        <v>12500000</v>
      </c>
      <c r="F48" s="19">
        <v>12500000</v>
      </c>
      <c r="G48" s="19">
        <f t="shared" si="9"/>
        <v>0</v>
      </c>
      <c r="H48" s="12" t="s">
        <v>138</v>
      </c>
    </row>
    <row r="49" spans="2:8" ht="31.2" x14ac:dyDescent="0.3">
      <c r="B49" s="76">
        <v>31</v>
      </c>
      <c r="C49" s="16" t="s">
        <v>155</v>
      </c>
      <c r="D49" s="19">
        <v>12500000</v>
      </c>
      <c r="E49" s="19">
        <v>12500000</v>
      </c>
      <c r="F49" s="19">
        <v>12500000</v>
      </c>
      <c r="G49" s="19">
        <f t="shared" si="9"/>
        <v>0</v>
      </c>
      <c r="H49" s="12" t="s">
        <v>138</v>
      </c>
    </row>
    <row r="50" spans="2:8" ht="31.2" x14ac:dyDescent="0.3">
      <c r="B50" s="76">
        <v>33</v>
      </c>
      <c r="C50" s="16" t="s">
        <v>156</v>
      </c>
      <c r="D50" s="19">
        <v>12500000</v>
      </c>
      <c r="E50" s="19">
        <v>12500000</v>
      </c>
      <c r="F50" s="19">
        <v>12500000</v>
      </c>
      <c r="G50" s="19">
        <f t="shared" si="9"/>
        <v>0</v>
      </c>
      <c r="H50" s="12" t="s">
        <v>138</v>
      </c>
    </row>
    <row r="51" spans="2:8" x14ac:dyDescent="0.3">
      <c r="B51" s="71"/>
      <c r="C51" s="74" t="s">
        <v>34</v>
      </c>
      <c r="D51" s="70">
        <f>SUM(D43:D50)</f>
        <v>100000000</v>
      </c>
      <c r="E51" s="70">
        <f>SUM(E43:E50)</f>
        <v>100000000</v>
      </c>
      <c r="F51" s="70">
        <f>SUM(F43:F50)</f>
        <v>100000000</v>
      </c>
      <c r="G51" s="70">
        <f t="shared" si="1"/>
        <v>0</v>
      </c>
      <c r="H51" s="12"/>
    </row>
    <row r="52" spans="2:8" x14ac:dyDescent="0.3">
      <c r="B52" s="67" t="s">
        <v>157</v>
      </c>
      <c r="C52" s="74" t="s">
        <v>158</v>
      </c>
      <c r="D52" s="70"/>
      <c r="E52" s="73"/>
      <c r="F52" s="73"/>
      <c r="G52" s="73"/>
      <c r="H52" s="12"/>
    </row>
    <row r="53" spans="2:8" ht="31.2" x14ac:dyDescent="0.3">
      <c r="B53" s="71">
        <v>34</v>
      </c>
      <c r="C53" s="72" t="s">
        <v>159</v>
      </c>
      <c r="D53" s="73">
        <v>149817720</v>
      </c>
      <c r="E53" s="73">
        <v>149817720</v>
      </c>
      <c r="F53" s="73">
        <v>149817720</v>
      </c>
      <c r="G53" s="73">
        <f t="shared" si="1"/>
        <v>0</v>
      </c>
      <c r="H53" s="12" t="s">
        <v>134</v>
      </c>
    </row>
    <row r="54" spans="2:8" ht="31.2" x14ac:dyDescent="0.3">
      <c r="B54" s="71">
        <v>35</v>
      </c>
      <c r="C54" s="72" t="s">
        <v>160</v>
      </c>
      <c r="D54" s="73">
        <v>160842000</v>
      </c>
      <c r="E54" s="73">
        <v>160842000</v>
      </c>
      <c r="F54" s="73">
        <v>160842000</v>
      </c>
      <c r="G54" s="73">
        <f t="shared" si="1"/>
        <v>0</v>
      </c>
      <c r="H54" s="12" t="s">
        <v>161</v>
      </c>
    </row>
    <row r="55" spans="2:8" ht="31.2" x14ac:dyDescent="0.3">
      <c r="B55" s="71">
        <v>36</v>
      </c>
      <c r="C55" s="72" t="s">
        <v>162</v>
      </c>
      <c r="D55" s="73">
        <v>96035000</v>
      </c>
      <c r="E55" s="73">
        <v>96035000</v>
      </c>
      <c r="F55" s="73">
        <v>96035000</v>
      </c>
      <c r="G55" s="73">
        <f t="shared" si="1"/>
        <v>0</v>
      </c>
      <c r="H55" s="12" t="s">
        <v>163</v>
      </c>
    </row>
    <row r="56" spans="2:8" ht="31.2" x14ac:dyDescent="0.3">
      <c r="B56" s="71">
        <v>37</v>
      </c>
      <c r="C56" s="72" t="s">
        <v>164</v>
      </c>
      <c r="D56" s="73">
        <v>160835000</v>
      </c>
      <c r="E56" s="73">
        <v>160835000</v>
      </c>
      <c r="F56" s="73">
        <v>160835000</v>
      </c>
      <c r="G56" s="73">
        <f t="shared" si="1"/>
        <v>0</v>
      </c>
      <c r="H56" s="12" t="s">
        <v>165</v>
      </c>
    </row>
    <row r="57" spans="2:8" ht="31.2" x14ac:dyDescent="0.3">
      <c r="B57" s="71">
        <v>38</v>
      </c>
      <c r="C57" s="72" t="s">
        <v>166</v>
      </c>
      <c r="D57" s="73">
        <v>38641000</v>
      </c>
      <c r="E57" s="73">
        <v>38641000</v>
      </c>
      <c r="F57" s="73">
        <v>38641000</v>
      </c>
      <c r="G57" s="73">
        <f t="shared" si="1"/>
        <v>0</v>
      </c>
      <c r="H57" s="12" t="s">
        <v>234</v>
      </c>
    </row>
    <row r="58" spans="2:8" x14ac:dyDescent="0.3">
      <c r="B58" s="67"/>
      <c r="C58" s="74" t="s">
        <v>34</v>
      </c>
      <c r="D58" s="70">
        <f>SUM(D53:D57)</f>
        <v>606170720</v>
      </c>
      <c r="E58" s="70">
        <f t="shared" ref="E58:F58" si="10">SUM(E53:E57)</f>
        <v>606170720</v>
      </c>
      <c r="F58" s="70">
        <f t="shared" si="10"/>
        <v>606170720</v>
      </c>
      <c r="G58" s="70">
        <f t="shared" si="1"/>
        <v>0</v>
      </c>
      <c r="H58" s="15"/>
    </row>
    <row r="59" spans="2:8" x14ac:dyDescent="0.3">
      <c r="B59" s="67"/>
      <c r="C59" s="74"/>
      <c r="D59" s="70"/>
      <c r="E59" s="70"/>
      <c r="F59" s="70"/>
      <c r="G59" s="70"/>
      <c r="H59" s="15"/>
    </row>
    <row r="60" spans="2:8" x14ac:dyDescent="0.3">
      <c r="B60" s="67" t="s">
        <v>167</v>
      </c>
      <c r="C60" s="15" t="s">
        <v>76</v>
      </c>
      <c r="D60" s="73"/>
      <c r="E60" s="73"/>
      <c r="F60" s="73"/>
      <c r="G60" s="73"/>
      <c r="H60" s="12"/>
    </row>
    <row r="61" spans="2:8" x14ac:dyDescent="0.3">
      <c r="B61" s="67" t="s">
        <v>168</v>
      </c>
      <c r="C61" s="15" t="s">
        <v>169</v>
      </c>
      <c r="D61" s="73"/>
      <c r="E61" s="73"/>
      <c r="F61" s="73"/>
      <c r="G61" s="73"/>
      <c r="H61" s="12"/>
    </row>
    <row r="62" spans="2:8" ht="34.5" customHeight="1" x14ac:dyDescent="0.3">
      <c r="B62" s="71">
        <v>39</v>
      </c>
      <c r="C62" s="16" t="s">
        <v>78</v>
      </c>
      <c r="D62" s="73">
        <v>100662500</v>
      </c>
      <c r="E62" s="73">
        <v>84353545.864797533</v>
      </c>
      <c r="F62" s="73">
        <v>84353545.864797533</v>
      </c>
      <c r="G62" s="73">
        <f t="shared" ref="G62:G72" si="11">E62-F62</f>
        <v>0</v>
      </c>
      <c r="H62" s="12" t="s">
        <v>170</v>
      </c>
    </row>
    <row r="63" spans="2:8" ht="31.2" x14ac:dyDescent="0.3">
      <c r="B63" s="71">
        <v>40</v>
      </c>
      <c r="C63" s="16" t="s">
        <v>80</v>
      </c>
      <c r="D63" s="73">
        <v>33000000</v>
      </c>
      <c r="E63" s="73">
        <v>33000000</v>
      </c>
      <c r="F63" s="73">
        <v>33000000</v>
      </c>
      <c r="G63" s="73">
        <f t="shared" si="11"/>
        <v>0</v>
      </c>
      <c r="H63" s="12" t="s">
        <v>170</v>
      </c>
    </row>
    <row r="64" spans="2:8" ht="31.2" x14ac:dyDescent="0.3">
      <c r="B64" s="71">
        <v>41</v>
      </c>
      <c r="C64" s="16" t="s">
        <v>171</v>
      </c>
      <c r="D64" s="73">
        <v>4078620000</v>
      </c>
      <c r="E64" s="73">
        <v>4002226783.7889109</v>
      </c>
      <c r="F64" s="73">
        <v>4002226783.7889109</v>
      </c>
      <c r="G64" s="73">
        <f t="shared" si="11"/>
        <v>0</v>
      </c>
      <c r="H64" s="12" t="s">
        <v>170</v>
      </c>
    </row>
    <row r="65" spans="2:8" ht="31.2" x14ac:dyDescent="0.3">
      <c r="B65" s="71">
        <v>42</v>
      </c>
      <c r="C65" s="16" t="s">
        <v>82</v>
      </c>
      <c r="D65" s="73">
        <v>486150000</v>
      </c>
      <c r="E65" s="73">
        <v>427349607.41889048</v>
      </c>
      <c r="F65" s="73">
        <v>427349607.41889048</v>
      </c>
      <c r="G65" s="73">
        <f t="shared" si="11"/>
        <v>0</v>
      </c>
      <c r="H65" s="12" t="s">
        <v>170</v>
      </c>
    </row>
    <row r="66" spans="2:8" x14ac:dyDescent="0.3">
      <c r="B66" s="71"/>
      <c r="C66" s="32" t="s">
        <v>34</v>
      </c>
      <c r="D66" s="70">
        <f>SUM(D62:D65)</f>
        <v>4698432500</v>
      </c>
      <c r="E66" s="70">
        <f t="shared" ref="E66:F66" si="12">SUM(E62:E65)</f>
        <v>4546929937.0725994</v>
      </c>
      <c r="F66" s="70">
        <f t="shared" si="12"/>
        <v>4546929937.0725994</v>
      </c>
      <c r="G66" s="70">
        <f t="shared" si="11"/>
        <v>0</v>
      </c>
      <c r="H66" s="77"/>
    </row>
    <row r="67" spans="2:8" x14ac:dyDescent="0.3">
      <c r="B67" s="67" t="s">
        <v>172</v>
      </c>
      <c r="C67" s="32" t="s">
        <v>173</v>
      </c>
      <c r="D67" s="73"/>
      <c r="E67" s="73"/>
      <c r="F67" s="73"/>
      <c r="G67" s="73"/>
      <c r="H67" s="12"/>
    </row>
    <row r="68" spans="2:8" ht="37.049999999999997" customHeight="1" x14ac:dyDescent="0.3">
      <c r="B68" s="71">
        <v>43</v>
      </c>
      <c r="C68" s="16" t="s">
        <v>174</v>
      </c>
      <c r="D68" s="73">
        <v>270102000</v>
      </c>
      <c r="E68" s="78">
        <v>270058682.85000002</v>
      </c>
      <c r="F68" s="78">
        <f>A68+E68</f>
        <v>270058682.85000002</v>
      </c>
      <c r="G68" s="73">
        <f t="shared" si="11"/>
        <v>0</v>
      </c>
      <c r="H68" s="12" t="s">
        <v>170</v>
      </c>
    </row>
    <row r="69" spans="2:8" ht="35.549999999999997" customHeight="1" x14ac:dyDescent="0.3">
      <c r="B69" s="71">
        <v>44</v>
      </c>
      <c r="C69" s="16" t="s">
        <v>175</v>
      </c>
      <c r="D69" s="73">
        <v>256800000</v>
      </c>
      <c r="E69" s="78">
        <v>256800000</v>
      </c>
      <c r="F69" s="78">
        <f>A69+E69</f>
        <v>256800000</v>
      </c>
      <c r="G69" s="73">
        <f t="shared" si="11"/>
        <v>0</v>
      </c>
      <c r="H69" s="12" t="s">
        <v>170</v>
      </c>
    </row>
    <row r="70" spans="2:8" ht="31.2" x14ac:dyDescent="0.3">
      <c r="B70" s="71">
        <v>45</v>
      </c>
      <c r="C70" s="16" t="s">
        <v>176</v>
      </c>
      <c r="D70" s="73">
        <v>1763640000</v>
      </c>
      <c r="E70" s="73">
        <v>1654985635.02</v>
      </c>
      <c r="F70" s="78">
        <f>A70+E70</f>
        <v>1654985635.02</v>
      </c>
      <c r="G70" s="73">
        <f t="shared" si="11"/>
        <v>0</v>
      </c>
      <c r="H70" s="12" t="s">
        <v>170</v>
      </c>
    </row>
    <row r="71" spans="2:8" x14ac:dyDescent="0.3">
      <c r="B71" s="71"/>
      <c r="C71" s="15" t="s">
        <v>34</v>
      </c>
      <c r="D71" s="70">
        <f>SUM(D68:D70)</f>
        <v>2290542000</v>
      </c>
      <c r="E71" s="70">
        <f t="shared" ref="E71:F71" si="13">SUM(E68:E70)</f>
        <v>2181844317.8699999</v>
      </c>
      <c r="F71" s="70">
        <f t="shared" si="13"/>
        <v>2181844317.8699999</v>
      </c>
      <c r="G71" s="70">
        <f t="shared" si="11"/>
        <v>0</v>
      </c>
      <c r="H71" s="77"/>
    </row>
    <row r="72" spans="2:8" x14ac:dyDescent="0.3">
      <c r="B72" s="67"/>
      <c r="C72" s="74" t="s">
        <v>177</v>
      </c>
      <c r="D72" s="70">
        <f>D71+D66</f>
        <v>6988974500</v>
      </c>
      <c r="E72" s="70">
        <f t="shared" ref="E72:F72" si="14">E71+E66</f>
        <v>6728774254.9425993</v>
      </c>
      <c r="F72" s="70">
        <f t="shared" si="14"/>
        <v>6728774254.9425993</v>
      </c>
      <c r="G72" s="70">
        <f t="shared" si="11"/>
        <v>0</v>
      </c>
      <c r="H72" s="79"/>
    </row>
    <row r="73" spans="2:8" x14ac:dyDescent="0.3">
      <c r="B73" s="67" t="s">
        <v>178</v>
      </c>
      <c r="C73" s="68" t="s">
        <v>179</v>
      </c>
      <c r="D73" s="70"/>
      <c r="E73" s="70"/>
      <c r="F73" s="70"/>
      <c r="G73" s="70"/>
      <c r="H73" s="77"/>
    </row>
    <row r="74" spans="2:8" x14ac:dyDescent="0.3">
      <c r="B74" s="67" t="s">
        <v>180</v>
      </c>
      <c r="C74" s="74" t="s">
        <v>181</v>
      </c>
      <c r="D74" s="70"/>
      <c r="E74" s="70"/>
      <c r="F74" s="70"/>
      <c r="G74" s="70"/>
      <c r="H74" s="77"/>
    </row>
    <row r="75" spans="2:8" ht="31.2" x14ac:dyDescent="0.3">
      <c r="B75" s="71">
        <v>55</v>
      </c>
      <c r="C75" s="16" t="s">
        <v>182</v>
      </c>
      <c r="D75" s="19">
        <v>50000000</v>
      </c>
      <c r="E75" s="19">
        <v>50000000</v>
      </c>
      <c r="F75" s="19">
        <v>50000000</v>
      </c>
      <c r="G75" s="19">
        <f t="shared" ref="G75:G85" si="15">E75-F75</f>
        <v>0</v>
      </c>
      <c r="H75" s="12" t="s">
        <v>138</v>
      </c>
    </row>
    <row r="76" spans="2:8" ht="31.2" x14ac:dyDescent="0.3">
      <c r="B76" s="71">
        <v>57</v>
      </c>
      <c r="C76" s="16" t="s">
        <v>183</v>
      </c>
      <c r="D76" s="19">
        <v>31872379.859999999</v>
      </c>
      <c r="E76" s="19">
        <v>31872379.859999999</v>
      </c>
      <c r="F76" s="19">
        <v>31872379.859999999</v>
      </c>
      <c r="G76" s="19">
        <f t="shared" si="15"/>
        <v>0</v>
      </c>
      <c r="H76" s="12" t="s">
        <v>21</v>
      </c>
    </row>
    <row r="77" spans="2:8" s="281" customFormat="1" ht="31.2" x14ac:dyDescent="0.3">
      <c r="B77" s="276">
        <v>58</v>
      </c>
      <c r="C77" s="277" t="s">
        <v>184</v>
      </c>
      <c r="D77" s="278">
        <v>100000000</v>
      </c>
      <c r="E77" s="278">
        <v>100000000</v>
      </c>
      <c r="F77" s="278">
        <v>0</v>
      </c>
      <c r="G77" s="279">
        <f t="shared" si="15"/>
        <v>100000000</v>
      </c>
      <c r="H77" s="280" t="s">
        <v>185</v>
      </c>
    </row>
    <row r="78" spans="2:8" x14ac:dyDescent="0.3">
      <c r="B78" s="71"/>
      <c r="C78" s="74" t="s">
        <v>34</v>
      </c>
      <c r="D78" s="70">
        <f>SUM(D75:D77)</f>
        <v>181872379.86000001</v>
      </c>
      <c r="E78" s="70">
        <f>SUM(E75:E77)</f>
        <v>181872379.86000001</v>
      </c>
      <c r="F78" s="70">
        <f>SUM(F75:F77)</f>
        <v>81872379.859999999</v>
      </c>
      <c r="G78" s="90">
        <f t="shared" si="15"/>
        <v>100000000.00000001</v>
      </c>
      <c r="H78" s="12"/>
    </row>
    <row r="79" spans="2:8" x14ac:dyDescent="0.3">
      <c r="B79" s="67" t="s">
        <v>186</v>
      </c>
      <c r="C79" s="68" t="s">
        <v>187</v>
      </c>
      <c r="D79" s="70"/>
      <c r="E79" s="70"/>
      <c r="F79" s="70"/>
      <c r="G79" s="70"/>
      <c r="H79" s="12"/>
    </row>
    <row r="80" spans="2:8" s="281" customFormat="1" ht="31.2" x14ac:dyDescent="0.3">
      <c r="B80" s="276">
        <v>63</v>
      </c>
      <c r="C80" s="282" t="s">
        <v>188</v>
      </c>
      <c r="D80" s="283">
        <v>50000000</v>
      </c>
      <c r="E80" s="283">
        <v>50000000</v>
      </c>
      <c r="F80" s="283">
        <v>50000000</v>
      </c>
      <c r="G80" s="283">
        <f t="shared" si="15"/>
        <v>0</v>
      </c>
      <c r="H80" s="280" t="s">
        <v>185</v>
      </c>
    </row>
    <row r="81" spans="2:8" ht="31.2" x14ac:dyDescent="0.3">
      <c r="B81" s="71">
        <v>69</v>
      </c>
      <c r="C81" s="16" t="s">
        <v>189</v>
      </c>
      <c r="D81" s="19">
        <v>11872379.859999999</v>
      </c>
      <c r="E81" s="19">
        <v>11872379.859999999</v>
      </c>
      <c r="F81" s="19">
        <v>11872379.859999999</v>
      </c>
      <c r="G81" s="19">
        <f>E81-F81</f>
        <v>0</v>
      </c>
      <c r="H81" s="12" t="s">
        <v>190</v>
      </c>
    </row>
    <row r="82" spans="2:8" ht="35.549999999999997" customHeight="1" x14ac:dyDescent="0.3">
      <c r="B82" s="71">
        <v>70</v>
      </c>
      <c r="C82" s="16" t="s">
        <v>191</v>
      </c>
      <c r="D82" s="19">
        <v>11872379.859999999</v>
      </c>
      <c r="E82" s="19">
        <v>11872379.859999999</v>
      </c>
      <c r="F82" s="19">
        <v>11872379.859999999</v>
      </c>
      <c r="G82" s="19">
        <f>E82-F82</f>
        <v>0</v>
      </c>
      <c r="H82" s="12" t="s">
        <v>134</v>
      </c>
    </row>
    <row r="83" spans="2:8" ht="31.2" x14ac:dyDescent="0.3">
      <c r="B83" s="71">
        <v>71</v>
      </c>
      <c r="C83" s="72" t="s">
        <v>192</v>
      </c>
      <c r="D83" s="73">
        <v>6600000</v>
      </c>
      <c r="E83" s="73">
        <v>6600000</v>
      </c>
      <c r="F83" s="73">
        <v>6600000</v>
      </c>
      <c r="G83" s="73">
        <f t="shared" si="15"/>
        <v>0</v>
      </c>
      <c r="H83" s="12" t="s">
        <v>21</v>
      </c>
    </row>
    <row r="84" spans="2:8" x14ac:dyDescent="0.3">
      <c r="B84" s="67"/>
      <c r="C84" s="80" t="s">
        <v>34</v>
      </c>
      <c r="D84" s="70">
        <f>SUM(D80:D83)</f>
        <v>80344759.719999999</v>
      </c>
      <c r="E84" s="70">
        <f>SUM(E80:E83)</f>
        <v>80344759.719999999</v>
      </c>
      <c r="F84" s="70">
        <f>SUM(F80:F83)</f>
        <v>80344759.719999999</v>
      </c>
      <c r="G84" s="70">
        <f t="shared" si="15"/>
        <v>0</v>
      </c>
      <c r="H84" s="81"/>
    </row>
    <row r="85" spans="2:8" x14ac:dyDescent="0.3">
      <c r="B85" s="67"/>
      <c r="C85" s="80" t="s">
        <v>193</v>
      </c>
      <c r="D85" s="70">
        <f>D84+D78</f>
        <v>262217139.58000001</v>
      </c>
      <c r="E85" s="70">
        <f>E84+E78</f>
        <v>262217139.58000001</v>
      </c>
      <c r="F85" s="70">
        <f>F84+F78</f>
        <v>162217139.57999998</v>
      </c>
      <c r="G85" s="90">
        <f t="shared" si="15"/>
        <v>100000000.00000003</v>
      </c>
      <c r="H85" s="81"/>
    </row>
    <row r="86" spans="2:8" x14ac:dyDescent="0.3">
      <c r="B86" s="85" t="s">
        <v>194</v>
      </c>
      <c r="C86" s="80" t="s">
        <v>195</v>
      </c>
      <c r="D86" s="70"/>
      <c r="E86" s="70"/>
      <c r="F86" s="70"/>
      <c r="G86" s="70"/>
      <c r="H86" s="12"/>
    </row>
    <row r="87" spans="2:8" ht="31.2" x14ac:dyDescent="0.3">
      <c r="B87" s="86">
        <v>75</v>
      </c>
      <c r="C87" s="72" t="s">
        <v>196</v>
      </c>
      <c r="D87" s="73">
        <v>80000000</v>
      </c>
      <c r="E87" s="73">
        <v>80000000</v>
      </c>
      <c r="F87" s="73">
        <v>80000000</v>
      </c>
      <c r="G87" s="73">
        <f t="shared" ref="G87:G89" si="16">E87-F87</f>
        <v>0</v>
      </c>
      <c r="H87" s="12" t="s">
        <v>138</v>
      </c>
    </row>
    <row r="88" spans="2:8" ht="32.549999999999997" customHeight="1" x14ac:dyDescent="0.3">
      <c r="B88" s="86">
        <v>76</v>
      </c>
      <c r="C88" s="72" t="s">
        <v>197</v>
      </c>
      <c r="D88" s="73">
        <v>55000000</v>
      </c>
      <c r="E88" s="73">
        <v>55000000</v>
      </c>
      <c r="F88" s="83">
        <v>55000000</v>
      </c>
      <c r="G88" s="73">
        <v>0</v>
      </c>
      <c r="H88" s="12" t="s">
        <v>138</v>
      </c>
    </row>
    <row r="89" spans="2:8" x14ac:dyDescent="0.3">
      <c r="B89" s="86"/>
      <c r="C89" s="80" t="s">
        <v>34</v>
      </c>
      <c r="D89" s="70">
        <f>SUM(D87:D88)</f>
        <v>135000000</v>
      </c>
      <c r="E89" s="70">
        <f>SUM(E87:E88)</f>
        <v>135000000</v>
      </c>
      <c r="F89" s="70">
        <f>SUM(F87:F88)</f>
        <v>135000000</v>
      </c>
      <c r="G89" s="70">
        <f t="shared" si="16"/>
        <v>0</v>
      </c>
      <c r="H89" s="12"/>
    </row>
    <row r="90" spans="2:8" x14ac:dyDescent="0.3">
      <c r="B90" s="85" t="s">
        <v>198</v>
      </c>
      <c r="C90" s="264" t="s">
        <v>199</v>
      </c>
      <c r="D90" s="264"/>
      <c r="E90" s="70"/>
      <c r="F90" s="70"/>
      <c r="G90" s="70"/>
      <c r="H90" s="12"/>
    </row>
    <row r="91" spans="2:8" ht="94.05" customHeight="1" x14ac:dyDescent="0.3">
      <c r="B91" s="86">
        <v>81</v>
      </c>
      <c r="C91" s="4" t="s">
        <v>570</v>
      </c>
      <c r="D91" s="19">
        <v>605000000</v>
      </c>
      <c r="E91" s="19">
        <v>470000000</v>
      </c>
      <c r="F91" s="19">
        <v>470000000</v>
      </c>
      <c r="G91" s="73">
        <f>E91-F91</f>
        <v>0</v>
      </c>
      <c r="H91" s="12" t="s">
        <v>200</v>
      </c>
    </row>
    <row r="92" spans="2:8" ht="79.05" customHeight="1" x14ac:dyDescent="0.3">
      <c r="B92" s="87">
        <v>82</v>
      </c>
      <c r="C92" s="4" t="s">
        <v>571</v>
      </c>
      <c r="D92" s="19">
        <v>605000000</v>
      </c>
      <c r="E92" s="19">
        <v>470000000</v>
      </c>
      <c r="F92" s="19">
        <v>470000000</v>
      </c>
      <c r="G92" s="19">
        <f t="shared" ref="G92" si="17">E92-F92</f>
        <v>0</v>
      </c>
      <c r="H92" s="12" t="s">
        <v>201</v>
      </c>
    </row>
    <row r="93" spans="2:8" x14ac:dyDescent="0.3">
      <c r="B93" s="87"/>
      <c r="C93" s="23" t="s">
        <v>34</v>
      </c>
      <c r="D93" s="25">
        <f>SUM(D91:D92)</f>
        <v>1210000000</v>
      </c>
      <c r="E93" s="25">
        <f>SUM(E91:E92)</f>
        <v>940000000</v>
      </c>
      <c r="F93" s="25">
        <f>SUM(F91:F92)</f>
        <v>940000000</v>
      </c>
      <c r="G93" s="25">
        <f t="shared" ref="G93" si="18">E93-F93</f>
        <v>0</v>
      </c>
      <c r="H93" s="15"/>
    </row>
    <row r="94" spans="2:8" x14ac:dyDescent="0.3">
      <c r="B94" s="87"/>
      <c r="C94" s="4"/>
      <c r="D94" s="19"/>
      <c r="E94" s="19"/>
      <c r="F94" s="19"/>
      <c r="G94" s="19"/>
      <c r="H94" s="12"/>
    </row>
    <row r="95" spans="2:8" x14ac:dyDescent="0.3">
      <c r="B95" s="66" t="s">
        <v>202</v>
      </c>
      <c r="C95" s="15" t="s">
        <v>73</v>
      </c>
      <c r="D95" s="82"/>
      <c r="E95" s="78"/>
      <c r="F95" s="78"/>
      <c r="G95" s="78">
        <f t="shared" ref="G95:G97" si="19">E95-F95</f>
        <v>0</v>
      </c>
      <c r="H95" s="12"/>
    </row>
    <row r="96" spans="2:8" ht="62.4" x14ac:dyDescent="0.3">
      <c r="B96" s="87">
        <v>1</v>
      </c>
      <c r="C96" s="16" t="s">
        <v>74</v>
      </c>
      <c r="D96" s="78">
        <v>2939276000</v>
      </c>
      <c r="E96" s="78">
        <v>2322594640</v>
      </c>
      <c r="F96" s="78">
        <v>2322594640</v>
      </c>
      <c r="G96" s="78">
        <f t="shared" si="19"/>
        <v>0</v>
      </c>
      <c r="H96" s="12" t="s">
        <v>205</v>
      </c>
    </row>
    <row r="97" spans="2:8" x14ac:dyDescent="0.3">
      <c r="B97" s="66"/>
      <c r="C97" s="15" t="s">
        <v>34</v>
      </c>
      <c r="D97" s="82">
        <f>SUM(D96)</f>
        <v>2939276000</v>
      </c>
      <c r="E97" s="82">
        <f t="shared" ref="E97:F97" si="20">SUM(E96)</f>
        <v>2322594640</v>
      </c>
      <c r="F97" s="82">
        <f t="shared" si="20"/>
        <v>2322594640</v>
      </c>
      <c r="G97" s="82">
        <f t="shared" si="19"/>
        <v>0</v>
      </c>
      <c r="H97" s="12"/>
    </row>
    <row r="98" spans="2:8" x14ac:dyDescent="0.3">
      <c r="B98" s="87"/>
      <c r="C98" s="12"/>
      <c r="D98" s="78"/>
      <c r="E98" s="78"/>
      <c r="F98" s="78"/>
      <c r="G98" s="78"/>
      <c r="H98" s="12"/>
    </row>
    <row r="99" spans="2:8" ht="31.2" x14ac:dyDescent="0.3">
      <c r="B99" s="66" t="s">
        <v>203</v>
      </c>
      <c r="C99" s="15" t="s">
        <v>208</v>
      </c>
      <c r="D99" s="78"/>
      <c r="E99" s="78"/>
      <c r="F99" s="78"/>
      <c r="G99" s="78"/>
      <c r="H99" s="12"/>
    </row>
    <row r="100" spans="2:8" ht="31.2" x14ac:dyDescent="0.3">
      <c r="B100" s="87">
        <v>1</v>
      </c>
      <c r="C100" s="12" t="s">
        <v>209</v>
      </c>
      <c r="D100" s="78">
        <v>60000000</v>
      </c>
      <c r="E100" s="73">
        <v>60000000</v>
      </c>
      <c r="F100" s="73">
        <v>60000000</v>
      </c>
      <c r="G100" s="78">
        <f>E100-F100</f>
        <v>0</v>
      </c>
      <c r="H100" s="83" t="s">
        <v>138</v>
      </c>
    </row>
    <row r="101" spans="2:8" ht="31.2" x14ac:dyDescent="0.3">
      <c r="B101" s="87">
        <v>2</v>
      </c>
      <c r="C101" s="12" t="s">
        <v>210</v>
      </c>
      <c r="D101" s="78">
        <v>80000000</v>
      </c>
      <c r="E101" s="73">
        <v>80000000</v>
      </c>
      <c r="F101" s="73">
        <v>80000000</v>
      </c>
      <c r="G101" s="78">
        <f t="shared" ref="G101:G117" si="21">E101-F101</f>
        <v>0</v>
      </c>
      <c r="H101" s="83" t="s">
        <v>138</v>
      </c>
    </row>
    <row r="102" spans="2:8" ht="31.2" x14ac:dyDescent="0.3">
      <c r="B102" s="87">
        <v>3</v>
      </c>
      <c r="C102" s="12" t="s">
        <v>211</v>
      </c>
      <c r="D102" s="78">
        <v>80000000</v>
      </c>
      <c r="E102" s="73">
        <v>80000000</v>
      </c>
      <c r="F102" s="73">
        <v>80000000</v>
      </c>
      <c r="G102" s="78">
        <f t="shared" si="21"/>
        <v>0</v>
      </c>
      <c r="H102" s="83" t="s">
        <v>138</v>
      </c>
    </row>
    <row r="103" spans="2:8" ht="31.2" x14ac:dyDescent="0.3">
      <c r="B103" s="87">
        <v>4</v>
      </c>
      <c r="C103" s="12" t="s">
        <v>212</v>
      </c>
      <c r="D103" s="78">
        <v>80000000</v>
      </c>
      <c r="E103" s="73">
        <v>80000000</v>
      </c>
      <c r="F103" s="73">
        <v>80000000</v>
      </c>
      <c r="G103" s="78">
        <f t="shared" si="21"/>
        <v>0</v>
      </c>
      <c r="H103" s="83" t="s">
        <v>138</v>
      </c>
    </row>
    <row r="104" spans="2:8" ht="31.2" x14ac:dyDescent="0.3">
      <c r="B104" s="87">
        <v>5</v>
      </c>
      <c r="C104" s="12" t="s">
        <v>213</v>
      </c>
      <c r="D104" s="78">
        <v>60000000</v>
      </c>
      <c r="E104" s="73">
        <v>60000000</v>
      </c>
      <c r="F104" s="73">
        <v>60000000</v>
      </c>
      <c r="G104" s="78">
        <f t="shared" si="21"/>
        <v>0</v>
      </c>
      <c r="H104" s="83" t="s">
        <v>138</v>
      </c>
    </row>
    <row r="105" spans="2:8" ht="31.2" x14ac:dyDescent="0.3">
      <c r="B105" s="87">
        <v>6</v>
      </c>
      <c r="C105" s="12" t="s">
        <v>214</v>
      </c>
      <c r="D105" s="78">
        <v>60000000</v>
      </c>
      <c r="E105" s="73">
        <v>60000000</v>
      </c>
      <c r="F105" s="73">
        <v>60000000</v>
      </c>
      <c r="G105" s="78">
        <f t="shared" si="21"/>
        <v>0</v>
      </c>
      <c r="H105" s="83" t="s">
        <v>138</v>
      </c>
    </row>
    <row r="106" spans="2:8" ht="31.2" x14ac:dyDescent="0.3">
      <c r="B106" s="87">
        <v>7</v>
      </c>
      <c r="C106" s="12" t="s">
        <v>215</v>
      </c>
      <c r="D106" s="78">
        <v>80000000</v>
      </c>
      <c r="E106" s="73">
        <v>80000000</v>
      </c>
      <c r="F106" s="73">
        <v>80000000</v>
      </c>
      <c r="G106" s="78">
        <f t="shared" si="21"/>
        <v>0</v>
      </c>
      <c r="H106" s="83" t="s">
        <v>138</v>
      </c>
    </row>
    <row r="107" spans="2:8" ht="31.2" x14ac:dyDescent="0.3">
      <c r="B107" s="87">
        <v>8</v>
      </c>
      <c r="C107" s="12" t="s">
        <v>216</v>
      </c>
      <c r="D107" s="78">
        <v>60000000</v>
      </c>
      <c r="E107" s="73">
        <v>60000000</v>
      </c>
      <c r="F107" s="73">
        <v>60000000</v>
      </c>
      <c r="G107" s="78">
        <f t="shared" si="21"/>
        <v>0</v>
      </c>
      <c r="H107" s="83" t="s">
        <v>138</v>
      </c>
    </row>
    <row r="108" spans="2:8" ht="31.2" x14ac:dyDescent="0.3">
      <c r="B108" s="87">
        <v>9</v>
      </c>
      <c r="C108" s="12" t="s">
        <v>217</v>
      </c>
      <c r="D108" s="78">
        <v>80000000</v>
      </c>
      <c r="E108" s="73">
        <v>80000000</v>
      </c>
      <c r="F108" s="73">
        <v>80000000</v>
      </c>
      <c r="G108" s="78">
        <f t="shared" si="21"/>
        <v>0</v>
      </c>
      <c r="H108" s="83" t="s">
        <v>138</v>
      </c>
    </row>
    <row r="109" spans="2:8" ht="33.450000000000003" customHeight="1" x14ac:dyDescent="0.3">
      <c r="B109" s="87">
        <v>10</v>
      </c>
      <c r="C109" s="12" t="s">
        <v>218</v>
      </c>
      <c r="D109" s="78">
        <v>40000000</v>
      </c>
      <c r="E109" s="73">
        <v>40000000</v>
      </c>
      <c r="F109" s="73">
        <v>40000000</v>
      </c>
      <c r="G109" s="78">
        <f t="shared" si="21"/>
        <v>0</v>
      </c>
      <c r="H109" s="83" t="s">
        <v>138</v>
      </c>
    </row>
    <row r="110" spans="2:8" ht="31.2" x14ac:dyDescent="0.3">
      <c r="B110" s="87">
        <v>11</v>
      </c>
      <c r="C110" s="12" t="s">
        <v>219</v>
      </c>
      <c r="D110" s="78">
        <v>40000000</v>
      </c>
      <c r="E110" s="73">
        <v>40000000</v>
      </c>
      <c r="F110" s="73">
        <v>40000000</v>
      </c>
      <c r="G110" s="78">
        <f t="shared" si="21"/>
        <v>0</v>
      </c>
      <c r="H110" s="83" t="s">
        <v>138</v>
      </c>
    </row>
    <row r="111" spans="2:8" ht="31.2" x14ac:dyDescent="0.3">
      <c r="B111" s="87">
        <v>12</v>
      </c>
      <c r="C111" s="12" t="s">
        <v>220</v>
      </c>
      <c r="D111" s="78">
        <v>40000000</v>
      </c>
      <c r="E111" s="73">
        <v>40000000</v>
      </c>
      <c r="F111" s="73">
        <v>40000000</v>
      </c>
      <c r="G111" s="78">
        <f t="shared" si="21"/>
        <v>0</v>
      </c>
      <c r="H111" s="83" t="s">
        <v>138</v>
      </c>
    </row>
    <row r="112" spans="2:8" ht="31.2" x14ac:dyDescent="0.3">
      <c r="B112" s="87">
        <v>13</v>
      </c>
      <c r="C112" s="12" t="s">
        <v>221</v>
      </c>
      <c r="D112" s="78">
        <v>40000000</v>
      </c>
      <c r="E112" s="73">
        <v>40000000</v>
      </c>
      <c r="F112" s="73">
        <v>40000000</v>
      </c>
      <c r="G112" s="78">
        <f t="shared" si="21"/>
        <v>0</v>
      </c>
      <c r="H112" s="83" t="s">
        <v>138</v>
      </c>
    </row>
    <row r="113" spans="2:8" ht="31.2" x14ac:dyDescent="0.3">
      <c r="B113" s="87">
        <v>14</v>
      </c>
      <c r="C113" s="12" t="s">
        <v>222</v>
      </c>
      <c r="D113" s="78">
        <v>40000000</v>
      </c>
      <c r="E113" s="73">
        <v>40000000</v>
      </c>
      <c r="F113" s="73">
        <v>40000000</v>
      </c>
      <c r="G113" s="78">
        <f t="shared" si="21"/>
        <v>0</v>
      </c>
      <c r="H113" s="83" t="s">
        <v>138</v>
      </c>
    </row>
    <row r="114" spans="2:8" ht="31.2" x14ac:dyDescent="0.3">
      <c r="B114" s="87">
        <v>15</v>
      </c>
      <c r="C114" s="12" t="s">
        <v>223</v>
      </c>
      <c r="D114" s="78">
        <v>40000000</v>
      </c>
      <c r="E114" s="73">
        <v>40000000</v>
      </c>
      <c r="F114" s="73">
        <v>40000000</v>
      </c>
      <c r="G114" s="78">
        <f t="shared" si="21"/>
        <v>0</v>
      </c>
      <c r="H114" s="83" t="s">
        <v>138</v>
      </c>
    </row>
    <row r="115" spans="2:8" ht="31.2" x14ac:dyDescent="0.3">
      <c r="B115" s="87">
        <v>16</v>
      </c>
      <c r="C115" s="12" t="s">
        <v>224</v>
      </c>
      <c r="D115" s="78">
        <v>40000000</v>
      </c>
      <c r="E115" s="73">
        <v>40000000</v>
      </c>
      <c r="F115" s="73">
        <v>40000000</v>
      </c>
      <c r="G115" s="78">
        <f t="shared" si="21"/>
        <v>0</v>
      </c>
      <c r="H115" s="83" t="s">
        <v>138</v>
      </c>
    </row>
    <row r="116" spans="2:8" ht="31.2" x14ac:dyDescent="0.3">
      <c r="B116" s="87">
        <v>17</v>
      </c>
      <c r="C116" s="12" t="s">
        <v>225</v>
      </c>
      <c r="D116" s="78">
        <v>80000000</v>
      </c>
      <c r="E116" s="73">
        <v>80000000</v>
      </c>
      <c r="F116" s="73">
        <v>80000000</v>
      </c>
      <c r="G116" s="78">
        <f t="shared" si="21"/>
        <v>0</v>
      </c>
      <c r="H116" s="83" t="s">
        <v>138</v>
      </c>
    </row>
    <row r="117" spans="2:8" ht="31.2" x14ac:dyDescent="0.3">
      <c r="B117" s="87">
        <v>18</v>
      </c>
      <c r="C117" s="12" t="s">
        <v>226</v>
      </c>
      <c r="D117" s="78">
        <v>40000000</v>
      </c>
      <c r="E117" s="73">
        <v>40000000</v>
      </c>
      <c r="F117" s="78">
        <v>40000000</v>
      </c>
      <c r="G117" s="78">
        <f t="shared" si="21"/>
        <v>0</v>
      </c>
      <c r="H117" s="83" t="s">
        <v>138</v>
      </c>
    </row>
    <row r="118" spans="2:8" ht="31.2" x14ac:dyDescent="0.3">
      <c r="B118" s="87">
        <v>19</v>
      </c>
      <c r="C118" s="12" t="s">
        <v>227</v>
      </c>
      <c r="D118" s="83">
        <v>300000000</v>
      </c>
      <c r="E118" s="89">
        <v>300000000</v>
      </c>
      <c r="F118" s="89">
        <v>300000000</v>
      </c>
      <c r="G118" s="83">
        <f>E118-F118</f>
        <v>0</v>
      </c>
      <c r="H118" s="83" t="s">
        <v>41</v>
      </c>
    </row>
    <row r="119" spans="2:8" ht="31.2" x14ac:dyDescent="0.3">
      <c r="B119" s="87">
        <v>20</v>
      </c>
      <c r="C119" s="12" t="s">
        <v>228</v>
      </c>
      <c r="D119" s="83">
        <v>90000000</v>
      </c>
      <c r="E119" s="89">
        <v>90000000</v>
      </c>
      <c r="F119" s="89">
        <v>90000000</v>
      </c>
      <c r="G119" s="83">
        <f>E119-F119</f>
        <v>0</v>
      </c>
      <c r="H119" s="83" t="s">
        <v>41</v>
      </c>
    </row>
    <row r="120" spans="2:8" x14ac:dyDescent="0.3">
      <c r="B120" s="87">
        <v>21</v>
      </c>
      <c r="C120" s="12" t="s">
        <v>229</v>
      </c>
      <c r="D120" s="78">
        <v>14097391.300000001</v>
      </c>
      <c r="E120" s="73">
        <v>14097391.300000001</v>
      </c>
      <c r="F120" s="73">
        <v>14097391.300000001</v>
      </c>
      <c r="G120" s="78">
        <f t="shared" ref="G120:G122" si="22">E120-F120</f>
        <v>0</v>
      </c>
      <c r="H120" s="83" t="s">
        <v>10</v>
      </c>
    </row>
    <row r="121" spans="2:8" x14ac:dyDescent="0.3">
      <c r="B121" s="87">
        <v>22</v>
      </c>
      <c r="C121" s="12" t="s">
        <v>230</v>
      </c>
      <c r="D121" s="78">
        <v>6514747</v>
      </c>
      <c r="E121" s="73">
        <v>6514747</v>
      </c>
      <c r="F121" s="73">
        <v>6514747</v>
      </c>
      <c r="G121" s="78">
        <f t="shared" si="22"/>
        <v>0</v>
      </c>
      <c r="H121" s="83" t="s">
        <v>10</v>
      </c>
    </row>
    <row r="122" spans="2:8" x14ac:dyDescent="0.3">
      <c r="B122" s="87"/>
      <c r="C122" s="15" t="s">
        <v>231</v>
      </c>
      <c r="D122" s="25">
        <f>SUM(D100:D121)</f>
        <v>1450612138.3</v>
      </c>
      <c r="E122" s="25">
        <f>SUM(E100:E121)</f>
        <v>1450612138.3</v>
      </c>
      <c r="F122" s="25">
        <f>SUM(F100:F121)</f>
        <v>1450612138.3</v>
      </c>
      <c r="G122" s="25">
        <f t="shared" si="22"/>
        <v>0</v>
      </c>
      <c r="H122" s="15"/>
    </row>
    <row r="123" spans="2:8" ht="31.2" x14ac:dyDescent="0.3">
      <c r="B123" s="87">
        <v>23</v>
      </c>
      <c r="C123" s="12" t="s">
        <v>232</v>
      </c>
      <c r="D123" s="78">
        <v>24530182.02</v>
      </c>
      <c r="E123" s="78">
        <v>24530182.02</v>
      </c>
      <c r="F123" s="78">
        <v>24530182.02</v>
      </c>
      <c r="G123" s="78">
        <f>E123-F123</f>
        <v>0</v>
      </c>
      <c r="H123" s="12" t="s">
        <v>233</v>
      </c>
    </row>
    <row r="124" spans="2:8" x14ac:dyDescent="0.3">
      <c r="B124" s="246"/>
      <c r="C124" s="247"/>
      <c r="D124" s="249">
        <f>D123</f>
        <v>24530182.02</v>
      </c>
      <c r="E124" s="249">
        <f t="shared" ref="E124:F124" si="23">E123</f>
        <v>24530182.02</v>
      </c>
      <c r="F124" s="249">
        <f t="shared" si="23"/>
        <v>24530182.02</v>
      </c>
      <c r="G124" s="248"/>
      <c r="H124" s="247"/>
    </row>
    <row r="126" spans="2:8" s="172" customFormat="1" x14ac:dyDescent="0.3">
      <c r="B126" s="233" t="s">
        <v>204</v>
      </c>
      <c r="C126" s="234" t="s">
        <v>342</v>
      </c>
      <c r="D126" s="233"/>
      <c r="E126" s="233"/>
      <c r="F126" s="233"/>
      <c r="G126" s="233"/>
      <c r="H126" s="234"/>
    </row>
    <row r="127" spans="2:8" s="172" customFormat="1" x14ac:dyDescent="0.3">
      <c r="B127" s="233"/>
      <c r="C127" s="234" t="s">
        <v>465</v>
      </c>
      <c r="D127" s="233"/>
      <c r="E127" s="233"/>
      <c r="F127" s="233"/>
      <c r="G127" s="233"/>
      <c r="H127" s="234"/>
    </row>
    <row r="128" spans="2:8" ht="31.2" x14ac:dyDescent="0.3">
      <c r="B128" s="195">
        <v>1</v>
      </c>
      <c r="C128" s="194" t="s">
        <v>569</v>
      </c>
      <c r="D128" s="193">
        <v>10000000</v>
      </c>
      <c r="E128" s="193">
        <v>10000000</v>
      </c>
      <c r="F128" s="193">
        <v>10000000</v>
      </c>
      <c r="G128" s="193">
        <v>0</v>
      </c>
      <c r="H128" s="194" t="s">
        <v>10</v>
      </c>
    </row>
    <row r="129" spans="2:8" ht="31.2" x14ac:dyDescent="0.3">
      <c r="B129" s="195">
        <v>2</v>
      </c>
      <c r="C129" s="194" t="s">
        <v>497</v>
      </c>
      <c r="D129" s="193">
        <v>10000000</v>
      </c>
      <c r="E129" s="193">
        <v>10000000</v>
      </c>
      <c r="F129" s="193">
        <v>10000000</v>
      </c>
      <c r="G129" s="193">
        <v>0</v>
      </c>
      <c r="H129" s="194" t="s">
        <v>496</v>
      </c>
    </row>
    <row r="130" spans="2:8" ht="31.2" x14ac:dyDescent="0.3">
      <c r="B130" s="195">
        <v>3</v>
      </c>
      <c r="C130" s="194" t="s">
        <v>498</v>
      </c>
      <c r="D130" s="193">
        <v>44648040</v>
      </c>
      <c r="E130" s="193">
        <v>9000000</v>
      </c>
      <c r="F130" s="193">
        <v>9000000</v>
      </c>
      <c r="G130" s="193">
        <v>0</v>
      </c>
      <c r="H130" s="194" t="s">
        <v>499</v>
      </c>
    </row>
    <row r="131" spans="2:8" x14ac:dyDescent="0.3">
      <c r="B131" s="195">
        <v>4</v>
      </c>
      <c r="C131" s="194" t="s">
        <v>500</v>
      </c>
      <c r="D131" s="193">
        <v>89296080</v>
      </c>
      <c r="E131" s="193">
        <v>49000000</v>
      </c>
      <c r="F131" s="193">
        <v>49000000</v>
      </c>
      <c r="G131" s="193">
        <v>0</v>
      </c>
      <c r="H131" s="194" t="s">
        <v>501</v>
      </c>
    </row>
    <row r="132" spans="2:8" ht="31.2" x14ac:dyDescent="0.3">
      <c r="B132" s="195">
        <v>5</v>
      </c>
      <c r="C132" s="194" t="s">
        <v>502</v>
      </c>
      <c r="D132" s="193">
        <v>89296080</v>
      </c>
      <c r="E132" s="193">
        <v>55000000</v>
      </c>
      <c r="F132" s="193">
        <v>55000000</v>
      </c>
      <c r="G132" s="193">
        <v>0</v>
      </c>
      <c r="H132" s="194" t="s">
        <v>501</v>
      </c>
    </row>
    <row r="133" spans="2:8" ht="31.2" x14ac:dyDescent="0.3">
      <c r="B133" s="195">
        <v>6</v>
      </c>
      <c r="C133" s="194" t="s">
        <v>503</v>
      </c>
      <c r="D133" s="193">
        <v>30000000</v>
      </c>
      <c r="E133" s="193">
        <v>4500000</v>
      </c>
      <c r="F133" s="193">
        <v>4500000</v>
      </c>
      <c r="G133" s="193">
        <v>0</v>
      </c>
      <c r="H133" s="194" t="s">
        <v>504</v>
      </c>
    </row>
    <row r="134" spans="2:8" x14ac:dyDescent="0.3">
      <c r="B134" s="195">
        <v>7</v>
      </c>
      <c r="C134" s="194" t="s">
        <v>505</v>
      </c>
      <c r="D134" s="193">
        <v>1040600</v>
      </c>
      <c r="E134" s="193">
        <v>840000</v>
      </c>
      <c r="F134" s="193">
        <v>840000</v>
      </c>
      <c r="G134" s="193">
        <v>0</v>
      </c>
      <c r="H134" s="194" t="s">
        <v>10</v>
      </c>
    </row>
    <row r="135" spans="2:8" ht="31.2" x14ac:dyDescent="0.3">
      <c r="B135" s="195">
        <v>8</v>
      </c>
      <c r="C135" s="194" t="s">
        <v>506</v>
      </c>
      <c r="D135" s="193">
        <v>5520000</v>
      </c>
      <c r="E135" s="193">
        <v>2000000</v>
      </c>
      <c r="F135" s="193">
        <v>2000000</v>
      </c>
      <c r="G135" s="193">
        <v>0</v>
      </c>
      <c r="H135" s="194" t="s">
        <v>10</v>
      </c>
    </row>
    <row r="136" spans="2:8" x14ac:dyDescent="0.3">
      <c r="B136" s="195">
        <v>9</v>
      </c>
      <c r="C136" s="194" t="s">
        <v>507</v>
      </c>
      <c r="D136" s="193">
        <v>1230000</v>
      </c>
      <c r="E136" s="193">
        <v>360000</v>
      </c>
      <c r="F136" s="193">
        <v>360000</v>
      </c>
      <c r="G136" s="193">
        <v>0</v>
      </c>
      <c r="H136" s="194" t="s">
        <v>10</v>
      </c>
    </row>
    <row r="137" spans="2:8" ht="31.2" x14ac:dyDescent="0.3">
      <c r="B137" s="195">
        <v>10</v>
      </c>
      <c r="C137" s="194" t="s">
        <v>508</v>
      </c>
      <c r="D137" s="193">
        <v>10000000</v>
      </c>
      <c r="E137" s="193">
        <v>10000000</v>
      </c>
      <c r="F137" s="193">
        <v>10000000</v>
      </c>
      <c r="G137" s="193">
        <v>0</v>
      </c>
      <c r="H137" s="194" t="s">
        <v>509</v>
      </c>
    </row>
    <row r="138" spans="2:8" ht="31.2" x14ac:dyDescent="0.3">
      <c r="B138" s="195">
        <v>11</v>
      </c>
      <c r="C138" s="194" t="s">
        <v>510</v>
      </c>
      <c r="D138" s="193">
        <v>15000000</v>
      </c>
      <c r="E138" s="193">
        <v>6826000</v>
      </c>
      <c r="F138" s="193">
        <v>6826000</v>
      </c>
      <c r="G138" s="193">
        <v>0</v>
      </c>
      <c r="H138" s="194" t="s">
        <v>10</v>
      </c>
    </row>
    <row r="139" spans="2:8" ht="31.2" x14ac:dyDescent="0.3">
      <c r="B139" s="195">
        <v>12</v>
      </c>
      <c r="C139" s="194" t="s">
        <v>511</v>
      </c>
      <c r="D139" s="193">
        <v>34000000</v>
      </c>
      <c r="E139" s="193">
        <v>27847900</v>
      </c>
      <c r="F139" s="193">
        <v>27847900</v>
      </c>
      <c r="G139" s="193">
        <v>0</v>
      </c>
      <c r="H139" s="194" t="s">
        <v>512</v>
      </c>
    </row>
    <row r="140" spans="2:8" ht="31.2" x14ac:dyDescent="0.3">
      <c r="B140" s="195">
        <v>13</v>
      </c>
      <c r="C140" s="194" t="s">
        <v>513</v>
      </c>
      <c r="D140" s="193">
        <v>20000000</v>
      </c>
      <c r="E140" s="193">
        <v>7000000</v>
      </c>
      <c r="F140" s="193">
        <v>7000000</v>
      </c>
      <c r="G140" s="193">
        <v>0</v>
      </c>
      <c r="H140" s="194" t="s">
        <v>514</v>
      </c>
    </row>
    <row r="141" spans="2:8" ht="31.2" x14ac:dyDescent="0.3">
      <c r="B141" s="195">
        <v>14</v>
      </c>
      <c r="C141" s="194" t="s">
        <v>515</v>
      </c>
      <c r="D141" s="193">
        <v>20000000</v>
      </c>
      <c r="E141" s="193">
        <v>7500000</v>
      </c>
      <c r="F141" s="193">
        <v>7500000</v>
      </c>
      <c r="G141" s="193">
        <v>0</v>
      </c>
      <c r="H141" s="194" t="s">
        <v>514</v>
      </c>
    </row>
    <row r="142" spans="2:8" ht="31.2" x14ac:dyDescent="0.3">
      <c r="B142" s="195">
        <v>15</v>
      </c>
      <c r="C142" s="194" t="s">
        <v>516</v>
      </c>
      <c r="D142" s="193">
        <v>80000000</v>
      </c>
      <c r="E142" s="193">
        <v>76816600</v>
      </c>
      <c r="F142" s="193">
        <v>76816600</v>
      </c>
      <c r="G142" s="193">
        <v>0</v>
      </c>
      <c r="H142" s="194" t="s">
        <v>517</v>
      </c>
    </row>
    <row r="143" spans="2:8" ht="31.2" x14ac:dyDescent="0.3">
      <c r="B143" s="195">
        <v>16</v>
      </c>
      <c r="C143" s="194" t="s">
        <v>518</v>
      </c>
      <c r="D143" s="193">
        <v>5000000</v>
      </c>
      <c r="E143" s="193">
        <v>4727000</v>
      </c>
      <c r="F143" s="193">
        <v>4727000</v>
      </c>
      <c r="G143" s="193">
        <v>0</v>
      </c>
      <c r="H143" s="194" t="s">
        <v>519</v>
      </c>
    </row>
    <row r="144" spans="2:8" s="198" customFormat="1" ht="46.8" x14ac:dyDescent="0.3">
      <c r="B144" s="195">
        <v>17</v>
      </c>
      <c r="C144" s="196" t="s">
        <v>520</v>
      </c>
      <c r="D144" s="197">
        <v>5000000</v>
      </c>
      <c r="E144" s="197">
        <v>5000000</v>
      </c>
      <c r="F144" s="197">
        <v>5000000</v>
      </c>
      <c r="G144" s="197">
        <v>0</v>
      </c>
      <c r="H144" s="196" t="s">
        <v>10</v>
      </c>
    </row>
    <row r="145" spans="2:8" s="198" customFormat="1" ht="31.2" x14ac:dyDescent="0.3">
      <c r="B145" s="195">
        <v>18</v>
      </c>
      <c r="C145" s="196" t="s">
        <v>521</v>
      </c>
      <c r="D145" s="197">
        <v>5000000</v>
      </c>
      <c r="E145" s="197">
        <v>5000000</v>
      </c>
      <c r="F145" s="197">
        <v>5000000</v>
      </c>
      <c r="G145" s="197">
        <v>0</v>
      </c>
      <c r="H145" s="229" t="s">
        <v>522</v>
      </c>
    </row>
    <row r="146" spans="2:8" ht="31.2" x14ac:dyDescent="0.3">
      <c r="B146" s="195">
        <v>19</v>
      </c>
      <c r="C146" s="194" t="s">
        <v>523</v>
      </c>
      <c r="D146" s="193">
        <v>50000000</v>
      </c>
      <c r="E146" s="193">
        <v>20000000</v>
      </c>
      <c r="F146" s="193">
        <v>20000000</v>
      </c>
      <c r="G146" s="193">
        <v>0</v>
      </c>
      <c r="H146" s="194" t="s">
        <v>524</v>
      </c>
    </row>
    <row r="147" spans="2:8" ht="31.2" x14ac:dyDescent="0.3">
      <c r="B147" s="195">
        <v>20</v>
      </c>
      <c r="C147" s="194" t="s">
        <v>525</v>
      </c>
      <c r="D147" s="193">
        <v>20000000</v>
      </c>
      <c r="E147" s="193">
        <v>20000000</v>
      </c>
      <c r="F147" s="193">
        <v>20000000</v>
      </c>
      <c r="G147" s="193">
        <v>0</v>
      </c>
      <c r="H147" s="194" t="s">
        <v>526</v>
      </c>
    </row>
    <row r="148" spans="2:8" ht="31.2" x14ac:dyDescent="0.3">
      <c r="B148" s="195">
        <v>21</v>
      </c>
      <c r="C148" s="194" t="s">
        <v>527</v>
      </c>
      <c r="D148" s="193">
        <v>10000000</v>
      </c>
      <c r="E148" s="193">
        <v>7500000</v>
      </c>
      <c r="F148" s="193">
        <v>7500000</v>
      </c>
      <c r="G148" s="193">
        <v>0</v>
      </c>
      <c r="H148" s="194" t="s">
        <v>528</v>
      </c>
    </row>
    <row r="149" spans="2:8" ht="31.2" x14ac:dyDescent="0.3">
      <c r="B149" s="195">
        <v>22</v>
      </c>
      <c r="C149" s="194" t="s">
        <v>529</v>
      </c>
      <c r="D149" s="193">
        <v>5500000</v>
      </c>
      <c r="E149" s="193">
        <v>5500000</v>
      </c>
      <c r="F149" s="193">
        <v>5500000</v>
      </c>
      <c r="G149" s="193">
        <v>0</v>
      </c>
      <c r="H149" s="194" t="s">
        <v>528</v>
      </c>
    </row>
    <row r="150" spans="2:8" ht="31.2" x14ac:dyDescent="0.3">
      <c r="B150" s="195">
        <v>23</v>
      </c>
      <c r="C150" s="194" t="s">
        <v>530</v>
      </c>
      <c r="D150" s="193">
        <v>20000000</v>
      </c>
      <c r="E150" s="193">
        <v>12500000</v>
      </c>
      <c r="F150" s="193">
        <v>12500000</v>
      </c>
      <c r="G150" s="193">
        <v>0</v>
      </c>
      <c r="H150" s="194" t="s">
        <v>528</v>
      </c>
    </row>
    <row r="151" spans="2:8" ht="31.2" x14ac:dyDescent="0.3">
      <c r="B151" s="195">
        <v>24</v>
      </c>
      <c r="C151" s="194" t="s">
        <v>531</v>
      </c>
      <c r="D151" s="193">
        <v>20000000</v>
      </c>
      <c r="E151" s="193">
        <v>12500000</v>
      </c>
      <c r="F151" s="193">
        <v>12500000</v>
      </c>
      <c r="G151" s="193">
        <v>0</v>
      </c>
      <c r="H151" s="194" t="s">
        <v>532</v>
      </c>
    </row>
    <row r="152" spans="2:8" s="172" customFormat="1" x14ac:dyDescent="0.3">
      <c r="B152" s="233"/>
      <c r="C152" s="234" t="s">
        <v>359</v>
      </c>
      <c r="D152" s="233">
        <v>892960800</v>
      </c>
      <c r="E152" s="233">
        <v>369417500</v>
      </c>
      <c r="F152" s="233">
        <v>369417500</v>
      </c>
      <c r="G152" s="233">
        <v>0</v>
      </c>
      <c r="H152" s="234"/>
    </row>
    <row r="153" spans="2:8" x14ac:dyDescent="0.3">
      <c r="B153" s="233"/>
      <c r="C153" s="234" t="s">
        <v>320</v>
      </c>
      <c r="D153" s="233">
        <f>D152+D124+D122+D97+D93+D89+D85+D72+D58+D51+D41+D34+D27+D20+D17+D15</f>
        <v>17563598479.900002</v>
      </c>
      <c r="E153" s="233">
        <f t="shared" ref="E153:G153" si="24">E152+E124+E122+E97+E93+E89+E85+E72+E58+E51+E41+E34+E27+E20+E17+E15</f>
        <v>15893173574.842598</v>
      </c>
      <c r="F153" s="233">
        <f t="shared" si="24"/>
        <v>15793173574.842598</v>
      </c>
      <c r="G153" s="233">
        <f t="shared" si="24"/>
        <v>100000000.00000003</v>
      </c>
      <c r="H153" s="234"/>
    </row>
  </sheetData>
  <mergeCells count="10">
    <mergeCell ref="C2:G2"/>
    <mergeCell ref="D3:E3"/>
    <mergeCell ref="C35:D35"/>
    <mergeCell ref="C42:D42"/>
    <mergeCell ref="C90:D90"/>
    <mergeCell ref="B4:B5"/>
    <mergeCell ref="D4:G4"/>
    <mergeCell ref="C18:G18"/>
    <mergeCell ref="C21:H21"/>
    <mergeCell ref="C28:E2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115"/>
  <sheetViews>
    <sheetView topLeftCell="A96" workbookViewId="0">
      <selection activeCell="E117" sqref="E117"/>
    </sheetView>
  </sheetViews>
  <sheetFormatPr defaultRowHeight="14.4" x14ac:dyDescent="0.3"/>
  <cols>
    <col min="1" max="1" width="4.44140625" customWidth="1"/>
    <col min="2" max="2" width="4.77734375" customWidth="1"/>
    <col min="3" max="3" width="41.88671875" customWidth="1"/>
    <col min="4" max="4" width="15.77734375" style="124" customWidth="1"/>
    <col min="5" max="5" width="19.6640625" style="124" customWidth="1"/>
    <col min="6" max="6" width="18" style="111" customWidth="1"/>
    <col min="7" max="7" width="13" style="160" customWidth="1"/>
    <col min="8" max="8" width="28.88671875" customWidth="1"/>
  </cols>
  <sheetData>
    <row r="2" spans="2:8" ht="25.2" x14ac:dyDescent="0.3">
      <c r="B2" s="265" t="s">
        <v>493</v>
      </c>
      <c r="C2" s="255"/>
      <c r="D2" s="255"/>
      <c r="E2" s="255"/>
      <c r="F2" s="255"/>
      <c r="G2" s="235"/>
      <c r="H2" s="225"/>
    </row>
    <row r="3" spans="2:8" ht="23.4" x14ac:dyDescent="0.3">
      <c r="B3" s="228"/>
      <c r="C3" s="266" t="s">
        <v>568</v>
      </c>
      <c r="D3" s="266"/>
      <c r="E3" s="266"/>
      <c r="F3" s="266"/>
      <c r="G3" s="236"/>
      <c r="H3" s="226"/>
    </row>
    <row r="4" spans="2:8" ht="18" x14ac:dyDescent="0.3">
      <c r="B4" s="227"/>
      <c r="C4" s="269" t="s">
        <v>237</v>
      </c>
      <c r="D4" s="269"/>
      <c r="E4" s="269"/>
      <c r="F4" s="269"/>
      <c r="G4" s="269"/>
      <c r="H4" s="269"/>
    </row>
    <row r="5" spans="2:8" ht="15.45" customHeight="1" x14ac:dyDescent="0.3">
      <c r="B5" s="98"/>
      <c r="C5" s="259" t="s">
        <v>1</v>
      </c>
      <c r="D5" s="260" t="s">
        <v>103</v>
      </c>
      <c r="E5" s="260"/>
      <c r="F5" s="260"/>
      <c r="G5" s="260"/>
      <c r="H5" s="26"/>
    </row>
    <row r="6" spans="2:8" ht="15.6" x14ac:dyDescent="0.3">
      <c r="B6" s="98" t="s">
        <v>0</v>
      </c>
      <c r="C6" s="259"/>
      <c r="D6" s="101" t="s">
        <v>4</v>
      </c>
      <c r="E6" s="101" t="s">
        <v>104</v>
      </c>
      <c r="F6" s="101" t="s">
        <v>105</v>
      </c>
      <c r="G6" s="95" t="s">
        <v>106</v>
      </c>
      <c r="H6" s="15" t="s">
        <v>3</v>
      </c>
    </row>
    <row r="7" spans="2:8" ht="15.6" x14ac:dyDescent="0.3">
      <c r="B7" s="26"/>
      <c r="C7" s="261" t="s">
        <v>32</v>
      </c>
      <c r="D7" s="261"/>
      <c r="E7" s="261"/>
      <c r="F7" s="261"/>
      <c r="G7" s="261"/>
      <c r="H7" s="15"/>
    </row>
    <row r="8" spans="2:8" ht="34.950000000000003" customHeight="1" x14ac:dyDescent="0.3">
      <c r="B8" s="26">
        <v>1</v>
      </c>
      <c r="C8" s="16" t="s">
        <v>238</v>
      </c>
      <c r="D8" s="102">
        <v>1000000000</v>
      </c>
      <c r="E8" s="102">
        <v>1000000000</v>
      </c>
      <c r="F8" s="102">
        <v>1000000000</v>
      </c>
      <c r="G8" s="92">
        <f>D8-F8</f>
        <v>0</v>
      </c>
      <c r="H8" s="12" t="s">
        <v>102</v>
      </c>
    </row>
    <row r="9" spans="2:8" ht="15.6" x14ac:dyDescent="0.3">
      <c r="B9" s="44"/>
      <c r="C9" s="32" t="s">
        <v>34</v>
      </c>
      <c r="D9" s="84">
        <f>D8</f>
        <v>1000000000</v>
      </c>
      <c r="E9" s="84">
        <f>SUM(E8)</f>
        <v>1000000000</v>
      </c>
      <c r="F9" s="84">
        <v>1000000000</v>
      </c>
      <c r="G9" s="93">
        <f>D9-F9</f>
        <v>0</v>
      </c>
      <c r="H9" s="44"/>
    </row>
    <row r="10" spans="2:8" ht="15.6" x14ac:dyDescent="0.3">
      <c r="B10" s="26"/>
      <c r="C10" s="261" t="s">
        <v>125</v>
      </c>
      <c r="D10" s="261"/>
      <c r="E10" s="261"/>
      <c r="F10" s="261"/>
      <c r="G10" s="261"/>
      <c r="H10" s="261"/>
    </row>
    <row r="11" spans="2:8" ht="34.049999999999997" customHeight="1" x14ac:dyDescent="0.3">
      <c r="B11" s="26">
        <v>2</v>
      </c>
      <c r="C11" s="12" t="s">
        <v>239</v>
      </c>
      <c r="D11" s="102">
        <v>50000000</v>
      </c>
      <c r="E11" s="102">
        <v>50000000</v>
      </c>
      <c r="F11" s="102">
        <v>50000000</v>
      </c>
      <c r="G11" s="92">
        <f>E11-F11</f>
        <v>0</v>
      </c>
      <c r="H11" s="12" t="s">
        <v>138</v>
      </c>
    </row>
    <row r="12" spans="2:8" ht="31.2" x14ac:dyDescent="0.3">
      <c r="B12" s="26">
        <v>3</v>
      </c>
      <c r="C12" s="12" t="s">
        <v>321</v>
      </c>
      <c r="D12" s="102">
        <v>50000000</v>
      </c>
      <c r="E12" s="102">
        <v>50000000</v>
      </c>
      <c r="F12" s="102">
        <v>50000000</v>
      </c>
      <c r="G12" s="92">
        <f>E12-F12</f>
        <v>0</v>
      </c>
      <c r="H12" s="12" t="s">
        <v>322</v>
      </c>
    </row>
    <row r="13" spans="2:8" ht="31.2" x14ac:dyDescent="0.3">
      <c r="B13" s="26">
        <v>4</v>
      </c>
      <c r="C13" s="12" t="s">
        <v>240</v>
      </c>
      <c r="D13" s="102">
        <v>100000000</v>
      </c>
      <c r="E13" s="102">
        <v>100000000</v>
      </c>
      <c r="F13" s="103">
        <v>100000000</v>
      </c>
      <c r="G13" s="92">
        <f>E13-F13</f>
        <v>0</v>
      </c>
      <c r="H13" s="12" t="s">
        <v>241</v>
      </c>
    </row>
    <row r="14" spans="2:8" ht="46.8" x14ac:dyDescent="0.3">
      <c r="B14" s="26">
        <v>5</v>
      </c>
      <c r="C14" s="12" t="s">
        <v>242</v>
      </c>
      <c r="D14" s="102">
        <v>300000000</v>
      </c>
      <c r="E14" s="102">
        <v>300000000</v>
      </c>
      <c r="F14" s="102">
        <v>300000000</v>
      </c>
      <c r="G14" s="92">
        <f>E14-F14</f>
        <v>0</v>
      </c>
      <c r="H14" s="12" t="s">
        <v>243</v>
      </c>
    </row>
    <row r="15" spans="2:8" ht="46.8" x14ac:dyDescent="0.3">
      <c r="B15" s="26">
        <v>6</v>
      </c>
      <c r="C15" s="12" t="s">
        <v>244</v>
      </c>
      <c r="D15" s="102">
        <v>100000000</v>
      </c>
      <c r="E15" s="102">
        <v>100000000</v>
      </c>
      <c r="F15" s="102">
        <v>100000000</v>
      </c>
      <c r="G15" s="92">
        <f>E15-F15</f>
        <v>0</v>
      </c>
      <c r="H15" s="12" t="s">
        <v>243</v>
      </c>
    </row>
    <row r="16" spans="2:8" ht="15.6" x14ac:dyDescent="0.3">
      <c r="B16" s="26"/>
      <c r="C16" s="32" t="s">
        <v>34</v>
      </c>
      <c r="D16" s="84">
        <f>SUM(D11:D15)</f>
        <v>600000000</v>
      </c>
      <c r="E16" s="84">
        <f>SUM(E11:E15)</f>
        <v>600000000</v>
      </c>
      <c r="F16" s="84">
        <f>SUM(F11:F15)</f>
        <v>600000000</v>
      </c>
      <c r="G16" s="93">
        <f t="shared" ref="G16:G70" si="0">E16-F16</f>
        <v>0</v>
      </c>
      <c r="H16" s="26"/>
    </row>
    <row r="17" spans="2:8" ht="15.6" x14ac:dyDescent="0.3">
      <c r="B17" s="26"/>
      <c r="C17" s="263" t="s">
        <v>245</v>
      </c>
      <c r="D17" s="263"/>
      <c r="E17" s="263"/>
      <c r="F17" s="263"/>
      <c r="G17" s="263"/>
      <c r="H17" s="263"/>
    </row>
    <row r="18" spans="2:8" ht="15.6" x14ac:dyDescent="0.3">
      <c r="B18" s="26"/>
      <c r="C18" s="32" t="s">
        <v>246</v>
      </c>
      <c r="D18" s="112"/>
      <c r="E18" s="104"/>
      <c r="F18" s="104"/>
      <c r="G18" s="40"/>
      <c r="H18" s="26"/>
    </row>
    <row r="19" spans="2:8" ht="31.2" x14ac:dyDescent="0.3">
      <c r="B19" s="26">
        <v>7</v>
      </c>
      <c r="C19" s="12" t="s">
        <v>247</v>
      </c>
      <c r="D19" s="102">
        <v>50000000</v>
      </c>
      <c r="E19" s="102">
        <v>50000000</v>
      </c>
      <c r="F19" s="102">
        <v>50000000</v>
      </c>
      <c r="G19" s="92">
        <f>E19-F19</f>
        <v>0</v>
      </c>
      <c r="H19" s="12" t="s">
        <v>248</v>
      </c>
    </row>
    <row r="20" spans="2:8" ht="34.049999999999997" customHeight="1" x14ac:dyDescent="0.3">
      <c r="B20" s="26">
        <v>8</v>
      </c>
      <c r="C20" s="12" t="s">
        <v>249</v>
      </c>
      <c r="D20" s="102">
        <v>50000000</v>
      </c>
      <c r="E20" s="102">
        <v>50000000</v>
      </c>
      <c r="F20" s="102">
        <v>50000000</v>
      </c>
      <c r="G20" s="92">
        <f>E20-F20</f>
        <v>0</v>
      </c>
      <c r="H20" s="12" t="s">
        <v>250</v>
      </c>
    </row>
    <row r="21" spans="2:8" ht="15.6" x14ac:dyDescent="0.3">
      <c r="B21" s="44"/>
      <c r="C21" s="15" t="s">
        <v>251</v>
      </c>
      <c r="D21" s="84">
        <f>SUM(D19:D20)</f>
        <v>100000000</v>
      </c>
      <c r="E21" s="84">
        <f>SUM(E19:E20)</f>
        <v>100000000</v>
      </c>
      <c r="F21" s="84">
        <f>SUM(F19:F20)</f>
        <v>100000000</v>
      </c>
      <c r="G21" s="93">
        <f>SUM(G19:G20)</f>
        <v>0</v>
      </c>
      <c r="H21" s="44"/>
    </row>
    <row r="22" spans="2:8" ht="15.6" x14ac:dyDescent="0.3">
      <c r="B22" s="26"/>
      <c r="C22" s="261" t="s">
        <v>252</v>
      </c>
      <c r="D22" s="261"/>
      <c r="E22" s="261"/>
      <c r="F22" s="261"/>
      <c r="G22" s="261"/>
      <c r="H22" s="261"/>
    </row>
    <row r="23" spans="2:8" ht="31.2" x14ac:dyDescent="0.3">
      <c r="B23" s="26">
        <v>9</v>
      </c>
      <c r="C23" s="12" t="s">
        <v>253</v>
      </c>
      <c r="D23" s="102">
        <v>50000000</v>
      </c>
      <c r="E23" s="102">
        <v>50000000</v>
      </c>
      <c r="F23" s="102">
        <v>50000000</v>
      </c>
      <c r="G23" s="92">
        <f>E23-F23</f>
        <v>0</v>
      </c>
      <c r="H23" s="12" t="s">
        <v>250</v>
      </c>
    </row>
    <row r="24" spans="2:8" ht="31.2" x14ac:dyDescent="0.3">
      <c r="B24" s="44"/>
      <c r="C24" s="15" t="s">
        <v>254</v>
      </c>
      <c r="D24" s="84">
        <f>SUM(D23)</f>
        <v>50000000</v>
      </c>
      <c r="E24" s="84">
        <f>SUM(E23)</f>
        <v>50000000</v>
      </c>
      <c r="F24" s="84">
        <f>SUM(F23)</f>
        <v>50000000</v>
      </c>
      <c r="G24" s="93">
        <f t="shared" ref="G24" si="1">E24-F24</f>
        <v>0</v>
      </c>
      <c r="H24" s="44"/>
    </row>
    <row r="25" spans="2:8" ht="15.45" customHeight="1" x14ac:dyDescent="0.3">
      <c r="B25" s="26"/>
      <c r="C25" s="267" t="s">
        <v>255</v>
      </c>
      <c r="D25" s="268"/>
      <c r="E25" s="104"/>
      <c r="F25" s="104"/>
      <c r="G25" s="40"/>
      <c r="H25" s="26"/>
    </row>
    <row r="26" spans="2:8" ht="15.6" x14ac:dyDescent="0.3">
      <c r="B26" s="44"/>
      <c r="C26" s="125" t="s">
        <v>256</v>
      </c>
      <c r="D26" s="125"/>
      <c r="E26" s="125"/>
      <c r="F26" s="125"/>
      <c r="G26" s="75"/>
      <c r="H26" s="125"/>
    </row>
    <row r="27" spans="2:8" ht="31.2" x14ac:dyDescent="0.3">
      <c r="B27" s="26">
        <v>10</v>
      </c>
      <c r="C27" s="12" t="s">
        <v>257</v>
      </c>
      <c r="D27" s="102">
        <v>13200000</v>
      </c>
      <c r="E27" s="102">
        <v>13200000</v>
      </c>
      <c r="F27" s="102">
        <v>13200000</v>
      </c>
      <c r="G27" s="92">
        <f>E27-F27</f>
        <v>0</v>
      </c>
      <c r="H27" s="26" t="s">
        <v>323</v>
      </c>
    </row>
    <row r="28" spans="2:8" ht="31.2" x14ac:dyDescent="0.3">
      <c r="B28" s="26">
        <v>11</v>
      </c>
      <c r="C28" s="12" t="s">
        <v>258</v>
      </c>
      <c r="D28" s="102">
        <v>13200000</v>
      </c>
      <c r="E28" s="102">
        <v>13200000</v>
      </c>
      <c r="F28" s="102">
        <v>13200000</v>
      </c>
      <c r="G28" s="92">
        <f t="shared" ref="G28:G37" si="2">E28-F28</f>
        <v>0</v>
      </c>
      <c r="H28" s="26" t="s">
        <v>323</v>
      </c>
    </row>
    <row r="29" spans="2:8" ht="31.2" x14ac:dyDescent="0.3">
      <c r="B29" s="26">
        <v>12</v>
      </c>
      <c r="C29" s="12" t="s">
        <v>259</v>
      </c>
      <c r="D29" s="102">
        <v>13200000</v>
      </c>
      <c r="E29" s="102">
        <v>13200000</v>
      </c>
      <c r="F29" s="102">
        <v>13200000</v>
      </c>
      <c r="G29" s="92">
        <f t="shared" si="2"/>
        <v>0</v>
      </c>
      <c r="H29" s="26" t="s">
        <v>323</v>
      </c>
    </row>
    <row r="30" spans="2:8" ht="31.2" x14ac:dyDescent="0.3">
      <c r="B30" s="26">
        <v>13</v>
      </c>
      <c r="C30" s="12" t="s">
        <v>260</v>
      </c>
      <c r="D30" s="102">
        <v>13200000</v>
      </c>
      <c r="E30" s="102">
        <v>13200000</v>
      </c>
      <c r="F30" s="102">
        <v>13200000</v>
      </c>
      <c r="G30" s="92">
        <f t="shared" si="2"/>
        <v>0</v>
      </c>
      <c r="H30" s="26" t="s">
        <v>323</v>
      </c>
    </row>
    <row r="31" spans="2:8" ht="31.2" x14ac:dyDescent="0.3">
      <c r="B31" s="26">
        <v>14</v>
      </c>
      <c r="C31" s="12" t="s">
        <v>261</v>
      </c>
      <c r="D31" s="102">
        <v>13200000</v>
      </c>
      <c r="E31" s="102">
        <v>13200000</v>
      </c>
      <c r="F31" s="102">
        <v>13200000</v>
      </c>
      <c r="G31" s="92">
        <f t="shared" si="2"/>
        <v>0</v>
      </c>
      <c r="H31" s="26" t="s">
        <v>323</v>
      </c>
    </row>
    <row r="32" spans="2:8" ht="31.2" x14ac:dyDescent="0.3">
      <c r="B32" s="26">
        <v>15</v>
      </c>
      <c r="C32" s="12" t="s">
        <v>262</v>
      </c>
      <c r="D32" s="102">
        <v>13200000</v>
      </c>
      <c r="E32" s="102">
        <v>13200000</v>
      </c>
      <c r="F32" s="102">
        <v>13200000</v>
      </c>
      <c r="G32" s="92">
        <f t="shared" si="2"/>
        <v>0</v>
      </c>
      <c r="H32" s="26" t="s">
        <v>323</v>
      </c>
    </row>
    <row r="33" spans="2:8" ht="31.2" x14ac:dyDescent="0.3">
      <c r="B33" s="26">
        <v>16</v>
      </c>
      <c r="C33" s="12" t="s">
        <v>263</v>
      </c>
      <c r="D33" s="102">
        <v>13200000</v>
      </c>
      <c r="E33" s="102">
        <v>13200000</v>
      </c>
      <c r="F33" s="102">
        <v>13200000</v>
      </c>
      <c r="G33" s="92">
        <f t="shared" si="2"/>
        <v>0</v>
      </c>
      <c r="H33" s="26" t="s">
        <v>323</v>
      </c>
    </row>
    <row r="34" spans="2:8" ht="31.2" x14ac:dyDescent="0.3">
      <c r="B34" s="26">
        <v>17</v>
      </c>
      <c r="C34" s="12" t="s">
        <v>264</v>
      </c>
      <c r="D34" s="102">
        <v>13200000</v>
      </c>
      <c r="E34" s="102">
        <v>13200000</v>
      </c>
      <c r="F34" s="102">
        <v>13200000</v>
      </c>
      <c r="G34" s="92">
        <f t="shared" si="2"/>
        <v>0</v>
      </c>
      <c r="H34" s="26" t="s">
        <v>323</v>
      </c>
    </row>
    <row r="35" spans="2:8" ht="31.2" x14ac:dyDescent="0.3">
      <c r="B35" s="26">
        <v>18</v>
      </c>
      <c r="C35" s="12" t="s">
        <v>265</v>
      </c>
      <c r="D35" s="102">
        <v>13200000</v>
      </c>
      <c r="E35" s="102">
        <v>13200000</v>
      </c>
      <c r="F35" s="102">
        <v>13200000</v>
      </c>
      <c r="G35" s="92">
        <f t="shared" si="2"/>
        <v>0</v>
      </c>
      <c r="H35" s="26" t="s">
        <v>323</v>
      </c>
    </row>
    <row r="36" spans="2:8" ht="31.2" x14ac:dyDescent="0.3">
      <c r="B36" s="26">
        <v>19</v>
      </c>
      <c r="C36" s="12" t="s">
        <v>266</v>
      </c>
      <c r="D36" s="102">
        <v>13200000</v>
      </c>
      <c r="E36" s="102">
        <v>13200000</v>
      </c>
      <c r="F36" s="102">
        <v>13200000</v>
      </c>
      <c r="G36" s="92">
        <f t="shared" si="2"/>
        <v>0</v>
      </c>
      <c r="H36" s="26" t="s">
        <v>323</v>
      </c>
    </row>
    <row r="37" spans="2:8" ht="15.45" customHeight="1" x14ac:dyDescent="0.3">
      <c r="B37" s="44"/>
      <c r="C37" s="23" t="s">
        <v>267</v>
      </c>
      <c r="D37" s="84">
        <f>SUM(D27:D36)</f>
        <v>132000000</v>
      </c>
      <c r="E37" s="84">
        <f>SUM(E27:E36)</f>
        <v>132000000</v>
      </c>
      <c r="F37" s="84">
        <f>SUM(F27:F36)</f>
        <v>132000000</v>
      </c>
      <c r="G37" s="93">
        <f t="shared" si="2"/>
        <v>0</v>
      </c>
      <c r="H37" s="44"/>
    </row>
    <row r="38" spans="2:8" ht="15.6" x14ac:dyDescent="0.3">
      <c r="B38" s="44"/>
      <c r="C38" s="261" t="s">
        <v>268</v>
      </c>
      <c r="D38" s="261"/>
      <c r="E38" s="261"/>
      <c r="F38" s="261"/>
      <c r="G38" s="261"/>
      <c r="H38" s="261"/>
    </row>
    <row r="39" spans="2:8" ht="31.2" x14ac:dyDescent="0.3">
      <c r="B39" s="26">
        <v>20</v>
      </c>
      <c r="C39" s="12" t="s">
        <v>269</v>
      </c>
      <c r="D39" s="102">
        <v>50000000</v>
      </c>
      <c r="E39" s="102">
        <v>50000000</v>
      </c>
      <c r="F39" s="102">
        <v>50000000</v>
      </c>
      <c r="G39" s="92">
        <f>E39-F39</f>
        <v>0</v>
      </c>
      <c r="H39" s="12" t="s">
        <v>323</v>
      </c>
    </row>
    <row r="40" spans="2:8" ht="31.2" x14ac:dyDescent="0.3">
      <c r="B40" s="26">
        <v>21</v>
      </c>
      <c r="C40" s="12" t="s">
        <v>270</v>
      </c>
      <c r="D40" s="102">
        <v>50000000</v>
      </c>
      <c r="E40" s="102">
        <v>50000000</v>
      </c>
      <c r="F40" s="102">
        <v>50000000</v>
      </c>
      <c r="G40" s="92">
        <f t="shared" ref="G40:G43" si="3">E40-F40</f>
        <v>0</v>
      </c>
      <c r="H40" s="12" t="s">
        <v>323</v>
      </c>
    </row>
    <row r="41" spans="2:8" ht="31.2" x14ac:dyDescent="0.3">
      <c r="B41" s="26">
        <v>22</v>
      </c>
      <c r="C41" s="12" t="s">
        <v>271</v>
      </c>
      <c r="D41" s="102">
        <v>50000000</v>
      </c>
      <c r="E41" s="102">
        <v>50000000</v>
      </c>
      <c r="F41" s="102">
        <v>50000000</v>
      </c>
      <c r="G41" s="92">
        <f t="shared" si="3"/>
        <v>0</v>
      </c>
      <c r="H41" s="12" t="s">
        <v>323</v>
      </c>
    </row>
    <row r="42" spans="2:8" ht="31.2" x14ac:dyDescent="0.3">
      <c r="B42" s="26">
        <v>23</v>
      </c>
      <c r="C42" s="12" t="s">
        <v>272</v>
      </c>
      <c r="D42" s="102">
        <v>50000000</v>
      </c>
      <c r="E42" s="102">
        <v>50000000</v>
      </c>
      <c r="F42" s="102">
        <v>50000000</v>
      </c>
      <c r="G42" s="92">
        <f t="shared" si="3"/>
        <v>0</v>
      </c>
      <c r="H42" s="12" t="s">
        <v>323</v>
      </c>
    </row>
    <row r="43" spans="2:8" ht="15.6" x14ac:dyDescent="0.3">
      <c r="B43" s="44"/>
      <c r="C43" s="15" t="s">
        <v>273</v>
      </c>
      <c r="D43" s="84">
        <f>SUM(D39:D42)</f>
        <v>200000000</v>
      </c>
      <c r="E43" s="84">
        <f>SUM(E39:E42)</f>
        <v>200000000</v>
      </c>
      <c r="F43" s="84">
        <f>SUM(F39:F42)</f>
        <v>200000000</v>
      </c>
      <c r="G43" s="93">
        <f t="shared" si="3"/>
        <v>0</v>
      </c>
      <c r="H43" s="44"/>
    </row>
    <row r="44" spans="2:8" ht="15.6" x14ac:dyDescent="0.3">
      <c r="B44" s="44"/>
      <c r="C44" s="261" t="s">
        <v>274</v>
      </c>
      <c r="D44" s="261"/>
      <c r="E44" s="261"/>
      <c r="F44" s="261"/>
      <c r="G44" s="261"/>
      <c r="H44" s="261"/>
    </row>
    <row r="45" spans="2:8" ht="31.2" x14ac:dyDescent="0.3">
      <c r="B45" s="26">
        <v>24</v>
      </c>
      <c r="C45" s="12" t="s">
        <v>275</v>
      </c>
      <c r="D45" s="102">
        <v>30000000</v>
      </c>
      <c r="E45" s="102">
        <v>30000000</v>
      </c>
      <c r="F45" s="102">
        <v>30000000</v>
      </c>
      <c r="G45" s="92">
        <f>E45-F45</f>
        <v>0</v>
      </c>
      <c r="H45" s="12" t="s">
        <v>324</v>
      </c>
    </row>
    <row r="46" spans="2:8" ht="15.6" x14ac:dyDescent="0.3">
      <c r="B46" s="44"/>
      <c r="C46" s="15" t="s">
        <v>276</v>
      </c>
      <c r="D46" s="84">
        <f>SUM(D45)</f>
        <v>30000000</v>
      </c>
      <c r="E46" s="84">
        <f>SUM(E45)</f>
        <v>30000000</v>
      </c>
      <c r="F46" s="84">
        <f>SUM(F45)</f>
        <v>30000000</v>
      </c>
      <c r="G46" s="93">
        <f>E46-F46</f>
        <v>0</v>
      </c>
      <c r="H46" s="44"/>
    </row>
    <row r="47" spans="2:8" ht="15.6" x14ac:dyDescent="0.3">
      <c r="B47" s="44"/>
      <c r="C47" s="15" t="s">
        <v>277</v>
      </c>
      <c r="D47" s="84"/>
      <c r="E47" s="84"/>
      <c r="F47" s="84"/>
      <c r="G47" s="94"/>
      <c r="H47" s="44"/>
    </row>
    <row r="48" spans="2:8" ht="31.2" x14ac:dyDescent="0.3">
      <c r="B48" s="26">
        <v>25</v>
      </c>
      <c r="C48" s="12" t="s">
        <v>278</v>
      </c>
      <c r="D48" s="102">
        <v>20000000</v>
      </c>
      <c r="E48" s="102">
        <v>20000000</v>
      </c>
      <c r="F48" s="102">
        <v>20000000</v>
      </c>
      <c r="G48" s="92">
        <f>E48-F48</f>
        <v>0</v>
      </c>
      <c r="H48" s="12" t="s">
        <v>323</v>
      </c>
    </row>
    <row r="49" spans="2:8" ht="31.2" x14ac:dyDescent="0.3">
      <c r="B49" s="26">
        <v>26</v>
      </c>
      <c r="C49" s="12" t="s">
        <v>279</v>
      </c>
      <c r="D49" s="102">
        <v>20000000</v>
      </c>
      <c r="E49" s="102">
        <v>20000000</v>
      </c>
      <c r="F49" s="102">
        <v>20000000</v>
      </c>
      <c r="G49" s="92">
        <f t="shared" ref="G49:G57" si="4">E49-F49</f>
        <v>0</v>
      </c>
      <c r="H49" s="12" t="s">
        <v>323</v>
      </c>
    </row>
    <row r="50" spans="2:8" ht="31.2" x14ac:dyDescent="0.3">
      <c r="B50" s="26">
        <v>27</v>
      </c>
      <c r="C50" s="12" t="s">
        <v>280</v>
      </c>
      <c r="D50" s="102">
        <v>20000000</v>
      </c>
      <c r="E50" s="102">
        <v>20000000</v>
      </c>
      <c r="F50" s="102">
        <v>20000000</v>
      </c>
      <c r="G50" s="92">
        <f t="shared" si="4"/>
        <v>0</v>
      </c>
      <c r="H50" s="12" t="s">
        <v>323</v>
      </c>
    </row>
    <row r="51" spans="2:8" ht="31.2" x14ac:dyDescent="0.3">
      <c r="B51" s="26">
        <v>28</v>
      </c>
      <c r="C51" s="12" t="s">
        <v>281</v>
      </c>
      <c r="D51" s="102">
        <v>20000000</v>
      </c>
      <c r="E51" s="102">
        <v>20000000</v>
      </c>
      <c r="F51" s="102">
        <v>20000000</v>
      </c>
      <c r="G51" s="92">
        <f t="shared" si="4"/>
        <v>0</v>
      </c>
      <c r="H51" s="12" t="s">
        <v>323</v>
      </c>
    </row>
    <row r="52" spans="2:8" ht="31.2" x14ac:dyDescent="0.3">
      <c r="B52" s="26">
        <v>29</v>
      </c>
      <c r="C52" s="12" t="s">
        <v>282</v>
      </c>
      <c r="D52" s="102">
        <v>20000000</v>
      </c>
      <c r="E52" s="102">
        <v>20000000</v>
      </c>
      <c r="F52" s="102">
        <v>20000000</v>
      </c>
      <c r="G52" s="92">
        <f t="shared" si="4"/>
        <v>0</v>
      </c>
      <c r="H52" s="12" t="s">
        <v>323</v>
      </c>
    </row>
    <row r="53" spans="2:8" ht="31.2" x14ac:dyDescent="0.3">
      <c r="B53" s="26">
        <v>30</v>
      </c>
      <c r="C53" s="12" t="s">
        <v>283</v>
      </c>
      <c r="D53" s="102">
        <v>20000000</v>
      </c>
      <c r="E53" s="102">
        <v>20000000</v>
      </c>
      <c r="F53" s="102">
        <v>20000000</v>
      </c>
      <c r="G53" s="92">
        <f t="shared" si="4"/>
        <v>0</v>
      </c>
      <c r="H53" s="12" t="s">
        <v>323</v>
      </c>
    </row>
    <row r="54" spans="2:8" ht="31.2" x14ac:dyDescent="0.3">
      <c r="B54" s="26">
        <v>31</v>
      </c>
      <c r="C54" s="12" t="s">
        <v>284</v>
      </c>
      <c r="D54" s="102">
        <v>20000000</v>
      </c>
      <c r="E54" s="102">
        <v>20000000</v>
      </c>
      <c r="F54" s="102">
        <v>20000000</v>
      </c>
      <c r="G54" s="92">
        <f t="shared" si="4"/>
        <v>0</v>
      </c>
      <c r="H54" s="12" t="s">
        <v>323</v>
      </c>
    </row>
    <row r="55" spans="2:8" ht="31.2" x14ac:dyDescent="0.3">
      <c r="B55" s="26">
        <v>32</v>
      </c>
      <c r="C55" s="12" t="s">
        <v>285</v>
      </c>
      <c r="D55" s="102">
        <v>20000000</v>
      </c>
      <c r="E55" s="102">
        <v>20000000</v>
      </c>
      <c r="F55" s="102">
        <v>20000000</v>
      </c>
      <c r="G55" s="92">
        <f t="shared" si="4"/>
        <v>0</v>
      </c>
      <c r="H55" s="12" t="s">
        <v>323</v>
      </c>
    </row>
    <row r="56" spans="2:8" ht="31.2" x14ac:dyDescent="0.3">
      <c r="B56" s="26">
        <v>33</v>
      </c>
      <c r="C56" s="12" t="s">
        <v>286</v>
      </c>
      <c r="D56" s="102">
        <v>20000000</v>
      </c>
      <c r="E56" s="102">
        <v>20000000</v>
      </c>
      <c r="F56" s="102">
        <v>20000000</v>
      </c>
      <c r="G56" s="92">
        <f t="shared" si="4"/>
        <v>0</v>
      </c>
      <c r="H56" s="12" t="s">
        <v>323</v>
      </c>
    </row>
    <row r="57" spans="2:8" ht="15.6" x14ac:dyDescent="0.3">
      <c r="B57" s="44"/>
      <c r="C57" s="15" t="s">
        <v>287</v>
      </c>
      <c r="D57" s="84">
        <f>SUM(D48:D56)</f>
        <v>180000000</v>
      </c>
      <c r="E57" s="84">
        <f>SUM(E48:E56)</f>
        <v>180000000</v>
      </c>
      <c r="F57" s="84">
        <f>SUM(F48:F56)</f>
        <v>180000000</v>
      </c>
      <c r="G57" s="93">
        <f t="shared" si="4"/>
        <v>0</v>
      </c>
      <c r="H57" s="44"/>
    </row>
    <row r="58" spans="2:8" ht="15.6" x14ac:dyDescent="0.3">
      <c r="B58" s="26"/>
      <c r="C58" s="15" t="s">
        <v>288</v>
      </c>
      <c r="D58" s="102"/>
      <c r="E58" s="102"/>
      <c r="F58" s="102"/>
      <c r="G58" s="40"/>
      <c r="H58" s="26"/>
    </row>
    <row r="59" spans="2:8" ht="31.2" x14ac:dyDescent="0.3">
      <c r="B59" s="26">
        <v>34</v>
      </c>
      <c r="C59" s="12" t="s">
        <v>289</v>
      </c>
      <c r="D59" s="102">
        <v>12500000</v>
      </c>
      <c r="E59" s="102">
        <v>12500000</v>
      </c>
      <c r="F59" s="102">
        <v>12500000</v>
      </c>
      <c r="G59" s="92">
        <f>E59-F59</f>
        <v>0</v>
      </c>
      <c r="H59" s="29" t="s">
        <v>290</v>
      </c>
    </row>
    <row r="60" spans="2:8" ht="31.2" x14ac:dyDescent="0.3">
      <c r="B60" s="26">
        <v>35</v>
      </c>
      <c r="C60" s="12" t="s">
        <v>291</v>
      </c>
      <c r="D60" s="102">
        <v>12500000</v>
      </c>
      <c r="E60" s="102">
        <v>12500000</v>
      </c>
      <c r="F60" s="102">
        <v>12500000</v>
      </c>
      <c r="G60" s="92">
        <f t="shared" ref="G60:G62" si="5">E60-F60</f>
        <v>0</v>
      </c>
      <c r="H60" s="29" t="s">
        <v>290</v>
      </c>
    </row>
    <row r="61" spans="2:8" ht="31.2" x14ac:dyDescent="0.3">
      <c r="B61" s="26">
        <v>36</v>
      </c>
      <c r="C61" s="12" t="s">
        <v>292</v>
      </c>
      <c r="D61" s="102">
        <v>18750000</v>
      </c>
      <c r="E61" s="102">
        <v>18750000</v>
      </c>
      <c r="F61" s="102">
        <v>18750000</v>
      </c>
      <c r="G61" s="92">
        <f t="shared" si="5"/>
        <v>0</v>
      </c>
      <c r="H61" s="29" t="s">
        <v>290</v>
      </c>
    </row>
    <row r="62" spans="2:8" ht="18.45" customHeight="1" x14ac:dyDescent="0.3">
      <c r="B62" s="26"/>
      <c r="C62" s="15" t="s">
        <v>293</v>
      </c>
      <c r="D62" s="84">
        <f>SUM(D59:D61)</f>
        <v>43750000</v>
      </c>
      <c r="E62" s="113">
        <f>SUM(E59:E61)</f>
        <v>43750000</v>
      </c>
      <c r="F62" s="84">
        <f>SUM(F59:F61)</f>
        <v>43750000</v>
      </c>
      <c r="G62" s="93">
        <f t="shared" si="5"/>
        <v>0</v>
      </c>
      <c r="H62" s="44"/>
    </row>
    <row r="63" spans="2:8" ht="18.45" customHeight="1" x14ac:dyDescent="0.3">
      <c r="B63" s="26"/>
      <c r="C63" s="15" t="s">
        <v>294</v>
      </c>
      <c r="D63" s="102"/>
      <c r="E63" s="102"/>
      <c r="F63" s="102"/>
      <c r="G63" s="40"/>
      <c r="H63" s="26"/>
    </row>
    <row r="64" spans="2:8" ht="32.549999999999997" customHeight="1" x14ac:dyDescent="0.3">
      <c r="B64" s="26">
        <v>37</v>
      </c>
      <c r="C64" s="12" t="s">
        <v>295</v>
      </c>
      <c r="D64" s="102">
        <v>20000000</v>
      </c>
      <c r="E64" s="102">
        <v>20000000</v>
      </c>
      <c r="F64" s="102">
        <v>20000000</v>
      </c>
      <c r="G64" s="92">
        <f>E64-F64</f>
        <v>0</v>
      </c>
      <c r="H64" s="12" t="s">
        <v>41</v>
      </c>
    </row>
    <row r="65" spans="2:8" ht="16.95" customHeight="1" x14ac:dyDescent="0.3">
      <c r="B65" s="44"/>
      <c r="C65" s="15" t="s">
        <v>296</v>
      </c>
      <c r="D65" s="84">
        <f>SUM(D64)</f>
        <v>20000000</v>
      </c>
      <c r="E65" s="84">
        <f>SUM(E64)</f>
        <v>20000000</v>
      </c>
      <c r="F65" s="84">
        <f>SUM(F64)</f>
        <v>20000000</v>
      </c>
      <c r="G65" s="93">
        <f>E65-F65</f>
        <v>0</v>
      </c>
      <c r="H65" s="44"/>
    </row>
    <row r="66" spans="2:8" ht="15.6" x14ac:dyDescent="0.3">
      <c r="B66" s="26"/>
      <c r="C66" s="32" t="s">
        <v>158</v>
      </c>
      <c r="D66" s="84"/>
      <c r="E66" s="102"/>
      <c r="F66" s="102"/>
      <c r="G66" s="40"/>
      <c r="H66" s="26"/>
    </row>
    <row r="67" spans="2:8" ht="31.2" x14ac:dyDescent="0.3">
      <c r="B67" s="26">
        <v>38</v>
      </c>
      <c r="C67" s="16" t="s">
        <v>297</v>
      </c>
      <c r="D67" s="102">
        <v>183936000</v>
      </c>
      <c r="E67" s="102">
        <v>183936000</v>
      </c>
      <c r="F67" s="102">
        <v>183936000</v>
      </c>
      <c r="G67" s="40">
        <v>0</v>
      </c>
      <c r="H67" s="12" t="s">
        <v>298</v>
      </c>
    </row>
    <row r="68" spans="2:8" ht="31.2" x14ac:dyDescent="0.3">
      <c r="B68" s="26">
        <v>39</v>
      </c>
      <c r="C68" s="16" t="s">
        <v>160</v>
      </c>
      <c r="D68" s="102">
        <v>180113000</v>
      </c>
      <c r="E68" s="102">
        <v>180113000</v>
      </c>
      <c r="F68" s="102">
        <v>180113000</v>
      </c>
      <c r="G68" s="40">
        <f>E68-F68</f>
        <v>0</v>
      </c>
      <c r="H68" s="12" t="s">
        <v>298</v>
      </c>
    </row>
    <row r="69" spans="2:8" ht="31.2" x14ac:dyDescent="0.3">
      <c r="B69" s="26">
        <v>40</v>
      </c>
      <c r="C69" s="16" t="s">
        <v>162</v>
      </c>
      <c r="D69" s="102">
        <v>109773000</v>
      </c>
      <c r="E69" s="102">
        <v>109773000</v>
      </c>
      <c r="F69" s="102">
        <v>109773000</v>
      </c>
      <c r="G69" s="40">
        <f t="shared" si="0"/>
        <v>0</v>
      </c>
      <c r="H69" s="12" t="s">
        <v>298</v>
      </c>
    </row>
    <row r="70" spans="2:8" ht="31.2" x14ac:dyDescent="0.3">
      <c r="B70" s="26">
        <v>41</v>
      </c>
      <c r="C70" s="16" t="s">
        <v>164</v>
      </c>
      <c r="D70" s="102">
        <v>169128000</v>
      </c>
      <c r="E70" s="102">
        <v>169128000</v>
      </c>
      <c r="F70" s="102">
        <v>169128000</v>
      </c>
      <c r="G70" s="40">
        <f t="shared" si="0"/>
        <v>0</v>
      </c>
      <c r="H70" s="12" t="s">
        <v>298</v>
      </c>
    </row>
    <row r="71" spans="2:8" ht="31.2" x14ac:dyDescent="0.3">
      <c r="B71" s="26">
        <v>42</v>
      </c>
      <c r="C71" s="16" t="s">
        <v>299</v>
      </c>
      <c r="D71" s="102">
        <v>63724000</v>
      </c>
      <c r="E71" s="102">
        <v>63724000</v>
      </c>
      <c r="F71" s="102">
        <v>63724000</v>
      </c>
      <c r="G71" s="40">
        <v>0</v>
      </c>
      <c r="H71" s="12" t="s">
        <v>298</v>
      </c>
    </row>
    <row r="72" spans="2:8" ht="15.6" x14ac:dyDescent="0.3">
      <c r="B72" s="44"/>
      <c r="C72" s="32" t="s">
        <v>34</v>
      </c>
      <c r="D72" s="84">
        <f>SUM(D67:D71)</f>
        <v>706674000</v>
      </c>
      <c r="E72" s="84">
        <f>SUM(E67:E71)</f>
        <v>706674000</v>
      </c>
      <c r="F72" s="84">
        <f>SUM(F67:F71)</f>
        <v>706674000</v>
      </c>
      <c r="G72" s="94">
        <f t="shared" ref="G72" si="6">E72-F72</f>
        <v>0</v>
      </c>
      <c r="H72" s="44"/>
    </row>
    <row r="73" spans="2:8" ht="15.6" x14ac:dyDescent="0.3">
      <c r="B73" s="44"/>
      <c r="C73" s="32"/>
      <c r="D73" s="84"/>
      <c r="E73" s="84"/>
      <c r="F73" s="84"/>
      <c r="G73" s="94"/>
      <c r="H73" s="44"/>
    </row>
    <row r="74" spans="2:8" ht="15.6" x14ac:dyDescent="0.3">
      <c r="B74" s="26"/>
      <c r="C74" s="15" t="s">
        <v>76</v>
      </c>
      <c r="D74" s="102"/>
      <c r="E74" s="102"/>
      <c r="F74" s="102"/>
      <c r="G74" s="40"/>
      <c r="H74" s="12"/>
    </row>
    <row r="75" spans="2:8" ht="15.6" x14ac:dyDescent="0.3">
      <c r="B75" s="26"/>
      <c r="C75" s="15" t="s">
        <v>169</v>
      </c>
      <c r="D75" s="84"/>
      <c r="E75" s="102"/>
      <c r="F75" s="102"/>
      <c r="G75" s="40"/>
      <c r="H75" s="12"/>
    </row>
    <row r="76" spans="2:8" ht="15.6" x14ac:dyDescent="0.3">
      <c r="B76" s="26"/>
      <c r="C76" s="15" t="s">
        <v>300</v>
      </c>
      <c r="D76" s="114"/>
      <c r="E76" s="114"/>
      <c r="F76" s="105"/>
      <c r="G76" s="66"/>
      <c r="H76" s="15"/>
    </row>
    <row r="77" spans="2:8" ht="31.2" x14ac:dyDescent="0.3">
      <c r="B77" s="26">
        <v>43</v>
      </c>
      <c r="C77" s="16" t="s">
        <v>78</v>
      </c>
      <c r="D77" s="102">
        <v>107537000</v>
      </c>
      <c r="E77" s="102">
        <v>88382449.459999993</v>
      </c>
      <c r="F77" s="102">
        <v>88382449.459999993</v>
      </c>
      <c r="G77" s="40">
        <f>E77-F77</f>
        <v>0</v>
      </c>
      <c r="H77" s="12" t="s">
        <v>301</v>
      </c>
    </row>
    <row r="78" spans="2:8" ht="31.2" x14ac:dyDescent="0.3">
      <c r="B78" s="26">
        <v>44</v>
      </c>
      <c r="C78" s="16" t="s">
        <v>80</v>
      </c>
      <c r="D78" s="102">
        <v>33000000</v>
      </c>
      <c r="E78" s="102">
        <v>24750000</v>
      </c>
      <c r="F78" s="102">
        <v>24750000</v>
      </c>
      <c r="G78" s="40">
        <f t="shared" ref="G78:G81" si="7">E78-F78</f>
        <v>0</v>
      </c>
      <c r="H78" s="12" t="s">
        <v>302</v>
      </c>
    </row>
    <row r="79" spans="2:8" ht="31.2" x14ac:dyDescent="0.3">
      <c r="B79" s="26">
        <v>45</v>
      </c>
      <c r="C79" s="16" t="s">
        <v>171</v>
      </c>
      <c r="D79" s="102">
        <v>4645620000</v>
      </c>
      <c r="E79" s="102">
        <v>3307809438.8000002</v>
      </c>
      <c r="F79" s="102">
        <v>3307809438.8000002</v>
      </c>
      <c r="G79" s="40">
        <f t="shared" si="7"/>
        <v>0</v>
      </c>
      <c r="H79" s="12" t="s">
        <v>303</v>
      </c>
    </row>
    <row r="80" spans="2:8" ht="31.2" x14ac:dyDescent="0.3">
      <c r="B80" s="26">
        <v>46</v>
      </c>
      <c r="C80" s="16" t="s">
        <v>82</v>
      </c>
      <c r="D80" s="102">
        <v>547680000</v>
      </c>
      <c r="E80" s="102">
        <v>452905938.65000004</v>
      </c>
      <c r="F80" s="102">
        <v>452905938.65000004</v>
      </c>
      <c r="G80" s="94">
        <f t="shared" si="7"/>
        <v>0</v>
      </c>
      <c r="H80" s="12" t="s">
        <v>21</v>
      </c>
    </row>
    <row r="81" spans="2:8" ht="15.6" x14ac:dyDescent="0.3">
      <c r="B81" s="44"/>
      <c r="C81" s="32" t="s">
        <v>34</v>
      </c>
      <c r="D81" s="84">
        <f>SUM(D77:D80)</f>
        <v>5333837000</v>
      </c>
      <c r="E81" s="84">
        <f>SUM(E77:E80)</f>
        <v>3873847826.9100003</v>
      </c>
      <c r="F81" s="84">
        <f>SUM(F77:F80)</f>
        <v>3873847826.9100003</v>
      </c>
      <c r="G81" s="94">
        <f t="shared" si="7"/>
        <v>0</v>
      </c>
      <c r="H81" s="15"/>
    </row>
    <row r="82" spans="2:8" ht="15.6" x14ac:dyDescent="0.3">
      <c r="B82" s="26"/>
      <c r="C82" s="32" t="s">
        <v>173</v>
      </c>
      <c r="D82" s="102"/>
      <c r="E82" s="102"/>
      <c r="F82" s="102"/>
      <c r="G82" s="40"/>
      <c r="H82" s="12"/>
    </row>
    <row r="83" spans="2:8" ht="46.8" x14ac:dyDescent="0.3">
      <c r="B83" s="26">
        <v>47</v>
      </c>
      <c r="C83" s="16" t="s">
        <v>174</v>
      </c>
      <c r="D83" s="115">
        <v>283656000</v>
      </c>
      <c r="E83" s="116">
        <v>233305866.84999999</v>
      </c>
      <c r="F83" s="106">
        <v>233305866.84999999</v>
      </c>
      <c r="G83" s="40">
        <f>E83-F83</f>
        <v>0</v>
      </c>
      <c r="H83" s="12" t="s">
        <v>301</v>
      </c>
    </row>
    <row r="84" spans="2:8" ht="31.2" x14ac:dyDescent="0.3">
      <c r="B84" s="26">
        <v>48</v>
      </c>
      <c r="C84" s="16" t="s">
        <v>175</v>
      </c>
      <c r="D84" s="102">
        <v>259200000</v>
      </c>
      <c r="E84" s="116">
        <v>194600000</v>
      </c>
      <c r="F84" s="106">
        <v>194600000</v>
      </c>
      <c r="G84" s="40">
        <f t="shared" ref="G84:G86" si="8">E84-F84</f>
        <v>0</v>
      </c>
      <c r="H84" s="12" t="s">
        <v>302</v>
      </c>
    </row>
    <row r="85" spans="2:8" ht="31.2" x14ac:dyDescent="0.3">
      <c r="B85" s="26">
        <v>49</v>
      </c>
      <c r="C85" s="16" t="s">
        <v>176</v>
      </c>
      <c r="D85" s="102">
        <v>1763640000</v>
      </c>
      <c r="E85" s="116">
        <v>1364074304</v>
      </c>
      <c r="F85" s="106">
        <v>1364074304</v>
      </c>
      <c r="G85" s="40">
        <f t="shared" si="8"/>
        <v>0</v>
      </c>
      <c r="H85" s="12" t="s">
        <v>303</v>
      </c>
    </row>
    <row r="86" spans="2:8" ht="15.6" x14ac:dyDescent="0.3">
      <c r="B86" s="26"/>
      <c r="C86" s="14" t="s">
        <v>304</v>
      </c>
      <c r="D86" s="84">
        <f>SUM(D83:D85)</f>
        <v>2306496000</v>
      </c>
      <c r="E86" s="33">
        <f>SUM(E83:E85)</f>
        <v>1791980170.8499999</v>
      </c>
      <c r="F86" s="33">
        <f>SUM(F83:F85)</f>
        <v>1791980170.8499999</v>
      </c>
      <c r="G86" s="94">
        <f t="shared" si="8"/>
        <v>0</v>
      </c>
      <c r="H86" s="14"/>
    </row>
    <row r="87" spans="2:8" ht="15.6" x14ac:dyDescent="0.3">
      <c r="B87" s="26"/>
      <c r="C87" s="15" t="s">
        <v>177</v>
      </c>
      <c r="D87" s="84">
        <f>D81+D86</f>
        <v>7640333000</v>
      </c>
      <c r="E87" s="33">
        <f>E81+E86</f>
        <v>5665827997.7600002</v>
      </c>
      <c r="F87" s="33">
        <f>F81+F86</f>
        <v>5665827997.7600002</v>
      </c>
      <c r="G87" s="34">
        <f>G81+G86</f>
        <v>0</v>
      </c>
      <c r="H87" s="96"/>
    </row>
    <row r="88" spans="2:8" ht="31.2" x14ac:dyDescent="0.3">
      <c r="B88" s="26">
        <v>50</v>
      </c>
      <c r="C88" s="72" t="s">
        <v>305</v>
      </c>
      <c r="D88" s="119">
        <v>2698992000</v>
      </c>
      <c r="E88" s="118">
        <v>1118677299</v>
      </c>
      <c r="F88" s="108">
        <v>885918554</v>
      </c>
      <c r="G88" s="92">
        <f t="shared" ref="G88:G89" si="9">E88-F88</f>
        <v>232758745</v>
      </c>
      <c r="H88" s="12" t="s">
        <v>574</v>
      </c>
    </row>
    <row r="89" spans="2:8" ht="15.6" x14ac:dyDescent="0.3">
      <c r="B89" s="44"/>
      <c r="C89" s="74" t="s">
        <v>34</v>
      </c>
      <c r="D89" s="107">
        <f>SUM(D88:D88)</f>
        <v>2698992000</v>
      </c>
      <c r="E89" s="117">
        <f>SUM(E88:E88)</f>
        <v>1118677299</v>
      </c>
      <c r="F89" s="107">
        <f>SUM(F88:F88)</f>
        <v>885918554</v>
      </c>
      <c r="G89" s="93">
        <f t="shared" si="9"/>
        <v>232758745</v>
      </c>
      <c r="H89" s="15"/>
    </row>
    <row r="90" spans="2:8" ht="15.6" x14ac:dyDescent="0.3">
      <c r="B90" s="26"/>
      <c r="C90" s="74" t="s">
        <v>306</v>
      </c>
      <c r="D90" s="108"/>
      <c r="E90" s="108"/>
      <c r="F90" s="108"/>
      <c r="G90" s="40"/>
      <c r="H90" s="12"/>
    </row>
    <row r="91" spans="2:8" ht="15.6" x14ac:dyDescent="0.3">
      <c r="B91" s="26">
        <v>51</v>
      </c>
      <c r="C91" s="72" t="s">
        <v>307</v>
      </c>
      <c r="D91" s="120">
        <v>60014148</v>
      </c>
      <c r="E91" s="108">
        <v>60014148</v>
      </c>
      <c r="F91" s="108">
        <v>60014148</v>
      </c>
      <c r="G91" s="40">
        <v>0</v>
      </c>
      <c r="H91" s="12" t="s">
        <v>138</v>
      </c>
    </row>
    <row r="92" spans="2:8" ht="31.2" x14ac:dyDescent="0.3">
      <c r="B92" s="26">
        <v>52</v>
      </c>
      <c r="C92" s="72" t="s">
        <v>309</v>
      </c>
      <c r="D92" s="120">
        <v>80000000</v>
      </c>
      <c r="E92" s="109">
        <v>80000000</v>
      </c>
      <c r="F92" s="109">
        <v>80000000</v>
      </c>
      <c r="G92" s="237">
        <f t="shared" ref="G92:G99" si="10">E92-F92</f>
        <v>0</v>
      </c>
      <c r="H92" s="72" t="s">
        <v>310</v>
      </c>
    </row>
    <row r="93" spans="2:8" ht="31.2" x14ac:dyDescent="0.3">
      <c r="B93" s="26">
        <v>53</v>
      </c>
      <c r="C93" s="72" t="s">
        <v>311</v>
      </c>
      <c r="D93" s="120">
        <v>100000000</v>
      </c>
      <c r="E93" s="109">
        <v>100000000</v>
      </c>
      <c r="F93" s="109">
        <v>100000000</v>
      </c>
      <c r="G93" s="237">
        <f t="shared" si="10"/>
        <v>0</v>
      </c>
      <c r="H93" s="72" t="s">
        <v>310</v>
      </c>
    </row>
    <row r="94" spans="2:8" ht="31.2" x14ac:dyDescent="0.3">
      <c r="B94" s="26">
        <v>54</v>
      </c>
      <c r="C94" s="72" t="s">
        <v>312</v>
      </c>
      <c r="D94" s="120">
        <v>80000000</v>
      </c>
      <c r="E94" s="109">
        <v>80000000</v>
      </c>
      <c r="F94" s="109">
        <v>80000000</v>
      </c>
      <c r="G94" s="237">
        <f t="shared" si="10"/>
        <v>0</v>
      </c>
      <c r="H94" s="72" t="s">
        <v>310</v>
      </c>
    </row>
    <row r="95" spans="2:8" ht="31.2" x14ac:dyDescent="0.3">
      <c r="B95" s="26">
        <v>55</v>
      </c>
      <c r="C95" s="72" t="s">
        <v>313</v>
      </c>
      <c r="D95" s="120">
        <v>60000000</v>
      </c>
      <c r="E95" s="109">
        <v>60000000</v>
      </c>
      <c r="F95" s="109">
        <v>60000000</v>
      </c>
      <c r="G95" s="237">
        <f t="shared" si="10"/>
        <v>0</v>
      </c>
      <c r="H95" s="72" t="s">
        <v>310</v>
      </c>
    </row>
    <row r="96" spans="2:8" ht="31.2" x14ac:dyDescent="0.3">
      <c r="B96" s="26">
        <v>56</v>
      </c>
      <c r="C96" s="72" t="s">
        <v>314</v>
      </c>
      <c r="D96" s="120">
        <v>80000000</v>
      </c>
      <c r="E96" s="109">
        <v>80000000</v>
      </c>
      <c r="F96" s="109">
        <v>80000000</v>
      </c>
      <c r="G96" s="237">
        <f t="shared" si="10"/>
        <v>0</v>
      </c>
      <c r="H96" s="72" t="s">
        <v>310</v>
      </c>
    </row>
    <row r="97" spans="2:9" ht="31.2" x14ac:dyDescent="0.3">
      <c r="B97" s="26">
        <v>57</v>
      </c>
      <c r="C97" s="72" t="s">
        <v>315</v>
      </c>
      <c r="D97" s="120">
        <v>80000000</v>
      </c>
      <c r="E97" s="109">
        <v>80000000</v>
      </c>
      <c r="F97" s="109">
        <v>80000000</v>
      </c>
      <c r="G97" s="237">
        <f t="shared" si="10"/>
        <v>0</v>
      </c>
      <c r="H97" s="72" t="s">
        <v>310</v>
      </c>
    </row>
    <row r="98" spans="2:9" ht="15.6" x14ac:dyDescent="0.3">
      <c r="B98" s="26">
        <v>58</v>
      </c>
      <c r="C98" s="72" t="s">
        <v>316</v>
      </c>
      <c r="D98" s="120">
        <v>100000000</v>
      </c>
      <c r="E98" s="109">
        <v>100000000</v>
      </c>
      <c r="F98" s="109">
        <v>100000000</v>
      </c>
      <c r="G98" s="237">
        <f t="shared" si="10"/>
        <v>0</v>
      </c>
      <c r="H98" s="72" t="s">
        <v>317</v>
      </c>
    </row>
    <row r="99" spans="2:9" ht="21" customHeight="1" x14ac:dyDescent="0.3">
      <c r="B99" s="26">
        <v>59</v>
      </c>
      <c r="C99" s="72" t="s">
        <v>318</v>
      </c>
      <c r="D99" s="120">
        <v>100000000</v>
      </c>
      <c r="E99" s="109">
        <v>100000000</v>
      </c>
      <c r="F99" s="109">
        <v>100000000</v>
      </c>
      <c r="G99" s="237">
        <f t="shared" si="10"/>
        <v>0</v>
      </c>
      <c r="H99" s="72" t="s">
        <v>317</v>
      </c>
    </row>
    <row r="100" spans="2:9" ht="15.6" x14ac:dyDescent="0.3">
      <c r="B100" s="44"/>
      <c r="C100" s="74" t="s">
        <v>319</v>
      </c>
      <c r="D100" s="121">
        <f>SUM(D92:D99)</f>
        <v>680000000</v>
      </c>
      <c r="E100" s="121">
        <f>SUM(E92:E99)</f>
        <v>680000000</v>
      </c>
      <c r="F100" s="90">
        <f>SUM(F92:F99)</f>
        <v>680000000</v>
      </c>
      <c r="G100" s="238">
        <f>SUM(G92:G99)</f>
        <v>0</v>
      </c>
      <c r="H100" s="74"/>
    </row>
    <row r="101" spans="2:9" ht="15.6" x14ac:dyDescent="0.3">
      <c r="B101" s="96"/>
      <c r="C101" s="74" t="s">
        <v>575</v>
      </c>
      <c r="D101" s="122">
        <f>D9+D16+D21+D24+D37+D43+D46+D57+D62+D65+D72+D87+D89+D100</f>
        <v>14081749000</v>
      </c>
      <c r="E101" s="122">
        <f>E9+E16+E21+E24+E37+E43+E46+E57+E62+E65+E72+E87+E89+E100</f>
        <v>10526929296.76</v>
      </c>
      <c r="F101" s="122">
        <f>F9+F16+F21+F24+F37+F43+F46+F57+F62+F65+F72+F87+F89+F100</f>
        <v>10294170551.76</v>
      </c>
      <c r="G101" s="239">
        <f>G9+G16+G21+G24+G37+G43+G46+G57+G62+G65+G72+G87+G89+G100</f>
        <v>232758745</v>
      </c>
      <c r="H101" s="97"/>
    </row>
    <row r="102" spans="2:9" x14ac:dyDescent="0.3">
      <c r="B102" s="99"/>
      <c r="C102" s="99"/>
      <c r="D102" s="123"/>
      <c r="E102" s="123"/>
      <c r="F102" s="110"/>
      <c r="G102" s="159"/>
      <c r="H102" s="99"/>
    </row>
    <row r="103" spans="2:9" x14ac:dyDescent="0.3">
      <c r="B103" s="126"/>
      <c r="C103" s="127" t="s">
        <v>325</v>
      </c>
      <c r="D103" s="128"/>
      <c r="E103" s="128"/>
      <c r="F103" s="129"/>
      <c r="G103" s="240"/>
      <c r="H103" s="129"/>
      <c r="I103" s="135"/>
    </row>
    <row r="104" spans="2:9" ht="27.6" x14ac:dyDescent="0.3">
      <c r="B104" s="126">
        <v>1</v>
      </c>
      <c r="C104" s="55" t="s">
        <v>326</v>
      </c>
      <c r="D104" s="88">
        <v>10000000</v>
      </c>
      <c r="E104" s="130">
        <v>10000000</v>
      </c>
      <c r="F104" s="130">
        <v>10000000</v>
      </c>
      <c r="G104" s="131">
        <f>E104-F104</f>
        <v>0</v>
      </c>
      <c r="H104" s="55" t="s">
        <v>10</v>
      </c>
    </row>
    <row r="105" spans="2:9" x14ac:dyDescent="0.3">
      <c r="B105" s="126">
        <v>2</v>
      </c>
      <c r="C105" s="55" t="s">
        <v>327</v>
      </c>
      <c r="D105" s="88">
        <v>10000000</v>
      </c>
      <c r="E105" s="130">
        <v>10000000</v>
      </c>
      <c r="F105" s="130">
        <v>10000000</v>
      </c>
      <c r="G105" s="131">
        <f t="shared" ref="G105:G113" si="11">E105-F105</f>
        <v>0</v>
      </c>
      <c r="H105" s="55" t="s">
        <v>10</v>
      </c>
    </row>
    <row r="106" spans="2:9" x14ac:dyDescent="0.3">
      <c r="B106" s="126">
        <v>3</v>
      </c>
      <c r="C106" s="55" t="s">
        <v>328</v>
      </c>
      <c r="D106" s="88">
        <v>10000000</v>
      </c>
      <c r="E106" s="130">
        <v>10000000</v>
      </c>
      <c r="F106" s="130">
        <v>10000000</v>
      </c>
      <c r="G106" s="131">
        <f t="shared" si="11"/>
        <v>0</v>
      </c>
      <c r="H106" s="55" t="s">
        <v>10</v>
      </c>
    </row>
    <row r="107" spans="2:9" x14ac:dyDescent="0.3">
      <c r="B107" s="126">
        <v>4</v>
      </c>
      <c r="C107" s="55" t="s">
        <v>329</v>
      </c>
      <c r="D107" s="88">
        <v>8000000</v>
      </c>
      <c r="E107" s="130">
        <v>8000000</v>
      </c>
      <c r="F107" s="130">
        <v>8000000</v>
      </c>
      <c r="G107" s="131">
        <f t="shared" si="11"/>
        <v>0</v>
      </c>
      <c r="H107" s="55" t="s">
        <v>10</v>
      </c>
    </row>
    <row r="108" spans="2:9" ht="27.6" x14ac:dyDescent="0.3">
      <c r="B108" s="126">
        <v>5</v>
      </c>
      <c r="C108" s="55" t="s">
        <v>330</v>
      </c>
      <c r="D108" s="88">
        <v>10000000</v>
      </c>
      <c r="E108" s="130">
        <v>10000000</v>
      </c>
      <c r="F108" s="130">
        <v>10000000</v>
      </c>
      <c r="G108" s="131">
        <f t="shared" si="11"/>
        <v>0</v>
      </c>
      <c r="H108" s="55" t="s">
        <v>10</v>
      </c>
    </row>
    <row r="109" spans="2:9" x14ac:dyDescent="0.3">
      <c r="B109" s="126">
        <v>6</v>
      </c>
      <c r="C109" s="55" t="s">
        <v>331</v>
      </c>
      <c r="D109" s="88">
        <v>7000000</v>
      </c>
      <c r="E109" s="130">
        <v>7000000</v>
      </c>
      <c r="F109" s="130">
        <v>7000000</v>
      </c>
      <c r="G109" s="131">
        <f t="shared" si="11"/>
        <v>0</v>
      </c>
      <c r="H109" s="55" t="s">
        <v>10</v>
      </c>
    </row>
    <row r="110" spans="2:9" x14ac:dyDescent="0.3">
      <c r="B110" s="126">
        <v>7</v>
      </c>
      <c r="C110" s="55" t="s">
        <v>332</v>
      </c>
      <c r="D110" s="88">
        <v>10000000</v>
      </c>
      <c r="E110" s="130">
        <v>10000000</v>
      </c>
      <c r="F110" s="130">
        <v>10000000</v>
      </c>
      <c r="G110" s="131">
        <f t="shared" si="11"/>
        <v>0</v>
      </c>
      <c r="H110" s="55" t="s">
        <v>10</v>
      </c>
    </row>
    <row r="111" spans="2:9" ht="27.6" x14ac:dyDescent="0.3">
      <c r="B111" s="126">
        <v>8</v>
      </c>
      <c r="C111" s="55" t="s">
        <v>333</v>
      </c>
      <c r="D111" s="88">
        <v>10000000</v>
      </c>
      <c r="E111" s="130">
        <v>10000000</v>
      </c>
      <c r="F111" s="130">
        <v>10000000</v>
      </c>
      <c r="G111" s="131">
        <f t="shared" si="11"/>
        <v>0</v>
      </c>
      <c r="H111" s="55" t="s">
        <v>10</v>
      </c>
    </row>
    <row r="112" spans="2:9" ht="27.6" x14ac:dyDescent="0.3">
      <c r="B112" s="126">
        <v>9</v>
      </c>
      <c r="C112" s="55" t="s">
        <v>334</v>
      </c>
      <c r="D112" s="88">
        <v>2000000</v>
      </c>
      <c r="E112" s="130">
        <v>2000000</v>
      </c>
      <c r="F112" s="130">
        <v>2000000</v>
      </c>
      <c r="G112" s="131">
        <f t="shared" si="11"/>
        <v>0</v>
      </c>
      <c r="H112" s="55" t="s">
        <v>10</v>
      </c>
    </row>
    <row r="113" spans="2:8" ht="27.6" x14ac:dyDescent="0.3">
      <c r="B113" s="126">
        <v>10</v>
      </c>
      <c r="C113" s="55" t="s">
        <v>335</v>
      </c>
      <c r="D113" s="88">
        <v>2724000</v>
      </c>
      <c r="E113" s="130">
        <v>2724000</v>
      </c>
      <c r="F113" s="130">
        <v>2724000</v>
      </c>
      <c r="G113" s="131">
        <f t="shared" si="11"/>
        <v>0</v>
      </c>
      <c r="H113" s="55" t="s">
        <v>336</v>
      </c>
    </row>
    <row r="114" spans="2:8" x14ac:dyDescent="0.3">
      <c r="B114" s="132"/>
      <c r="C114" s="133" t="s">
        <v>231</v>
      </c>
      <c r="D114" s="134">
        <f>SUM(D104:D113)</f>
        <v>79724000</v>
      </c>
      <c r="E114" s="134">
        <f t="shared" ref="E114:G114" si="12">SUM(E104:E113)</f>
        <v>79724000</v>
      </c>
      <c r="F114" s="134">
        <f t="shared" si="12"/>
        <v>79724000</v>
      </c>
      <c r="G114" s="241">
        <f t="shared" si="12"/>
        <v>0</v>
      </c>
      <c r="H114" s="132"/>
    </row>
    <row r="115" spans="2:8" ht="15.6" x14ac:dyDescent="0.3">
      <c r="B115" s="243"/>
      <c r="C115" s="15" t="s">
        <v>320</v>
      </c>
      <c r="D115" s="244">
        <f>D114+D101</f>
        <v>14161473000</v>
      </c>
      <c r="E115" s="244">
        <f t="shared" ref="E115:F115" si="13">E114+E101</f>
        <v>10606653296.76</v>
      </c>
      <c r="F115" s="244">
        <f t="shared" si="13"/>
        <v>10373894551.76</v>
      </c>
      <c r="G115" s="245"/>
      <c r="H115" s="243"/>
    </row>
  </sheetData>
  <mergeCells count="12">
    <mergeCell ref="C44:H44"/>
    <mergeCell ref="B2:F2"/>
    <mergeCell ref="C3:F3"/>
    <mergeCell ref="C17:H17"/>
    <mergeCell ref="C22:H22"/>
    <mergeCell ref="C25:D25"/>
    <mergeCell ref="C38:H38"/>
    <mergeCell ref="C4:H4"/>
    <mergeCell ref="C5:C6"/>
    <mergeCell ref="D5:G5"/>
    <mergeCell ref="C7:G7"/>
    <mergeCell ref="C10:H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120"/>
  <sheetViews>
    <sheetView topLeftCell="A102" workbookViewId="0">
      <selection activeCell="H85" sqref="H85"/>
    </sheetView>
  </sheetViews>
  <sheetFormatPr defaultRowHeight="14.4" x14ac:dyDescent="0.3"/>
  <cols>
    <col min="1" max="1" width="5" customWidth="1"/>
    <col min="2" max="2" width="3.88671875" customWidth="1"/>
    <col min="3" max="3" width="45.6640625" customWidth="1"/>
    <col min="4" max="4" width="14.88671875" customWidth="1"/>
    <col min="5" max="5" width="17" customWidth="1"/>
    <col min="6" max="6" width="16.21875" customWidth="1"/>
    <col min="7" max="7" width="14.33203125" customWidth="1"/>
    <col min="8" max="8" width="25.6640625" customWidth="1"/>
  </cols>
  <sheetData>
    <row r="1" spans="2:8" ht="25.2" x14ac:dyDescent="0.3">
      <c r="B1" s="191"/>
      <c r="C1" s="255" t="s">
        <v>493</v>
      </c>
      <c r="D1" s="255"/>
      <c r="E1" s="255"/>
      <c r="F1" s="255"/>
      <c r="G1" s="255"/>
      <c r="H1" s="186"/>
    </row>
    <row r="2" spans="2:8" ht="23.4" x14ac:dyDescent="0.3">
      <c r="B2" s="192"/>
      <c r="C2" s="189"/>
      <c r="D2" s="256" t="s">
        <v>567</v>
      </c>
      <c r="E2" s="256"/>
      <c r="F2" s="189"/>
      <c r="G2" s="189"/>
      <c r="H2" s="187"/>
    </row>
    <row r="3" spans="2:8" ht="14.55" customHeight="1" x14ac:dyDescent="0.3">
      <c r="B3" s="137" t="s">
        <v>0</v>
      </c>
      <c r="C3" s="137" t="s">
        <v>1</v>
      </c>
      <c r="D3" s="137" t="s">
        <v>337</v>
      </c>
      <c r="E3" s="137"/>
      <c r="F3" s="137"/>
      <c r="G3" s="137"/>
      <c r="H3" s="137" t="s">
        <v>3</v>
      </c>
    </row>
    <row r="4" spans="2:8" ht="28.8" x14ac:dyDescent="0.3">
      <c r="B4" s="137"/>
      <c r="C4" s="137"/>
      <c r="D4" s="137" t="s">
        <v>338</v>
      </c>
      <c r="E4" s="138" t="s">
        <v>339</v>
      </c>
      <c r="F4" s="138" t="s">
        <v>340</v>
      </c>
      <c r="G4" s="138" t="s">
        <v>341</v>
      </c>
      <c r="H4" s="137"/>
    </row>
    <row r="5" spans="2:8" x14ac:dyDescent="0.3">
      <c r="B5" s="153" t="s">
        <v>107</v>
      </c>
      <c r="C5" s="143" t="s">
        <v>342</v>
      </c>
      <c r="D5" s="143"/>
      <c r="E5" s="145"/>
      <c r="F5" s="145"/>
      <c r="G5" s="145"/>
      <c r="H5" s="153"/>
    </row>
    <row r="6" spans="2:8" ht="43.2" x14ac:dyDescent="0.3">
      <c r="B6" s="146">
        <v>1</v>
      </c>
      <c r="C6" s="139" t="s">
        <v>343</v>
      </c>
      <c r="D6" s="140">
        <v>24000000</v>
      </c>
      <c r="E6" s="141">
        <v>24000000</v>
      </c>
      <c r="F6" s="141">
        <v>24000000</v>
      </c>
      <c r="G6" s="141">
        <f>E6-F6</f>
        <v>0</v>
      </c>
      <c r="H6" s="146" t="s">
        <v>344</v>
      </c>
    </row>
    <row r="7" spans="2:8" ht="72" x14ac:dyDescent="0.3">
      <c r="B7" s="146">
        <v>2</v>
      </c>
      <c r="C7" s="139" t="s">
        <v>345</v>
      </c>
      <c r="D7" s="140">
        <v>247370000</v>
      </c>
      <c r="E7" s="141">
        <v>100000000</v>
      </c>
      <c r="F7" s="142" t="s">
        <v>346</v>
      </c>
      <c r="G7" s="141">
        <f>E7-F7</f>
        <v>100000000</v>
      </c>
      <c r="H7" s="146" t="s">
        <v>347</v>
      </c>
    </row>
    <row r="8" spans="2:8" x14ac:dyDescent="0.3">
      <c r="B8" s="146">
        <v>4</v>
      </c>
      <c r="C8" s="139" t="s">
        <v>350</v>
      </c>
      <c r="D8" s="140">
        <v>26000000</v>
      </c>
      <c r="E8" s="141">
        <v>26000000</v>
      </c>
      <c r="F8" s="141">
        <v>26000000</v>
      </c>
      <c r="G8" s="141">
        <v>0</v>
      </c>
      <c r="H8" s="146" t="s">
        <v>351</v>
      </c>
    </row>
    <row r="9" spans="2:8" x14ac:dyDescent="0.3">
      <c r="B9" s="146">
        <v>7</v>
      </c>
      <c r="C9" s="139" t="s">
        <v>353</v>
      </c>
      <c r="D9" s="140">
        <v>13938900</v>
      </c>
      <c r="E9" s="141">
        <v>7000000</v>
      </c>
      <c r="F9" s="141">
        <v>70000000</v>
      </c>
      <c r="G9" s="141">
        <v>7000000</v>
      </c>
      <c r="H9" s="146" t="s">
        <v>41</v>
      </c>
    </row>
    <row r="10" spans="2:8" x14ac:dyDescent="0.3">
      <c r="B10" s="146">
        <v>9</v>
      </c>
      <c r="C10" s="139" t="s">
        <v>354</v>
      </c>
      <c r="D10" s="140">
        <v>10000000</v>
      </c>
      <c r="E10" s="141">
        <v>5000000</v>
      </c>
      <c r="F10" s="141" t="s">
        <v>352</v>
      </c>
      <c r="G10" s="141">
        <v>5000000</v>
      </c>
      <c r="H10" s="146" t="s">
        <v>21</v>
      </c>
    </row>
    <row r="11" spans="2:8" ht="28.8" x14ac:dyDescent="0.3">
      <c r="B11" s="146">
        <v>11</v>
      </c>
      <c r="C11" s="139" t="s">
        <v>355</v>
      </c>
      <c r="D11" s="140">
        <v>57000000</v>
      </c>
      <c r="E11" s="141">
        <v>32269029</v>
      </c>
      <c r="F11" s="141">
        <v>32269029</v>
      </c>
      <c r="G11" s="141" t="s">
        <v>352</v>
      </c>
      <c r="H11" s="146" t="s">
        <v>356</v>
      </c>
    </row>
    <row r="12" spans="2:8" x14ac:dyDescent="0.3">
      <c r="B12" s="146">
        <v>12</v>
      </c>
      <c r="C12" s="139" t="s">
        <v>357</v>
      </c>
      <c r="D12" s="139">
        <v>20000000</v>
      </c>
      <c r="E12" s="141">
        <v>20000000</v>
      </c>
      <c r="F12" s="141">
        <v>20000000</v>
      </c>
      <c r="G12" s="141" t="s">
        <v>352</v>
      </c>
      <c r="H12" s="146" t="s">
        <v>41</v>
      </c>
    </row>
    <row r="13" spans="2:8" ht="28.8" x14ac:dyDescent="0.3">
      <c r="B13" s="146">
        <v>13</v>
      </c>
      <c r="C13" s="139" t="s">
        <v>358</v>
      </c>
      <c r="D13" s="140">
        <v>20000000</v>
      </c>
      <c r="E13" s="141">
        <v>20000000</v>
      </c>
      <c r="F13" s="141">
        <v>20000000</v>
      </c>
      <c r="G13" s="141" t="s">
        <v>352</v>
      </c>
      <c r="H13" s="146" t="s">
        <v>451</v>
      </c>
    </row>
    <row r="14" spans="2:8" x14ac:dyDescent="0.3">
      <c r="B14" s="146"/>
      <c r="C14" s="143" t="s">
        <v>359</v>
      </c>
      <c r="D14" s="144">
        <f>SUM(D6:D13)</f>
        <v>418308900</v>
      </c>
      <c r="E14" s="144">
        <v>242769029</v>
      </c>
      <c r="F14" s="144">
        <f>SUM(F6:F13)</f>
        <v>192269029</v>
      </c>
      <c r="G14" s="144">
        <f>SUM(G6:G13)</f>
        <v>112000000</v>
      </c>
      <c r="H14" s="146"/>
    </row>
    <row r="15" spans="2:8" x14ac:dyDescent="0.3">
      <c r="B15" s="146"/>
      <c r="C15" s="143"/>
      <c r="D15" s="144"/>
      <c r="E15" s="144"/>
      <c r="F15" s="144"/>
      <c r="G15" s="144"/>
      <c r="H15" s="146"/>
    </row>
    <row r="16" spans="2:8" x14ac:dyDescent="0.3">
      <c r="B16" s="146"/>
      <c r="C16" s="143" t="s">
        <v>360</v>
      </c>
      <c r="D16" s="139"/>
      <c r="E16" s="141"/>
      <c r="F16" s="141"/>
      <c r="G16" s="141"/>
      <c r="H16" s="146"/>
    </row>
    <row r="17" spans="2:8" ht="17.55" customHeight="1" x14ac:dyDescent="0.3">
      <c r="B17" s="153" t="s">
        <v>120</v>
      </c>
      <c r="C17" s="143" t="s">
        <v>325</v>
      </c>
      <c r="D17" s="143"/>
      <c r="E17" s="141"/>
      <c r="F17" s="141"/>
      <c r="G17" s="141"/>
      <c r="H17" s="146"/>
    </row>
    <row r="18" spans="2:8" x14ac:dyDescent="0.3">
      <c r="B18" s="146">
        <v>1</v>
      </c>
      <c r="C18" s="139" t="s">
        <v>361</v>
      </c>
      <c r="D18" s="140">
        <v>5000000</v>
      </c>
      <c r="E18" s="141">
        <v>5000000</v>
      </c>
      <c r="F18" s="141">
        <v>5000000</v>
      </c>
      <c r="G18" s="141" t="s">
        <v>352</v>
      </c>
      <c r="H18" s="146" t="s">
        <v>10</v>
      </c>
    </row>
    <row r="19" spans="2:8" ht="28.8" x14ac:dyDescent="0.3">
      <c r="B19" s="146">
        <v>2</v>
      </c>
      <c r="C19" s="139" t="s">
        <v>362</v>
      </c>
      <c r="D19" s="140">
        <v>2000000</v>
      </c>
      <c r="E19" s="141">
        <v>2000000</v>
      </c>
      <c r="F19" s="141">
        <v>2000000</v>
      </c>
      <c r="G19" s="141" t="s">
        <v>352</v>
      </c>
      <c r="H19" s="146" t="s">
        <v>10</v>
      </c>
    </row>
    <row r="20" spans="2:8" x14ac:dyDescent="0.3">
      <c r="B20" s="146">
        <v>3</v>
      </c>
      <c r="C20" s="139" t="s">
        <v>363</v>
      </c>
      <c r="D20" s="140">
        <v>5000000</v>
      </c>
      <c r="E20" s="141">
        <v>5000000</v>
      </c>
      <c r="F20" s="141">
        <v>5000000</v>
      </c>
      <c r="G20" s="141" t="s">
        <v>352</v>
      </c>
      <c r="H20" s="146" t="s">
        <v>10</v>
      </c>
    </row>
    <row r="21" spans="2:8" x14ac:dyDescent="0.3">
      <c r="B21" s="146">
        <v>4</v>
      </c>
      <c r="C21" s="139" t="s">
        <v>364</v>
      </c>
      <c r="D21" s="140">
        <v>4000000</v>
      </c>
      <c r="E21" s="141">
        <v>4000000</v>
      </c>
      <c r="F21" s="141">
        <v>4000000</v>
      </c>
      <c r="G21" s="141" t="s">
        <v>352</v>
      </c>
      <c r="H21" s="146" t="s">
        <v>565</v>
      </c>
    </row>
    <row r="22" spans="2:8" x14ac:dyDescent="0.3">
      <c r="B22" s="146">
        <v>5</v>
      </c>
      <c r="C22" s="139" t="s">
        <v>365</v>
      </c>
      <c r="D22" s="140">
        <v>3500000</v>
      </c>
      <c r="E22" s="141">
        <v>3500000</v>
      </c>
      <c r="F22" s="141">
        <v>3500000</v>
      </c>
      <c r="G22" s="141" t="s">
        <v>352</v>
      </c>
      <c r="H22" s="146" t="s">
        <v>565</v>
      </c>
    </row>
    <row r="23" spans="2:8" x14ac:dyDescent="0.3">
      <c r="B23" s="146">
        <v>6</v>
      </c>
      <c r="C23" s="139" t="s">
        <v>366</v>
      </c>
      <c r="D23" s="140">
        <v>3200000</v>
      </c>
      <c r="E23" s="141">
        <v>3200000</v>
      </c>
      <c r="F23" s="141">
        <v>3200000</v>
      </c>
      <c r="G23" s="141" t="s">
        <v>352</v>
      </c>
      <c r="H23" s="146" t="s">
        <v>565</v>
      </c>
    </row>
    <row r="24" spans="2:8" x14ac:dyDescent="0.3">
      <c r="B24" s="146">
        <v>7</v>
      </c>
      <c r="C24" s="139" t="s">
        <v>367</v>
      </c>
      <c r="D24" s="140">
        <v>7000000</v>
      </c>
      <c r="E24" s="141">
        <v>7000000</v>
      </c>
      <c r="F24" s="141">
        <v>7000000</v>
      </c>
      <c r="G24" s="141" t="s">
        <v>352</v>
      </c>
      <c r="H24" s="146" t="s">
        <v>565</v>
      </c>
    </row>
    <row r="25" spans="2:8" ht="28.8" x14ac:dyDescent="0.3">
      <c r="B25" s="146">
        <v>8</v>
      </c>
      <c r="C25" s="139" t="s">
        <v>368</v>
      </c>
      <c r="D25" s="140">
        <v>7000000</v>
      </c>
      <c r="E25" s="141">
        <v>7000000</v>
      </c>
      <c r="F25" s="141">
        <v>7000000</v>
      </c>
      <c r="G25" s="141" t="s">
        <v>352</v>
      </c>
      <c r="H25" s="146" t="s">
        <v>565</v>
      </c>
    </row>
    <row r="26" spans="2:8" x14ac:dyDescent="0.3">
      <c r="B26" s="146">
        <v>9</v>
      </c>
      <c r="C26" s="139" t="s">
        <v>564</v>
      </c>
      <c r="D26" s="140">
        <v>14000000</v>
      </c>
      <c r="E26" s="141">
        <v>14000000</v>
      </c>
      <c r="F26" s="141">
        <v>14000000</v>
      </c>
      <c r="G26" s="141" t="s">
        <v>352</v>
      </c>
      <c r="H26" s="146" t="s">
        <v>566</v>
      </c>
    </row>
    <row r="27" spans="2:8" x14ac:dyDescent="0.3">
      <c r="B27" s="146">
        <v>10</v>
      </c>
      <c r="C27" s="139" t="s">
        <v>369</v>
      </c>
      <c r="D27" s="140">
        <v>10000000</v>
      </c>
      <c r="E27" s="141">
        <v>10000000</v>
      </c>
      <c r="F27" s="141">
        <v>10000000</v>
      </c>
      <c r="G27" s="141" t="s">
        <v>352</v>
      </c>
      <c r="H27" s="146" t="s">
        <v>21</v>
      </c>
    </row>
    <row r="28" spans="2:8" ht="19.05" customHeight="1" x14ac:dyDescent="0.3">
      <c r="B28" s="146">
        <v>11</v>
      </c>
      <c r="C28" s="139" t="s">
        <v>370</v>
      </c>
      <c r="D28" s="140">
        <v>5000000</v>
      </c>
      <c r="E28" s="141">
        <v>5000000</v>
      </c>
      <c r="F28" s="141">
        <v>5000000</v>
      </c>
      <c r="G28" s="141" t="s">
        <v>352</v>
      </c>
      <c r="H28" s="146" t="s">
        <v>565</v>
      </c>
    </row>
    <row r="29" spans="2:8" x14ac:dyDescent="0.3">
      <c r="B29" s="146">
        <v>12</v>
      </c>
      <c r="C29" s="139" t="s">
        <v>371</v>
      </c>
      <c r="D29" s="140">
        <v>5000000</v>
      </c>
      <c r="E29" s="141">
        <v>5000000</v>
      </c>
      <c r="F29" s="141">
        <v>5000000</v>
      </c>
      <c r="G29" s="141" t="s">
        <v>352</v>
      </c>
      <c r="H29" s="146" t="s">
        <v>565</v>
      </c>
    </row>
    <row r="30" spans="2:8" x14ac:dyDescent="0.3">
      <c r="B30" s="146">
        <v>13</v>
      </c>
      <c r="C30" s="139" t="s">
        <v>372</v>
      </c>
      <c r="D30" s="140">
        <v>2024000</v>
      </c>
      <c r="E30" s="141">
        <v>2024000</v>
      </c>
      <c r="F30" s="141">
        <v>2024000</v>
      </c>
      <c r="G30" s="141" t="s">
        <v>352</v>
      </c>
      <c r="H30" s="146" t="s">
        <v>41</v>
      </c>
    </row>
    <row r="31" spans="2:8" x14ac:dyDescent="0.3">
      <c r="B31" s="146"/>
      <c r="C31" s="223" t="s">
        <v>373</v>
      </c>
      <c r="D31" s="144">
        <f>SUM(D18:D30)</f>
        <v>72724000</v>
      </c>
      <c r="E31" s="144">
        <f t="shared" ref="E31:F31" si="0">SUM(E18:E30)</f>
        <v>72724000</v>
      </c>
      <c r="F31" s="144">
        <f t="shared" si="0"/>
        <v>72724000</v>
      </c>
      <c r="G31" s="145"/>
      <c r="H31" s="146"/>
    </row>
    <row r="32" spans="2:8" x14ac:dyDescent="0.3">
      <c r="B32" s="146"/>
      <c r="C32" s="223"/>
      <c r="D32" s="144"/>
      <c r="E32" s="145"/>
      <c r="F32" s="145"/>
      <c r="G32" s="145"/>
      <c r="H32" s="146"/>
    </row>
    <row r="33" spans="2:8" ht="14.55" customHeight="1" x14ac:dyDescent="0.3">
      <c r="B33" s="146" t="s">
        <v>122</v>
      </c>
      <c r="C33" s="143" t="s">
        <v>32</v>
      </c>
      <c r="D33" s="143"/>
      <c r="E33" s="141"/>
      <c r="F33" s="141"/>
      <c r="G33" s="141"/>
      <c r="H33" s="146"/>
    </row>
    <row r="34" spans="2:8" x14ac:dyDescent="0.3">
      <c r="B34" s="146">
        <v>1</v>
      </c>
      <c r="C34" s="139" t="s">
        <v>374</v>
      </c>
      <c r="D34" s="140">
        <v>50000000</v>
      </c>
      <c r="E34" s="141">
        <v>50000000</v>
      </c>
      <c r="F34" s="141">
        <v>50000000</v>
      </c>
      <c r="G34" s="141">
        <f>E34-F34</f>
        <v>0</v>
      </c>
      <c r="H34" s="146" t="s">
        <v>102</v>
      </c>
    </row>
    <row r="35" spans="2:8" ht="28.8" x14ac:dyDescent="0.3">
      <c r="B35" s="146">
        <v>2</v>
      </c>
      <c r="C35" s="139" t="s">
        <v>375</v>
      </c>
      <c r="D35" s="140">
        <v>300000000</v>
      </c>
      <c r="E35" s="141">
        <v>300000000</v>
      </c>
      <c r="F35" s="141">
        <v>300000000</v>
      </c>
      <c r="G35" s="141">
        <f>E35-F35</f>
        <v>0</v>
      </c>
      <c r="H35" s="146" t="s">
        <v>452</v>
      </c>
    </row>
    <row r="36" spans="2:8" ht="14.55" customHeight="1" x14ac:dyDescent="0.3">
      <c r="B36" s="146"/>
      <c r="C36" s="223" t="s">
        <v>376</v>
      </c>
      <c r="D36" s="144">
        <f>SUM(D34:D35)</f>
        <v>350000000</v>
      </c>
      <c r="E36" s="144">
        <f t="shared" ref="E36:F36" si="1">SUM(E34:E35)</f>
        <v>350000000</v>
      </c>
      <c r="F36" s="144">
        <f t="shared" si="1"/>
        <v>350000000</v>
      </c>
      <c r="G36" s="144">
        <f>SUM(G34:G35)</f>
        <v>0</v>
      </c>
      <c r="H36" s="146"/>
    </row>
    <row r="37" spans="2:8" ht="14.55" customHeight="1" x14ac:dyDescent="0.3">
      <c r="B37" s="146"/>
      <c r="C37" s="223"/>
      <c r="D37" s="144"/>
      <c r="E37" s="144"/>
      <c r="F37" s="144"/>
      <c r="G37" s="144"/>
      <c r="H37" s="146"/>
    </row>
    <row r="38" spans="2:8" ht="30.45" customHeight="1" x14ac:dyDescent="0.3">
      <c r="B38" s="146" t="s">
        <v>124</v>
      </c>
      <c r="C38" s="143" t="s">
        <v>125</v>
      </c>
      <c r="D38" s="143"/>
      <c r="E38" s="141"/>
      <c r="F38" s="141"/>
      <c r="G38" s="141"/>
      <c r="H38" s="146"/>
    </row>
    <row r="39" spans="2:8" ht="28.8" x14ac:dyDescent="0.3">
      <c r="B39" s="146">
        <v>1</v>
      </c>
      <c r="C39" s="139" t="s">
        <v>377</v>
      </c>
      <c r="D39" s="140">
        <v>100000000</v>
      </c>
      <c r="E39" s="141">
        <v>100000000</v>
      </c>
      <c r="F39" s="141">
        <v>100000000</v>
      </c>
      <c r="G39" s="141">
        <f t="shared" ref="G39:G40" si="2">E39-F39</f>
        <v>0</v>
      </c>
      <c r="H39" s="146" t="s">
        <v>378</v>
      </c>
    </row>
    <row r="40" spans="2:8" ht="28.8" x14ac:dyDescent="0.3">
      <c r="B40" s="146">
        <v>2</v>
      </c>
      <c r="C40" s="139" t="s">
        <v>379</v>
      </c>
      <c r="D40" s="140">
        <v>600000000</v>
      </c>
      <c r="E40" s="141">
        <v>600000000</v>
      </c>
      <c r="F40" s="141">
        <v>600000000</v>
      </c>
      <c r="G40" s="141">
        <f t="shared" si="2"/>
        <v>0</v>
      </c>
      <c r="H40" s="146" t="s">
        <v>378</v>
      </c>
    </row>
    <row r="41" spans="2:8" ht="28.8" x14ac:dyDescent="0.3">
      <c r="B41" s="146">
        <v>3</v>
      </c>
      <c r="C41" s="139" t="s">
        <v>380</v>
      </c>
      <c r="D41" s="140">
        <v>100000000</v>
      </c>
      <c r="E41" s="141">
        <v>100000000</v>
      </c>
      <c r="F41" s="141">
        <v>100000000</v>
      </c>
      <c r="G41" s="141">
        <v>0</v>
      </c>
      <c r="H41" s="146" t="s">
        <v>453</v>
      </c>
    </row>
    <row r="42" spans="2:8" x14ac:dyDescent="0.3">
      <c r="B42" s="146"/>
      <c r="C42" s="223" t="s">
        <v>381</v>
      </c>
      <c r="D42" s="144">
        <v>800000000</v>
      </c>
      <c r="E42" s="145">
        <v>800000000</v>
      </c>
      <c r="F42" s="145">
        <v>280000000</v>
      </c>
      <c r="G42" s="145">
        <f>SUM(G39:G41)</f>
        <v>0</v>
      </c>
      <c r="H42" s="146"/>
    </row>
    <row r="43" spans="2:8" x14ac:dyDescent="0.3">
      <c r="B43" s="146"/>
      <c r="C43" s="223"/>
      <c r="D43" s="144"/>
      <c r="E43" s="145"/>
      <c r="F43" s="145"/>
      <c r="G43" s="145"/>
      <c r="H43" s="146"/>
    </row>
    <row r="44" spans="2:8" s="224" customFormat="1" ht="30" customHeight="1" x14ac:dyDescent="0.3">
      <c r="B44" s="153" t="s">
        <v>131</v>
      </c>
      <c r="C44" s="143" t="s">
        <v>382</v>
      </c>
      <c r="D44" s="143"/>
      <c r="E44" s="145"/>
      <c r="F44" s="145"/>
      <c r="G44" s="145"/>
      <c r="H44" s="153"/>
    </row>
    <row r="45" spans="2:8" x14ac:dyDescent="0.3">
      <c r="B45" s="146">
        <v>1</v>
      </c>
      <c r="C45" s="139" t="s">
        <v>383</v>
      </c>
      <c r="D45" s="140">
        <v>26000000</v>
      </c>
      <c r="E45" s="141">
        <v>26000000</v>
      </c>
      <c r="F45" s="141">
        <v>26000000</v>
      </c>
      <c r="G45" s="141" t="s">
        <v>352</v>
      </c>
      <c r="H45" s="146" t="s">
        <v>351</v>
      </c>
    </row>
    <row r="46" spans="2:8" ht="21" customHeight="1" x14ac:dyDescent="0.3">
      <c r="B46" s="146">
        <v>2</v>
      </c>
      <c r="C46" s="139" t="s">
        <v>384</v>
      </c>
      <c r="D46" s="140">
        <v>26000000</v>
      </c>
      <c r="E46" s="141">
        <v>26000000</v>
      </c>
      <c r="F46" s="141">
        <v>26000000</v>
      </c>
      <c r="G46" s="141" t="s">
        <v>352</v>
      </c>
      <c r="H46" s="146" t="s">
        <v>351</v>
      </c>
    </row>
    <row r="47" spans="2:8" x14ac:dyDescent="0.3">
      <c r="B47" s="146">
        <v>3</v>
      </c>
      <c r="C47" s="139" t="s">
        <v>385</v>
      </c>
      <c r="D47" s="140">
        <v>14000000</v>
      </c>
      <c r="E47" s="141">
        <v>14000000</v>
      </c>
      <c r="F47" s="141">
        <v>14000000</v>
      </c>
      <c r="G47" s="141" t="s">
        <v>352</v>
      </c>
      <c r="H47" s="146" t="s">
        <v>351</v>
      </c>
    </row>
    <row r="48" spans="2:8" ht="28.8" x14ac:dyDescent="0.3">
      <c r="B48" s="146">
        <v>4</v>
      </c>
      <c r="C48" s="139" t="s">
        <v>386</v>
      </c>
      <c r="D48" s="140">
        <v>25000000</v>
      </c>
      <c r="E48" s="141">
        <v>25000000</v>
      </c>
      <c r="F48" s="141">
        <v>25000000</v>
      </c>
      <c r="G48" s="141" t="s">
        <v>352</v>
      </c>
      <c r="H48" s="146" t="s">
        <v>351</v>
      </c>
    </row>
    <row r="49" spans="2:8" ht="28.8" x14ac:dyDescent="0.3">
      <c r="B49" s="146">
        <v>5</v>
      </c>
      <c r="C49" s="139" t="s">
        <v>387</v>
      </c>
      <c r="D49" s="140">
        <v>52000000</v>
      </c>
      <c r="E49" s="141">
        <v>52000000</v>
      </c>
      <c r="F49" s="141">
        <v>52000000</v>
      </c>
      <c r="G49" s="141" t="s">
        <v>352</v>
      </c>
      <c r="H49" s="146" t="s">
        <v>351</v>
      </c>
    </row>
    <row r="50" spans="2:8" ht="28.8" x14ac:dyDescent="0.3">
      <c r="B50" s="146">
        <v>6</v>
      </c>
      <c r="C50" s="139" t="s">
        <v>388</v>
      </c>
      <c r="D50" s="140">
        <v>51000000</v>
      </c>
      <c r="E50" s="141">
        <v>51000000</v>
      </c>
      <c r="F50" s="141">
        <v>51000000</v>
      </c>
      <c r="G50" s="141" t="s">
        <v>352</v>
      </c>
      <c r="H50" s="146" t="s">
        <v>351</v>
      </c>
    </row>
    <row r="51" spans="2:8" ht="28.8" x14ac:dyDescent="0.3">
      <c r="B51" s="146">
        <v>7</v>
      </c>
      <c r="C51" s="139" t="s">
        <v>389</v>
      </c>
      <c r="D51" s="140">
        <v>14000000</v>
      </c>
      <c r="E51" s="141">
        <v>14000000</v>
      </c>
      <c r="F51" s="141">
        <v>14000000</v>
      </c>
      <c r="G51" s="141" t="s">
        <v>352</v>
      </c>
      <c r="H51" s="146" t="s">
        <v>351</v>
      </c>
    </row>
    <row r="52" spans="2:8" x14ac:dyDescent="0.3">
      <c r="B52" s="146"/>
      <c r="C52" s="223" t="s">
        <v>390</v>
      </c>
      <c r="D52" s="144">
        <v>208000000</v>
      </c>
      <c r="E52" s="145">
        <v>208000000</v>
      </c>
      <c r="F52" s="145">
        <v>208000000</v>
      </c>
      <c r="G52" s="145" t="s">
        <v>352</v>
      </c>
      <c r="H52" s="146"/>
    </row>
    <row r="53" spans="2:8" x14ac:dyDescent="0.3">
      <c r="B53" s="153" t="s">
        <v>140</v>
      </c>
      <c r="C53" s="223" t="s">
        <v>76</v>
      </c>
      <c r="D53" s="139"/>
      <c r="E53" s="141"/>
      <c r="F53" s="141"/>
      <c r="G53" s="141"/>
      <c r="H53" s="146"/>
    </row>
    <row r="54" spans="2:8" x14ac:dyDescent="0.3">
      <c r="B54" s="146"/>
      <c r="C54" s="143" t="s">
        <v>391</v>
      </c>
      <c r="D54" s="139"/>
      <c r="E54" s="141"/>
      <c r="F54" s="141"/>
      <c r="G54" s="141"/>
      <c r="H54" s="146"/>
    </row>
    <row r="55" spans="2:8" ht="28.8" x14ac:dyDescent="0.3">
      <c r="B55" s="146">
        <v>1</v>
      </c>
      <c r="C55" s="139" t="s">
        <v>392</v>
      </c>
      <c r="D55" s="140">
        <v>39000000</v>
      </c>
      <c r="E55" s="141">
        <v>24750000</v>
      </c>
      <c r="F55" s="141">
        <v>24750000</v>
      </c>
      <c r="G55" s="141" t="s">
        <v>352</v>
      </c>
      <c r="H55" s="146" t="s">
        <v>393</v>
      </c>
    </row>
    <row r="56" spans="2:8" ht="28.8" x14ac:dyDescent="0.3">
      <c r="B56" s="146">
        <v>2</v>
      </c>
      <c r="C56" s="139" t="s">
        <v>394</v>
      </c>
      <c r="D56" s="140">
        <v>787570000</v>
      </c>
      <c r="E56" s="141">
        <v>473826573</v>
      </c>
      <c r="F56" s="141">
        <v>473826573</v>
      </c>
      <c r="G56" s="141" t="s">
        <v>352</v>
      </c>
      <c r="H56" s="146" t="s">
        <v>393</v>
      </c>
    </row>
    <row r="57" spans="2:8" ht="31.5" customHeight="1" x14ac:dyDescent="0.3">
      <c r="B57" s="146">
        <v>3</v>
      </c>
      <c r="C57" s="139" t="s">
        <v>395</v>
      </c>
      <c r="D57" s="140">
        <v>143637500</v>
      </c>
      <c r="E57" s="141">
        <v>97218357</v>
      </c>
      <c r="F57" s="141">
        <v>97218357</v>
      </c>
      <c r="G57" s="141" t="s">
        <v>352</v>
      </c>
      <c r="H57" s="146" t="s">
        <v>393</v>
      </c>
    </row>
    <row r="58" spans="2:8" ht="28.8" x14ac:dyDescent="0.3">
      <c r="B58" s="146">
        <v>4</v>
      </c>
      <c r="C58" s="139" t="s">
        <v>396</v>
      </c>
      <c r="D58" s="140">
        <v>6080340000</v>
      </c>
      <c r="E58" s="141">
        <v>3618337660</v>
      </c>
      <c r="F58" s="141">
        <v>3618337660</v>
      </c>
      <c r="G58" s="141" t="s">
        <v>352</v>
      </c>
      <c r="H58" s="146" t="s">
        <v>393</v>
      </c>
    </row>
    <row r="59" spans="2:8" ht="14.55" customHeight="1" x14ac:dyDescent="0.3">
      <c r="B59" s="146"/>
      <c r="C59" s="223" t="s">
        <v>397</v>
      </c>
      <c r="D59" s="144">
        <f>SUM(D55:D58)</f>
        <v>7050547500</v>
      </c>
      <c r="E59" s="144">
        <v>4214132590</v>
      </c>
      <c r="F59" s="144">
        <f t="shared" ref="F59" si="3">SUM(F55:F58)</f>
        <v>4214132590</v>
      </c>
      <c r="G59" s="141" t="s">
        <v>352</v>
      </c>
      <c r="H59" s="146"/>
    </row>
    <row r="60" spans="2:8" x14ac:dyDescent="0.3">
      <c r="B60" s="146"/>
      <c r="C60" s="223" t="s">
        <v>398</v>
      </c>
      <c r="D60" s="139"/>
      <c r="E60" s="141"/>
      <c r="F60" s="141"/>
      <c r="G60" s="141"/>
      <c r="H60" s="146"/>
    </row>
    <row r="61" spans="2:8" ht="28.8" x14ac:dyDescent="0.3">
      <c r="B61" s="146">
        <v>5</v>
      </c>
      <c r="C61" s="139" t="s">
        <v>399</v>
      </c>
      <c r="D61" s="140">
        <v>175200000</v>
      </c>
      <c r="E61" s="141">
        <v>131400000</v>
      </c>
      <c r="F61" s="141">
        <v>131400000</v>
      </c>
      <c r="G61" s="141" t="s">
        <v>352</v>
      </c>
      <c r="H61" s="146" t="s">
        <v>393</v>
      </c>
    </row>
    <row r="62" spans="2:8" ht="28.8" x14ac:dyDescent="0.3">
      <c r="B62" s="146">
        <v>6</v>
      </c>
      <c r="C62" s="139" t="s">
        <v>400</v>
      </c>
      <c r="D62" s="140">
        <v>2016171000</v>
      </c>
      <c r="E62" s="141">
        <v>1579998105</v>
      </c>
      <c r="F62" s="141">
        <v>1579998105</v>
      </c>
      <c r="G62" s="141" t="s">
        <v>352</v>
      </c>
      <c r="H62" s="146" t="s">
        <v>393</v>
      </c>
    </row>
    <row r="63" spans="2:8" ht="28.8" x14ac:dyDescent="0.3">
      <c r="B63" s="146">
        <v>8</v>
      </c>
      <c r="C63" s="139" t="s">
        <v>401</v>
      </c>
      <c r="D63" s="140">
        <v>84000000</v>
      </c>
      <c r="E63" s="141">
        <v>63000000</v>
      </c>
      <c r="F63" s="141">
        <v>63000000</v>
      </c>
      <c r="G63" s="141" t="s">
        <v>352</v>
      </c>
      <c r="H63" s="146" t="s">
        <v>393</v>
      </c>
    </row>
    <row r="64" spans="2:8" ht="31.95" customHeight="1" x14ac:dyDescent="0.3">
      <c r="B64" s="146">
        <v>9</v>
      </c>
      <c r="C64" s="139" t="s">
        <v>402</v>
      </c>
      <c r="D64" s="140">
        <v>305016000</v>
      </c>
      <c r="E64" s="141">
        <v>232699329</v>
      </c>
      <c r="F64" s="141">
        <v>232699329</v>
      </c>
      <c r="G64" s="141" t="s">
        <v>352</v>
      </c>
      <c r="H64" s="146" t="s">
        <v>393</v>
      </c>
    </row>
    <row r="65" spans="2:8" ht="14.55" customHeight="1" x14ac:dyDescent="0.3">
      <c r="B65" s="146"/>
      <c r="C65" s="223" t="s">
        <v>403</v>
      </c>
      <c r="D65" s="144">
        <f>SUM(D61:D64)</f>
        <v>2580387000</v>
      </c>
      <c r="E65" s="144">
        <v>2007097434</v>
      </c>
      <c r="F65" s="144">
        <f t="shared" ref="F65" si="4">SUM(F61:F64)</f>
        <v>2007097434</v>
      </c>
      <c r="G65" s="141" t="s">
        <v>352</v>
      </c>
      <c r="H65" s="146"/>
    </row>
    <row r="66" spans="2:8" x14ac:dyDescent="0.3">
      <c r="B66" s="146"/>
      <c r="C66" s="223" t="s">
        <v>404</v>
      </c>
      <c r="D66" s="144">
        <f>D59+D65</f>
        <v>9630934500</v>
      </c>
      <c r="E66" s="144">
        <v>6221230024</v>
      </c>
      <c r="F66" s="144">
        <f t="shared" ref="F66" si="5">F59+F65</f>
        <v>6221230024</v>
      </c>
      <c r="G66" s="141" t="s">
        <v>352</v>
      </c>
      <c r="H66" s="146"/>
    </row>
    <row r="67" spans="2:8" x14ac:dyDescent="0.3">
      <c r="B67" s="154"/>
      <c r="C67" s="148"/>
      <c r="D67" s="148"/>
      <c r="E67" s="150"/>
      <c r="F67" s="150"/>
      <c r="G67" s="150"/>
      <c r="H67" s="154"/>
    </row>
    <row r="68" spans="2:8" ht="14.55" customHeight="1" x14ac:dyDescent="0.3">
      <c r="B68" s="146" t="s">
        <v>147</v>
      </c>
      <c r="C68" s="223" t="s">
        <v>405</v>
      </c>
      <c r="D68" s="139"/>
      <c r="E68" s="141"/>
      <c r="F68" s="141"/>
      <c r="G68" s="141"/>
      <c r="H68" s="146"/>
    </row>
    <row r="69" spans="2:8" ht="18.45" customHeight="1" x14ac:dyDescent="0.3">
      <c r="B69" s="146">
        <v>1</v>
      </c>
      <c r="C69" s="139" t="s">
        <v>406</v>
      </c>
      <c r="D69" s="140">
        <v>337875000</v>
      </c>
      <c r="E69" s="141">
        <v>337875000</v>
      </c>
      <c r="F69" s="141">
        <v>337875000</v>
      </c>
      <c r="G69" s="141" t="s">
        <v>352</v>
      </c>
      <c r="H69" s="146" t="s">
        <v>407</v>
      </c>
    </row>
    <row r="70" spans="2:8" ht="19.05" customHeight="1" x14ac:dyDescent="0.3">
      <c r="B70" s="146">
        <v>2</v>
      </c>
      <c r="C70" s="139" t="s">
        <v>408</v>
      </c>
      <c r="D70" s="140">
        <v>324661000</v>
      </c>
      <c r="E70" s="141">
        <v>324661000</v>
      </c>
      <c r="F70" s="141">
        <v>324661000</v>
      </c>
      <c r="G70" s="141" t="s">
        <v>352</v>
      </c>
      <c r="H70" s="146" t="s">
        <v>407</v>
      </c>
    </row>
    <row r="71" spans="2:8" ht="19.5" customHeight="1" x14ac:dyDescent="0.3">
      <c r="B71" s="146">
        <v>3</v>
      </c>
      <c r="C71" s="139" t="s">
        <v>409</v>
      </c>
      <c r="D71" s="140">
        <v>191056000</v>
      </c>
      <c r="E71" s="141">
        <v>191056000</v>
      </c>
      <c r="F71" s="141">
        <v>191056000</v>
      </c>
      <c r="G71" s="141" t="s">
        <v>352</v>
      </c>
      <c r="H71" s="146" t="s">
        <v>407</v>
      </c>
    </row>
    <row r="72" spans="2:8" ht="18" customHeight="1" x14ac:dyDescent="0.3">
      <c r="B72" s="146">
        <v>4</v>
      </c>
      <c r="C72" s="139" t="s">
        <v>410</v>
      </c>
      <c r="D72" s="140">
        <v>287935000</v>
      </c>
      <c r="E72" s="141">
        <v>287935000</v>
      </c>
      <c r="F72" s="141">
        <v>287935000</v>
      </c>
      <c r="G72" s="141" t="s">
        <v>352</v>
      </c>
      <c r="H72" s="146" t="s">
        <v>407</v>
      </c>
    </row>
    <row r="73" spans="2:8" ht="28.8" x14ac:dyDescent="0.3">
      <c r="B73" s="146">
        <v>5</v>
      </c>
      <c r="C73" s="139" t="s">
        <v>411</v>
      </c>
      <c r="D73" s="140">
        <v>133362000</v>
      </c>
      <c r="E73" s="141">
        <v>133362000</v>
      </c>
      <c r="F73" s="141">
        <v>133362000</v>
      </c>
      <c r="G73" s="141" t="s">
        <v>352</v>
      </c>
      <c r="H73" s="146" t="s">
        <v>407</v>
      </c>
    </row>
    <row r="74" spans="2:8" x14ac:dyDescent="0.3">
      <c r="B74" s="146"/>
      <c r="C74" s="143" t="s">
        <v>412</v>
      </c>
      <c r="D74" s="144">
        <f>SUM(D69:D73)</f>
        <v>1274889000</v>
      </c>
      <c r="E74" s="144">
        <f>SUM(E69:E73)</f>
        <v>1274889000</v>
      </c>
      <c r="F74" s="144">
        <f t="shared" ref="F74" si="6">SUM(F69:F73)</f>
        <v>1274889000</v>
      </c>
      <c r="G74" s="145" t="s">
        <v>352</v>
      </c>
      <c r="H74" s="146"/>
    </row>
    <row r="75" spans="2:8" ht="14.55" customHeight="1" x14ac:dyDescent="0.3">
      <c r="B75" s="146"/>
      <c r="C75" s="223" t="s">
        <v>413</v>
      </c>
      <c r="D75" s="144"/>
      <c r="E75" s="144"/>
      <c r="F75" s="144"/>
      <c r="G75" s="145"/>
      <c r="H75" s="146"/>
    </row>
    <row r="76" spans="2:8" ht="19.5" customHeight="1" x14ac:dyDescent="0.3">
      <c r="B76" s="146">
        <v>1</v>
      </c>
      <c r="C76" s="139" t="s">
        <v>414</v>
      </c>
      <c r="D76" s="140">
        <v>268200000</v>
      </c>
      <c r="E76" s="140">
        <v>268200000</v>
      </c>
      <c r="F76" s="140">
        <v>268200000</v>
      </c>
      <c r="G76" s="147">
        <f>E76-F76</f>
        <v>0</v>
      </c>
      <c r="H76" s="146" t="s">
        <v>21</v>
      </c>
    </row>
    <row r="77" spans="2:8" ht="28.8" x14ac:dyDescent="0.3">
      <c r="B77" s="146">
        <v>2</v>
      </c>
      <c r="C77" s="139" t="s">
        <v>415</v>
      </c>
      <c r="D77" s="140">
        <v>64400000</v>
      </c>
      <c r="E77" s="140">
        <v>64400000</v>
      </c>
      <c r="F77" s="140">
        <v>64400000</v>
      </c>
      <c r="G77" s="147">
        <f t="shared" ref="G77:G81" si="7">E77-F77</f>
        <v>0</v>
      </c>
      <c r="H77" s="146" t="s">
        <v>138</v>
      </c>
    </row>
    <row r="78" spans="2:8" ht="28.8" x14ac:dyDescent="0.3">
      <c r="B78" s="146">
        <v>3</v>
      </c>
      <c r="C78" s="139" t="s">
        <v>416</v>
      </c>
      <c r="D78" s="140">
        <v>114400000</v>
      </c>
      <c r="E78" s="140">
        <v>114400000</v>
      </c>
      <c r="F78" s="140">
        <v>114400000</v>
      </c>
      <c r="G78" s="147">
        <f t="shared" si="7"/>
        <v>0</v>
      </c>
      <c r="H78" s="146" t="s">
        <v>138</v>
      </c>
    </row>
    <row r="79" spans="2:8" ht="28.8" x14ac:dyDescent="0.3">
      <c r="B79" s="146">
        <v>2</v>
      </c>
      <c r="C79" s="139" t="s">
        <v>417</v>
      </c>
      <c r="D79" s="140">
        <v>64400000</v>
      </c>
      <c r="E79" s="140">
        <v>64400000</v>
      </c>
      <c r="F79" s="140">
        <v>64400000</v>
      </c>
      <c r="G79" s="147">
        <f t="shared" si="7"/>
        <v>0</v>
      </c>
      <c r="H79" s="146" t="s">
        <v>138</v>
      </c>
    </row>
    <row r="80" spans="2:8" ht="28.8" x14ac:dyDescent="0.3">
      <c r="B80" s="146"/>
      <c r="C80" s="139" t="s">
        <v>418</v>
      </c>
      <c r="D80" s="140">
        <v>64400000</v>
      </c>
      <c r="E80" s="140">
        <v>64400000</v>
      </c>
      <c r="F80" s="140">
        <v>64400000</v>
      </c>
      <c r="G80" s="147">
        <f t="shared" si="7"/>
        <v>0</v>
      </c>
      <c r="H80" s="146" t="s">
        <v>138</v>
      </c>
    </row>
    <row r="81" spans="2:8" ht="28.8" x14ac:dyDescent="0.3">
      <c r="B81" s="146"/>
      <c r="C81" s="139" t="s">
        <v>419</v>
      </c>
      <c r="D81" s="140">
        <v>89400000</v>
      </c>
      <c r="E81" s="140">
        <v>89400000</v>
      </c>
      <c r="F81" s="140">
        <v>89400000</v>
      </c>
      <c r="G81" s="147">
        <f t="shared" si="7"/>
        <v>0</v>
      </c>
      <c r="H81" s="146" t="s">
        <v>138</v>
      </c>
    </row>
    <row r="82" spans="2:8" ht="14.55" customHeight="1" x14ac:dyDescent="0.3">
      <c r="B82" s="146"/>
      <c r="C82" s="223" t="s">
        <v>420</v>
      </c>
      <c r="D82" s="144"/>
      <c r="E82" s="144">
        <v>665200000</v>
      </c>
      <c r="F82" s="144">
        <f>SUM(F76:F81)</f>
        <v>665200000</v>
      </c>
      <c r="G82" s="145">
        <f>SUM(G76:G81)</f>
        <v>0</v>
      </c>
      <c r="H82" s="146"/>
    </row>
    <row r="83" spans="2:8" x14ac:dyDescent="0.3">
      <c r="B83" s="146"/>
      <c r="C83" s="143" t="s">
        <v>421</v>
      </c>
      <c r="D83" s="144">
        <f>D74+D66+D52+D42+D36+D31+D14</f>
        <v>12754856400</v>
      </c>
      <c r="E83" s="144">
        <v>9708450053</v>
      </c>
      <c r="F83" s="144">
        <f>F74+F66+F52+F42+F31+F14+F82</f>
        <v>8914312053</v>
      </c>
      <c r="G83" s="144">
        <f>G42+G36+G31+G14+G82</f>
        <v>112000000</v>
      </c>
      <c r="H83" s="146"/>
    </row>
    <row r="84" spans="2:8" x14ac:dyDescent="0.3">
      <c r="B84" s="154"/>
      <c r="C84" s="148"/>
      <c r="D84" s="148"/>
      <c r="E84" s="150"/>
      <c r="F84" s="150"/>
      <c r="G84" s="150"/>
      <c r="H84" s="154"/>
    </row>
    <row r="85" spans="2:8" x14ac:dyDescent="0.3">
      <c r="B85" s="154" t="s">
        <v>167</v>
      </c>
      <c r="C85" s="137" t="s">
        <v>422</v>
      </c>
      <c r="D85" s="148"/>
      <c r="E85" s="150"/>
      <c r="F85" s="150"/>
      <c r="G85" s="150"/>
      <c r="H85" s="154"/>
    </row>
    <row r="86" spans="2:8" x14ac:dyDescent="0.3">
      <c r="B86" s="154"/>
      <c r="C86" s="217" t="s">
        <v>423</v>
      </c>
      <c r="D86" s="148"/>
      <c r="E86" s="150"/>
      <c r="F86" s="150"/>
      <c r="G86" s="150"/>
      <c r="H86" s="154"/>
    </row>
    <row r="87" spans="2:8" ht="28.8" x14ac:dyDescent="0.3">
      <c r="B87" s="154">
        <v>4</v>
      </c>
      <c r="C87" s="148" t="s">
        <v>424</v>
      </c>
      <c r="D87" s="150">
        <v>10500000</v>
      </c>
      <c r="E87" s="150">
        <v>10500000</v>
      </c>
      <c r="F87" s="150">
        <v>10500000</v>
      </c>
      <c r="G87" s="150">
        <f>E87-F87</f>
        <v>0</v>
      </c>
      <c r="H87" s="154" t="s">
        <v>41</v>
      </c>
    </row>
    <row r="88" spans="2:8" ht="28.8" x14ac:dyDescent="0.3">
      <c r="B88" s="154">
        <v>5</v>
      </c>
      <c r="C88" s="148" t="s">
        <v>425</v>
      </c>
      <c r="D88" s="150">
        <v>10500000</v>
      </c>
      <c r="E88" s="150">
        <v>10500000</v>
      </c>
      <c r="F88" s="150">
        <v>10500000</v>
      </c>
      <c r="G88" s="150">
        <f t="shared" ref="G88:G91" si="8">E88-F88</f>
        <v>0</v>
      </c>
      <c r="H88" s="154" t="s">
        <v>308</v>
      </c>
    </row>
    <row r="89" spans="2:8" ht="28.8" x14ac:dyDescent="0.3">
      <c r="B89" s="154">
        <v>6</v>
      </c>
      <c r="C89" s="148" t="s">
        <v>426</v>
      </c>
      <c r="D89" s="150">
        <v>8400789</v>
      </c>
      <c r="E89" s="150">
        <v>8400789</v>
      </c>
      <c r="F89" s="150">
        <v>8400789</v>
      </c>
      <c r="G89" s="150">
        <f t="shared" si="8"/>
        <v>0</v>
      </c>
      <c r="H89" s="154" t="s">
        <v>308</v>
      </c>
    </row>
    <row r="90" spans="2:8" x14ac:dyDescent="0.3">
      <c r="B90" s="154"/>
      <c r="C90" s="217" t="s">
        <v>427</v>
      </c>
      <c r="D90" s="151">
        <v>54348000</v>
      </c>
      <c r="E90" s="138">
        <v>29400789</v>
      </c>
      <c r="F90" s="138">
        <f>SUM(F87:F89)</f>
        <v>29400789</v>
      </c>
      <c r="G90" s="138">
        <f>E90-F90</f>
        <v>0</v>
      </c>
      <c r="H90" s="154"/>
    </row>
    <row r="91" spans="2:8" x14ac:dyDescent="0.3">
      <c r="B91" s="154"/>
      <c r="C91" s="137" t="s">
        <v>428</v>
      </c>
      <c r="D91" s="151">
        <v>108696000</v>
      </c>
      <c r="E91" s="138">
        <v>29400789</v>
      </c>
      <c r="F91" s="138">
        <f>F90</f>
        <v>29400789</v>
      </c>
      <c r="G91" s="138">
        <f t="shared" si="8"/>
        <v>0</v>
      </c>
      <c r="H91" s="154"/>
    </row>
    <row r="92" spans="2:8" x14ac:dyDescent="0.3">
      <c r="B92" s="154"/>
      <c r="C92" s="137"/>
      <c r="D92" s="151"/>
      <c r="E92" s="138"/>
      <c r="F92" s="138"/>
      <c r="G92" s="138"/>
      <c r="H92" s="154"/>
    </row>
    <row r="93" spans="2:8" x14ac:dyDescent="0.3">
      <c r="B93" s="154" t="s">
        <v>178</v>
      </c>
      <c r="C93" s="137" t="s">
        <v>429</v>
      </c>
      <c r="D93" s="148"/>
      <c r="E93" s="150"/>
      <c r="F93" s="150"/>
      <c r="G93" s="150"/>
      <c r="H93" s="154"/>
    </row>
    <row r="94" spans="2:8" ht="28.8" x14ac:dyDescent="0.3">
      <c r="B94" s="154">
        <v>2</v>
      </c>
      <c r="C94" s="148" t="s">
        <v>430</v>
      </c>
      <c r="D94" s="149">
        <v>98000000</v>
      </c>
      <c r="E94" s="150">
        <v>98000000</v>
      </c>
      <c r="F94" s="150">
        <v>98000000</v>
      </c>
      <c r="G94" s="150">
        <f>E94-F94</f>
        <v>0</v>
      </c>
      <c r="H94" s="154" t="s">
        <v>41</v>
      </c>
    </row>
    <row r="95" spans="2:8" ht="28.8" x14ac:dyDescent="0.3">
      <c r="B95" s="154">
        <v>3</v>
      </c>
      <c r="C95" s="148" t="s">
        <v>431</v>
      </c>
      <c r="D95" s="149">
        <v>98000000</v>
      </c>
      <c r="E95" s="150">
        <v>98000000</v>
      </c>
      <c r="F95" s="150">
        <v>98000000</v>
      </c>
      <c r="G95" s="150">
        <f t="shared" ref="G95:G96" si="9">E95-F95</f>
        <v>0</v>
      </c>
      <c r="H95" s="154" t="s">
        <v>41</v>
      </c>
    </row>
    <row r="96" spans="2:8" x14ac:dyDescent="0.3">
      <c r="B96" s="154"/>
      <c r="C96" s="137" t="s">
        <v>432</v>
      </c>
      <c r="D96" s="151">
        <f>SUM(D94:D95)</f>
        <v>196000000</v>
      </c>
      <c r="E96" s="138">
        <f t="shared" ref="E96" si="10">SUM(E94:E95)</f>
        <v>196000000</v>
      </c>
      <c r="F96" s="138">
        <f>SUM(F94:F95)</f>
        <v>196000000</v>
      </c>
      <c r="G96" s="150">
        <f t="shared" si="9"/>
        <v>0</v>
      </c>
      <c r="H96" s="154"/>
    </row>
    <row r="97" spans="2:8" x14ac:dyDescent="0.3">
      <c r="B97" s="154"/>
      <c r="C97" s="148"/>
      <c r="D97" s="148"/>
      <c r="E97" s="150"/>
      <c r="F97" s="150"/>
      <c r="G97" s="150"/>
      <c r="H97" s="154"/>
    </row>
    <row r="98" spans="2:8" x14ac:dyDescent="0.3">
      <c r="B98" s="154" t="s">
        <v>206</v>
      </c>
      <c r="C98" s="137" t="s">
        <v>434</v>
      </c>
      <c r="D98" s="148"/>
      <c r="E98" s="150"/>
      <c r="F98" s="150"/>
      <c r="G98" s="150"/>
      <c r="H98" s="156"/>
    </row>
    <row r="99" spans="2:8" x14ac:dyDescent="0.3">
      <c r="B99" s="154"/>
      <c r="C99" s="137" t="s">
        <v>433</v>
      </c>
      <c r="D99" s="148"/>
      <c r="E99" s="150"/>
      <c r="F99" s="150"/>
      <c r="G99" s="150"/>
      <c r="H99" s="154"/>
    </row>
    <row r="100" spans="2:8" ht="31.95" customHeight="1" x14ac:dyDescent="0.3">
      <c r="B100" s="154">
        <v>1</v>
      </c>
      <c r="C100" s="148" t="s">
        <v>435</v>
      </c>
      <c r="D100" s="149">
        <v>48300000</v>
      </c>
      <c r="E100" s="150">
        <v>48300000</v>
      </c>
      <c r="F100" s="150">
        <v>48300000</v>
      </c>
      <c r="G100" s="150">
        <f>E100-F100</f>
        <v>0</v>
      </c>
      <c r="H100" s="154" t="s">
        <v>138</v>
      </c>
    </row>
    <row r="101" spans="2:8" ht="30" customHeight="1" x14ac:dyDescent="0.3">
      <c r="B101" s="154">
        <v>2</v>
      </c>
      <c r="C101" s="148" t="s">
        <v>436</v>
      </c>
      <c r="D101" s="149">
        <v>60000000</v>
      </c>
      <c r="E101" s="150">
        <v>60000000</v>
      </c>
      <c r="F101" s="150">
        <v>60000000</v>
      </c>
      <c r="G101" s="150">
        <f t="shared" ref="G101:G107" si="11">E101-F101</f>
        <v>0</v>
      </c>
      <c r="H101" s="154" t="s">
        <v>138</v>
      </c>
    </row>
    <row r="102" spans="2:8" ht="31.05" customHeight="1" x14ac:dyDescent="0.3">
      <c r="B102" s="154">
        <v>3</v>
      </c>
      <c r="C102" s="148" t="s">
        <v>437</v>
      </c>
      <c r="D102" s="149">
        <v>60000000</v>
      </c>
      <c r="E102" s="150">
        <v>60000000</v>
      </c>
      <c r="F102" s="150">
        <v>60000000</v>
      </c>
      <c r="G102" s="150">
        <f t="shared" si="11"/>
        <v>0</v>
      </c>
      <c r="H102" s="154" t="s">
        <v>138</v>
      </c>
    </row>
    <row r="103" spans="2:8" ht="30" customHeight="1" x14ac:dyDescent="0.3">
      <c r="B103" s="154">
        <v>4</v>
      </c>
      <c r="C103" s="148" t="s">
        <v>438</v>
      </c>
      <c r="D103" s="149">
        <v>5950000</v>
      </c>
      <c r="E103" s="150">
        <v>3950000</v>
      </c>
      <c r="F103" s="150">
        <v>3950000</v>
      </c>
      <c r="G103" s="150">
        <f t="shared" si="11"/>
        <v>0</v>
      </c>
      <c r="H103" s="154" t="s">
        <v>10</v>
      </c>
    </row>
    <row r="104" spans="2:8" ht="31.05" customHeight="1" x14ac:dyDescent="0.3">
      <c r="B104" s="154">
        <v>5</v>
      </c>
      <c r="C104" s="148" t="s">
        <v>439</v>
      </c>
      <c r="D104" s="149">
        <v>34260000</v>
      </c>
      <c r="E104" s="150">
        <v>24260000</v>
      </c>
      <c r="F104" s="150">
        <v>24260000</v>
      </c>
      <c r="G104" s="150">
        <f t="shared" si="11"/>
        <v>0</v>
      </c>
      <c r="H104" s="154" t="s">
        <v>21</v>
      </c>
    </row>
    <row r="105" spans="2:8" ht="31.5" customHeight="1" x14ac:dyDescent="0.3">
      <c r="B105" s="154">
        <v>6</v>
      </c>
      <c r="C105" s="148" t="s">
        <v>440</v>
      </c>
      <c r="D105" s="149">
        <v>15170000</v>
      </c>
      <c r="E105" s="150">
        <v>10170000</v>
      </c>
      <c r="F105" s="150">
        <v>10170000</v>
      </c>
      <c r="G105" s="150">
        <f t="shared" si="11"/>
        <v>0</v>
      </c>
      <c r="H105" s="154" t="s">
        <v>10</v>
      </c>
    </row>
    <row r="106" spans="2:8" ht="29.55" customHeight="1" x14ac:dyDescent="0.3">
      <c r="B106" s="154">
        <v>7</v>
      </c>
      <c r="C106" s="148" t="s">
        <v>441</v>
      </c>
      <c r="D106" s="149">
        <v>17032000</v>
      </c>
      <c r="E106" s="150">
        <v>12032000</v>
      </c>
      <c r="F106" s="150">
        <v>12032000</v>
      </c>
      <c r="G106" s="150">
        <f t="shared" si="11"/>
        <v>0</v>
      </c>
      <c r="H106" s="154" t="s">
        <v>10</v>
      </c>
    </row>
    <row r="107" spans="2:8" ht="28.5" customHeight="1" x14ac:dyDescent="0.3">
      <c r="B107" s="154">
        <v>8</v>
      </c>
      <c r="C107" s="148" t="s">
        <v>442</v>
      </c>
      <c r="D107" s="149">
        <v>16112000</v>
      </c>
      <c r="E107" s="150">
        <v>14112000</v>
      </c>
      <c r="F107" s="150">
        <v>14112000</v>
      </c>
      <c r="G107" s="150">
        <f t="shared" si="11"/>
        <v>0</v>
      </c>
      <c r="H107" s="154" t="s">
        <v>10</v>
      </c>
    </row>
    <row r="108" spans="2:8" ht="14.55" customHeight="1" x14ac:dyDescent="0.3">
      <c r="B108" s="154"/>
      <c r="C108" s="217" t="s">
        <v>443</v>
      </c>
      <c r="D108" s="151">
        <f>SUM(D100:D107)</f>
        <v>256824000</v>
      </c>
      <c r="E108" s="151">
        <f>SUM(E100:E107)</f>
        <v>232824000</v>
      </c>
      <c r="F108" s="151">
        <f>SUM(F100:F107)</f>
        <v>232824000</v>
      </c>
      <c r="G108" s="151">
        <f>SUM(G100:G107)</f>
        <v>0</v>
      </c>
      <c r="H108" s="154"/>
    </row>
    <row r="109" spans="2:8" x14ac:dyDescent="0.3">
      <c r="B109" s="154"/>
      <c r="C109" s="148"/>
      <c r="D109" s="148"/>
      <c r="E109" s="150"/>
      <c r="F109" s="150"/>
      <c r="G109" s="150"/>
      <c r="H109" s="154"/>
    </row>
    <row r="110" spans="2:8" x14ac:dyDescent="0.3">
      <c r="B110" s="154"/>
      <c r="C110" s="137" t="s">
        <v>444</v>
      </c>
      <c r="D110" s="148"/>
      <c r="E110" s="150"/>
      <c r="F110" s="150"/>
      <c r="G110" s="150"/>
      <c r="H110" s="154"/>
    </row>
    <row r="111" spans="2:8" ht="27.45" customHeight="1" x14ac:dyDescent="0.3">
      <c r="B111" s="154">
        <v>1</v>
      </c>
      <c r="C111" s="148" t="s">
        <v>445</v>
      </c>
      <c r="D111" s="149">
        <v>44781323</v>
      </c>
      <c r="E111" s="150">
        <v>44781323</v>
      </c>
      <c r="F111" s="150">
        <v>44781323</v>
      </c>
      <c r="G111" s="150">
        <f>E111-F111</f>
        <v>0</v>
      </c>
      <c r="H111" s="154" t="s">
        <v>64</v>
      </c>
    </row>
    <row r="112" spans="2:8" ht="28.95" customHeight="1" x14ac:dyDescent="0.3">
      <c r="B112" s="154">
        <v>2</v>
      </c>
      <c r="C112" s="148" t="s">
        <v>446</v>
      </c>
      <c r="D112" s="149">
        <v>48189815</v>
      </c>
      <c r="E112" s="150">
        <v>48189815</v>
      </c>
      <c r="F112" s="150">
        <v>48189815</v>
      </c>
      <c r="G112" s="150">
        <f>E112-F112</f>
        <v>0</v>
      </c>
      <c r="H112" s="154" t="s">
        <v>64</v>
      </c>
    </row>
    <row r="113" spans="2:8" x14ac:dyDescent="0.3">
      <c r="B113" s="154"/>
      <c r="C113" s="137" t="s">
        <v>447</v>
      </c>
      <c r="D113" s="151">
        <f>SUM(D111:D112)</f>
        <v>92971138</v>
      </c>
      <c r="E113" s="151">
        <f t="shared" ref="E113:F113" si="12">SUM(E111:E112)</f>
        <v>92971138</v>
      </c>
      <c r="F113" s="151">
        <f t="shared" si="12"/>
        <v>92971138</v>
      </c>
      <c r="G113" s="151">
        <f>SUM(G111:G112)</f>
        <v>0</v>
      </c>
      <c r="H113" s="155"/>
    </row>
    <row r="114" spans="2:8" x14ac:dyDescent="0.3">
      <c r="B114" s="154"/>
      <c r="C114" s="137" t="s">
        <v>448</v>
      </c>
      <c r="D114" s="151">
        <f>D108+D113</f>
        <v>349795138</v>
      </c>
      <c r="E114" s="151">
        <f t="shared" ref="E114:F114" si="13">E108+E113</f>
        <v>325795138</v>
      </c>
      <c r="F114" s="151">
        <f t="shared" si="13"/>
        <v>325795138</v>
      </c>
      <c r="G114" s="151">
        <f>G108+G113</f>
        <v>0</v>
      </c>
      <c r="H114" s="154"/>
    </row>
    <row r="115" spans="2:8" x14ac:dyDescent="0.3">
      <c r="B115" s="154" t="s">
        <v>207</v>
      </c>
      <c r="C115" s="148" t="s">
        <v>449</v>
      </c>
      <c r="D115" s="148"/>
      <c r="E115" s="150"/>
      <c r="F115" s="150"/>
      <c r="G115" s="150"/>
      <c r="H115" s="154"/>
    </row>
    <row r="116" spans="2:8" ht="28.8" x14ac:dyDescent="0.3">
      <c r="B116" s="154">
        <v>1</v>
      </c>
      <c r="C116" s="148" t="s">
        <v>450</v>
      </c>
      <c r="D116" s="149">
        <v>2803899000</v>
      </c>
      <c r="E116" s="150">
        <v>890963660</v>
      </c>
      <c r="F116" s="150">
        <v>890963660</v>
      </c>
      <c r="G116" s="150"/>
      <c r="H116" s="154" t="s">
        <v>573</v>
      </c>
    </row>
    <row r="117" spans="2:8" x14ac:dyDescent="0.3">
      <c r="B117" s="154"/>
      <c r="C117" s="137" t="s">
        <v>320</v>
      </c>
      <c r="D117" s="151">
        <f>D116+D114+D96+D91+D83</f>
        <v>16213246538</v>
      </c>
      <c r="E117" s="151">
        <f t="shared" ref="E117:G117" si="14">E116+E114+E96+E91+E83</f>
        <v>11150609640</v>
      </c>
      <c r="F117" s="151">
        <f t="shared" si="14"/>
        <v>10356471640</v>
      </c>
      <c r="G117" s="151">
        <f t="shared" si="14"/>
        <v>112000000</v>
      </c>
      <c r="H117" s="154"/>
    </row>
    <row r="118" spans="2:8" x14ac:dyDescent="0.3">
      <c r="B118" s="157"/>
      <c r="C118" s="221"/>
      <c r="D118" s="221"/>
      <c r="E118" s="222"/>
      <c r="F118" s="222"/>
      <c r="G118" s="222"/>
      <c r="H118" s="157"/>
    </row>
    <row r="119" spans="2:8" x14ac:dyDescent="0.3">
      <c r="B119" s="158"/>
      <c r="C119" s="99"/>
      <c r="D119" s="99"/>
      <c r="E119" s="100"/>
      <c r="F119" s="100"/>
      <c r="G119" s="100"/>
      <c r="H119" s="158"/>
    </row>
    <row r="120" spans="2:8" x14ac:dyDescent="0.3">
      <c r="B120" s="158"/>
      <c r="C120" s="99"/>
      <c r="D120" s="99"/>
      <c r="E120" s="100"/>
      <c r="F120" s="100"/>
      <c r="G120" s="100"/>
      <c r="H120" s="158"/>
    </row>
  </sheetData>
  <mergeCells count="2">
    <mergeCell ref="C1:G1"/>
    <mergeCell ref="D2:E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77"/>
  <sheetViews>
    <sheetView topLeftCell="A53" workbookViewId="0">
      <selection activeCell="G63" sqref="G63"/>
    </sheetView>
  </sheetViews>
  <sheetFormatPr defaultRowHeight="14.4" x14ac:dyDescent="0.3"/>
  <cols>
    <col min="1" max="1" width="5.109375" customWidth="1"/>
    <col min="2" max="2" width="5.21875" customWidth="1"/>
    <col min="3" max="3" width="44.109375" customWidth="1"/>
    <col min="4" max="4" width="17.33203125" customWidth="1"/>
    <col min="5" max="5" width="17.6640625" customWidth="1"/>
    <col min="6" max="6" width="17.44140625" customWidth="1"/>
    <col min="7" max="7" width="17.21875" customWidth="1"/>
    <col min="8" max="8" width="25.44140625" customWidth="1"/>
  </cols>
  <sheetData>
    <row r="1" spans="2:8" ht="25.2" x14ac:dyDescent="0.3">
      <c r="B1" s="265" t="s">
        <v>493</v>
      </c>
      <c r="C1" s="255"/>
      <c r="D1" s="255"/>
      <c r="E1" s="255"/>
      <c r="F1" s="255"/>
      <c r="G1" s="186"/>
      <c r="H1" s="225"/>
    </row>
    <row r="2" spans="2:8" ht="23.4" x14ac:dyDescent="0.3">
      <c r="B2" s="242"/>
      <c r="C2" s="256" t="s">
        <v>567</v>
      </c>
      <c r="D2" s="256"/>
      <c r="E2" s="189"/>
      <c r="F2" s="189"/>
      <c r="G2" s="187"/>
      <c r="H2" s="226"/>
    </row>
    <row r="3" spans="2:8" s="99" customFormat="1" ht="14.55" customHeight="1" x14ac:dyDescent="0.3">
      <c r="B3" s="270" t="s">
        <v>0</v>
      </c>
      <c r="C3" s="271" t="s">
        <v>1</v>
      </c>
      <c r="D3" s="270" t="s">
        <v>337</v>
      </c>
      <c r="E3" s="270"/>
      <c r="F3" s="270"/>
      <c r="G3" s="270"/>
      <c r="H3" s="270" t="s">
        <v>3</v>
      </c>
    </row>
    <row r="4" spans="2:8" s="99" customFormat="1" x14ac:dyDescent="0.3">
      <c r="B4" s="270"/>
      <c r="C4" s="271"/>
      <c r="D4" s="137" t="s">
        <v>338</v>
      </c>
      <c r="E4" s="199" t="s">
        <v>563</v>
      </c>
      <c r="F4" s="199" t="s">
        <v>340</v>
      </c>
      <c r="G4" s="199" t="s">
        <v>341</v>
      </c>
      <c r="H4" s="270"/>
    </row>
    <row r="5" spans="2:8" s="99" customFormat="1" x14ac:dyDescent="0.3">
      <c r="B5" s="200"/>
      <c r="C5" s="217" t="s">
        <v>533</v>
      </c>
      <c r="D5" s="201"/>
      <c r="E5" s="199"/>
      <c r="F5" s="199"/>
      <c r="G5" s="199"/>
      <c r="H5" s="200"/>
    </row>
    <row r="6" spans="2:8" s="99" customFormat="1" x14ac:dyDescent="0.3">
      <c r="B6" s="137" t="s">
        <v>107</v>
      </c>
      <c r="C6" s="272" t="s">
        <v>342</v>
      </c>
      <c r="D6" s="274"/>
      <c r="E6" s="199"/>
      <c r="F6" s="199"/>
      <c r="G6" s="199"/>
      <c r="H6" s="137"/>
    </row>
    <row r="7" spans="2:8" s="99" customFormat="1" ht="30" customHeight="1" x14ac:dyDescent="0.3">
      <c r="B7" s="148">
        <v>1</v>
      </c>
      <c r="C7" s="148" t="s">
        <v>534</v>
      </c>
      <c r="D7" s="149">
        <v>16932000</v>
      </c>
      <c r="E7" s="203">
        <v>10000000</v>
      </c>
      <c r="F7" s="203">
        <v>10000000</v>
      </c>
      <c r="G7" s="203">
        <f>E7-F7</f>
        <v>0</v>
      </c>
      <c r="H7" s="148" t="s">
        <v>535</v>
      </c>
    </row>
    <row r="8" spans="2:8" s="99" customFormat="1" ht="56.55" customHeight="1" x14ac:dyDescent="0.3">
      <c r="B8" s="148">
        <v>2</v>
      </c>
      <c r="C8" s="148" t="s">
        <v>345</v>
      </c>
      <c r="D8" s="149">
        <v>247370000</v>
      </c>
      <c r="E8" s="203">
        <v>40000000</v>
      </c>
      <c r="F8" s="205" t="s">
        <v>346</v>
      </c>
      <c r="G8" s="203">
        <f t="shared" ref="G8:G10" si="0">E8-F8</f>
        <v>40000000</v>
      </c>
      <c r="H8" s="148" t="s">
        <v>536</v>
      </c>
    </row>
    <row r="9" spans="2:8" s="99" customFormat="1" ht="28.05" customHeight="1" x14ac:dyDescent="0.3">
      <c r="B9" s="148">
        <v>3</v>
      </c>
      <c r="C9" s="148" t="s">
        <v>348</v>
      </c>
      <c r="D9" s="149">
        <v>37181000</v>
      </c>
      <c r="E9" s="203">
        <v>10500000</v>
      </c>
      <c r="F9" s="203">
        <v>10500000</v>
      </c>
      <c r="G9" s="203">
        <f t="shared" si="0"/>
        <v>0</v>
      </c>
      <c r="H9" s="148" t="s">
        <v>349</v>
      </c>
    </row>
    <row r="10" spans="2:8" s="99" customFormat="1" x14ac:dyDescent="0.3">
      <c r="B10" s="148">
        <v>4</v>
      </c>
      <c r="C10" s="148" t="s">
        <v>537</v>
      </c>
      <c r="D10" s="149">
        <v>15000000</v>
      </c>
      <c r="E10" s="203">
        <v>15000000</v>
      </c>
      <c r="F10" s="203">
        <v>15000000</v>
      </c>
      <c r="G10" s="203">
        <f t="shared" si="0"/>
        <v>0</v>
      </c>
      <c r="H10" s="148" t="s">
        <v>351</v>
      </c>
    </row>
    <row r="11" spans="2:8" s="99" customFormat="1" x14ac:dyDescent="0.3">
      <c r="B11" s="148">
        <v>8</v>
      </c>
      <c r="C11" s="148" t="s">
        <v>355</v>
      </c>
      <c r="D11" s="149">
        <v>97918000</v>
      </c>
      <c r="E11" s="203">
        <v>32269029</v>
      </c>
      <c r="F11" s="203">
        <v>32269029</v>
      </c>
      <c r="G11" s="203" t="s">
        <v>352</v>
      </c>
      <c r="H11" s="148" t="s">
        <v>538</v>
      </c>
    </row>
    <row r="12" spans="2:8" s="99" customFormat="1" x14ac:dyDescent="0.3">
      <c r="B12" s="137"/>
      <c r="C12" s="137" t="s">
        <v>359</v>
      </c>
      <c r="D12" s="151">
        <f>SUM(D7:D11)</f>
        <v>414401000</v>
      </c>
      <c r="E12" s="199">
        <f>SUM(E7:E11)</f>
        <v>107769029</v>
      </c>
      <c r="F12" s="199">
        <f>SUM(F7:F11)</f>
        <v>67769029</v>
      </c>
      <c r="G12" s="199">
        <f>SUM(G7:G11)</f>
        <v>40000000</v>
      </c>
      <c r="H12" s="137"/>
    </row>
    <row r="13" spans="2:8" s="99" customFormat="1" x14ac:dyDescent="0.3">
      <c r="B13" s="148"/>
      <c r="C13" s="137" t="s">
        <v>360</v>
      </c>
      <c r="D13" s="148"/>
      <c r="E13" s="203"/>
      <c r="F13" s="203"/>
      <c r="G13" s="203"/>
      <c r="H13" s="148"/>
    </row>
    <row r="14" spans="2:8" s="99" customFormat="1" x14ac:dyDescent="0.3">
      <c r="B14" s="206" t="s">
        <v>122</v>
      </c>
      <c r="C14" s="272" t="s">
        <v>32</v>
      </c>
      <c r="D14" s="273"/>
      <c r="E14" s="274"/>
      <c r="F14" s="203"/>
      <c r="G14" s="203"/>
      <c r="H14" s="148"/>
    </row>
    <row r="15" spans="2:8" s="99" customFormat="1" ht="43.2" x14ac:dyDescent="0.3">
      <c r="B15" s="148">
        <v>1</v>
      </c>
      <c r="C15" s="148" t="s">
        <v>374</v>
      </c>
      <c r="D15" s="149">
        <v>300000000</v>
      </c>
      <c r="E15" s="203">
        <v>300000000</v>
      </c>
      <c r="F15" s="203">
        <v>0</v>
      </c>
      <c r="G15" s="203">
        <f>E15-F15</f>
        <v>300000000</v>
      </c>
      <c r="H15" s="148" t="s">
        <v>539</v>
      </c>
    </row>
    <row r="16" spans="2:8" s="99" customFormat="1" x14ac:dyDescent="0.3">
      <c r="B16" s="148"/>
      <c r="C16" s="217" t="s">
        <v>376</v>
      </c>
      <c r="D16" s="151">
        <v>300000000</v>
      </c>
      <c r="E16" s="151">
        <f>E15</f>
        <v>300000000</v>
      </c>
      <c r="F16" s="151">
        <f>F15</f>
        <v>0</v>
      </c>
      <c r="G16" s="199">
        <f>SUM(G15:G15)</f>
        <v>300000000</v>
      </c>
      <c r="H16" s="137"/>
    </row>
    <row r="17" spans="2:8" s="99" customFormat="1" x14ac:dyDescent="0.3">
      <c r="B17" s="207" t="s">
        <v>124</v>
      </c>
      <c r="C17" s="272" t="s">
        <v>125</v>
      </c>
      <c r="D17" s="273"/>
      <c r="E17" s="274"/>
      <c r="F17" s="203"/>
      <c r="G17" s="203"/>
      <c r="H17" s="148"/>
    </row>
    <row r="18" spans="2:8" s="99" customFormat="1" ht="28.8" x14ac:dyDescent="0.3">
      <c r="B18" s="148">
        <v>1</v>
      </c>
      <c r="C18" s="148" t="s">
        <v>377</v>
      </c>
      <c r="D18" s="149">
        <v>100000000</v>
      </c>
      <c r="E18" s="203">
        <v>100000000</v>
      </c>
      <c r="F18" s="203">
        <v>0</v>
      </c>
      <c r="G18" s="203">
        <v>100000000</v>
      </c>
      <c r="H18" s="148" t="s">
        <v>378</v>
      </c>
    </row>
    <row r="19" spans="2:8" s="99" customFormat="1" x14ac:dyDescent="0.3">
      <c r="B19" s="148"/>
      <c r="C19" s="217" t="s">
        <v>381</v>
      </c>
      <c r="D19" s="151">
        <v>100000000</v>
      </c>
      <c r="E19" s="199">
        <f>SUM(E18)</f>
        <v>100000000</v>
      </c>
      <c r="F19" s="199"/>
      <c r="G19" s="199">
        <f>SUM(G18:G18)</f>
        <v>100000000</v>
      </c>
      <c r="H19" s="148"/>
    </row>
    <row r="20" spans="2:8" s="99" customFormat="1" x14ac:dyDescent="0.3">
      <c r="B20" s="207" t="s">
        <v>131</v>
      </c>
      <c r="C20" s="275" t="s">
        <v>540</v>
      </c>
      <c r="D20" s="275"/>
      <c r="E20" s="275"/>
      <c r="F20" s="203"/>
      <c r="G20" s="203"/>
      <c r="H20" s="148"/>
    </row>
    <row r="21" spans="2:8" s="99" customFormat="1" ht="28.8" x14ac:dyDescent="0.3">
      <c r="B21" s="207">
        <v>1</v>
      </c>
      <c r="C21" s="148" t="s">
        <v>541</v>
      </c>
      <c r="D21" s="208">
        <v>486758000</v>
      </c>
      <c r="E21" s="208">
        <v>486758000</v>
      </c>
      <c r="F21" s="208">
        <v>0</v>
      </c>
      <c r="G21" s="209">
        <v>486758000</v>
      </c>
      <c r="H21" s="148" t="s">
        <v>378</v>
      </c>
    </row>
    <row r="22" spans="2:8" s="99" customFormat="1" x14ac:dyDescent="0.3">
      <c r="B22" s="207"/>
      <c r="C22" s="217" t="s">
        <v>37</v>
      </c>
      <c r="D22" s="151">
        <f>SUM(D21)</f>
        <v>486758000</v>
      </c>
      <c r="E22" s="199">
        <f>SUM(E21)</f>
        <v>486758000</v>
      </c>
      <c r="F22" s="199"/>
      <c r="G22" s="199">
        <f>SUM(G21)</f>
        <v>486758000</v>
      </c>
      <c r="H22" s="148"/>
    </row>
    <row r="23" spans="2:8" s="99" customFormat="1" x14ac:dyDescent="0.3">
      <c r="B23" s="206" t="s">
        <v>140</v>
      </c>
      <c r="C23" s="272" t="s">
        <v>542</v>
      </c>
      <c r="D23" s="273"/>
      <c r="E23" s="274"/>
      <c r="F23" s="203"/>
      <c r="G23" s="203"/>
      <c r="H23" s="148"/>
    </row>
    <row r="24" spans="2:8" s="99" customFormat="1" ht="28.8" x14ac:dyDescent="0.3">
      <c r="B24" s="148">
        <v>1</v>
      </c>
      <c r="C24" s="148" t="s">
        <v>543</v>
      </c>
      <c r="D24" s="208">
        <v>26209000</v>
      </c>
      <c r="E24" s="208">
        <v>26209000</v>
      </c>
      <c r="F24" s="203"/>
      <c r="G24" s="208">
        <v>26209000</v>
      </c>
      <c r="H24" s="148" t="s">
        <v>378</v>
      </c>
    </row>
    <row r="25" spans="2:8" s="99" customFormat="1" ht="15.45" customHeight="1" x14ac:dyDescent="0.3">
      <c r="B25" s="206"/>
      <c r="C25" s="217"/>
      <c r="D25" s="210">
        <f>SUM(D24)</f>
        <v>26209000</v>
      </c>
      <c r="E25" s="210">
        <f>SUM(E24)</f>
        <v>26209000</v>
      </c>
      <c r="F25" s="211"/>
      <c r="G25" s="210">
        <f>SUM(G24)</f>
        <v>26209000</v>
      </c>
      <c r="H25" s="137"/>
    </row>
    <row r="26" spans="2:8" s="99" customFormat="1" ht="15.45" customHeight="1" x14ac:dyDescent="0.3">
      <c r="B26" s="206" t="s">
        <v>147</v>
      </c>
      <c r="C26" s="217" t="s">
        <v>544</v>
      </c>
      <c r="D26" s="210"/>
      <c r="E26" s="210"/>
      <c r="F26" s="211"/>
      <c r="G26" s="212"/>
      <c r="H26" s="137"/>
    </row>
    <row r="27" spans="2:8" s="99" customFormat="1" ht="28.8" x14ac:dyDescent="0.3">
      <c r="B27" s="148">
        <v>1</v>
      </c>
      <c r="C27" s="148" t="s">
        <v>545</v>
      </c>
      <c r="D27" s="149">
        <v>40000000</v>
      </c>
      <c r="E27" s="203">
        <v>40000000</v>
      </c>
      <c r="F27" s="203"/>
      <c r="G27" s="203">
        <v>40000000</v>
      </c>
      <c r="H27" s="148" t="s">
        <v>378</v>
      </c>
    </row>
    <row r="28" spans="2:8" s="99" customFormat="1" ht="14.55" customHeight="1" x14ac:dyDescent="0.3">
      <c r="B28" s="148"/>
      <c r="C28" s="217" t="s">
        <v>546</v>
      </c>
      <c r="D28" s="151">
        <f>SUM(D27)</f>
        <v>40000000</v>
      </c>
      <c r="E28" s="199">
        <f>SUM(E27)</f>
        <v>40000000</v>
      </c>
      <c r="F28" s="199"/>
      <c r="G28" s="199">
        <f>SUM(G27)</f>
        <v>40000000</v>
      </c>
      <c r="H28" s="148"/>
    </row>
    <row r="29" spans="2:8" s="99" customFormat="1" x14ac:dyDescent="0.3">
      <c r="B29" s="207" t="s">
        <v>157</v>
      </c>
      <c r="C29" s="217" t="s">
        <v>547</v>
      </c>
      <c r="D29" s="149"/>
      <c r="E29" s="203"/>
      <c r="F29" s="203"/>
      <c r="G29" s="203"/>
      <c r="H29" s="148"/>
    </row>
    <row r="30" spans="2:8" s="99" customFormat="1" ht="28.8" x14ac:dyDescent="0.3">
      <c r="B30" s="148">
        <v>1</v>
      </c>
      <c r="C30" s="148" t="s">
        <v>548</v>
      </c>
      <c r="D30" s="149">
        <v>40000000</v>
      </c>
      <c r="E30" s="203">
        <v>40000000</v>
      </c>
      <c r="F30" s="203"/>
      <c r="G30" s="203">
        <v>40000000</v>
      </c>
      <c r="H30" s="148" t="s">
        <v>378</v>
      </c>
    </row>
    <row r="31" spans="2:8" s="99" customFormat="1" ht="14.55" customHeight="1" x14ac:dyDescent="0.3">
      <c r="B31" s="148"/>
      <c r="C31" s="217" t="s">
        <v>549</v>
      </c>
      <c r="D31" s="151">
        <f>SUM(D30)</f>
        <v>40000000</v>
      </c>
      <c r="E31" s="199">
        <f>SUM(E30)</f>
        <v>40000000</v>
      </c>
      <c r="F31" s="199"/>
      <c r="G31" s="199">
        <f>SUM(G30)</f>
        <v>40000000</v>
      </c>
      <c r="H31" s="148"/>
    </row>
    <row r="32" spans="2:8" s="99" customFormat="1" x14ac:dyDescent="0.3">
      <c r="B32" s="206" t="s">
        <v>167</v>
      </c>
      <c r="C32" s="217" t="s">
        <v>550</v>
      </c>
      <c r="D32" s="151"/>
      <c r="E32" s="199"/>
      <c r="F32" s="199"/>
      <c r="G32" s="199"/>
      <c r="H32" s="148"/>
    </row>
    <row r="33" spans="2:8" s="99" customFormat="1" x14ac:dyDescent="0.3">
      <c r="B33" s="148">
        <v>1</v>
      </c>
      <c r="C33" s="148" t="s">
        <v>551</v>
      </c>
      <c r="D33" s="149">
        <v>100000000</v>
      </c>
      <c r="E33" s="203">
        <v>100000000</v>
      </c>
      <c r="F33" s="203">
        <v>24000000</v>
      </c>
      <c r="G33" s="203"/>
      <c r="H33" s="148" t="s">
        <v>552</v>
      </c>
    </row>
    <row r="34" spans="2:8" s="99" customFormat="1" ht="14.55" customHeight="1" x14ac:dyDescent="0.3">
      <c r="B34" s="148"/>
      <c r="C34" s="217" t="s">
        <v>553</v>
      </c>
      <c r="D34" s="151">
        <f>SUM(D33)</f>
        <v>100000000</v>
      </c>
      <c r="E34" s="199">
        <f>SUM(E33)</f>
        <v>100000000</v>
      </c>
      <c r="F34" s="199">
        <f>SUM(F33)</f>
        <v>24000000</v>
      </c>
      <c r="G34" s="199" t="s">
        <v>352</v>
      </c>
      <c r="H34" s="148"/>
    </row>
    <row r="35" spans="2:8" s="99" customFormat="1" x14ac:dyDescent="0.3">
      <c r="B35" s="206" t="s">
        <v>178</v>
      </c>
      <c r="C35" s="217" t="s">
        <v>76</v>
      </c>
      <c r="D35" s="148"/>
      <c r="E35" s="203"/>
      <c r="F35" s="203"/>
      <c r="G35" s="203"/>
      <c r="H35" s="148"/>
    </row>
    <row r="36" spans="2:8" s="99" customFormat="1" x14ac:dyDescent="0.3">
      <c r="B36" s="148"/>
      <c r="C36" s="137" t="s">
        <v>391</v>
      </c>
      <c r="D36" s="148"/>
      <c r="E36" s="203"/>
      <c r="F36" s="203"/>
      <c r="G36" s="203"/>
      <c r="H36" s="148"/>
    </row>
    <row r="37" spans="2:8" s="99" customFormat="1" ht="28.8" x14ac:dyDescent="0.3">
      <c r="B37" s="148">
        <v>1</v>
      </c>
      <c r="C37" s="148" t="s">
        <v>392</v>
      </c>
      <c r="D37" s="149">
        <v>39000000</v>
      </c>
      <c r="E37" s="203">
        <v>9750000</v>
      </c>
      <c r="F37" s="203">
        <v>9750000</v>
      </c>
      <c r="G37" s="203" t="s">
        <v>352</v>
      </c>
      <c r="H37" s="148" t="s">
        <v>554</v>
      </c>
    </row>
    <row r="38" spans="2:8" s="99" customFormat="1" ht="28.8" x14ac:dyDescent="0.3">
      <c r="B38" s="148">
        <v>2</v>
      </c>
      <c r="C38" s="148" t="s">
        <v>394</v>
      </c>
      <c r="D38" s="149">
        <v>787570000</v>
      </c>
      <c r="E38" s="203">
        <v>196892500</v>
      </c>
      <c r="F38" s="203">
        <v>196892500</v>
      </c>
      <c r="G38" s="203" t="s">
        <v>352</v>
      </c>
      <c r="H38" s="148" t="s">
        <v>393</v>
      </c>
    </row>
    <row r="39" spans="2:8" s="99" customFormat="1" ht="43.2" x14ac:dyDescent="0.3">
      <c r="B39" s="148">
        <v>3</v>
      </c>
      <c r="C39" s="148" t="s">
        <v>395</v>
      </c>
      <c r="D39" s="149">
        <v>143637500</v>
      </c>
      <c r="E39" s="203">
        <v>35909375</v>
      </c>
      <c r="F39" s="203">
        <v>35909375</v>
      </c>
      <c r="G39" s="203" t="s">
        <v>352</v>
      </c>
      <c r="H39" s="148" t="s">
        <v>393</v>
      </c>
    </row>
    <row r="40" spans="2:8" s="99" customFormat="1" ht="28.8" x14ac:dyDescent="0.3">
      <c r="B40" s="148">
        <v>4</v>
      </c>
      <c r="C40" s="148" t="s">
        <v>396</v>
      </c>
      <c r="D40" s="149">
        <v>6080340000</v>
      </c>
      <c r="E40" s="203">
        <v>1142085569</v>
      </c>
      <c r="F40" s="203">
        <v>1142085569</v>
      </c>
      <c r="G40" s="203" t="s">
        <v>352</v>
      </c>
      <c r="H40" s="148" t="s">
        <v>393</v>
      </c>
    </row>
    <row r="41" spans="2:8" s="99" customFormat="1" ht="15.45" customHeight="1" x14ac:dyDescent="0.3">
      <c r="B41" s="148"/>
      <c r="C41" s="217" t="s">
        <v>397</v>
      </c>
      <c r="D41" s="209">
        <v>8376206548</v>
      </c>
      <c r="E41" s="199">
        <f t="shared" ref="E41:F41" si="1">SUM(E37:E40)</f>
        <v>1384637444</v>
      </c>
      <c r="F41" s="151">
        <f t="shared" si="1"/>
        <v>1384637444</v>
      </c>
      <c r="G41" s="203" t="s">
        <v>352</v>
      </c>
      <c r="H41" s="148"/>
    </row>
    <row r="42" spans="2:8" s="99" customFormat="1" x14ac:dyDescent="0.3">
      <c r="B42" s="148"/>
      <c r="C42" s="217" t="s">
        <v>398</v>
      </c>
      <c r="D42" s="148"/>
      <c r="E42" s="203"/>
      <c r="F42" s="203"/>
      <c r="G42" s="203"/>
      <c r="H42" s="148"/>
    </row>
    <row r="43" spans="2:8" s="99" customFormat="1" ht="28.8" x14ac:dyDescent="0.3">
      <c r="B43" s="148">
        <v>5</v>
      </c>
      <c r="C43" s="148" t="s">
        <v>399</v>
      </c>
      <c r="D43" s="149">
        <v>175200000</v>
      </c>
      <c r="E43" s="203">
        <v>43800000</v>
      </c>
      <c r="F43" s="203">
        <v>43800000</v>
      </c>
      <c r="G43" s="203" t="s">
        <v>352</v>
      </c>
      <c r="H43" s="148" t="s">
        <v>393</v>
      </c>
    </row>
    <row r="44" spans="2:8" s="99" customFormat="1" ht="28.8" x14ac:dyDescent="0.3">
      <c r="B44" s="148">
        <v>6</v>
      </c>
      <c r="C44" s="148" t="s">
        <v>400</v>
      </c>
      <c r="D44" s="149">
        <v>2016171000</v>
      </c>
      <c r="E44" s="203">
        <v>504042750</v>
      </c>
      <c r="F44" s="203">
        <v>504042750</v>
      </c>
      <c r="G44" s="203" t="s">
        <v>352</v>
      </c>
      <c r="H44" s="148" t="s">
        <v>393</v>
      </c>
    </row>
    <row r="45" spans="2:8" s="99" customFormat="1" ht="28.8" x14ac:dyDescent="0.3">
      <c r="B45" s="148">
        <v>7</v>
      </c>
      <c r="C45" s="148" t="s">
        <v>401</v>
      </c>
      <c r="D45" s="149">
        <v>84000000</v>
      </c>
      <c r="E45" s="203">
        <v>21000000</v>
      </c>
      <c r="F45" s="203">
        <v>21000000</v>
      </c>
      <c r="G45" s="203" t="s">
        <v>352</v>
      </c>
      <c r="H45" s="148" t="s">
        <v>393</v>
      </c>
    </row>
    <row r="46" spans="2:8" s="99" customFormat="1" ht="43.2" x14ac:dyDescent="0.3">
      <c r="B46" s="148">
        <v>8</v>
      </c>
      <c r="C46" s="148" t="s">
        <v>402</v>
      </c>
      <c r="D46" s="149">
        <v>305016000</v>
      </c>
      <c r="E46" s="203">
        <v>76254000</v>
      </c>
      <c r="F46" s="203">
        <v>76254000</v>
      </c>
      <c r="G46" s="203" t="s">
        <v>352</v>
      </c>
      <c r="H46" s="148" t="s">
        <v>393</v>
      </c>
    </row>
    <row r="47" spans="2:8" s="99" customFormat="1" ht="14.55" customHeight="1" x14ac:dyDescent="0.3">
      <c r="B47" s="137"/>
      <c r="C47" s="217" t="s">
        <v>403</v>
      </c>
      <c r="D47" s="151">
        <f>SUM(D43:D46)</f>
        <v>2580387000</v>
      </c>
      <c r="E47" s="199">
        <f t="shared" ref="E47:F47" si="2">SUM(E43:E46)</f>
        <v>645096750</v>
      </c>
      <c r="F47" s="151">
        <f t="shared" si="2"/>
        <v>645096750</v>
      </c>
      <c r="G47" s="199" t="s">
        <v>352</v>
      </c>
      <c r="H47" s="137"/>
    </row>
    <row r="48" spans="2:8" s="99" customFormat="1" x14ac:dyDescent="0.3">
      <c r="B48" s="148"/>
      <c r="C48" s="217" t="s">
        <v>404</v>
      </c>
      <c r="D48" s="151">
        <f>D41+D47</f>
        <v>10956593548</v>
      </c>
      <c r="E48" s="199">
        <f t="shared" ref="E48:F48" si="3">E41+E47</f>
        <v>2029734194</v>
      </c>
      <c r="F48" s="151">
        <f t="shared" si="3"/>
        <v>2029734194</v>
      </c>
      <c r="G48" s="203" t="s">
        <v>352</v>
      </c>
      <c r="H48" s="148"/>
    </row>
    <row r="49" spans="2:8" s="99" customFormat="1" x14ac:dyDescent="0.3">
      <c r="B49" s="148"/>
      <c r="C49" s="148"/>
      <c r="D49" s="148"/>
      <c r="E49" s="203"/>
      <c r="F49" s="203"/>
      <c r="G49" s="203"/>
      <c r="H49" s="148"/>
    </row>
    <row r="50" spans="2:8" s="99" customFormat="1" ht="14.55" customHeight="1" x14ac:dyDescent="0.3">
      <c r="B50" s="148" t="s">
        <v>147</v>
      </c>
      <c r="C50" s="217" t="s">
        <v>405</v>
      </c>
      <c r="D50" s="148"/>
      <c r="E50" s="203"/>
      <c r="F50" s="203"/>
      <c r="G50" s="203"/>
      <c r="H50" s="148"/>
    </row>
    <row r="51" spans="2:8" s="99" customFormat="1" ht="28.8" x14ac:dyDescent="0.3">
      <c r="B51" s="148">
        <v>1</v>
      </c>
      <c r="C51" s="148" t="s">
        <v>406</v>
      </c>
      <c r="D51" s="149">
        <v>337875000</v>
      </c>
      <c r="E51" s="203">
        <v>337875000</v>
      </c>
      <c r="F51" s="203">
        <v>337875000</v>
      </c>
      <c r="G51" s="203" t="s">
        <v>352</v>
      </c>
      <c r="H51" s="148" t="s">
        <v>407</v>
      </c>
    </row>
    <row r="52" spans="2:8" s="99" customFormat="1" ht="28.8" x14ac:dyDescent="0.3">
      <c r="B52" s="148">
        <v>2</v>
      </c>
      <c r="C52" s="148" t="s">
        <v>408</v>
      </c>
      <c r="D52" s="149">
        <v>324661000</v>
      </c>
      <c r="E52" s="203">
        <v>324661000</v>
      </c>
      <c r="F52" s="203">
        <v>324661000</v>
      </c>
      <c r="G52" s="203" t="s">
        <v>352</v>
      </c>
      <c r="H52" s="148" t="s">
        <v>407</v>
      </c>
    </row>
    <row r="53" spans="2:8" s="99" customFormat="1" ht="28.95" customHeight="1" x14ac:dyDescent="0.3">
      <c r="B53" s="148">
        <v>3</v>
      </c>
      <c r="C53" s="148" t="s">
        <v>409</v>
      </c>
      <c r="D53" s="149">
        <v>191056000</v>
      </c>
      <c r="E53" s="203">
        <v>191056000</v>
      </c>
      <c r="F53" s="203">
        <v>191056000</v>
      </c>
      <c r="G53" s="203" t="s">
        <v>352</v>
      </c>
      <c r="H53" s="148" t="s">
        <v>407</v>
      </c>
    </row>
    <row r="54" spans="2:8" s="99" customFormat="1" ht="23.55" customHeight="1" x14ac:dyDescent="0.3">
      <c r="B54" s="148">
        <v>4</v>
      </c>
      <c r="C54" s="148" t="s">
        <v>410</v>
      </c>
      <c r="D54" s="149">
        <v>287935000</v>
      </c>
      <c r="E54" s="203">
        <v>287935000</v>
      </c>
      <c r="F54" s="203">
        <v>287935000</v>
      </c>
      <c r="G54" s="203" t="s">
        <v>352</v>
      </c>
      <c r="H54" s="148" t="s">
        <v>572</v>
      </c>
    </row>
    <row r="55" spans="2:8" s="99" customFormat="1" x14ac:dyDescent="0.3">
      <c r="B55" s="148"/>
      <c r="C55" s="137" t="s">
        <v>412</v>
      </c>
      <c r="D55" s="151">
        <f>SUM(D51:D54)</f>
        <v>1141527000</v>
      </c>
      <c r="E55" s="199">
        <f>SUM(E51:E54)</f>
        <v>1141527000</v>
      </c>
      <c r="F55" s="151">
        <f>SUM(F51:F54)</f>
        <v>1141527000</v>
      </c>
      <c r="G55" s="199" t="s">
        <v>352</v>
      </c>
      <c r="H55" s="148"/>
    </row>
    <row r="56" spans="2:8" s="99" customFormat="1" ht="14.55" customHeight="1" x14ac:dyDescent="0.3">
      <c r="B56" s="148" t="s">
        <v>157</v>
      </c>
      <c r="C56" s="217" t="s">
        <v>555</v>
      </c>
      <c r="D56" s="151"/>
      <c r="E56" s="199"/>
      <c r="F56" s="151"/>
      <c r="G56" s="199"/>
      <c r="H56" s="148"/>
    </row>
    <row r="57" spans="2:8" s="99" customFormat="1" x14ac:dyDescent="0.3">
      <c r="B57" s="148">
        <v>1</v>
      </c>
      <c r="C57" s="148" t="s">
        <v>556</v>
      </c>
      <c r="D57" s="149">
        <v>300000000</v>
      </c>
      <c r="E57" s="204">
        <v>300000000</v>
      </c>
      <c r="F57" s="149">
        <v>0</v>
      </c>
      <c r="G57" s="204">
        <v>300000000</v>
      </c>
      <c r="H57" s="148" t="s">
        <v>557</v>
      </c>
    </row>
    <row r="58" spans="2:8" s="99" customFormat="1" ht="14.55" customHeight="1" x14ac:dyDescent="0.3">
      <c r="B58" s="202"/>
      <c r="C58" s="217" t="s">
        <v>558</v>
      </c>
      <c r="D58" s="151">
        <f>SUM(D57)</f>
        <v>300000000</v>
      </c>
      <c r="E58" s="199">
        <f>SUM(E57)</f>
        <v>300000000</v>
      </c>
      <c r="F58" s="151"/>
      <c r="G58" s="199">
        <f>SUM(G57)</f>
        <v>300000000</v>
      </c>
      <c r="H58" s="148"/>
    </row>
    <row r="59" spans="2:8" s="99" customFormat="1" ht="15.6" x14ac:dyDescent="0.3">
      <c r="B59" s="148"/>
      <c r="C59" s="216" t="s">
        <v>559</v>
      </c>
      <c r="D59" s="151"/>
      <c r="E59" s="199"/>
      <c r="F59" s="149"/>
      <c r="G59" s="204"/>
      <c r="H59" s="148"/>
    </row>
    <row r="60" spans="2:8" s="99" customFormat="1" ht="15.6" x14ac:dyDescent="0.3">
      <c r="B60" s="148">
        <v>1</v>
      </c>
      <c r="C60" s="218" t="s">
        <v>560</v>
      </c>
      <c r="D60" s="151">
        <v>1176502000</v>
      </c>
      <c r="E60" s="219">
        <v>283733795.55000001</v>
      </c>
      <c r="F60" s="149">
        <v>0</v>
      </c>
      <c r="G60" s="204"/>
      <c r="H60" s="148" t="s">
        <v>561</v>
      </c>
    </row>
    <row r="61" spans="2:8" s="99" customFormat="1" ht="15.6" x14ac:dyDescent="0.3">
      <c r="B61" s="148"/>
      <c r="C61" s="220" t="s">
        <v>562</v>
      </c>
      <c r="D61" s="151">
        <f>SUM(D60)</f>
        <v>1176502000</v>
      </c>
      <c r="E61" s="199">
        <f>SUM(E60)</f>
        <v>283733795.55000001</v>
      </c>
      <c r="F61" s="149"/>
      <c r="G61" s="204"/>
      <c r="H61" s="148"/>
    </row>
    <row r="62" spans="2:8" s="99" customFormat="1" ht="15.6" x14ac:dyDescent="0.3">
      <c r="B62" s="148"/>
      <c r="C62" s="137" t="s">
        <v>320</v>
      </c>
      <c r="D62" s="210">
        <f>D61+D58+D55+D48+D34+D31+D28+D25+D22+D19+D16+D12</f>
        <v>15081990548</v>
      </c>
      <c r="E62" s="210">
        <f>E61+E58+E55+E48+E34+E31+E28+E25+E22+E19+E16+E12</f>
        <v>4955731018.5500002</v>
      </c>
      <c r="F62" s="210">
        <f>F61+F58+F55+F48+F34+F31+F28+F25+F22+F19+F16+F12</f>
        <v>3263030223</v>
      </c>
      <c r="G62" s="151"/>
      <c r="H62" s="148"/>
    </row>
    <row r="63" spans="2:8" x14ac:dyDescent="0.3">
      <c r="B63" s="213"/>
      <c r="C63" s="213"/>
      <c r="D63" s="213"/>
      <c r="E63" s="214"/>
      <c r="F63" s="214"/>
      <c r="G63" s="214"/>
      <c r="H63" s="213"/>
    </row>
    <row r="64" spans="2:8" x14ac:dyDescent="0.3">
      <c r="E64" s="215"/>
      <c r="F64" s="215"/>
      <c r="G64" s="215"/>
    </row>
    <row r="65" spans="5:7" x14ac:dyDescent="0.3">
      <c r="E65" s="215"/>
      <c r="F65" s="215"/>
      <c r="G65" s="215"/>
    </row>
    <row r="66" spans="5:7" x14ac:dyDescent="0.3">
      <c r="E66" s="215"/>
      <c r="F66" s="215"/>
      <c r="G66" s="215"/>
    </row>
    <row r="67" spans="5:7" x14ac:dyDescent="0.3">
      <c r="E67" s="215"/>
      <c r="F67" s="215"/>
      <c r="G67" s="215"/>
    </row>
    <row r="68" spans="5:7" x14ac:dyDescent="0.3">
      <c r="E68" s="215"/>
      <c r="F68" s="215"/>
      <c r="G68" s="215"/>
    </row>
    <row r="69" spans="5:7" x14ac:dyDescent="0.3">
      <c r="E69" s="215"/>
      <c r="F69" s="215"/>
      <c r="G69" s="215"/>
    </row>
    <row r="70" spans="5:7" x14ac:dyDescent="0.3">
      <c r="E70" s="215"/>
      <c r="F70" s="215"/>
      <c r="G70" s="215"/>
    </row>
    <row r="71" spans="5:7" x14ac:dyDescent="0.3">
      <c r="E71" s="215"/>
      <c r="F71" s="215"/>
      <c r="G71" s="215"/>
    </row>
    <row r="72" spans="5:7" x14ac:dyDescent="0.3">
      <c r="E72" s="215"/>
      <c r="F72" s="215"/>
      <c r="G72" s="215"/>
    </row>
    <row r="73" spans="5:7" x14ac:dyDescent="0.3">
      <c r="E73" s="215"/>
      <c r="F73" s="215"/>
      <c r="G73" s="215"/>
    </row>
    <row r="74" spans="5:7" x14ac:dyDescent="0.3">
      <c r="E74" s="215"/>
      <c r="F74" s="215"/>
      <c r="G74" s="215"/>
    </row>
    <row r="75" spans="5:7" x14ac:dyDescent="0.3">
      <c r="E75" s="215"/>
      <c r="F75" s="215"/>
      <c r="G75" s="215"/>
    </row>
    <row r="76" spans="5:7" x14ac:dyDescent="0.3">
      <c r="E76" s="215"/>
      <c r="F76" s="215"/>
      <c r="G76" s="215"/>
    </row>
    <row r="77" spans="5:7" x14ac:dyDescent="0.3">
      <c r="E77" s="215"/>
      <c r="F77" s="215"/>
      <c r="G77" s="215"/>
    </row>
  </sheetData>
  <mergeCells count="11">
    <mergeCell ref="H3:H4"/>
    <mergeCell ref="C23:E23"/>
    <mergeCell ref="C14:E14"/>
    <mergeCell ref="C17:E17"/>
    <mergeCell ref="C20:E20"/>
    <mergeCell ref="C6:D6"/>
    <mergeCell ref="B1:F1"/>
    <mergeCell ref="C2:D2"/>
    <mergeCell ref="B3:B4"/>
    <mergeCell ref="C3:C4"/>
    <mergeCell ref="D3:G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2020-21</vt:lpstr>
      <vt:lpstr>2021-22</vt:lpstr>
      <vt:lpstr>2022-23</vt:lpstr>
      <vt:lpstr>2023-24</vt:lpstr>
      <vt:lpstr>2024-25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ELGHANDOUR</dc:creator>
  <cp:lastModifiedBy>Joseph M. Oleshangay</cp:lastModifiedBy>
  <cp:lastPrinted>2025-04-27T22:06:52Z</cp:lastPrinted>
  <dcterms:created xsi:type="dcterms:W3CDTF">2024-11-16T06:39:57Z</dcterms:created>
  <dcterms:modified xsi:type="dcterms:W3CDTF">2025-04-27T22:08:32Z</dcterms:modified>
</cp:coreProperties>
</file>