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e kõigepealt" sheetId="1" r:id="rId4"/>
    <sheet state="visible" name="Eelarve – lõplik kavand detsemb" sheetId="2" r:id="rId5"/>
  </sheets>
  <definedNames/>
  <calcPr/>
</workbook>
</file>

<file path=xl/sharedStrings.xml><?xml version="1.0" encoding="utf-8"?>
<sst xmlns="http://schemas.openxmlformats.org/spreadsheetml/2006/main" count="68" uniqueCount="42">
  <si>
    <t>Taaskasutuspunkti eelarve näidis</t>
  </si>
  <si>
    <t>Kirjeldus</t>
  </si>
  <si>
    <t>Taaskasutuspunkt kahe iseteeninduskonteineriga</t>
  </si>
  <si>
    <t>Versioon</t>
  </si>
  <si>
    <t>v1 Lõplik 01. juuli 2025</t>
  </si>
  <si>
    <t>Allikas</t>
  </si>
  <si>
    <t>Alkraneli ja Civitta konsultatsiooniaruanne Saku ja Lääne-Harju (2024) valla tellimusel ning Eesti Jäätmehoolduskeskuse ja TEXroadi osalusel</t>
  </si>
  <si>
    <t>Sisestage kollastesse lahtritesse konkreetsed kulud ja tulud loodava taaskasutuspunkti kohta</t>
  </si>
  <si>
    <t>Valged lahtrid täituvad automaatselt</t>
  </si>
  <si>
    <t>Lisage ridu ja/või kohandage välju vastavalt vajadusele</t>
  </si>
  <si>
    <t>MÄRKUS. Tabeli struktuuri muutmine võib mõjutada automaatseid arvutusi. Seda tuleks kontrollida enne arvude kasutamist.</t>
  </si>
  <si>
    <t>Vastutuse välistamine: seda dokumenti pakutakse tasuta ressursina. TEXroad, Saku, Lääne-Harju, algse lähtedokumendi koostanud konsultandid ja teised toetajad ei vastuta selle ressursi kasutamisega seotud tulemuste, järelduste või muude mõjude eest.</t>
  </si>
  <si>
    <t>Kulu</t>
  </si>
  <si>
    <t>Min</t>
  </si>
  <si>
    <t>Max</t>
  </si>
  <si>
    <t>Kululiik</t>
  </si>
  <si>
    <t>Tulu</t>
  </si>
  <si>
    <t>Tululiik</t>
  </si>
  <si>
    <r>
      <rPr>
        <rFont val="Poppins"/>
        <b/>
        <color theme="1"/>
      </rPr>
      <t xml:space="preserve">Projektijuhi töötasu 
 </t>
    </r>
    <r>
      <rPr>
        <rFont val="Poppins"/>
        <b val="0"/>
        <color theme="1"/>
      </rPr>
      <t>0,5 täistööajale taandatud 1 kuu kohta, omavalitsuse kulu 2000 €/kuu brutopalk 
 Hankimine, sisustamine, kasutuselevõtt, suhtlus, ringlussevõtu korraldamine</t>
    </r>
  </si>
  <si>
    <t>Üks kord</t>
  </si>
  <si>
    <r>
      <rPr>
        <rFont val="Poppins"/>
        <b/>
        <color theme="1"/>
      </rPr>
      <t xml:space="preserve">Projekti toetus/abi 
 </t>
    </r>
    <r>
      <rPr>
        <rFont val="Poppins"/>
        <b val="0"/>
        <color theme="1"/>
      </rPr>
      <t>Rajamiskulud (60% kogukuludest, välja arvatud projektijuhi töötasu) 
 Riiklikest või ELi rahastamisallikatest</t>
    </r>
  </si>
  <si>
    <r>
      <rPr>
        <rFont val="Poppins"/>
        <b/>
        <color theme="1"/>
      </rPr>
      <t xml:space="preserve">Konteinerid* 
</t>
    </r>
    <r>
      <rPr>
        <rFont val="Poppins"/>
        <b val="0"/>
        <color theme="1"/>
      </rPr>
      <t xml:space="preserve"> 2 ühikut, hind 2000–5000 eurot ühiku kohta koos käibemaksuga 
 Seadmed võivad olla uued või kasutatud 
 Alternatiiv: kasutage olemasolevat vaba ruumi (üür)</t>
    </r>
  </si>
  <si>
    <r>
      <rPr>
        <rFont val="Poppins"/>
        <b/>
        <color theme="1"/>
      </rPr>
      <t xml:space="preserve">Toetuse/abi omafinantseering 
</t>
    </r>
    <r>
      <rPr>
        <rFont val="Poppins"/>
        <b val="0"/>
        <color theme="1"/>
      </rPr>
      <t xml:space="preserve"> Rajamiskulud (40% kogukuludest + projektijuhi töötasu rajamisetapis) 
 Kohaliku omavalitsuse eelarvest</t>
    </r>
  </si>
  <si>
    <r>
      <rPr>
        <rFont val="Poppins"/>
        <b/>
        <color theme="1"/>
      </rPr>
      <t xml:space="preserve">Üür 
</t>
    </r>
    <r>
      <rPr>
        <rFont val="Poppins"/>
        <b val="0"/>
        <color theme="1"/>
      </rPr>
      <t xml:space="preserve"> Kui konteineri asemel kasutatakse ruumi või kui konteineri asukohas on jooksvad üüri-/maakasutuskulud</t>
    </r>
  </si>
  <si>
    <t>Jooksev</t>
  </si>
  <si>
    <r>
      <rPr>
        <rFont val="Poppins"/>
        <b/>
        <color theme="1"/>
      </rPr>
      <t xml:space="preserve">Kohaliku omavalitsuse alaline toetus 
 </t>
    </r>
    <r>
      <rPr>
        <rFont val="Poppins"/>
        <b val="0"/>
        <color theme="1"/>
      </rPr>
      <t>Peaks katma puudujäägid jooksvates tegevuskuludes</t>
    </r>
  </si>
  <si>
    <r>
      <rPr>
        <rFont val="Poppins"/>
        <b/>
        <color theme="1"/>
      </rPr>
      <t xml:space="preserve">Sisustus* 
</t>
    </r>
    <r>
      <rPr>
        <rFont val="Poppins"/>
        <b val="0"/>
        <color theme="1"/>
      </rPr>
      <t xml:space="preserve"> 8 suurt hoiuriiulit + 8 võrkkonteinerit riiete jaoks (konteineri kohta) 
 Alternatiiv: Stanged, riidepuud jne</t>
    </r>
  </si>
  <si>
    <t>EPR tulu 
 Ei ole selge, kas see on tulevikus võimalik</t>
  </si>
  <si>
    <r>
      <rPr>
        <rFont val="Poppins"/>
        <b/>
        <color theme="1"/>
      </rPr>
      <t xml:space="preserve">Turvaseadmed* 
 </t>
    </r>
    <r>
      <rPr>
        <rFont val="Poppins"/>
        <b val="0"/>
        <color theme="1"/>
      </rPr>
      <t>2 asukohta, 800–1000 eurot kummagi kohta 
 Olenevalt seadmetest ja muudest teenustest võivad kulud olla suuremad</t>
    </r>
  </si>
  <si>
    <t>Muu tulu 
 Annetused (kasutustasu ei ole soovitatav)</t>
  </si>
  <si>
    <r>
      <rPr>
        <rFont val="Poppins"/>
        <b/>
        <color theme="1"/>
      </rPr>
      <t xml:space="preserve">Valveteenused 
</t>
    </r>
    <r>
      <rPr>
        <rFont val="Poppins"/>
        <b val="0"/>
        <color theme="1"/>
      </rPr>
      <t xml:space="preserve"> Kohaliku omavalitsuse tasuta pakutav teenus 
 Kui on vaja lisavalveteenust, tekivad tõenäoliselt mõningad kulud</t>
    </r>
  </si>
  <si>
    <t>Jäätmekäitluskulude kokkuhoid</t>
  </si>
  <si>
    <r>
      <rPr>
        <rFont val="Poppins"/>
        <b/>
        <color theme="1"/>
      </rPr>
      <t xml:space="preserve">Puhastusteenus 
 </t>
    </r>
    <r>
      <rPr>
        <rFont val="Poppins"/>
        <b val="0"/>
        <color theme="1"/>
      </rPr>
      <t>Omavalitsuses juba olemasolevat puhastusteenust võib kasutada 1 kord nädalas kokku 2 tundi kuus 
 Elementaarne koristus ja korrastus, riiete ülesriputamine / välja panemine ei kuulu siia</t>
    </r>
  </si>
  <si>
    <t>Ärahoitud trahvid nõuetele mittevastavuse eest</t>
  </si>
  <si>
    <t>Viidad + suhtlus käivitamisel</t>
  </si>
  <si>
    <r>
      <rPr>
        <rFont val="Poppins"/>
        <b/>
        <color theme="1"/>
      </rPr>
      <t xml:space="preserve">Jooksev suhtlus 
 </t>
    </r>
    <r>
      <rPr>
        <rFont val="Poppins"/>
        <b val="0"/>
        <color theme="1"/>
      </rPr>
      <t>Saab teha sisemiselt ilma lisakuludeta, kui omavalitsuse eelarves on juba ette nähtud väike eelarve suhtlusmaterjalide jaoks</t>
    </r>
  </si>
  <si>
    <t>Äraviimine korduskasutus- ja ringlussevõtupartnerite poolt 
 Valikud erinevad teenuse taseme ja kulude poolest.</t>
  </si>
  <si>
    <t>Kokku 1. aastal</t>
  </si>
  <si>
    <t>Jooksvad tegevuskulud kokku</t>
  </si>
  <si>
    <t xml:space="preserve">Ühekordsed rajamiskulud kokku </t>
  </si>
  <si>
    <t>Ühekordsed rajamiskulud kokku</t>
  </si>
  <si>
    <t>*How to proceed with these items depends on how you prefer to set up the facility and how much security is needed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</si>
</sst>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3.0"/>
      <color theme="1"/>
      <name val="Poppins"/>
    </font>
    <font>
      <color theme="1"/>
      <name val="Poppins"/>
    </font>
    <font>
      <b/>
      <color theme="1"/>
      <name val="Poppins"/>
    </font>
    <font>
      <i/>
      <color theme="1"/>
      <name val="Poppins"/>
    </font>
    <font>
      <color rgb="FF000000"/>
      <name val="Poppins"/>
    </font>
    <font>
      <b/>
      <sz val="13.0"/>
      <color rgb="FF000000"/>
      <name val="Poppins"/>
    </font>
    <font>
      <b/>
      <color rgb="FF000000"/>
      <name val="Poppins"/>
    </font>
    <font>
      <i/>
      <color rgb="FF000000"/>
      <name val="Poppins"/>
    </font>
    <font>
      <b/>
      <sz val="12.0"/>
      <color theme="1"/>
      <name val="Poppins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6B8AF"/>
        <bgColor rgb="FFE6B8AF"/>
      </patternFill>
    </fill>
    <fill>
      <patternFill patternType="solid">
        <fgColor rgb="FFD9EAD3"/>
        <bgColor rgb="FFD9EAD3"/>
      </patternFill>
    </fill>
  </fills>
  <borders count="15">
    <border/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Font="1"/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2" numFmtId="0" xfId="0" applyAlignment="1" applyFont="1">
      <alignment readingOrder="0" vertical="bottom"/>
    </xf>
    <xf borderId="0" fillId="2" fontId="5" numFmtId="0" xfId="0" applyAlignment="1" applyFill="1" applyFont="1">
      <alignment readingOrder="0" vertical="bottom"/>
    </xf>
    <xf borderId="0" fillId="3" fontId="6" numFmtId="0" xfId="0" applyAlignment="1" applyFill="1" applyFont="1">
      <alignment readingOrder="0"/>
    </xf>
    <xf borderId="0" fillId="3" fontId="6" numFmtId="0" xfId="0" applyFont="1"/>
    <xf borderId="0" fillId="3" fontId="7" numFmtId="0" xfId="0" applyAlignment="1" applyFont="1">
      <alignment readingOrder="0" vertical="bottom"/>
    </xf>
    <xf borderId="0" fillId="3" fontId="8" numFmtId="0" xfId="0" applyAlignment="1" applyFont="1">
      <alignment readingOrder="0" vertical="bottom"/>
    </xf>
    <xf borderId="0" fillId="3" fontId="5" numFmtId="0" xfId="0" applyAlignment="1" applyFont="1">
      <alignment readingOrder="0" vertical="bottom"/>
    </xf>
    <xf borderId="1" fillId="4" fontId="7" numFmtId="0" xfId="0" applyAlignment="1" applyBorder="1" applyFill="1" applyFont="1">
      <alignment readingOrder="0" vertical="bottom"/>
    </xf>
    <xf borderId="2" fillId="4" fontId="7" numFmtId="0" xfId="0" applyAlignment="1" applyBorder="1" applyFont="1">
      <alignment readingOrder="0" vertical="bottom"/>
    </xf>
    <xf borderId="3" fillId="5" fontId="7" numFmtId="0" xfId="0" applyAlignment="1" applyBorder="1" applyFill="1" applyFont="1">
      <alignment readingOrder="0" vertical="bottom"/>
    </xf>
    <xf borderId="2" fillId="5" fontId="7" numFmtId="0" xfId="0" applyAlignment="1" applyBorder="1" applyFont="1">
      <alignment readingOrder="0" vertical="bottom"/>
    </xf>
    <xf borderId="4" fillId="5" fontId="7" numFmtId="0" xfId="0" applyAlignment="1" applyBorder="1" applyFont="1">
      <alignment readingOrder="0" vertical="bottom"/>
    </xf>
    <xf borderId="0" fillId="0" fontId="9" numFmtId="0" xfId="0" applyFont="1"/>
    <xf borderId="5" fillId="0" fontId="3" numFmtId="0" xfId="0" applyAlignment="1" applyBorder="1" applyFont="1">
      <alignment readingOrder="0" vertical="bottom"/>
    </xf>
    <xf borderId="6" fillId="2" fontId="5" numFmtId="0" xfId="0" applyAlignment="1" applyBorder="1" applyFont="1">
      <alignment readingOrder="0"/>
    </xf>
    <xf borderId="7" fillId="0" fontId="2" numFmtId="0" xfId="0" applyAlignment="1" applyBorder="1" applyFont="1">
      <alignment readingOrder="0" vertical="bottom"/>
    </xf>
    <xf borderId="6" fillId="0" fontId="2" numFmtId="0" xfId="0" applyAlignment="1" applyBorder="1" applyFont="1">
      <alignment readingOrder="0"/>
    </xf>
    <xf borderId="8" fillId="0" fontId="2" numFmtId="0" xfId="0" applyAlignment="1" applyBorder="1" applyFont="1">
      <alignment readingOrder="0" vertical="bottom"/>
    </xf>
    <xf borderId="9" fillId="2" fontId="5" numFmtId="0" xfId="0" applyAlignment="1" applyBorder="1" applyFont="1">
      <alignment readingOrder="0"/>
    </xf>
    <xf borderId="9" fillId="0" fontId="2" numFmtId="0" xfId="0" applyAlignment="1" applyBorder="1" applyFont="1">
      <alignment readingOrder="0" vertical="bottom"/>
    </xf>
    <xf borderId="6" fillId="2" fontId="2" numFmtId="0" xfId="0" applyAlignment="1" applyBorder="1" applyFont="1">
      <alignment readingOrder="0"/>
    </xf>
    <xf borderId="5" fillId="0" fontId="2" numFmtId="0" xfId="0" applyAlignment="1" applyBorder="1" applyFont="1">
      <alignment readingOrder="0" shrinkToFit="0" wrapText="1"/>
    </xf>
    <xf borderId="6" fillId="0" fontId="2" numFmtId="0" xfId="0" applyBorder="1" applyFont="1"/>
    <xf borderId="8" fillId="0" fontId="2" numFmtId="0" xfId="0" applyAlignment="1" applyBorder="1" applyFont="1">
      <alignment readingOrder="0" shrinkToFit="0" wrapText="1"/>
    </xf>
    <xf borderId="5" fillId="0" fontId="2" numFmtId="0" xfId="0" applyAlignment="1" applyBorder="1" applyFont="1">
      <alignment readingOrder="0" vertical="bottom"/>
    </xf>
    <xf borderId="5" fillId="0" fontId="2" numFmtId="0" xfId="0" applyAlignment="1" applyBorder="1" applyFont="1">
      <alignment vertical="bottom"/>
    </xf>
    <xf borderId="6" fillId="0" fontId="5" numFmtId="0" xfId="0" applyAlignment="1" applyBorder="1" applyFont="1">
      <alignment readingOrder="0"/>
    </xf>
    <xf borderId="10" fillId="0" fontId="5" numFmtId="0" xfId="0" applyAlignment="1" applyBorder="1" applyFont="1">
      <alignment readingOrder="0" shrinkToFit="0" wrapText="1"/>
    </xf>
    <xf borderId="5" fillId="0" fontId="2" numFmtId="0" xfId="0" applyAlignment="1" applyBorder="1" applyFont="1">
      <alignment shrinkToFit="0" wrapText="1"/>
    </xf>
    <xf borderId="8" fillId="0" fontId="2" numFmtId="0" xfId="0" applyAlignment="1" applyBorder="1" applyFont="1">
      <alignment shrinkToFit="0" wrapText="1"/>
    </xf>
    <xf borderId="5" fillId="0" fontId="2" numFmtId="0" xfId="0" applyAlignment="1" applyBorder="1" applyFont="1">
      <alignment vertical="bottom"/>
    </xf>
    <xf borderId="6" fillId="0" fontId="5" numFmtId="0" xfId="0" applyBorder="1" applyFont="1"/>
    <xf borderId="9" fillId="0" fontId="5" numFmtId="0" xfId="0" applyAlignment="1" applyBorder="1" applyFont="1">
      <alignment shrinkToFit="0" wrapText="1"/>
    </xf>
    <xf borderId="6" fillId="0" fontId="7" numFmtId="0" xfId="0" applyBorder="1" applyFont="1"/>
    <xf borderId="9" fillId="0" fontId="7" numFmtId="0" xfId="0" applyBorder="1" applyFont="1"/>
    <xf borderId="6" fillId="0" fontId="3" numFmtId="0" xfId="0" applyBorder="1" applyFont="1"/>
    <xf borderId="8" fillId="0" fontId="3" numFmtId="0" xfId="0" applyBorder="1" applyFont="1"/>
    <xf borderId="0" fillId="0" fontId="3" numFmtId="0" xfId="0" applyFont="1"/>
    <xf borderId="9" fillId="0" fontId="2" numFmtId="0" xfId="0" applyBorder="1" applyFont="1"/>
    <xf borderId="8" fillId="0" fontId="2" numFmtId="0" xfId="0" applyBorder="1" applyFont="1"/>
    <xf borderId="11" fillId="0" fontId="2" numFmtId="0" xfId="0" applyAlignment="1" applyBorder="1" applyFont="1">
      <alignment readingOrder="0"/>
    </xf>
    <xf borderId="12" fillId="0" fontId="2" numFmtId="0" xfId="0" applyBorder="1" applyFont="1"/>
    <xf borderId="13" fillId="0" fontId="2" numFmtId="0" xfId="0" applyBorder="1" applyFont="1"/>
    <xf borderId="11" fillId="0" fontId="2" numFmtId="0" xfId="0" applyAlignment="1" applyBorder="1" applyFont="1">
      <alignment readingOrder="0" vertical="bottom"/>
    </xf>
    <xf borderId="14" fillId="0" fontId="2" numFmtId="0" xfId="0" applyBorder="1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88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</v>
      </c>
      <c r="B3" s="4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3</v>
      </c>
      <c r="B4" s="5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 t="s">
        <v>5</v>
      </c>
      <c r="B5" s="6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2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7" t="s">
        <v>7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6" t="s">
        <v>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6" t="s">
        <v>9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6" t="s">
        <v>10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5" t="s">
        <v>11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9.63"/>
    <col customWidth="1" min="4" max="4" width="16.0"/>
    <col customWidth="1" min="5" max="5" width="42.38"/>
  </cols>
  <sheetData>
    <row r="1">
      <c r="A1" s="8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10" t="s">
        <v>1</v>
      </c>
      <c r="B3" s="10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10" t="s">
        <v>3</v>
      </c>
      <c r="B4" s="11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10" t="s">
        <v>5</v>
      </c>
      <c r="B5" s="12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13" t="s">
        <v>12</v>
      </c>
      <c r="B8" s="14" t="s">
        <v>13</v>
      </c>
      <c r="C8" s="14" t="s">
        <v>14</v>
      </c>
      <c r="D8" s="14" t="s">
        <v>15</v>
      </c>
      <c r="E8" s="15" t="s">
        <v>16</v>
      </c>
      <c r="F8" s="16" t="s">
        <v>13</v>
      </c>
      <c r="G8" s="16" t="s">
        <v>14</v>
      </c>
      <c r="H8" s="17" t="s">
        <v>17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>
      <c r="A9" s="19" t="s">
        <v>18</v>
      </c>
      <c r="B9" s="20">
        <v>1340.0</v>
      </c>
      <c r="C9" s="20">
        <v>1340.0</v>
      </c>
      <c r="D9" s="21" t="s">
        <v>19</v>
      </c>
      <c r="E9" s="19" t="s">
        <v>20</v>
      </c>
      <c r="F9" s="22">
        <f t="shared" ref="F9:G9" si="1">(B10+B12+B13+B16)*0.6</f>
        <v>6600</v>
      </c>
      <c r="G9" s="22">
        <f t="shared" si="1"/>
        <v>14100</v>
      </c>
      <c r="H9" s="23" t="s">
        <v>19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A10" s="19" t="s">
        <v>21</v>
      </c>
      <c r="B10" s="20">
        <v>4000.0</v>
      </c>
      <c r="C10" s="24">
        <v>10000.0</v>
      </c>
      <c r="D10" s="25" t="s">
        <v>19</v>
      </c>
      <c r="E10" s="19" t="s">
        <v>22</v>
      </c>
      <c r="F10" s="22">
        <f t="shared" ref="F10:G10" si="2">((B10+B12+B13+B16)*0.4)+B9</f>
        <v>5740</v>
      </c>
      <c r="G10" s="22">
        <f t="shared" si="2"/>
        <v>10740</v>
      </c>
      <c r="H10" s="23" t="s">
        <v>19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19" t="s">
        <v>23</v>
      </c>
      <c r="B11" s="20">
        <v>0.0</v>
      </c>
      <c r="C11" s="24">
        <v>0.0</v>
      </c>
      <c r="D11" s="25" t="s">
        <v>24</v>
      </c>
      <c r="E11" s="19" t="s">
        <v>25</v>
      </c>
      <c r="F11" s="22">
        <f t="shared" ref="F11:G11" si="3">B11+B14+B15+B17+B18-F12-F13-F14-F15</f>
        <v>2400</v>
      </c>
      <c r="G11" s="22">
        <f t="shared" si="3"/>
        <v>8400</v>
      </c>
      <c r="H11" s="23" t="s">
        <v>24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19" t="s">
        <v>26</v>
      </c>
      <c r="B12" s="20">
        <v>5400.0</v>
      </c>
      <c r="C12" s="24">
        <v>11000.0</v>
      </c>
      <c r="D12" s="25" t="s">
        <v>19</v>
      </c>
      <c r="E12" s="19" t="s">
        <v>27</v>
      </c>
      <c r="F12" s="26">
        <v>0.0</v>
      </c>
      <c r="G12" s="26">
        <v>0.0</v>
      </c>
      <c r="H12" s="23" t="s">
        <v>24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19" t="s">
        <v>28</v>
      </c>
      <c r="B13" s="20">
        <v>1600.0</v>
      </c>
      <c r="C13" s="24">
        <v>2000.0</v>
      </c>
      <c r="D13" s="25" t="s">
        <v>19</v>
      </c>
      <c r="E13" s="19" t="s">
        <v>29</v>
      </c>
      <c r="F13" s="26">
        <v>0.0</v>
      </c>
      <c r="G13" s="26">
        <v>0.0</v>
      </c>
      <c r="H13" s="23" t="s">
        <v>24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19" t="s">
        <v>30</v>
      </c>
      <c r="B14" s="20">
        <v>0.0</v>
      </c>
      <c r="C14" s="24">
        <v>0.0</v>
      </c>
      <c r="D14" s="25" t="s">
        <v>24</v>
      </c>
      <c r="E14" s="19" t="s">
        <v>31</v>
      </c>
      <c r="F14" s="26">
        <v>0.0</v>
      </c>
      <c r="G14" s="26">
        <v>0.0</v>
      </c>
      <c r="H14" s="23" t="s">
        <v>24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19" t="s">
        <v>32</v>
      </c>
      <c r="B15" s="20">
        <v>2400.0</v>
      </c>
      <c r="C15" s="24">
        <v>2400.0</v>
      </c>
      <c r="D15" s="25" t="s">
        <v>24</v>
      </c>
      <c r="E15" s="19" t="s">
        <v>33</v>
      </c>
      <c r="F15" s="26">
        <v>0.0</v>
      </c>
      <c r="G15" s="26">
        <v>0.0</v>
      </c>
      <c r="H15" s="23" t="s">
        <v>24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19" t="s">
        <v>34</v>
      </c>
      <c r="B16" s="20">
        <v>0.0</v>
      </c>
      <c r="C16" s="24">
        <v>500.0</v>
      </c>
      <c r="D16" s="25" t="s">
        <v>19</v>
      </c>
      <c r="E16" s="27"/>
      <c r="F16" s="28"/>
      <c r="G16" s="28"/>
      <c r="H16" s="29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19" t="s">
        <v>35</v>
      </c>
      <c r="B17" s="20">
        <v>0.0</v>
      </c>
      <c r="C17" s="24">
        <v>0.0</v>
      </c>
      <c r="D17" s="25" t="s">
        <v>24</v>
      </c>
      <c r="E17" s="27"/>
      <c r="F17" s="28"/>
      <c r="G17" s="28"/>
      <c r="H17" s="29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30" t="s">
        <v>36</v>
      </c>
      <c r="B18" s="20">
        <v>0.0</v>
      </c>
      <c r="C18" s="24">
        <v>6000.0</v>
      </c>
      <c r="D18" s="25" t="s">
        <v>24</v>
      </c>
      <c r="E18" s="27"/>
      <c r="F18" s="28"/>
      <c r="G18" s="28"/>
      <c r="H18" s="2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31"/>
      <c r="B19" s="32"/>
      <c r="C19" s="32"/>
      <c r="D19" s="33"/>
      <c r="E19" s="34"/>
      <c r="F19" s="28"/>
      <c r="G19" s="28"/>
      <c r="H19" s="3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36"/>
      <c r="B20" s="37"/>
      <c r="C20" s="37"/>
      <c r="D20" s="38"/>
      <c r="E20" s="34"/>
      <c r="F20" s="28"/>
      <c r="G20" s="28"/>
      <c r="H20" s="3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A21" s="19" t="s">
        <v>37</v>
      </c>
      <c r="B21" s="39">
        <f t="shared" ref="B21:C21" si="4">SUM(B9:B20)</f>
        <v>14740</v>
      </c>
      <c r="C21" s="39">
        <f t="shared" si="4"/>
        <v>33240</v>
      </c>
      <c r="D21" s="40"/>
      <c r="E21" s="19" t="s">
        <v>37</v>
      </c>
      <c r="F21" s="41">
        <f t="shared" ref="F21:G21" si="5">SUM(F9:F20)</f>
        <v>14740</v>
      </c>
      <c r="G21" s="41">
        <f t="shared" si="5"/>
        <v>33240</v>
      </c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>
      <c r="A22" s="30" t="s">
        <v>38</v>
      </c>
      <c r="B22" s="28">
        <f>SUMIF(D9:D20,"ongoing",B9:B20)</f>
        <v>0</v>
      </c>
      <c r="C22" s="28">
        <f>SUMIF(D9:D20,"ongoing",C9:C20)</f>
        <v>0</v>
      </c>
      <c r="D22" s="44"/>
      <c r="E22" s="30" t="s">
        <v>38</v>
      </c>
      <c r="F22" s="28">
        <f>SUMIF(H9:H20,"ongoing",F9:F20)</f>
        <v>0</v>
      </c>
      <c r="G22" s="28">
        <f>SUMIF(H9:H20,"ongoing",G9:G20)</f>
        <v>0</v>
      </c>
      <c r="H22" s="4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A23" s="46" t="s">
        <v>39</v>
      </c>
      <c r="B23" s="47">
        <f>SUMIF(D9:D20,"1 time",B9:B20)</f>
        <v>0</v>
      </c>
      <c r="C23" s="47">
        <f>SUMIF(D9:D20,"1 time",C9:C20)</f>
        <v>0</v>
      </c>
      <c r="D23" s="48"/>
      <c r="E23" s="49" t="s">
        <v>40</v>
      </c>
      <c r="F23" s="47">
        <f>SUMIF(H9:H20,"1 time",F9:F20)</f>
        <v>0</v>
      </c>
      <c r="G23" s="47">
        <f>SUMIF(H9:H20,"1 time",G9:G20)</f>
        <v>0</v>
      </c>
      <c r="H23" s="5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A26" s="51" t="s">
        <v>41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</sheetData>
  <printOptions horizontalCentered="1"/>
  <pageMargins bottom="0.75" footer="0.0" header="0.0" left="0.7" right="0.7" top="0.75"/>
  <pageSetup cellComments="atEnd" orientation="landscape" pageOrder="overThenDown"/>
  <drawing r:id="rId1"/>
</worksheet>
</file>