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ewerttongonzaga/Library/CloudStorage/GoogleDrive-ewertton.gonzaga@gmail.com/Meu Drive/81_Ewertton_Gonzaga_Clipping/"/>
    </mc:Choice>
  </mc:AlternateContent>
  <xr:revisionPtr revIDLastSave="0" documentId="13_ncr:1_{DDF8A2DE-E26B-FB48-ACAD-8E71ED79809A}" xr6:coauthVersionLast="47" xr6:coauthVersionMax="47" xr10:uidLastSave="{00000000-0000-0000-0000-000000000000}"/>
  <bookViews>
    <workbookView xWindow="-120" yWindow="680" windowWidth="20740" windowHeight="11160" tabRatio="641" activeTab="1" xr2:uid="{00000000-000D-0000-FFFF-FFFF00000000}"/>
  </bookViews>
  <sheets>
    <sheet name="Prosperidade.VIP" sheetId="39746" r:id="rId1"/>
    <sheet name="Orçamento" sheetId="2" r:id="rId2"/>
    <sheet name="Simulador_Investimentos" sheetId="39747" r:id="rId3"/>
    <sheet name="Anual" sheetId="1" r:id="rId4"/>
    <sheet name="Para Onde" sheetId="3" r:id="rId5"/>
    <sheet name="Calendário" sheetId="6" r:id="rId6"/>
  </sheets>
  <definedNames>
    <definedName name="_Regression_Int" localSheetId="5" hidden="1">1</definedName>
    <definedName name="_xlnm.Print_Area" localSheetId="5">Calendário!$A$22:$W$67</definedName>
    <definedName name="_xlnm.Print_Area" localSheetId="1">Orçamento!$A$1:$R$85</definedName>
    <definedName name="DAYINDX">Calendário!$Z$87:$AF$87</definedName>
    <definedName name="_xlnm.Print_Titles" localSheetId="1">Orçamento!$1:$3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8" i="6" l="1"/>
  <c r="AE74" i="6" s="1"/>
  <c r="AE75" i="6" s="1"/>
  <c r="AF75" i="6" s="1"/>
  <c r="Z75" i="6"/>
  <c r="K24" i="6"/>
  <c r="H19" i="39747"/>
  <c r="P15" i="39747"/>
  <c r="O11" i="39747"/>
  <c r="L11" i="39747"/>
  <c r="B97" i="2"/>
  <c r="B96" i="2"/>
  <c r="B95" i="2"/>
  <c r="B94" i="2"/>
  <c r="B93" i="2"/>
  <c r="B92" i="2"/>
  <c r="B91" i="2"/>
  <c r="B90" i="2"/>
  <c r="B89" i="2"/>
  <c r="C80" i="2"/>
  <c r="R78" i="2"/>
  <c r="R77" i="2"/>
  <c r="R76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R73" i="2"/>
  <c r="D72" i="2"/>
  <c r="E72" i="2" s="1"/>
  <c r="F72" i="2" s="1"/>
  <c r="G72" i="2" s="1"/>
  <c r="H72" i="2" s="1"/>
  <c r="I72" i="2" s="1"/>
  <c r="J72" i="2" s="1"/>
  <c r="K72" i="2" s="1"/>
  <c r="L72" i="2" s="1"/>
  <c r="M72" i="2" s="1"/>
  <c r="N72" i="2" s="1"/>
  <c r="D71" i="2"/>
  <c r="E71" i="2" s="1"/>
  <c r="F71" i="2" s="1"/>
  <c r="G71" i="2" s="1"/>
  <c r="H71" i="2" s="1"/>
  <c r="I71" i="2" s="1"/>
  <c r="J71" i="2" s="1"/>
  <c r="K71" i="2" s="1"/>
  <c r="L71" i="2" s="1"/>
  <c r="M71" i="2" s="1"/>
  <c r="N71" i="2" s="1"/>
  <c r="F70" i="2"/>
  <c r="G70" i="2" s="1"/>
  <c r="H70" i="2" s="1"/>
  <c r="I70" i="2" s="1"/>
  <c r="J70" i="2" s="1"/>
  <c r="K70" i="2" s="1"/>
  <c r="L70" i="2" s="1"/>
  <c r="M70" i="2" s="1"/>
  <c r="N70" i="2" s="1"/>
  <c r="D70" i="2"/>
  <c r="E70" i="2" s="1"/>
  <c r="D69" i="2"/>
  <c r="E69" i="2" s="1"/>
  <c r="F69" i="2" s="1"/>
  <c r="G69" i="2" s="1"/>
  <c r="H69" i="2" s="1"/>
  <c r="I69" i="2" s="1"/>
  <c r="J69" i="2" s="1"/>
  <c r="K69" i="2" s="1"/>
  <c r="L69" i="2" s="1"/>
  <c r="M69" i="2" s="1"/>
  <c r="N69" i="2" s="1"/>
  <c r="D68" i="2"/>
  <c r="Q67" i="2"/>
  <c r="P67" i="2"/>
  <c r="O67" i="2"/>
  <c r="C67" i="2"/>
  <c r="R65" i="2"/>
  <c r="D64" i="2"/>
  <c r="E64" i="2" s="1"/>
  <c r="F64" i="2" s="1"/>
  <c r="G64" i="2" s="1"/>
  <c r="H64" i="2" s="1"/>
  <c r="I64" i="2" s="1"/>
  <c r="J64" i="2" s="1"/>
  <c r="K64" i="2" s="1"/>
  <c r="L64" i="2" s="1"/>
  <c r="M64" i="2" s="1"/>
  <c r="N64" i="2" s="1"/>
  <c r="D63" i="2"/>
  <c r="E63" i="2" s="1"/>
  <c r="F63" i="2" s="1"/>
  <c r="G63" i="2" s="1"/>
  <c r="H63" i="2" s="1"/>
  <c r="I63" i="2" s="1"/>
  <c r="J63" i="2" s="1"/>
  <c r="K63" i="2" s="1"/>
  <c r="L63" i="2" s="1"/>
  <c r="M63" i="2" s="1"/>
  <c r="N63" i="2" s="1"/>
  <c r="D62" i="2"/>
  <c r="D61" i="2"/>
  <c r="E61" i="2" s="1"/>
  <c r="Q60" i="2"/>
  <c r="P60" i="2"/>
  <c r="O60" i="2"/>
  <c r="C60" i="2"/>
  <c r="R58" i="2"/>
  <c r="R57" i="2"/>
  <c r="R56" i="2"/>
  <c r="D55" i="2"/>
  <c r="E55" i="2" s="1"/>
  <c r="E53" i="2" s="1"/>
  <c r="R54" i="2"/>
  <c r="Q53" i="2"/>
  <c r="P53" i="2"/>
  <c r="O53" i="2"/>
  <c r="C53" i="2"/>
  <c r="R51" i="2"/>
  <c r="D50" i="2"/>
  <c r="R49" i="2"/>
  <c r="R48" i="2"/>
  <c r="R47" i="2"/>
  <c r="Q46" i="2"/>
  <c r="P46" i="2"/>
  <c r="O46" i="2"/>
  <c r="C46" i="2"/>
  <c r="R44" i="2"/>
  <c r="D43" i="2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D41" i="2"/>
  <c r="D40" i="2"/>
  <c r="Q39" i="2"/>
  <c r="P39" i="2"/>
  <c r="O39" i="2"/>
  <c r="C39" i="2"/>
  <c r="R37" i="2"/>
  <c r="D36" i="2"/>
  <c r="E36" i="2" s="1"/>
  <c r="F36" i="2" s="1"/>
  <c r="G36" i="2" s="1"/>
  <c r="H36" i="2" s="1"/>
  <c r="I36" i="2" s="1"/>
  <c r="J36" i="2" s="1"/>
  <c r="K36" i="2" s="1"/>
  <c r="L36" i="2" s="1"/>
  <c r="M36" i="2" s="1"/>
  <c r="N36" i="2" s="1"/>
  <c r="D35" i="2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E34" i="2"/>
  <c r="F34" i="2" s="1"/>
  <c r="G34" i="2" s="1"/>
  <c r="H34" i="2" s="1"/>
  <c r="I34" i="2" s="1"/>
  <c r="J34" i="2" s="1"/>
  <c r="K34" i="2" s="1"/>
  <c r="L34" i="2" s="1"/>
  <c r="M34" i="2" s="1"/>
  <c r="N34" i="2" s="1"/>
  <c r="D34" i="2"/>
  <c r="D33" i="2"/>
  <c r="E33" i="2" s="1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D31" i="2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E30" i="2"/>
  <c r="F30" i="2" s="1"/>
  <c r="G30" i="2" s="1"/>
  <c r="H30" i="2" s="1"/>
  <c r="I30" i="2" s="1"/>
  <c r="J30" i="2" s="1"/>
  <c r="K30" i="2" s="1"/>
  <c r="L30" i="2" s="1"/>
  <c r="M30" i="2" s="1"/>
  <c r="N30" i="2" s="1"/>
  <c r="D30" i="2"/>
  <c r="D29" i="2"/>
  <c r="E29" i="2" s="1"/>
  <c r="F29" i="2" s="1"/>
  <c r="G29" i="2" s="1"/>
  <c r="H29" i="2" s="1"/>
  <c r="I29" i="2" s="1"/>
  <c r="J29" i="2" s="1"/>
  <c r="K29" i="2" s="1"/>
  <c r="L29" i="2" s="1"/>
  <c r="M29" i="2" s="1"/>
  <c r="N29" i="2" s="1"/>
  <c r="D28" i="2"/>
  <c r="E28" i="2" s="1"/>
  <c r="F28" i="2" s="1"/>
  <c r="G28" i="2" s="1"/>
  <c r="H28" i="2" s="1"/>
  <c r="I28" i="2" s="1"/>
  <c r="J28" i="2" s="1"/>
  <c r="K28" i="2" s="1"/>
  <c r="L28" i="2" s="1"/>
  <c r="M28" i="2" s="1"/>
  <c r="N28" i="2" s="1"/>
  <c r="D27" i="2"/>
  <c r="E26" i="2"/>
  <c r="D26" i="2"/>
  <c r="Q25" i="2"/>
  <c r="P25" i="2"/>
  <c r="O25" i="2"/>
  <c r="C25" i="2"/>
  <c r="R23" i="2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D21" i="2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F20" i="2"/>
  <c r="G20" i="2" s="1"/>
  <c r="H20" i="2" s="1"/>
  <c r="I20" i="2" s="1"/>
  <c r="J20" i="2" s="1"/>
  <c r="K20" i="2" s="1"/>
  <c r="L20" i="2" s="1"/>
  <c r="M20" i="2" s="1"/>
  <c r="N20" i="2" s="1"/>
  <c r="D20" i="2"/>
  <c r="E20" i="2" s="1"/>
  <c r="D19" i="2"/>
  <c r="E19" i="2" s="1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D17" i="2"/>
  <c r="E17" i="2" s="1"/>
  <c r="D16" i="2"/>
  <c r="E16" i="2" s="1"/>
  <c r="D15" i="2"/>
  <c r="E15" i="2" s="1"/>
  <c r="Q14" i="2"/>
  <c r="P14" i="2"/>
  <c r="O14" i="2"/>
  <c r="C14" i="2"/>
  <c r="R12" i="2"/>
  <c r="N11" i="2"/>
  <c r="D11" i="2"/>
  <c r="J10" i="2"/>
  <c r="K10" i="2" s="1"/>
  <c r="L10" i="2" s="1"/>
  <c r="M10" i="2" s="1"/>
  <c r="N10" i="2" s="1"/>
  <c r="D10" i="2"/>
  <c r="E10" i="2" s="1"/>
  <c r="F10" i="2" s="1"/>
  <c r="G10" i="2" s="1"/>
  <c r="E9" i="2"/>
  <c r="F9" i="2" s="1"/>
  <c r="G9" i="2" s="1"/>
  <c r="H9" i="2" s="1"/>
  <c r="I9" i="2" s="1"/>
  <c r="J9" i="2" s="1"/>
  <c r="K9" i="2" s="1"/>
  <c r="L9" i="2" s="1"/>
  <c r="M9" i="2" s="1"/>
  <c r="N9" i="2" s="1"/>
  <c r="D9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D6" i="2"/>
  <c r="E5" i="2"/>
  <c r="F5" i="2" s="1"/>
  <c r="D5" i="2"/>
  <c r="Q4" i="2"/>
  <c r="Q81" i="2" s="1"/>
  <c r="P4" i="2"/>
  <c r="P81" i="2" s="1"/>
  <c r="O4" i="2"/>
  <c r="O81" i="2" s="1"/>
  <c r="C4" i="2"/>
  <c r="C81" i="2" s="1"/>
  <c r="D3" i="2"/>
  <c r="D80" i="2" s="1"/>
  <c r="D25" i="2" l="1"/>
  <c r="D4" i="2"/>
  <c r="D81" i="2" s="1"/>
  <c r="D53" i="2"/>
  <c r="E6" i="2"/>
  <c r="F6" i="2" s="1"/>
  <c r="G6" i="2" s="1"/>
  <c r="H6" i="2" s="1"/>
  <c r="I6" i="2" s="1"/>
  <c r="J6" i="2" s="1"/>
  <c r="K6" i="2" s="1"/>
  <c r="L6" i="2" s="1"/>
  <c r="M6" i="2" s="1"/>
  <c r="N6" i="2" s="1"/>
  <c r="C82" i="2"/>
  <c r="E27" i="2"/>
  <c r="F27" i="2" s="1"/>
  <c r="G27" i="2" s="1"/>
  <c r="H27" i="2" s="1"/>
  <c r="I27" i="2" s="1"/>
  <c r="J27" i="2" s="1"/>
  <c r="K27" i="2" s="1"/>
  <c r="L27" i="2" s="1"/>
  <c r="M27" i="2" s="1"/>
  <c r="N27" i="2" s="1"/>
  <c r="P82" i="2"/>
  <c r="P83" i="2" s="1"/>
  <c r="C83" i="2"/>
  <c r="C84" i="2" s="1"/>
  <c r="D60" i="2"/>
  <c r="R75" i="2"/>
  <c r="C96" i="2" s="1"/>
  <c r="AF74" i="6"/>
  <c r="F17" i="2"/>
  <c r="G17" i="2" s="1"/>
  <c r="H17" i="2" s="1"/>
  <c r="I17" i="2" s="1"/>
  <c r="J17" i="2" s="1"/>
  <c r="K17" i="2" s="1"/>
  <c r="L17" i="2" s="1"/>
  <c r="M17" i="2" s="1"/>
  <c r="N17" i="2" s="1"/>
  <c r="R7" i="2"/>
  <c r="R9" i="2"/>
  <c r="G5" i="2"/>
  <c r="F15" i="2"/>
  <c r="E14" i="2"/>
  <c r="R8" i="2"/>
  <c r="F16" i="2"/>
  <c r="G16" i="2" s="1"/>
  <c r="H16" i="2" s="1"/>
  <c r="I16" i="2" s="1"/>
  <c r="J16" i="2" s="1"/>
  <c r="K16" i="2" s="1"/>
  <c r="L16" i="2" s="1"/>
  <c r="M16" i="2" s="1"/>
  <c r="N16" i="2" s="1"/>
  <c r="R34" i="2"/>
  <c r="R18" i="2"/>
  <c r="F33" i="2"/>
  <c r="G33" i="2" s="1"/>
  <c r="H33" i="2" s="1"/>
  <c r="I33" i="2" s="1"/>
  <c r="J33" i="2" s="1"/>
  <c r="K33" i="2" s="1"/>
  <c r="L33" i="2" s="1"/>
  <c r="M33" i="2" s="1"/>
  <c r="N33" i="2" s="1"/>
  <c r="R36" i="2"/>
  <c r="E3" i="2"/>
  <c r="E11" i="2"/>
  <c r="F11" i="2" s="1"/>
  <c r="G11" i="2" s="1"/>
  <c r="H11" i="2" s="1"/>
  <c r="I11" i="2" s="1"/>
  <c r="J11" i="2" s="1"/>
  <c r="K11" i="2" s="1"/>
  <c r="L11" i="2" s="1"/>
  <c r="D14" i="2"/>
  <c r="F19" i="2"/>
  <c r="G19" i="2" s="1"/>
  <c r="H19" i="2" s="1"/>
  <c r="I19" i="2" s="1"/>
  <c r="J19" i="2" s="1"/>
  <c r="K19" i="2" s="1"/>
  <c r="L19" i="2" s="1"/>
  <c r="M19" i="2" s="1"/>
  <c r="N19" i="2" s="1"/>
  <c r="R10" i="2"/>
  <c r="F26" i="2"/>
  <c r="E25" i="2"/>
  <c r="R20" i="2"/>
  <c r="R21" i="2"/>
  <c r="R22" i="2"/>
  <c r="R27" i="2"/>
  <c r="R28" i="2"/>
  <c r="R29" i="2"/>
  <c r="R30" i="2"/>
  <c r="R31" i="2"/>
  <c r="R32" i="2"/>
  <c r="E43" i="2"/>
  <c r="F43" i="2" s="1"/>
  <c r="G43" i="2" s="1"/>
  <c r="H43" i="2" s="1"/>
  <c r="I43" i="2" s="1"/>
  <c r="J43" i="2" s="1"/>
  <c r="K43" i="2" s="1"/>
  <c r="L43" i="2" s="1"/>
  <c r="M43" i="2" s="1"/>
  <c r="N43" i="2" s="1"/>
  <c r="Q82" i="2"/>
  <c r="Q83" i="2" s="1"/>
  <c r="R35" i="2"/>
  <c r="F61" i="2"/>
  <c r="R71" i="2"/>
  <c r="D39" i="2"/>
  <c r="E40" i="2"/>
  <c r="E62" i="2"/>
  <c r="F62" i="2" s="1"/>
  <c r="G62" i="2" s="1"/>
  <c r="H62" i="2" s="1"/>
  <c r="I62" i="2" s="1"/>
  <c r="J62" i="2" s="1"/>
  <c r="K62" i="2" s="1"/>
  <c r="L62" i="2" s="1"/>
  <c r="M62" i="2" s="1"/>
  <c r="N62" i="2" s="1"/>
  <c r="R63" i="2"/>
  <c r="E68" i="2"/>
  <c r="D67" i="2"/>
  <c r="R72" i="2"/>
  <c r="O82" i="2"/>
  <c r="O83" i="2" s="1"/>
  <c r="E41" i="2"/>
  <c r="F41" i="2" s="1"/>
  <c r="G41" i="2" s="1"/>
  <c r="H41" i="2" s="1"/>
  <c r="I41" i="2" s="1"/>
  <c r="J41" i="2" s="1"/>
  <c r="K41" i="2" s="1"/>
  <c r="L41" i="2" s="1"/>
  <c r="M41" i="2" s="1"/>
  <c r="N41" i="2" s="1"/>
  <c r="R42" i="2"/>
  <c r="E50" i="2"/>
  <c r="D46" i="2"/>
  <c r="R64" i="2"/>
  <c r="R69" i="2"/>
  <c r="F55" i="2"/>
  <c r="R70" i="2"/>
  <c r="A31" i="6"/>
  <c r="B31" i="6" s="1"/>
  <c r="C31" i="6" s="1"/>
  <c r="D31" i="6" s="1"/>
  <c r="E31" i="6" s="1"/>
  <c r="F31" i="6" s="1"/>
  <c r="G31" i="6" s="1"/>
  <c r="A32" i="6" s="1"/>
  <c r="B32" i="6" s="1"/>
  <c r="C32" i="6" s="1"/>
  <c r="D32" i="6" s="1"/>
  <c r="E32" i="6" s="1"/>
  <c r="F32" i="6" s="1"/>
  <c r="G32" i="6" s="1"/>
  <c r="A33" i="6" s="1"/>
  <c r="B33" i="6" s="1"/>
  <c r="C33" i="6" s="1"/>
  <c r="D33" i="6" s="1"/>
  <c r="E33" i="6" s="1"/>
  <c r="F33" i="6" s="1"/>
  <c r="G33" i="6" s="1"/>
  <c r="A34" i="6" s="1"/>
  <c r="B34" i="6" s="1"/>
  <c r="C34" i="6" s="1"/>
  <c r="D34" i="6" s="1"/>
  <c r="E34" i="6" s="1"/>
  <c r="F34" i="6" s="1"/>
  <c r="G34" i="6" s="1"/>
  <c r="A35" i="6" s="1"/>
  <c r="I31" i="6"/>
  <c r="J31" i="6" s="1"/>
  <c r="K31" i="6" s="1"/>
  <c r="L31" i="6" s="1"/>
  <c r="M31" i="6" s="1"/>
  <c r="N31" i="6" s="1"/>
  <c r="O31" i="6" s="1"/>
  <c r="I32" i="6" s="1"/>
  <c r="J32" i="6" s="1"/>
  <c r="K32" i="6" s="1"/>
  <c r="L32" i="6" s="1"/>
  <c r="M32" i="6" s="1"/>
  <c r="N32" i="6" s="1"/>
  <c r="O32" i="6" s="1"/>
  <c r="I33" i="6" s="1"/>
  <c r="J33" i="6" s="1"/>
  <c r="K33" i="6" s="1"/>
  <c r="L33" i="6" s="1"/>
  <c r="M33" i="6" s="1"/>
  <c r="N33" i="6" s="1"/>
  <c r="O33" i="6" s="1"/>
  <c r="I34" i="6" s="1"/>
  <c r="J34" i="6" s="1"/>
  <c r="K34" i="6" s="1"/>
  <c r="L34" i="6" s="1"/>
  <c r="M34" i="6" s="1"/>
  <c r="N34" i="6" s="1"/>
  <c r="O34" i="6" s="1"/>
  <c r="I35" i="6" s="1"/>
  <c r="J35" i="6" s="1"/>
  <c r="K35" i="6" s="1"/>
  <c r="L35" i="6" s="1"/>
  <c r="M35" i="6" s="1"/>
  <c r="N35" i="6" s="1"/>
  <c r="O35" i="6" s="1"/>
  <c r="AE76" i="6"/>
  <c r="D82" i="2" l="1"/>
  <c r="D83" i="2" s="1"/>
  <c r="D84" i="2" s="1"/>
  <c r="R6" i="2"/>
  <c r="E60" i="2"/>
  <c r="R16" i="2"/>
  <c r="R62" i="2"/>
  <c r="R43" i="2"/>
  <c r="R19" i="2"/>
  <c r="B35" i="6"/>
  <c r="C35" i="6" s="1"/>
  <c r="D35" i="6" s="1"/>
  <c r="E35" i="6" s="1"/>
  <c r="F35" i="6" s="1"/>
  <c r="G35" i="6" s="1"/>
  <c r="A36" i="6" s="1"/>
  <c r="E46" i="2"/>
  <c r="F50" i="2"/>
  <c r="F14" i="2"/>
  <c r="G15" i="2"/>
  <c r="G61" i="2"/>
  <c r="F60" i="2"/>
  <c r="E80" i="2"/>
  <c r="F3" i="2"/>
  <c r="R33" i="2"/>
  <c r="F4" i="2"/>
  <c r="F81" i="2" s="1"/>
  <c r="F68" i="2"/>
  <c r="E67" i="2"/>
  <c r="F40" i="2"/>
  <c r="E39" i="2"/>
  <c r="G26" i="2"/>
  <c r="F25" i="2"/>
  <c r="E4" i="2"/>
  <c r="E81" i="2" s="1"/>
  <c r="R11" i="2"/>
  <c r="H5" i="2"/>
  <c r="G4" i="2"/>
  <c r="G81" i="2" s="1"/>
  <c r="R17" i="2"/>
  <c r="AE77" i="6"/>
  <c r="AF76" i="6"/>
  <c r="F53" i="2"/>
  <c r="G55" i="2"/>
  <c r="R41" i="2"/>
  <c r="E82" i="2" l="1"/>
  <c r="Q31" i="6"/>
  <c r="R31" i="6" s="1"/>
  <c r="S31" i="6" s="1"/>
  <c r="T31" i="6" s="1"/>
  <c r="U31" i="6" s="1"/>
  <c r="V31" i="6" s="1"/>
  <c r="W31" i="6" s="1"/>
  <c r="Q32" i="6" s="1"/>
  <c r="R32" i="6" s="1"/>
  <c r="S32" i="6" s="1"/>
  <c r="T32" i="6" s="1"/>
  <c r="U32" i="6" s="1"/>
  <c r="V32" i="6" s="1"/>
  <c r="W32" i="6" s="1"/>
  <c r="Q33" i="6" s="1"/>
  <c r="R33" i="6" s="1"/>
  <c r="S33" i="6" s="1"/>
  <c r="T33" i="6" s="1"/>
  <c r="U33" i="6" s="1"/>
  <c r="V33" i="6" s="1"/>
  <c r="W33" i="6" s="1"/>
  <c r="Q34" i="6" s="1"/>
  <c r="R34" i="6" s="1"/>
  <c r="S34" i="6" s="1"/>
  <c r="T34" i="6" s="1"/>
  <c r="U34" i="6" s="1"/>
  <c r="V34" i="6" s="1"/>
  <c r="W34" i="6" s="1"/>
  <c r="Q35" i="6" s="1"/>
  <c r="H4" i="2"/>
  <c r="H81" i="2" s="1"/>
  <c r="I5" i="2"/>
  <c r="G14" i="2"/>
  <c r="H15" i="2"/>
  <c r="AF77" i="6"/>
  <c r="AE78" i="6"/>
  <c r="G40" i="2"/>
  <c r="F39" i="2"/>
  <c r="B36" i="6"/>
  <c r="G53" i="2"/>
  <c r="H55" i="2"/>
  <c r="F80" i="2"/>
  <c r="G3" i="2"/>
  <c r="H61" i="2"/>
  <c r="G60" i="2"/>
  <c r="G50" i="2"/>
  <c r="F46" i="2"/>
  <c r="E83" i="2"/>
  <c r="E84" i="2" s="1"/>
  <c r="H26" i="2"/>
  <c r="G25" i="2"/>
  <c r="G68" i="2"/>
  <c r="F67" i="2"/>
  <c r="F82" i="2" l="1"/>
  <c r="F83" i="2" s="1"/>
  <c r="R35" i="6"/>
  <c r="S35" i="6" s="1"/>
  <c r="T35" i="6" s="1"/>
  <c r="U35" i="6" s="1"/>
  <c r="V35" i="6" s="1"/>
  <c r="W35" i="6" s="1"/>
  <c r="Q36" i="6" s="1"/>
  <c r="G46" i="2"/>
  <c r="H50" i="2"/>
  <c r="H25" i="2"/>
  <c r="I26" i="2"/>
  <c r="H3" i="2"/>
  <c r="G80" i="2"/>
  <c r="AE79" i="6"/>
  <c r="AF78" i="6"/>
  <c r="A41" i="6"/>
  <c r="B41" i="6" s="1"/>
  <c r="C41" i="6" s="1"/>
  <c r="D41" i="6" s="1"/>
  <c r="E41" i="6" s="1"/>
  <c r="F41" i="6" s="1"/>
  <c r="G41" i="6" s="1"/>
  <c r="A42" i="6" s="1"/>
  <c r="B42" i="6" s="1"/>
  <c r="C42" i="6" s="1"/>
  <c r="D42" i="6" s="1"/>
  <c r="E42" i="6" s="1"/>
  <c r="F42" i="6" s="1"/>
  <c r="G42" i="6" s="1"/>
  <c r="A43" i="6" s="1"/>
  <c r="B43" i="6" s="1"/>
  <c r="C43" i="6" s="1"/>
  <c r="D43" i="6" s="1"/>
  <c r="E43" i="6" s="1"/>
  <c r="F43" i="6" s="1"/>
  <c r="G43" i="6" s="1"/>
  <c r="A44" i="6" s="1"/>
  <c r="B44" i="6" s="1"/>
  <c r="C44" i="6" s="1"/>
  <c r="D44" i="6" s="1"/>
  <c r="E44" i="6" s="1"/>
  <c r="F44" i="6" s="1"/>
  <c r="G44" i="6" s="1"/>
  <c r="A45" i="6" s="1"/>
  <c r="F84" i="2"/>
  <c r="G67" i="2"/>
  <c r="H68" i="2"/>
  <c r="I61" i="2"/>
  <c r="H60" i="2"/>
  <c r="I55" i="2"/>
  <c r="H53" i="2"/>
  <c r="H40" i="2"/>
  <c r="G39" i="2"/>
  <c r="I15" i="2"/>
  <c r="H14" i="2"/>
  <c r="J5" i="2"/>
  <c r="I4" i="2"/>
  <c r="I81" i="2" s="1"/>
  <c r="G82" i="2" l="1"/>
  <c r="G83" i="2" s="1"/>
  <c r="B45" i="6"/>
  <c r="C45" i="6" s="1"/>
  <c r="D45" i="6" s="1"/>
  <c r="E45" i="6" s="1"/>
  <c r="F45" i="6" s="1"/>
  <c r="G45" i="6" s="1"/>
  <c r="A46" i="6" s="1"/>
  <c r="I53" i="2"/>
  <c r="J55" i="2"/>
  <c r="G84" i="2"/>
  <c r="I40" i="2"/>
  <c r="H39" i="2"/>
  <c r="J15" i="2"/>
  <c r="I14" i="2"/>
  <c r="J26" i="2"/>
  <c r="I25" i="2"/>
  <c r="K5" i="2"/>
  <c r="J4" i="2"/>
  <c r="J81" i="2" s="1"/>
  <c r="I41" i="6"/>
  <c r="J41" i="6" s="1"/>
  <c r="K41" i="6" s="1"/>
  <c r="L41" i="6" s="1"/>
  <c r="M41" i="6" s="1"/>
  <c r="N41" i="6" s="1"/>
  <c r="O41" i="6" s="1"/>
  <c r="I42" i="6" s="1"/>
  <c r="J42" i="6" s="1"/>
  <c r="K42" i="6" s="1"/>
  <c r="L42" i="6" s="1"/>
  <c r="M42" i="6" s="1"/>
  <c r="N42" i="6" s="1"/>
  <c r="O42" i="6" s="1"/>
  <c r="I43" i="6" s="1"/>
  <c r="J43" i="6" s="1"/>
  <c r="K43" i="6" s="1"/>
  <c r="L43" i="6" s="1"/>
  <c r="M43" i="6" s="1"/>
  <c r="N43" i="6" s="1"/>
  <c r="O43" i="6" s="1"/>
  <c r="I44" i="6" s="1"/>
  <c r="J44" i="6" s="1"/>
  <c r="K44" i="6" s="1"/>
  <c r="L44" i="6" s="1"/>
  <c r="M44" i="6" s="1"/>
  <c r="N44" i="6" s="1"/>
  <c r="O44" i="6" s="1"/>
  <c r="I45" i="6" s="1"/>
  <c r="J45" i="6" s="1"/>
  <c r="K45" i="6" s="1"/>
  <c r="L45" i="6" s="1"/>
  <c r="M45" i="6" s="1"/>
  <c r="N45" i="6" s="1"/>
  <c r="O45" i="6" s="1"/>
  <c r="I46" i="6" s="1"/>
  <c r="J46" i="6" s="1"/>
  <c r="R36" i="6"/>
  <c r="J61" i="2"/>
  <c r="I60" i="2"/>
  <c r="I68" i="2"/>
  <c r="H67" i="2"/>
  <c r="AF79" i="6"/>
  <c r="AE80" i="6"/>
  <c r="H80" i="2"/>
  <c r="I3" i="2"/>
  <c r="I50" i="2"/>
  <c r="H46" i="2"/>
  <c r="H82" i="2" s="1"/>
  <c r="H83" i="2" s="1"/>
  <c r="J40" i="2" l="1"/>
  <c r="I39" i="2"/>
  <c r="I46" i="2"/>
  <c r="J50" i="2"/>
  <c r="H84" i="2"/>
  <c r="AE81" i="6"/>
  <c r="AF80" i="6"/>
  <c r="L5" i="2"/>
  <c r="K4" i="2"/>
  <c r="K81" i="2" s="1"/>
  <c r="K15" i="2"/>
  <c r="J14" i="2"/>
  <c r="K55" i="2"/>
  <c r="J53" i="2"/>
  <c r="Q41" i="6"/>
  <c r="R41" i="6" s="1"/>
  <c r="S41" i="6" s="1"/>
  <c r="T41" i="6" s="1"/>
  <c r="U41" i="6" s="1"/>
  <c r="V41" i="6" s="1"/>
  <c r="W41" i="6" s="1"/>
  <c r="Q42" i="6" s="1"/>
  <c r="R42" i="6" s="1"/>
  <c r="S42" i="6" s="1"/>
  <c r="T42" i="6" s="1"/>
  <c r="U42" i="6" s="1"/>
  <c r="V42" i="6" s="1"/>
  <c r="W42" i="6" s="1"/>
  <c r="Q43" i="6" s="1"/>
  <c r="R43" i="6" s="1"/>
  <c r="S43" i="6" s="1"/>
  <c r="T43" i="6" s="1"/>
  <c r="U43" i="6" s="1"/>
  <c r="V43" i="6" s="1"/>
  <c r="W43" i="6" s="1"/>
  <c r="Q44" i="6" s="1"/>
  <c r="R44" i="6" s="1"/>
  <c r="S44" i="6" s="1"/>
  <c r="T44" i="6" s="1"/>
  <c r="U44" i="6" s="1"/>
  <c r="V44" i="6" s="1"/>
  <c r="W44" i="6" s="1"/>
  <c r="Q45" i="6" s="1"/>
  <c r="J60" i="2"/>
  <c r="K61" i="2"/>
  <c r="I80" i="2"/>
  <c r="J3" i="2"/>
  <c r="I67" i="2"/>
  <c r="J68" i="2"/>
  <c r="K26" i="2"/>
  <c r="J25" i="2"/>
  <c r="B46" i="6"/>
  <c r="I82" i="2" l="1"/>
  <c r="I83" i="2" s="1"/>
  <c r="R45" i="6"/>
  <c r="S45" i="6" s="1"/>
  <c r="T45" i="6" s="1"/>
  <c r="U45" i="6" s="1"/>
  <c r="V45" i="6" s="1"/>
  <c r="W45" i="6" s="1"/>
  <c r="Q46" i="6" s="1"/>
  <c r="AF81" i="6"/>
  <c r="AE82" i="6"/>
  <c r="L26" i="2"/>
  <c r="K25" i="2"/>
  <c r="J80" i="2"/>
  <c r="K3" i="2"/>
  <c r="K53" i="2"/>
  <c r="L55" i="2"/>
  <c r="I84" i="2"/>
  <c r="K68" i="2"/>
  <c r="J67" i="2"/>
  <c r="K60" i="2"/>
  <c r="L61" i="2"/>
  <c r="K14" i="2"/>
  <c r="L15" i="2"/>
  <c r="M5" i="2"/>
  <c r="L4" i="2"/>
  <c r="L81" i="2" s="1"/>
  <c r="A51" i="6"/>
  <c r="B51" i="6" s="1"/>
  <c r="C51" i="6" s="1"/>
  <c r="D51" i="6" s="1"/>
  <c r="E51" i="6" s="1"/>
  <c r="F51" i="6" s="1"/>
  <c r="G51" i="6" s="1"/>
  <c r="A52" i="6" s="1"/>
  <c r="B52" i="6" s="1"/>
  <c r="C52" i="6" s="1"/>
  <c r="D52" i="6" s="1"/>
  <c r="E52" i="6" s="1"/>
  <c r="F52" i="6" s="1"/>
  <c r="G52" i="6" s="1"/>
  <c r="A53" i="6" s="1"/>
  <c r="B53" i="6" s="1"/>
  <c r="C53" i="6" s="1"/>
  <c r="D53" i="6" s="1"/>
  <c r="E53" i="6" s="1"/>
  <c r="F53" i="6" s="1"/>
  <c r="G53" i="6" s="1"/>
  <c r="A54" i="6" s="1"/>
  <c r="B54" i="6" s="1"/>
  <c r="C54" i="6" s="1"/>
  <c r="D54" i="6" s="1"/>
  <c r="E54" i="6" s="1"/>
  <c r="F54" i="6" s="1"/>
  <c r="G54" i="6" s="1"/>
  <c r="A55" i="6" s="1"/>
  <c r="K50" i="2"/>
  <c r="J46" i="2"/>
  <c r="K40" i="2"/>
  <c r="J39" i="2"/>
  <c r="J82" i="2" s="1"/>
  <c r="J83" i="2" s="1"/>
  <c r="B55" i="6" l="1"/>
  <c r="C55" i="6" s="1"/>
  <c r="D55" i="6" s="1"/>
  <c r="E55" i="6" s="1"/>
  <c r="F55" i="6" s="1"/>
  <c r="G55" i="6" s="1"/>
  <c r="A56" i="6" s="1"/>
  <c r="M4" i="2"/>
  <c r="M81" i="2" s="1"/>
  <c r="N5" i="2"/>
  <c r="K80" i="2"/>
  <c r="L3" i="2"/>
  <c r="AE83" i="6"/>
  <c r="AF82" i="6"/>
  <c r="J84" i="2"/>
  <c r="L40" i="2"/>
  <c r="K39" i="2"/>
  <c r="M15" i="2"/>
  <c r="L14" i="2"/>
  <c r="M55" i="2"/>
  <c r="L53" i="2"/>
  <c r="I51" i="6"/>
  <c r="J51" i="6" s="1"/>
  <c r="K51" i="6" s="1"/>
  <c r="L51" i="6" s="1"/>
  <c r="M51" i="6" s="1"/>
  <c r="N51" i="6" s="1"/>
  <c r="O51" i="6" s="1"/>
  <c r="I52" i="6" s="1"/>
  <c r="J52" i="6" s="1"/>
  <c r="K52" i="6" s="1"/>
  <c r="L52" i="6" s="1"/>
  <c r="M52" i="6" s="1"/>
  <c r="N52" i="6" s="1"/>
  <c r="O52" i="6" s="1"/>
  <c r="I53" i="6" s="1"/>
  <c r="J53" i="6" s="1"/>
  <c r="K53" i="6" s="1"/>
  <c r="L53" i="6" s="1"/>
  <c r="M53" i="6" s="1"/>
  <c r="N53" i="6" s="1"/>
  <c r="O53" i="6" s="1"/>
  <c r="I54" i="6" s="1"/>
  <c r="J54" i="6" s="1"/>
  <c r="K54" i="6" s="1"/>
  <c r="L54" i="6" s="1"/>
  <c r="M54" i="6" s="1"/>
  <c r="N54" i="6" s="1"/>
  <c r="O54" i="6" s="1"/>
  <c r="I55" i="6" s="1"/>
  <c r="J55" i="6" s="1"/>
  <c r="K55" i="6" s="1"/>
  <c r="L55" i="6" s="1"/>
  <c r="M55" i="6" s="1"/>
  <c r="N55" i="6" s="1"/>
  <c r="O55" i="6" s="1"/>
  <c r="I56" i="6" s="1"/>
  <c r="J56" i="6" s="1"/>
  <c r="M61" i="2"/>
  <c r="L60" i="2"/>
  <c r="L50" i="2"/>
  <c r="K46" i="2"/>
  <c r="L68" i="2"/>
  <c r="K67" i="2"/>
  <c r="L25" i="2"/>
  <c r="M26" i="2"/>
  <c r="R46" i="6"/>
  <c r="K82" i="2" l="1"/>
  <c r="K83" i="2" s="1"/>
  <c r="M68" i="2"/>
  <c r="L67" i="2"/>
  <c r="N26" i="2"/>
  <c r="M25" i="2"/>
  <c r="N61" i="2"/>
  <c r="M60" i="2"/>
  <c r="N15" i="2"/>
  <c r="M14" i="2"/>
  <c r="Q51" i="6"/>
  <c r="R51" i="6" s="1"/>
  <c r="S51" i="6" s="1"/>
  <c r="T51" i="6" s="1"/>
  <c r="U51" i="6" s="1"/>
  <c r="V51" i="6" s="1"/>
  <c r="W51" i="6" s="1"/>
  <c r="Q52" i="6" s="1"/>
  <c r="R52" i="6" s="1"/>
  <c r="S52" i="6" s="1"/>
  <c r="T52" i="6" s="1"/>
  <c r="U52" i="6" s="1"/>
  <c r="V52" i="6" s="1"/>
  <c r="W52" i="6" s="1"/>
  <c r="Q53" i="6" s="1"/>
  <c r="R53" i="6" s="1"/>
  <c r="S53" i="6" s="1"/>
  <c r="T53" i="6" s="1"/>
  <c r="U53" i="6" s="1"/>
  <c r="V53" i="6" s="1"/>
  <c r="W53" i="6" s="1"/>
  <c r="Q54" i="6" s="1"/>
  <c r="R54" i="6" s="1"/>
  <c r="S54" i="6" s="1"/>
  <c r="T54" i="6" s="1"/>
  <c r="U54" i="6" s="1"/>
  <c r="V54" i="6" s="1"/>
  <c r="W54" i="6" s="1"/>
  <c r="Q55" i="6" s="1"/>
  <c r="N4" i="2"/>
  <c r="N81" i="2" s="1"/>
  <c r="R5" i="2"/>
  <c r="M53" i="2"/>
  <c r="N55" i="2"/>
  <c r="L39" i="2"/>
  <c r="M40" i="2"/>
  <c r="AF83" i="6"/>
  <c r="AE84" i="6"/>
  <c r="L46" i="2"/>
  <c r="M50" i="2"/>
  <c r="L80" i="2"/>
  <c r="M3" i="2"/>
  <c r="K84" i="2"/>
  <c r="B56" i="6"/>
  <c r="L82" i="2" l="1"/>
  <c r="L83" i="2" s="1"/>
  <c r="R55" i="6"/>
  <c r="S55" i="6" s="1"/>
  <c r="T55" i="6" s="1"/>
  <c r="U55" i="6" s="1"/>
  <c r="V55" i="6" s="1"/>
  <c r="W55" i="6" s="1"/>
  <c r="Q56" i="6" s="1"/>
  <c r="A61" i="6"/>
  <c r="B61" i="6" s="1"/>
  <c r="C61" i="6" s="1"/>
  <c r="D61" i="6" s="1"/>
  <c r="E61" i="6" s="1"/>
  <c r="F61" i="6" s="1"/>
  <c r="G61" i="6" s="1"/>
  <c r="A62" i="6" s="1"/>
  <c r="B62" i="6" s="1"/>
  <c r="C62" i="6" s="1"/>
  <c r="D62" i="6" s="1"/>
  <c r="E62" i="6" s="1"/>
  <c r="F62" i="6" s="1"/>
  <c r="G62" i="6" s="1"/>
  <c r="A63" i="6" s="1"/>
  <c r="B63" i="6" s="1"/>
  <c r="C63" i="6" s="1"/>
  <c r="D63" i="6" s="1"/>
  <c r="E63" i="6" s="1"/>
  <c r="F63" i="6" s="1"/>
  <c r="G63" i="6" s="1"/>
  <c r="A64" i="6" s="1"/>
  <c r="B64" i="6" s="1"/>
  <c r="C64" i="6" s="1"/>
  <c r="D64" i="6" s="1"/>
  <c r="E64" i="6" s="1"/>
  <c r="F64" i="6" s="1"/>
  <c r="G64" i="6" s="1"/>
  <c r="A65" i="6" s="1"/>
  <c r="N53" i="2"/>
  <c r="R53" i="2" s="1"/>
  <c r="C93" i="2" s="1"/>
  <c r="R55" i="2"/>
  <c r="N14" i="2"/>
  <c r="R14" i="2" s="1"/>
  <c r="C97" i="2" s="1"/>
  <c r="R15" i="2"/>
  <c r="N25" i="2"/>
  <c r="R26" i="2"/>
  <c r="R25" i="2" s="1"/>
  <c r="AE85" i="6"/>
  <c r="AF85" i="6" s="1"/>
  <c r="AF84" i="6"/>
  <c r="M46" i="2"/>
  <c r="N50" i="2"/>
  <c r="L84" i="2"/>
  <c r="M80" i="2"/>
  <c r="N3" i="2"/>
  <c r="N40" i="2"/>
  <c r="M39" i="2"/>
  <c r="N60" i="2"/>
  <c r="R60" i="2" s="1"/>
  <c r="C94" i="2" s="1"/>
  <c r="R61" i="2"/>
  <c r="M67" i="2"/>
  <c r="N68" i="2"/>
  <c r="M82" i="2" l="1"/>
  <c r="M83" i="2" s="1"/>
  <c r="B65" i="6"/>
  <c r="C65" i="6" s="1"/>
  <c r="D65" i="6" s="1"/>
  <c r="E65" i="6" s="1"/>
  <c r="F65" i="6" s="1"/>
  <c r="G65" i="6" s="1"/>
  <c r="A66" i="6" s="1"/>
  <c r="Q61" i="6"/>
  <c r="R61" i="6" s="1"/>
  <c r="S61" i="6" s="1"/>
  <c r="T61" i="6" s="1"/>
  <c r="U61" i="6" s="1"/>
  <c r="V61" i="6" s="1"/>
  <c r="W61" i="6" s="1"/>
  <c r="Q62" i="6" s="1"/>
  <c r="R62" i="6" s="1"/>
  <c r="S62" i="6" s="1"/>
  <c r="T62" i="6" s="1"/>
  <c r="U62" i="6" s="1"/>
  <c r="V62" i="6" s="1"/>
  <c r="W62" i="6" s="1"/>
  <c r="Q63" i="6" s="1"/>
  <c r="R63" i="6" s="1"/>
  <c r="S63" i="6" s="1"/>
  <c r="T63" i="6" s="1"/>
  <c r="U63" i="6" s="1"/>
  <c r="V63" i="6" s="1"/>
  <c r="W63" i="6" s="1"/>
  <c r="Q64" i="6" s="1"/>
  <c r="R64" i="6" s="1"/>
  <c r="S64" i="6" s="1"/>
  <c r="T64" i="6" s="1"/>
  <c r="U64" i="6" s="1"/>
  <c r="V64" i="6" s="1"/>
  <c r="W64" i="6" s="1"/>
  <c r="Q65" i="6" s="1"/>
  <c r="N80" i="2"/>
  <c r="O3" i="2"/>
  <c r="N67" i="2"/>
  <c r="R67" i="2" s="1"/>
  <c r="C95" i="2" s="1"/>
  <c r="R68" i="2"/>
  <c r="R4" i="2"/>
  <c r="I61" i="6"/>
  <c r="J61" i="6"/>
  <c r="K61" i="6" s="1"/>
  <c r="L61" i="6" s="1"/>
  <c r="M61" i="6" s="1"/>
  <c r="N61" i="6" s="1"/>
  <c r="O61" i="6" s="1"/>
  <c r="I62" i="6" s="1"/>
  <c r="J62" i="6" s="1"/>
  <c r="K62" i="6" s="1"/>
  <c r="L62" i="6" s="1"/>
  <c r="M62" i="6" s="1"/>
  <c r="N62" i="6" s="1"/>
  <c r="O62" i="6" s="1"/>
  <c r="I63" i="6" s="1"/>
  <c r="J63" i="6" s="1"/>
  <c r="K63" i="6" s="1"/>
  <c r="L63" i="6" s="1"/>
  <c r="M63" i="6" s="1"/>
  <c r="N63" i="6" s="1"/>
  <c r="O63" i="6" s="1"/>
  <c r="I64" i="6" s="1"/>
  <c r="J64" i="6" s="1"/>
  <c r="K64" i="6" s="1"/>
  <c r="L64" i="6" s="1"/>
  <c r="M64" i="6" s="1"/>
  <c r="N64" i="6" s="1"/>
  <c r="O64" i="6" s="1"/>
  <c r="I65" i="6" s="1"/>
  <c r="J65" i="6" s="1"/>
  <c r="K65" i="6" s="1"/>
  <c r="L65" i="6" s="1"/>
  <c r="M65" i="6" s="1"/>
  <c r="N65" i="6" s="1"/>
  <c r="O65" i="6" s="1"/>
  <c r="I66" i="6" s="1"/>
  <c r="J66" i="6" s="1"/>
  <c r="M84" i="2"/>
  <c r="N39" i="2"/>
  <c r="N82" i="2" s="1"/>
  <c r="N83" i="2" s="1"/>
  <c r="R40" i="2"/>
  <c r="R39" i="2" s="1"/>
  <c r="C91" i="2" s="1"/>
  <c r="N46" i="2"/>
  <c r="R46" i="2" s="1"/>
  <c r="C92" i="2" s="1"/>
  <c r="R50" i="2"/>
  <c r="C90" i="2"/>
  <c r="R56" i="6"/>
  <c r="R65" i="6" l="1"/>
  <c r="S65" i="6" s="1"/>
  <c r="T65" i="6" s="1"/>
  <c r="U65" i="6" s="1"/>
  <c r="V65" i="6" s="1"/>
  <c r="W65" i="6" s="1"/>
  <c r="Q66" i="6" s="1"/>
  <c r="R82" i="2"/>
  <c r="N84" i="2"/>
  <c r="O84" i="2" s="1"/>
  <c r="P84" i="2" s="1"/>
  <c r="Q84" i="2" s="1"/>
  <c r="R81" i="2"/>
  <c r="R83" i="2" s="1"/>
  <c r="C89" i="2"/>
  <c r="O80" i="2"/>
  <c r="P3" i="2"/>
  <c r="B66" i="6"/>
  <c r="P80" i="2" l="1"/>
  <c r="Q3" i="2"/>
  <c r="Q80" i="2" s="1"/>
  <c r="R66" i="6"/>
</calcChain>
</file>

<file path=xl/sharedStrings.xml><?xml version="1.0" encoding="utf-8"?>
<sst xmlns="http://schemas.openxmlformats.org/spreadsheetml/2006/main" count="224" uniqueCount="130">
  <si>
    <t>TOTAL</t>
  </si>
  <si>
    <t>Outros</t>
  </si>
  <si>
    <t>HABITAÇÃO</t>
  </si>
  <si>
    <t>SAÚDE</t>
  </si>
  <si>
    <t>Plano de Saúde</t>
  </si>
  <si>
    <t>Dentista</t>
  </si>
  <si>
    <t>Medicamentos</t>
  </si>
  <si>
    <t>TRANSPORTE</t>
  </si>
  <si>
    <t>AUTOMÓVEL</t>
  </si>
  <si>
    <t>Rendimentos</t>
  </si>
  <si>
    <t>Gastos</t>
  </si>
  <si>
    <t>Saldo do Mês</t>
  </si>
  <si>
    <t>Saldo Acumulado</t>
  </si>
  <si>
    <t>DESPESAS PESSOAIS</t>
  </si>
  <si>
    <t>Cosméticos</t>
  </si>
  <si>
    <t>Cabeleireiro</t>
  </si>
  <si>
    <t>Vestuário</t>
  </si>
  <si>
    <t>LAZER</t>
  </si>
  <si>
    <t>Restaurantes</t>
  </si>
  <si>
    <t>Locadora de Vídeo</t>
  </si>
  <si>
    <t>Passeios</t>
  </si>
  <si>
    <t>CARTÕES DE CRÉDITO</t>
  </si>
  <si>
    <t>JANEIRO</t>
  </si>
  <si>
    <t>FEVEREIRO</t>
  </si>
  <si>
    <t>MARÇO</t>
  </si>
  <si>
    <t>D</t>
  </si>
  <si>
    <t>S</t>
  </si>
  <si>
    <t>T</t>
  </si>
  <si>
    <t>Q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</si>
  <si>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</si>
  <si>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</si>
  <si>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</si>
  <si>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</si>
  <si>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</si>
  <si>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</si>
  <si>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</si>
  <si>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</si>
  <si>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</si>
  <si>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CALENDAR TABLES AND FORMULAS</t>
  </si>
  <si>
    <t>DO NOT ERASE OR DELETE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</si>
  <si>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</si>
  <si>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</si>
  <si>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</si>
  <si>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</si>
  <si>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</si>
  <si>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</si>
  <si>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</si>
  <si>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</si>
  <si>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</si>
  <si>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</si>
  <si>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</si>
  <si>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</si>
  <si>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DOW TABLE</t>
  </si>
  <si>
    <t>YEAR CALC</t>
  </si>
  <si>
    <t>Por exemplo, se você aluga uma linha telefônica, insira uma</t>
  </si>
  <si>
    <t>toda na planilha e a exclua. As fórmulas serão reajustadas.</t>
  </si>
  <si>
    <t>temporários, como prestações ou financiamento de bens</t>
  </si>
  <si>
    <t>adquiridos ao longo dos meses.</t>
  </si>
  <si>
    <t>RENDA FAMILIAR</t>
  </si>
  <si>
    <t>RESUMO PARA O GRÁFICO</t>
  </si>
  <si>
    <t>NÃO APAGUE ESTA ÁREA</t>
  </si>
  <si>
    <t>TOTAIS</t>
  </si>
  <si>
    <t>Médico</t>
  </si>
  <si>
    <t>Saldo inicial</t>
  </si>
  <si>
    <t>IPTU</t>
  </si>
  <si>
    <t>Telefone Fixo</t>
  </si>
  <si>
    <t>Telefone Celular</t>
  </si>
  <si>
    <t>Gas</t>
  </si>
  <si>
    <t>Supermercado</t>
  </si>
  <si>
    <t>Condomínio</t>
  </si>
  <si>
    <t>Outras</t>
  </si>
  <si>
    <t>Salário</t>
  </si>
  <si>
    <t>Reformas / manutenção</t>
  </si>
  <si>
    <t>Onibus</t>
  </si>
  <si>
    <t>Combustível</t>
  </si>
  <si>
    <t>Trem</t>
  </si>
  <si>
    <t>Metrô</t>
  </si>
  <si>
    <t>Carro 1 (Manutenção)</t>
  </si>
  <si>
    <t>Seguro</t>
  </si>
  <si>
    <t>CDs, DVDs, acessórios</t>
  </si>
  <si>
    <t>Adiantamento de salario</t>
  </si>
  <si>
    <t>Aluguel</t>
  </si>
  <si>
    <r>
      <t>Ewertton</t>
    </r>
    <r>
      <rPr>
        <sz val="12"/>
        <color theme="0"/>
        <rFont val="Century Gothic"/>
        <family val="2"/>
      </rPr>
      <t>Gonzaga</t>
    </r>
  </si>
  <si>
    <r>
      <t>Ewertton</t>
    </r>
    <r>
      <rPr>
        <sz val="14"/>
        <color theme="0"/>
        <rFont val="Century Gothic"/>
        <family val="2"/>
      </rPr>
      <t>Gonzaga</t>
    </r>
  </si>
  <si>
    <r>
      <t>Modifique</t>
    </r>
    <r>
      <rPr>
        <sz val="8"/>
        <rFont val="Calibri"/>
        <family val="2"/>
      </rPr>
      <t xml:space="preserve"> alguma categoria, caso não se aplique a você.</t>
    </r>
  </si>
  <si>
    <r>
      <t xml:space="preserve">Por exemplo, ao invés de </t>
    </r>
    <r>
      <rPr>
        <b/>
        <sz val="8"/>
        <rFont val="Calibri"/>
        <family val="2"/>
      </rPr>
      <t>Prestação</t>
    </r>
    <r>
      <rPr>
        <sz val="8"/>
        <rFont val="Calibri"/>
        <family val="2"/>
      </rPr>
      <t xml:space="preserve"> de sua casa ou apartamento</t>
    </r>
  </si>
  <si>
    <r>
      <t xml:space="preserve">você poderá trocar por </t>
    </r>
    <r>
      <rPr>
        <b/>
        <sz val="8"/>
        <rFont val="Calibri"/>
        <family val="2"/>
      </rPr>
      <t>Aluguel</t>
    </r>
    <r>
      <rPr>
        <sz val="8"/>
        <rFont val="Calibri"/>
        <family val="2"/>
      </rPr>
      <t>.</t>
    </r>
  </si>
  <si>
    <r>
      <t>Acrescente</t>
    </r>
    <r>
      <rPr>
        <sz val="8"/>
        <rFont val="Calibri"/>
        <family val="2"/>
      </rPr>
      <t xml:space="preserve"> alguma categoria se tiver necessidade.</t>
    </r>
  </si>
  <si>
    <r>
      <t xml:space="preserve">linha com o item </t>
    </r>
    <r>
      <rPr>
        <b/>
        <sz val="8"/>
        <rFont val="Calibri"/>
        <family val="2"/>
      </rPr>
      <t>Aluguel de Telefone</t>
    </r>
    <r>
      <rPr>
        <sz val="8"/>
        <rFont val="Calibri"/>
        <family val="2"/>
      </rPr>
      <t>. Sempre que inserir</t>
    </r>
  </si>
  <si>
    <r>
      <t xml:space="preserve">linhas novas, faça-o antes da categoria </t>
    </r>
    <r>
      <rPr>
        <b/>
        <sz val="8"/>
        <rFont val="Calibri"/>
        <family val="2"/>
      </rPr>
      <t>Outros</t>
    </r>
    <r>
      <rPr>
        <sz val="8"/>
        <rFont val="Calibri"/>
        <family val="2"/>
      </rPr>
      <t>.</t>
    </r>
  </si>
  <si>
    <r>
      <t>Exclua</t>
    </r>
    <r>
      <rPr>
        <sz val="8"/>
        <rFont val="Calibri"/>
        <family val="2"/>
      </rPr>
      <t xml:space="preserve"> alguma categoria, caso não tenha relevância.</t>
    </r>
  </si>
  <si>
    <r>
      <t xml:space="preserve">Por exemplo, se você não possui </t>
    </r>
    <r>
      <rPr>
        <b/>
        <sz val="8"/>
        <rFont val="Calibri"/>
        <family val="2"/>
      </rPr>
      <t>TV a Cabo</t>
    </r>
    <r>
      <rPr>
        <sz val="8"/>
        <rFont val="Calibri"/>
        <family val="2"/>
      </rPr>
      <t>, marque a linha</t>
    </r>
  </si>
  <si>
    <r>
      <t>Use</t>
    </r>
    <r>
      <rPr>
        <sz val="8"/>
        <rFont val="Calibri"/>
        <family val="2"/>
      </rPr>
      <t xml:space="preserve"> ou modifique a categoria </t>
    </r>
    <r>
      <rPr>
        <b/>
        <sz val="8"/>
        <rFont val="Calibri"/>
        <family val="2"/>
      </rPr>
      <t>Outros</t>
    </r>
    <r>
      <rPr>
        <sz val="8"/>
        <rFont val="Calibri"/>
        <family val="2"/>
      </rPr>
      <t xml:space="preserve"> para relacionar itens</t>
    </r>
  </si>
  <si>
    <t>Água</t>
  </si>
  <si>
    <t xml:space="preserve">Luz </t>
  </si>
  <si>
    <t>Cartão de crédito 1</t>
  </si>
  <si>
    <t>Cartão de crédito 2</t>
  </si>
  <si>
    <t>Assuma o controle de suas finanças pessoais e tenha prosperidade em sua vida! Um abraço.</t>
  </si>
  <si>
    <t>INVESTIMENTOS (-)</t>
  </si>
  <si>
    <t>Previdencia Privada</t>
  </si>
  <si>
    <t>Aplicação A - Renda Fixa</t>
  </si>
  <si>
    <t>Aplicação B - Renda Variável</t>
  </si>
  <si>
    <t xml:space="preserve">Aplicação C </t>
  </si>
  <si>
    <t>Aplicação D</t>
  </si>
  <si>
    <t>Aplicação E</t>
  </si>
  <si>
    <t>Receb. Aluguéis</t>
  </si>
  <si>
    <t>Venda de Bens</t>
  </si>
  <si>
    <t>Renda Extra</t>
  </si>
  <si>
    <t>+</t>
  </si>
  <si>
    <r>
      <rPr>
        <u/>
        <sz val="8"/>
        <rFont val="Calibri"/>
        <family val="2"/>
        <scheme val="minor"/>
      </rPr>
      <t>Pague-se Primeiro</t>
    </r>
    <r>
      <rPr>
        <sz val="8"/>
        <rFont val="Calibri"/>
        <family val="2"/>
        <scheme val="minor"/>
      </rPr>
      <t>! Comece agora a formar sua reserva para o futuro!</t>
    </r>
  </si>
  <si>
    <r>
      <rPr>
        <u/>
        <sz val="8"/>
        <rFont val="Calibri"/>
        <family val="2"/>
        <scheme val="minor"/>
      </rPr>
      <t>Faça</t>
    </r>
    <r>
      <rPr>
        <sz val="8"/>
        <rFont val="Calibri"/>
        <family val="2"/>
        <scheme val="minor"/>
      </rPr>
      <t xml:space="preserve"> seu orçamento pessoal com frequência! Não precisa abrir mão dos gastos essenciais!</t>
    </r>
  </si>
  <si>
    <t>Olá Seja bem vindo(a)!</t>
  </si>
  <si>
    <t>Seguem algumas Instruções e Sugestões de Utilização</t>
  </si>
  <si>
    <t>Veja aqui como o hábito de poupar pode ajudar você ter um futuro melhor !</t>
  </si>
  <si>
    <t>Preencha o simulador e planeje seu futuro com investimentos !</t>
  </si>
  <si>
    <t>(*) Preencha somente as células em branco</t>
  </si>
  <si>
    <t>Por quantos meses você deseja acumular?</t>
  </si>
  <si>
    <t>anos</t>
  </si>
  <si>
    <t>=&gt;</t>
  </si>
  <si>
    <t>Quanto vai guardar por mês (R$)?</t>
  </si>
  <si>
    <t>Quanto esse investimento rende em média?</t>
  </si>
  <si>
    <t>ao mês</t>
  </si>
  <si>
    <t>equivale à:</t>
  </si>
  <si>
    <t>ao ano</t>
  </si>
  <si>
    <t>Você já tem algum valor poupado?</t>
  </si>
  <si>
    <t>Você terá acumulado neste período :</t>
  </si>
  <si>
    <t>tesouro pre-fixado 2025</t>
  </si>
  <si>
    <t xml:space="preserve">Digite aqui o ano desejado  &gt;&gt;&gt;&gt;  </t>
  </si>
  <si>
    <t>contato@ewerttongonzaga.com.br | www.Prosperidade.VIP</t>
  </si>
  <si>
    <t>PROSPERIDADE VIP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</si>
</sst>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* #,##0.00_);[Red]_(* \(#,##0.00\);_(* &quot;-&quot;??_);_(@_)"/>
    <numFmt numFmtId="166" formatCode="mm/dd/yy_)"/>
    <numFmt numFmtId="167" formatCode="General_)"/>
    <numFmt numFmtId="168" formatCode="0_);\(0\)"/>
  </numFmts>
  <fonts count="4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Helv"/>
    </font>
    <font>
      <sz val="8"/>
      <name val="Calibri"/>
      <family val="2"/>
    </font>
    <font>
      <u/>
      <sz val="8"/>
      <color theme="10"/>
      <name val="Arial"/>
      <family val="2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u/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3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name val="Calibri"/>
      <family val="2"/>
      <scheme val="minor"/>
    </font>
    <font>
      <b/>
      <i/>
      <sz val="20"/>
      <color theme="0" tint="-0.14999847407452621"/>
      <name val="Calibri"/>
      <family val="2"/>
      <scheme val="minor"/>
    </font>
    <font>
      <sz val="14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darkGray">
        <fgColor indexed="43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7" fontId="3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31">
    <xf numFmtId="0" fontId="0" fillId="0" borderId="0" xfId="0"/>
    <xf numFmtId="0" fontId="13" fillId="12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2" applyFont="1" applyAlignment="1" applyProtection="1"/>
    <xf numFmtId="0" fontId="8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0" fillId="7" borderId="1" xfId="1" applyFont="1" applyFill="1" applyBorder="1"/>
    <xf numFmtId="0" fontId="10" fillId="7" borderId="2" xfId="1" applyFont="1" applyFill="1" applyBorder="1" applyProtection="1">
      <protection locked="0"/>
    </xf>
    <xf numFmtId="164" fontId="10" fillId="7" borderId="2" xfId="1" applyNumberFormat="1" applyFont="1" applyFill="1" applyBorder="1"/>
    <xf numFmtId="164" fontId="10" fillId="7" borderId="3" xfId="1" applyNumberFormat="1" applyFont="1" applyFill="1" applyBorder="1"/>
    <xf numFmtId="0" fontId="11" fillId="0" borderId="0" xfId="0" applyFont="1"/>
    <xf numFmtId="0" fontId="9" fillId="7" borderId="27" xfId="0" applyFont="1" applyFill="1" applyBorder="1"/>
    <xf numFmtId="0" fontId="9" fillId="0" borderId="28" xfId="0" applyFont="1" applyBorder="1" applyProtection="1">
      <protection locked="0"/>
    </xf>
    <xf numFmtId="164" fontId="9" fillId="0" borderId="28" xfId="0" applyNumberFormat="1" applyFont="1" applyBorder="1" applyProtection="1">
      <protection locked="0"/>
    </xf>
    <xf numFmtId="164" fontId="10" fillId="7" borderId="29" xfId="0" applyNumberFormat="1" applyFont="1" applyFill="1" applyBorder="1"/>
    <xf numFmtId="0" fontId="9" fillId="7" borderId="4" xfId="0" applyFont="1" applyFill="1" applyBorder="1"/>
    <xf numFmtId="0" fontId="9" fillId="0" borderId="5" xfId="0" applyFont="1" applyBorder="1" applyProtection="1">
      <protection locked="0"/>
    </xf>
    <xf numFmtId="164" fontId="9" fillId="0" borderId="5" xfId="0" applyNumberFormat="1" applyFont="1" applyBorder="1" applyProtection="1">
      <protection locked="0"/>
    </xf>
    <xf numFmtId="164" fontId="10" fillId="7" borderId="6" xfId="0" applyNumberFormat="1" applyFont="1" applyFill="1" applyBorder="1"/>
    <xf numFmtId="164" fontId="9" fillId="0" borderId="0" xfId="0" applyNumberFormat="1" applyFont="1"/>
    <xf numFmtId="0" fontId="10" fillId="0" borderId="0" xfId="0" applyFont="1" applyAlignment="1" applyProtection="1">
      <alignment horizontal="center"/>
      <protection locked="0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5" borderId="0" xfId="0" applyFont="1" applyFill="1"/>
    <xf numFmtId="0" fontId="12" fillId="0" borderId="30" xfId="0" applyFont="1" applyBorder="1" applyProtection="1">
      <protection locked="0"/>
    </xf>
    <xf numFmtId="164" fontId="9" fillId="0" borderId="30" xfId="0" applyNumberFormat="1" applyFont="1" applyBorder="1"/>
    <xf numFmtId="0" fontId="10" fillId="5" borderId="0" xfId="0" applyFont="1" applyFill="1" applyProtection="1">
      <protection locked="0"/>
    </xf>
    <xf numFmtId="0" fontId="12" fillId="0" borderId="0" xfId="0" applyFont="1"/>
    <xf numFmtId="0" fontId="17" fillId="0" borderId="0" xfId="0" applyFont="1"/>
    <xf numFmtId="0" fontId="11" fillId="8" borderId="7" xfId="0" applyFont="1" applyFill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165" fontId="10" fillId="7" borderId="9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9" borderId="10" xfId="0" applyFont="1" applyFill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10" fillId="7" borderId="12" xfId="0" applyNumberFormat="1" applyFont="1" applyFill="1" applyBorder="1" applyAlignment="1">
      <alignment vertical="center"/>
    </xf>
    <xf numFmtId="0" fontId="11" fillId="10" borderId="10" xfId="0" applyFont="1" applyFill="1" applyBorder="1" applyAlignment="1">
      <alignment vertical="center"/>
    </xf>
    <xf numFmtId="0" fontId="11" fillId="7" borderId="13" xfId="0" applyFont="1" applyFill="1" applyBorder="1" applyAlignment="1">
      <alignment vertical="center"/>
    </xf>
    <xf numFmtId="165" fontId="9" fillId="0" borderId="14" xfId="0" applyNumberFormat="1" applyFont="1" applyBorder="1" applyAlignment="1">
      <alignment vertical="center"/>
    </xf>
    <xf numFmtId="165" fontId="10" fillId="7" borderId="15" xfId="0" applyNumberFormat="1" applyFont="1" applyFill="1" applyBorder="1" applyAlignment="1">
      <alignment vertical="center"/>
    </xf>
    <xf numFmtId="0" fontId="20" fillId="7" borderId="8" xfId="0" applyFont="1" applyFill="1" applyBorder="1" applyAlignment="1" applyProtection="1">
      <alignment vertical="center"/>
      <protection locked="0"/>
    </xf>
    <xf numFmtId="0" fontId="20" fillId="7" borderId="11" xfId="0" applyFont="1" applyFill="1" applyBorder="1" applyAlignment="1" applyProtection="1">
      <alignment vertical="center"/>
      <protection locked="0"/>
    </xf>
    <xf numFmtId="0" fontId="20" fillId="7" borderId="14" xfId="0" applyFont="1" applyFill="1" applyBorder="1" applyAlignment="1" applyProtection="1">
      <alignment vertical="center"/>
      <protection locked="0"/>
    </xf>
    <xf numFmtId="0" fontId="21" fillId="11" borderId="1" xfId="1" applyFont="1" applyFill="1" applyBorder="1"/>
    <xf numFmtId="0" fontId="21" fillId="11" borderId="2" xfId="1" applyFont="1" applyFill="1" applyBorder="1" applyProtection="1">
      <protection locked="0"/>
    </xf>
    <xf numFmtId="164" fontId="21" fillId="11" borderId="2" xfId="1" applyNumberFormat="1" applyFont="1" applyFill="1" applyBorder="1"/>
    <xf numFmtId="164" fontId="21" fillId="11" borderId="3" xfId="1" applyNumberFormat="1" applyFont="1" applyFill="1" applyBorder="1"/>
    <xf numFmtId="37" fontId="23" fillId="0" borderId="0" xfId="3" applyFont="1" applyAlignment="1">
      <alignment horizontal="centerContinuous"/>
    </xf>
    <xf numFmtId="37" fontId="24" fillId="0" borderId="0" xfId="3" applyFont="1" applyAlignment="1">
      <alignment horizontal="centerContinuous"/>
    </xf>
    <xf numFmtId="37" fontId="24" fillId="0" borderId="0" xfId="3" applyFont="1"/>
    <xf numFmtId="37" fontId="9" fillId="0" borderId="0" xfId="3" applyFont="1"/>
    <xf numFmtId="37" fontId="25" fillId="0" borderId="0" xfId="3" applyFont="1" applyAlignment="1">
      <alignment horizontal="centerContinuous"/>
    </xf>
    <xf numFmtId="37" fontId="24" fillId="0" borderId="0" xfId="3" applyFont="1" applyAlignment="1">
      <alignment horizontal="left"/>
    </xf>
    <xf numFmtId="37" fontId="9" fillId="2" borderId="0" xfId="3" applyFont="1" applyFill="1"/>
    <xf numFmtId="37" fontId="9" fillId="2" borderId="0" xfId="3" applyFont="1" applyFill="1" applyAlignment="1">
      <alignment horizontal="right"/>
    </xf>
    <xf numFmtId="37" fontId="11" fillId="0" borderId="4" xfId="3" applyFont="1" applyBorder="1" applyAlignment="1">
      <alignment horizontal="center"/>
    </xf>
    <xf numFmtId="37" fontId="11" fillId="0" borderId="5" xfId="3" applyFont="1" applyBorder="1" applyAlignment="1">
      <alignment horizontal="center"/>
    </xf>
    <xf numFmtId="37" fontId="11" fillId="0" borderId="6" xfId="3" applyFont="1" applyBorder="1" applyAlignment="1">
      <alignment horizontal="center"/>
    </xf>
    <xf numFmtId="1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" fontId="31" fillId="13" borderId="0" xfId="0" applyNumberFormat="1" applyFont="1" applyFill="1" applyAlignment="1">
      <alignment horizontal="center" vertical="center"/>
    </xf>
    <xf numFmtId="0" fontId="10" fillId="14" borderId="1" xfId="1" applyFont="1" applyFill="1" applyBorder="1"/>
    <xf numFmtId="0" fontId="10" fillId="14" borderId="2" xfId="1" applyFont="1" applyFill="1" applyBorder="1" applyProtection="1">
      <protection locked="0"/>
    </xf>
    <xf numFmtId="164" fontId="10" fillId="14" borderId="2" xfId="1" applyNumberFormat="1" applyFont="1" applyFill="1" applyBorder="1"/>
    <xf numFmtId="164" fontId="10" fillId="14" borderId="3" xfId="1" applyNumberFormat="1" applyFont="1" applyFill="1" applyBorder="1"/>
    <xf numFmtId="0" fontId="32" fillId="0" borderId="0" xfId="0" applyFont="1"/>
    <xf numFmtId="0" fontId="33" fillId="0" borderId="0" xfId="0" applyFont="1" applyAlignment="1">
      <alignment horizontal="center"/>
    </xf>
    <xf numFmtId="0" fontId="15" fillId="15" borderId="0" xfId="0" applyFont="1" applyFill="1" applyAlignment="1" applyProtection="1">
      <alignment horizontal="left" vertical="center"/>
      <protection locked="0"/>
    </xf>
    <xf numFmtId="0" fontId="34" fillId="15" borderId="0" xfId="0" applyFont="1" applyFill="1" applyAlignment="1" applyProtection="1">
      <alignment horizontal="centerContinuous" vertical="center"/>
      <protection locked="0"/>
    </xf>
    <xf numFmtId="0" fontId="35" fillId="0" borderId="0" xfId="0" applyFont="1" applyAlignment="1">
      <alignment vertical="center"/>
    </xf>
    <xf numFmtId="0" fontId="37" fillId="11" borderId="0" xfId="0" applyFont="1" applyFill="1" applyAlignment="1">
      <alignment vertical="center"/>
    </xf>
    <xf numFmtId="0" fontId="36" fillId="11" borderId="0" xfId="0" applyFont="1" applyFill="1" applyAlignment="1">
      <alignment vertical="center"/>
    </xf>
    <xf numFmtId="0" fontId="37" fillId="15" borderId="0" xfId="0" applyFont="1" applyFill="1" applyAlignment="1">
      <alignment vertical="center"/>
    </xf>
    <xf numFmtId="0" fontId="36" fillId="15" borderId="0" xfId="0" applyFont="1" applyFill="1" applyAlignment="1">
      <alignment vertical="center"/>
    </xf>
    <xf numFmtId="0" fontId="38" fillId="16" borderId="0" xfId="0" applyFont="1" applyFill="1" applyAlignment="1">
      <alignment vertical="center"/>
    </xf>
    <xf numFmtId="0" fontId="9" fillId="16" borderId="0" xfId="0" applyFont="1" applyFill="1" applyAlignment="1">
      <alignment vertical="center"/>
    </xf>
    <xf numFmtId="0" fontId="9" fillId="0" borderId="0" xfId="0" quotePrefix="1" applyFont="1" applyAlignment="1">
      <alignment horizontal="right" vertical="center"/>
    </xf>
    <xf numFmtId="9" fontId="9" fillId="0" borderId="0" xfId="5" applyFont="1" applyAlignment="1">
      <alignment vertical="center"/>
    </xf>
    <xf numFmtId="0" fontId="9" fillId="0" borderId="0" xfId="0" applyFont="1" applyAlignment="1">
      <alignment horizontal="right" vertical="center"/>
    </xf>
    <xf numFmtId="10" fontId="9" fillId="0" borderId="0" xfId="5" applyNumberFormat="1" applyFont="1" applyAlignment="1">
      <alignment vertical="center"/>
    </xf>
    <xf numFmtId="37" fontId="40" fillId="0" borderId="0" xfId="3" applyFont="1"/>
    <xf numFmtId="37" fontId="26" fillId="0" borderId="0" xfId="3" applyFont="1" applyAlignment="1" applyProtection="1">
      <alignment horizontal="center"/>
      <protection locked="0"/>
    </xf>
    <xf numFmtId="37" fontId="28" fillId="3" borderId="3" xfId="3" applyFont="1" applyFill="1" applyBorder="1" applyAlignment="1">
      <alignment horizontal="center"/>
    </xf>
    <xf numFmtId="37" fontId="29" fillId="4" borderId="16" xfId="3" applyFont="1" applyFill="1" applyBorder="1" applyAlignment="1">
      <alignment horizontal="center"/>
    </xf>
    <xf numFmtId="37" fontId="9" fillId="4" borderId="17" xfId="3" applyFont="1" applyFill="1" applyBorder="1" applyAlignment="1">
      <alignment horizontal="center"/>
    </xf>
    <xf numFmtId="37" fontId="9" fillId="4" borderId="18" xfId="3" applyFont="1" applyFill="1" applyBorder="1" applyAlignment="1">
      <alignment horizontal="center"/>
    </xf>
    <xf numFmtId="37" fontId="30" fillId="4" borderId="19" xfId="3" applyFont="1" applyFill="1" applyBorder="1" applyAlignment="1">
      <alignment horizontal="center"/>
    </xf>
    <xf numFmtId="37" fontId="9" fillId="4" borderId="0" xfId="3" applyFont="1" applyFill="1" applyAlignment="1">
      <alignment horizontal="center"/>
    </xf>
    <xf numFmtId="37" fontId="9" fillId="4" borderId="20" xfId="3" applyFont="1" applyFill="1" applyBorder="1" applyAlignment="1">
      <alignment horizontal="center"/>
    </xf>
    <xf numFmtId="37" fontId="9" fillId="0" borderId="0" xfId="3" applyFont="1" applyAlignment="1">
      <alignment horizontal="center"/>
    </xf>
    <xf numFmtId="37" fontId="24" fillId="0" borderId="7" xfId="3" applyFont="1" applyBorder="1" applyAlignment="1">
      <alignment horizontal="center"/>
    </xf>
    <xf numFmtId="37" fontId="9" fillId="0" borderId="8" xfId="3" applyFont="1" applyBorder="1" applyAlignment="1">
      <alignment horizontal="center"/>
    </xf>
    <xf numFmtId="37" fontId="24" fillId="0" borderId="9" xfId="3" applyFont="1" applyBorder="1" applyAlignment="1">
      <alignment horizontal="center"/>
    </xf>
    <xf numFmtId="37" fontId="24" fillId="0" borderId="10" xfId="3" applyFont="1" applyBorder="1" applyAlignment="1">
      <alignment horizontal="center"/>
    </xf>
    <xf numFmtId="37" fontId="9" fillId="0" borderId="11" xfId="3" applyFont="1" applyBorder="1" applyAlignment="1">
      <alignment horizontal="center"/>
    </xf>
    <xf numFmtId="37" fontId="24" fillId="0" borderId="12" xfId="3" applyFont="1" applyBorder="1" applyAlignment="1">
      <alignment horizontal="center"/>
    </xf>
    <xf numFmtId="37" fontId="24" fillId="0" borderId="13" xfId="3" applyFont="1" applyBorder="1" applyAlignment="1">
      <alignment horizontal="center"/>
    </xf>
    <xf numFmtId="37" fontId="9" fillId="0" borderId="14" xfId="3" applyFont="1" applyBorder="1" applyAlignment="1">
      <alignment horizontal="center"/>
    </xf>
    <xf numFmtId="37" fontId="24" fillId="0" borderId="15" xfId="3" applyFont="1" applyBorder="1" applyAlignment="1">
      <alignment horizontal="center"/>
    </xf>
    <xf numFmtId="37" fontId="9" fillId="4" borderId="19" xfId="3" applyFont="1" applyFill="1" applyBorder="1" applyAlignment="1">
      <alignment horizontal="center"/>
    </xf>
    <xf numFmtId="166" fontId="9" fillId="4" borderId="0" xfId="3" applyNumberFormat="1" applyFont="1" applyFill="1" applyAlignment="1">
      <alignment horizontal="center"/>
    </xf>
    <xf numFmtId="167" fontId="9" fillId="4" borderId="0" xfId="3" applyNumberFormat="1" applyFont="1" applyFill="1" applyAlignment="1">
      <alignment horizontal="center"/>
    </xf>
    <xf numFmtId="37" fontId="9" fillId="4" borderId="21" xfId="3" applyFont="1" applyFill="1" applyBorder="1" applyAlignment="1">
      <alignment horizontal="center"/>
    </xf>
    <xf numFmtId="167" fontId="9" fillId="4" borderId="22" xfId="3" applyNumberFormat="1" applyFont="1" applyFill="1" applyBorder="1" applyAlignment="1">
      <alignment horizontal="center"/>
    </xf>
    <xf numFmtId="37" fontId="9" fillId="4" borderId="22" xfId="3" applyFont="1" applyFill="1" applyBorder="1" applyAlignment="1">
      <alignment horizontal="center"/>
    </xf>
    <xf numFmtId="37" fontId="9" fillId="4" borderId="23" xfId="3" applyFont="1" applyFill="1" applyBorder="1" applyAlignment="1">
      <alignment horizontal="center"/>
    </xf>
    <xf numFmtId="37" fontId="27" fillId="3" borderId="1" xfId="3" applyFont="1" applyFill="1" applyBorder="1" applyAlignment="1">
      <alignment horizontal="left"/>
    </xf>
    <xf numFmtId="37" fontId="28" fillId="3" borderId="2" xfId="3" applyFont="1" applyFill="1" applyBorder="1" applyAlignment="1">
      <alignment horizontal="left"/>
    </xf>
    <xf numFmtId="37" fontId="27" fillId="3" borderId="2" xfId="3" applyFont="1" applyFill="1" applyBorder="1" applyAlignment="1">
      <alignment horizontal="left"/>
    </xf>
    <xf numFmtId="37" fontId="28" fillId="3" borderId="3" xfId="3" applyFont="1" applyFill="1" applyBorder="1" applyAlignment="1">
      <alignment horizontal="left"/>
    </xf>
    <xf numFmtId="37" fontId="28" fillId="0" borderId="0" xfId="3" applyFont="1" applyAlignment="1">
      <alignment horizontal="left"/>
    </xf>
    <xf numFmtId="37" fontId="9" fillId="0" borderId="0" xfId="3" applyFont="1" applyAlignment="1">
      <alignment horizontal="left"/>
    </xf>
    <xf numFmtId="0" fontId="13" fillId="12" borderId="2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0" fontId="19" fillId="12" borderId="4" xfId="0" applyFont="1" applyFill="1" applyBorder="1" applyAlignment="1">
      <alignment horizontal="center"/>
    </xf>
    <xf numFmtId="0" fontId="19" fillId="12" borderId="5" xfId="0" applyFont="1" applyFill="1" applyBorder="1" applyAlignment="1">
      <alignment horizontal="center"/>
    </xf>
    <xf numFmtId="0" fontId="19" fillId="12" borderId="6" xfId="0" applyFont="1" applyFill="1" applyBorder="1" applyAlignment="1">
      <alignment horizontal="center"/>
    </xf>
    <xf numFmtId="0" fontId="41" fillId="0" borderId="0" xfId="0" applyFont="1" applyAlignment="1" applyProtection="1">
      <alignment horizontal="center" vertical="center"/>
      <protection locked="0"/>
    </xf>
    <xf numFmtId="8" fontId="39" fillId="15" borderId="0" xfId="4" applyNumberFormat="1" applyFont="1" applyFill="1" applyAlignment="1">
      <alignment horizontal="center" vertical="center"/>
    </xf>
    <xf numFmtId="44" fontId="39" fillId="15" borderId="0" xfId="4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39" fillId="15" borderId="0" xfId="0" applyFont="1" applyFill="1" applyAlignment="1">
      <alignment horizontal="center" vertical="center"/>
    </xf>
    <xf numFmtId="10" fontId="39" fillId="15" borderId="0" xfId="0" applyNumberFormat="1" applyFont="1" applyFill="1" applyAlignment="1">
      <alignment horizontal="center" vertical="center"/>
    </xf>
    <xf numFmtId="168" fontId="11" fillId="6" borderId="24" xfId="3" applyNumberFormat="1" applyFont="1" applyFill="1" applyBorder="1" applyAlignment="1" applyProtection="1">
      <alignment horizontal="center"/>
      <protection locked="0"/>
    </xf>
    <xf numFmtId="168" fontId="11" fillId="6" borderId="25" xfId="3" applyNumberFormat="1" applyFont="1" applyFill="1" applyBorder="1" applyAlignment="1" applyProtection="1">
      <alignment horizontal="center"/>
      <protection locked="0"/>
    </xf>
    <xf numFmtId="168" fontId="11" fillId="6" borderId="26" xfId="3" applyNumberFormat="1" applyFont="1" applyFill="1" applyBorder="1" applyAlignment="1" applyProtection="1">
      <alignment horizontal="center"/>
      <protection locked="0"/>
    </xf>
  </cellXfs>
  <cellStyles count="6">
    <cellStyle name="Hiperlink" xfId="2" builtinId="8"/>
    <cellStyle name="Moeda" xfId="4" builtinId="4"/>
    <cellStyle name="NívelLinha_1" xfId="1" builtinId="1" iLevel="0"/>
    <cellStyle name="Normal" xfId="0" builtinId="0"/>
    <cellStyle name="Normal_Anual" xfId="3" xr:uid="{00000000-0005-0000-0000-000004000000}"/>
    <cellStyle name="Porcentagem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Rendimentos e Despesas ao Longo do Ano</a:t>
            </a:r>
          </a:p>
        </c:rich>
      </c:tx>
      <c:layout>
        <c:manualLayout>
          <c:xMode val="edge"/>
          <c:yMode val="edge"/>
          <c:x val="0.1941747572815534"/>
          <c:y val="2.7149321266968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78640776699032E-2"/>
          <c:y val="0.14177999767274355"/>
          <c:w val="0.8895631067961165"/>
          <c:h val="0.72699956253470632"/>
        </c:manualLayout>
      </c:layout>
      <c:lineChart>
        <c:grouping val="standard"/>
        <c:varyColors val="0"/>
        <c:ser>
          <c:idx val="0"/>
          <c:order val="0"/>
          <c:tx>
            <c:strRef>
              <c:f>Orçamento!$B$81</c:f>
              <c:strCache>
                <c:ptCount val="1"/>
                <c:pt idx="0">
                  <c:v>Rendimentos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Orçamento!$C$81:$Q$81</c:f>
              <c:numCache>
                <c:formatCode>_(* #,##0.00_);[Red]_(* \(#,##0.00\);_(* "-"??_);_(@_)</c:formatCode>
                <c:ptCount val="12"/>
                <c:pt idx="0">
                  <c:v>2700</c:v>
                </c:pt>
                <c:pt idx="1">
                  <c:v>2700</c:v>
                </c:pt>
                <c:pt idx="2">
                  <c:v>2700</c:v>
                </c:pt>
                <c:pt idx="3">
                  <c:v>2700</c:v>
                </c:pt>
                <c:pt idx="4">
                  <c:v>2700</c:v>
                </c:pt>
                <c:pt idx="5">
                  <c:v>3300</c:v>
                </c:pt>
                <c:pt idx="6">
                  <c:v>2700</c:v>
                </c:pt>
                <c:pt idx="7">
                  <c:v>2700</c:v>
                </c:pt>
                <c:pt idx="8">
                  <c:v>2700</c:v>
                </c:pt>
                <c:pt idx="9">
                  <c:v>2700</c:v>
                </c:pt>
                <c:pt idx="10">
                  <c:v>3600</c:v>
                </c:pt>
                <c:pt idx="11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C2C-9DFA-3D4A2755DDCF}"/>
            </c:ext>
          </c:extLst>
        </c:ser>
        <c:ser>
          <c:idx val="1"/>
          <c:order val="1"/>
          <c:tx>
            <c:strRef>
              <c:f>Orçamento!$B$82</c:f>
              <c:strCache>
                <c:ptCount val="1"/>
                <c:pt idx="0">
                  <c:v>Gastos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Orçamento!$C$82:$Q$82</c:f>
              <c:numCache>
                <c:formatCode>_(* #,##0.00_);[Red]_(* \(#,##0.00\);_(* "-"??_);_(@_)</c:formatCode>
                <c:ptCount val="12"/>
                <c:pt idx="0">
                  <c:v>2460</c:v>
                </c:pt>
                <c:pt idx="1">
                  <c:v>2460</c:v>
                </c:pt>
                <c:pt idx="2">
                  <c:v>2460</c:v>
                </c:pt>
                <c:pt idx="3">
                  <c:v>2460</c:v>
                </c:pt>
                <c:pt idx="4">
                  <c:v>2460</c:v>
                </c:pt>
                <c:pt idx="5">
                  <c:v>2460</c:v>
                </c:pt>
                <c:pt idx="6">
                  <c:v>2460</c:v>
                </c:pt>
                <c:pt idx="7">
                  <c:v>2460</c:v>
                </c:pt>
                <c:pt idx="8">
                  <c:v>2460</c:v>
                </c:pt>
                <c:pt idx="9">
                  <c:v>2460</c:v>
                </c:pt>
                <c:pt idx="10">
                  <c:v>2460</c:v>
                </c:pt>
                <c:pt idx="11">
                  <c:v>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C2C-9DFA-3D4A2755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093824"/>
        <c:axId val="238095744"/>
      </c:lineChart>
      <c:catAx>
        <c:axId val="23809382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8095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809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(* #,##0.00_);[Red]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8093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481652778839538"/>
          <c:y val="0.95367355098712203"/>
          <c:w val="0.10767015773513748"/>
          <c:h val="4.63263911537684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1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>
      <c:oddHeader>&amp;A</c:oddHeader>
      <c:oddFooter>Página &amp;P</c:oddFooter>
    </c:headerFooter>
    <c:pageMargins b="0.984251969" l="0.78740157499999996" r="0.78740157499999996" t="0.984251969" header="0.49212598499999999" footer="0.49212598499999999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Para onde vai meu dinheiro?</a:t>
            </a:r>
          </a:p>
        </c:rich>
      </c:tx>
      <c:layout>
        <c:manualLayout>
          <c:xMode val="edge"/>
          <c:yMode val="edge"/>
          <c:x val="0.22126736446384201"/>
          <c:y val="2.0260478634996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631578947368418E-2"/>
          <c:y val="0.18523878437047755"/>
          <c:w val="0.6283566058002148"/>
          <c:h val="0.72648335745296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8E-431F-9117-ABA7681518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8E-431F-9117-ABA7681518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8E-431F-9117-ABA7681518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8E-431F-9117-ABA7681518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8E-431F-9117-ABA7681518E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68E-431F-9117-ABA7681518E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68E-431F-9117-ABA7681518E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68E-431F-9117-ABA7681518E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Orçamento!$B$90:$B$97</c:f>
              <c:strCache>
                <c:ptCount val="8"/>
                <c:pt idx="0">
                  <c:v>HABITAÇÃO</c:v>
                </c:pt>
                <c:pt idx="1">
                  <c:v>SAÚDE</c:v>
                </c:pt>
                <c:pt idx="2">
                  <c:v>TRANSPORTE</c:v>
                </c:pt>
                <c:pt idx="3">
                  <c:v>AUTOMÓVEL</c:v>
                </c:pt>
                <c:pt idx="4">
                  <c:v>DESPESAS PESSOAIS</c:v>
                </c:pt>
                <c:pt idx="5">
                  <c:v>LAZER</c:v>
                </c:pt>
                <c:pt idx="6">
                  <c:v>CARTÕES DE CRÉDITO</c:v>
                </c:pt>
                <c:pt idx="7">
                  <c:v>INVESTIMENTOS (-)</c:v>
                </c:pt>
              </c:strCache>
            </c:strRef>
          </c:cat>
          <c:val>
            <c:numRef>
              <c:f>Orçamento!$C$90:$C$97</c:f>
              <c:numCache>
                <c:formatCode>_(* #,##0.00_);_(* \(#,##0.00\);_(* "-"??_);_(@_)</c:formatCode>
                <c:ptCount val="8"/>
                <c:pt idx="0">
                  <c:v>19080</c:v>
                </c:pt>
                <c:pt idx="1">
                  <c:v>1200</c:v>
                </c:pt>
                <c:pt idx="2">
                  <c:v>2760</c:v>
                </c:pt>
                <c:pt idx="3">
                  <c:v>0</c:v>
                </c:pt>
                <c:pt idx="4">
                  <c:v>1080</c:v>
                </c:pt>
                <c:pt idx="5">
                  <c:v>1800</c:v>
                </c:pt>
                <c:pt idx="6">
                  <c:v>0</c:v>
                </c:pt>
                <c:pt idx="7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68E-431F-9117-ABA76815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Gráf1"/>
  <sheetViews>
    <sheetView zoomScale="60" workbookViewId="0"/>
  </sheetViews>
  <pageMargins left="0.59055118110236227" right="0.59055118110236227" top="0.59055118110236227" bottom="0.59055118110236227" header="0.51181102362204722" footer="0.51181102362204722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505557</xdr:colOff>
      <xdr:row>0</xdr:row>
      <xdr:rowOff>117231</xdr:rowOff>
    </xdr:from>
    <xdr:to>
      <xdr:col>7</xdr:col>
      <xdr:colOff>395654</xdr:colOff>
      <xdr:row>2</xdr:row>
      <xdr:rowOff>150863</xdr:rowOff>
    </xdr:to>
    <xdr:pic>
      <xdr:nvPicPr>
        <xdr:cNvPr id="2" name="Gráfico 4">
          <a:extLst>
            <a:ext uri="{FF2B5EF4-FFF2-40B4-BE49-F238E27FC236}">
              <a16:creationId xmlns:a16="http://schemas.microsoft.com/office/drawing/2014/main" id="{61215DB8-BADA-494B-8201-20DDB868F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165230" y="117231"/>
          <a:ext cx="1106366" cy="341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1045" name="Line 3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ShapeType="1"/>
        </xdr:cNvSpPr>
      </xdr:nvSpPr>
      <xdr:spPr bwMode="auto">
        <a:xfrm>
          <a:off x="2676525" y="409575"/>
          <a:ext cx="111633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28574</xdr:colOff>
      <xdr:row>0</xdr:row>
      <xdr:rowOff>104775</xdr:rowOff>
    </xdr:from>
    <xdr:to>
      <xdr:col>1</xdr:col>
      <xdr:colOff>1510371</xdr:colOff>
      <xdr:row>1</xdr:row>
      <xdr:rowOff>152400</xdr:rowOff>
    </xdr:to>
    <xdr:pic>
      <xdr:nvPicPr>
        <xdr:cNvPr id="3" name="Gráfico 4">
          <a:extLst>
            <a:ext uri="{FF2B5EF4-FFF2-40B4-BE49-F238E27FC236}">
              <a16:creationId xmlns:a16="http://schemas.microsoft.com/office/drawing/2014/main" id="{43501400-7365-4576-8C53-2C658CD49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4" y="104775"/>
          <a:ext cx="1481797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28575</xdr:rowOff>
    </xdr:from>
    <xdr:to>
      <xdr:col>3</xdr:col>
      <xdr:colOff>336511</xdr:colOff>
      <xdr:row>4</xdr:row>
      <xdr:rowOff>66675</xdr:rowOff>
    </xdr:to>
    <xdr:pic>
      <xdr:nvPicPr>
        <xdr:cNvPr id="2" name="Gráfico 4">
          <a:extLst>
            <a:ext uri="{FF2B5EF4-FFF2-40B4-BE49-F238E27FC236}">
              <a16:creationId xmlns:a16="http://schemas.microsoft.com/office/drawing/2014/main" id="{A72D9249-4FCE-40F5-9F8F-82CEFBF6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1" y="190500"/>
          <a:ext cx="2012910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533400</xdr:colOff>
      <xdr:row>39</xdr:row>
      <xdr:rowOff>0</xdr:rowOff>
    </xdr:to>
    <xdr:graphicFrame macro="">
      <xdr:nvGraphicFramePr>
        <xdr:cNvPr id="4115" name="Chart 1">
          <a:extLst>
            <a:ext uri="{FF2B5EF4-FFF2-40B4-BE49-F238E27FC236}">
              <a16:creationId xmlns:a16="http://schemas.microsoft.com/office/drawing/2014/main" id="{00000000-0008-0000-02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866481" cy="658518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0.748</cdr:x>
      <cdr:y>0.7955</cdr:y>
    </cdr:from>
    <cdr:to>
      <cdr:x>0.966</cdr:x>
      <cdr:y>0.93725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3096" y="5235802"/>
          <a:ext cx="1933175" cy="932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pt-BR" sz="1050" b="0" i="0" strike="noStrike">
              <a:solidFill>
                <a:srgbClr val="000000"/>
              </a:solidFill>
              <a:latin typeface="Arial"/>
              <a:cs typeface="Arial"/>
            </a:rPr>
            <a:t>O gráfico mostra a porcentagem gasta com cada categoria de despesa no ano todo, baseado na última coluna de totais.</a:t>
          </a:r>
        </a:p>
      </cdr:txBody>
    </cdr:sp>
  </cdr:relSizeAnchor>
  <cdr:relSizeAnchor xmlns:cdr="http://schemas.openxmlformats.org/drawingml/2006/chartDrawing">
    <cdr:from>
      <cdr:x>0.50982</cdr:x>
      <cdr:y>0.53258</cdr:y>
    </cdr:from>
    <cdr:to>
      <cdr:x>0.56101</cdr:x>
      <cdr:y>0.56199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0309" y="3507170"/>
          <a:ext cx="45385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++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werton.gonzaga@uol.com.br%20%7C%20Tel.%20(11)%208259-909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/>
  <dimension ref="A1:H43"/>
  <sheetViews>
    <sheetView showGridLines="0" showRowColHeaders="0" topLeftCell="A4" zoomScale="130" zoomScaleNormal="130" workbookViewId="0"/>
  </sheetViews>
  <sheetFormatPr baseColWidth="10" defaultColWidth="0" defaultRowHeight="12" zeroHeight="1"/>
  <cols>
    <col min="1" max="1" width="3.5" style="2" customWidth="1"/>
    <col min="2" max="8" width="9.1640625" style="2" customWidth="1"/>
    <col min="9" max="16384" width="0" style="2" hidden="1"/>
  </cols>
  <sheetData>
    <row r="1" spans="1:2"/>
    <row r="2" spans="1:2">
      <c r="B2" s="70" t="s">
        <v>111</v>
      </c>
    </row>
    <row r="3" spans="1:2">
      <c r="B3" s="70" t="s">
        <v>112</v>
      </c>
    </row>
    <row r="4" spans="1:2"/>
    <row r="5" spans="1:2" s="32" customFormat="1" ht="11"/>
    <row r="6" spans="1:2" s="32" customFormat="1" ht="11">
      <c r="A6" s="71" t="s">
        <v>108</v>
      </c>
      <c r="B6" s="32" t="s">
        <v>109</v>
      </c>
    </row>
    <row r="7" spans="1:2" s="32" customFormat="1" ht="11"/>
    <row r="8" spans="1:2" s="32" customFormat="1" ht="11">
      <c r="A8" s="71" t="s">
        <v>108</v>
      </c>
      <c r="B8" s="32" t="s">
        <v>110</v>
      </c>
    </row>
    <row r="9" spans="1:2" s="32" customFormat="1" ht="11"/>
    <row r="10" spans="1:2" s="32" customFormat="1" ht="11">
      <c r="A10" s="71" t="s">
        <v>108</v>
      </c>
      <c r="B10" s="33" t="s">
        <v>84</v>
      </c>
    </row>
    <row r="11" spans="1:2" s="32" customFormat="1" ht="11">
      <c r="B11" s="32" t="s">
        <v>85</v>
      </c>
    </row>
    <row r="12" spans="1:2" s="32" customFormat="1" ht="11">
      <c r="B12" s="32" t="s">
        <v>86</v>
      </c>
    </row>
    <row r="13" spans="1:2" s="32" customFormat="1" ht="11"/>
    <row r="14" spans="1:2" s="32" customFormat="1" ht="11">
      <c r="A14" s="71" t="s">
        <v>108</v>
      </c>
      <c r="B14" s="33" t="s">
        <v>87</v>
      </c>
    </row>
    <row r="15" spans="1:2" s="32" customFormat="1" ht="11">
      <c r="B15" s="32" t="s">
        <v>54</v>
      </c>
    </row>
    <row r="16" spans="1:2" s="32" customFormat="1" ht="11">
      <c r="B16" s="32" t="s">
        <v>88</v>
      </c>
    </row>
    <row r="17" spans="1:8" s="32" customFormat="1" ht="11">
      <c r="B17" s="32" t="s">
        <v>89</v>
      </c>
    </row>
    <row r="18" spans="1:8" s="32" customFormat="1" ht="11"/>
    <row r="19" spans="1:8" s="32" customFormat="1" ht="11">
      <c r="A19" s="71" t="s">
        <v>108</v>
      </c>
      <c r="B19" s="33" t="s">
        <v>90</v>
      </c>
    </row>
    <row r="20" spans="1:8" s="32" customFormat="1" ht="11">
      <c r="B20" s="32" t="s">
        <v>91</v>
      </c>
    </row>
    <row r="21" spans="1:8" s="32" customFormat="1" ht="11">
      <c r="B21" s="32" t="s">
        <v>55</v>
      </c>
    </row>
    <row r="22" spans="1:8" s="32" customFormat="1" ht="11"/>
    <row r="23" spans="1:8" s="32" customFormat="1" ht="11">
      <c r="A23" s="71" t="s">
        <v>108</v>
      </c>
      <c r="B23" s="33" t="s">
        <v>92</v>
      </c>
    </row>
    <row r="24" spans="1:8" s="32" customFormat="1" ht="11">
      <c r="B24" s="32" t="s">
        <v>56</v>
      </c>
    </row>
    <row r="25" spans="1:8" s="32" customFormat="1" ht="11">
      <c r="B25" s="32" t="s">
        <v>57</v>
      </c>
    </row>
    <row r="26" spans="1:8" s="32" customFormat="1" ht="11"/>
    <row r="27" spans="1:8" s="32" customFormat="1" ht="11">
      <c r="A27" s="71" t="s">
        <v>108</v>
      </c>
      <c r="B27" s="32" t="s">
        <v>97</v>
      </c>
    </row>
    <row r="28" spans="1:8" s="32" customFormat="1" thickBot="1">
      <c r="A28" s="71"/>
    </row>
    <row r="29" spans="1:8" s="32" customFormat="1" ht="16">
      <c r="A29" s="1" t="s">
        <v>82</v>
      </c>
      <c r="B29" s="117"/>
      <c r="C29" s="117"/>
      <c r="D29" s="117"/>
      <c r="E29" s="117"/>
      <c r="F29" s="117"/>
      <c r="G29" s="117"/>
      <c r="H29" s="118"/>
    </row>
    <row r="30" spans="1:8" s="32" customFormat="1" thickBot="1">
      <c r="A30" s="119" t="s">
        <v>128</v>
      </c>
      <c r="B30" s="120"/>
      <c r="C30" s="120"/>
      <c r="D30" s="120"/>
      <c r="E30" s="120"/>
      <c r="F30" s="120"/>
      <c r="G30" s="120"/>
      <c r="H30" s="121"/>
    </row>
    <row r="32" spans="1:8" hidden="1">
      <c r="C32" s="3"/>
    </row>
    <row r="39"/>
    <row r="40"/>
    <row r="41"/>
    <row r="42"/>
    <row r="43"/>
  </sheetData>
  <sheetProtection formatCells="0" formatColumns="0" formatRows="0" insertColumns="0" insertRows="0" insertHyperlinks="0" deleteColumns="0" deleteRows="0" sort="0" autoFilter="0" pivotTables="0"/>
  <mergeCells count="2">
    <mergeCell ref="A29:H29"/>
    <mergeCell ref="A30:H30"/>
  </mergeCells>
  <phoneticPr fontId="2" type="noConversion"/>
  <hyperlinks>
    <hyperlink ref="A30" r:id="rId1" display="ewerton.gonzaga@uol.com.br | Tel. (11) 8259-9090" xr:uid="{00000000-0004-0000-0000-000000000000}"/>
  </hyperlinks>
  <pageMargins left="0.78740157499999996" right="0.78740157499999996" top="0.984251969" bottom="0.984251969" header="0.49212598499999999" footer="0.49212598499999999"/>
  <pageSetup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outlinePr applyStyles="1" summaryBelow="0"/>
  </sheetPr>
  <dimension ref="A1:AL99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" sqref="D2"/>
    </sheetView>
  </sheetViews>
  <sheetFormatPr baseColWidth="10" defaultColWidth="11.5" defaultRowHeight="14" outlineLevelRow="1"/>
  <cols>
    <col min="1" max="1" width="1.6640625" style="6" customWidth="1"/>
    <col min="2" max="2" width="26.33203125" style="7" bestFit="1" customWidth="1"/>
    <col min="3" max="3" width="12.1640625" style="6" customWidth="1"/>
    <col min="4" max="5" width="11.6640625" style="6" bestFit="1" customWidth="1"/>
    <col min="6" max="6" width="10.6640625" style="6" customWidth="1"/>
    <col min="7" max="8" width="11.5" style="6" customWidth="1"/>
    <col min="9" max="9" width="12" style="6" customWidth="1"/>
    <col min="10" max="14" width="10.6640625" style="6" customWidth="1"/>
    <col min="15" max="17" width="10.6640625" style="6" hidden="1" customWidth="1"/>
    <col min="18" max="18" width="12.6640625" style="6" customWidth="1"/>
    <col min="19" max="19" width="2.6640625" style="6" customWidth="1"/>
    <col min="20" max="20" width="3.6640625" style="6" customWidth="1"/>
    <col min="21" max="16384" width="11.5" style="6"/>
  </cols>
  <sheetData>
    <row r="1" spans="1:34" s="5" customFormat="1" ht="32.25" customHeight="1">
      <c r="A1" s="73"/>
      <c r="B1" s="72" t="s">
        <v>83</v>
      </c>
      <c r="C1" s="4"/>
      <c r="D1" s="122" t="s">
        <v>129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34" ht="16.5" customHeight="1"/>
    <row r="3" spans="1:34" s="10" customFormat="1" ht="26.25" customHeight="1" thickBot="1">
      <c r="A3" s="8"/>
      <c r="B3" s="9"/>
      <c r="C3" s="63">
        <v>44197</v>
      </c>
      <c r="D3" s="63">
        <f>C3+31</f>
        <v>44228</v>
      </c>
      <c r="E3" s="63">
        <f t="shared" ref="E3:Q3" si="0">D3+31</f>
        <v>44259</v>
      </c>
      <c r="F3" s="63">
        <f t="shared" si="0"/>
        <v>44290</v>
      </c>
      <c r="G3" s="63">
        <f t="shared" si="0"/>
        <v>44321</v>
      </c>
      <c r="H3" s="63">
        <f t="shared" si="0"/>
        <v>44352</v>
      </c>
      <c r="I3" s="63">
        <f t="shared" si="0"/>
        <v>44383</v>
      </c>
      <c r="J3" s="63">
        <f t="shared" si="0"/>
        <v>44414</v>
      </c>
      <c r="K3" s="63">
        <f t="shared" si="0"/>
        <v>44445</v>
      </c>
      <c r="L3" s="63">
        <f t="shared" si="0"/>
        <v>44476</v>
      </c>
      <c r="M3" s="63">
        <f t="shared" si="0"/>
        <v>44507</v>
      </c>
      <c r="N3" s="63">
        <f t="shared" si="0"/>
        <v>44538</v>
      </c>
      <c r="O3" s="65">
        <f t="shared" si="0"/>
        <v>44569</v>
      </c>
      <c r="P3" s="65">
        <f t="shared" si="0"/>
        <v>44600</v>
      </c>
      <c r="Q3" s="65">
        <f t="shared" si="0"/>
        <v>44631</v>
      </c>
      <c r="R3" s="64" t="s">
        <v>0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5" customFormat="1">
      <c r="A4" s="48" t="s">
        <v>58</v>
      </c>
      <c r="B4" s="49"/>
      <c r="C4" s="50">
        <f>SUM(C5:C12)</f>
        <v>2700</v>
      </c>
      <c r="D4" s="50">
        <f t="shared" ref="D4:Q4" si="1">SUM(D5:D12)</f>
        <v>2700</v>
      </c>
      <c r="E4" s="50">
        <f t="shared" si="1"/>
        <v>2700</v>
      </c>
      <c r="F4" s="50">
        <f t="shared" si="1"/>
        <v>2700</v>
      </c>
      <c r="G4" s="50">
        <f t="shared" si="1"/>
        <v>2700</v>
      </c>
      <c r="H4" s="50">
        <f t="shared" si="1"/>
        <v>3300</v>
      </c>
      <c r="I4" s="50">
        <f t="shared" si="1"/>
        <v>2700</v>
      </c>
      <c r="J4" s="50">
        <f t="shared" si="1"/>
        <v>2700</v>
      </c>
      <c r="K4" s="50">
        <f t="shared" si="1"/>
        <v>2700</v>
      </c>
      <c r="L4" s="50">
        <f t="shared" si="1"/>
        <v>2700</v>
      </c>
      <c r="M4" s="50">
        <f t="shared" si="1"/>
        <v>3600</v>
      </c>
      <c r="N4" s="50">
        <f>SUM(N5:N12)</f>
        <v>3600</v>
      </c>
      <c r="O4" s="50">
        <f>SUM(O5:O12)</f>
        <v>0</v>
      </c>
      <c r="P4" s="50">
        <f>SUM(P5:P12)</f>
        <v>0</v>
      </c>
      <c r="Q4" s="50">
        <f t="shared" si="1"/>
        <v>0</v>
      </c>
      <c r="R4" s="51">
        <f>SUM(R5:R24)</f>
        <v>42000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outlineLevel="1">
      <c r="A5" s="16"/>
      <c r="B5" s="17" t="s">
        <v>63</v>
      </c>
      <c r="C5" s="18">
        <v>0</v>
      </c>
      <c r="D5" s="18">
        <f t="shared" ref="D5:D11" si="2">C5</f>
        <v>0</v>
      </c>
      <c r="E5" s="18">
        <f t="shared" ref="E5:N6" si="3">D5</f>
        <v>0</v>
      </c>
      <c r="F5" s="18">
        <f t="shared" si="3"/>
        <v>0</v>
      </c>
      <c r="G5" s="18">
        <f t="shared" si="3"/>
        <v>0</v>
      </c>
      <c r="H5" s="18">
        <f t="shared" si="3"/>
        <v>0</v>
      </c>
      <c r="I5" s="18">
        <f t="shared" si="3"/>
        <v>0</v>
      </c>
      <c r="J5" s="18">
        <f t="shared" si="3"/>
        <v>0</v>
      </c>
      <c r="K5" s="18">
        <f t="shared" si="3"/>
        <v>0</v>
      </c>
      <c r="L5" s="18">
        <f t="shared" si="3"/>
        <v>0</v>
      </c>
      <c r="M5" s="18">
        <f t="shared" si="3"/>
        <v>0</v>
      </c>
      <c r="N5" s="18">
        <f t="shared" si="3"/>
        <v>0</v>
      </c>
      <c r="O5" s="18">
        <v>0</v>
      </c>
      <c r="P5" s="18">
        <v>0</v>
      </c>
      <c r="Q5" s="18">
        <v>0</v>
      </c>
      <c r="R5" s="19">
        <f t="shared" ref="R5:R11" si="4">SUM(C5:Q5)</f>
        <v>0</v>
      </c>
    </row>
    <row r="6" spans="1:34" outlineLevel="1">
      <c r="A6" s="16"/>
      <c r="B6" s="17" t="s">
        <v>71</v>
      </c>
      <c r="C6" s="18">
        <v>1800</v>
      </c>
      <c r="D6" s="18">
        <f t="shared" si="2"/>
        <v>1800</v>
      </c>
      <c r="E6" s="18">
        <f t="shared" si="3"/>
        <v>1800</v>
      </c>
      <c r="F6" s="18">
        <f t="shared" si="3"/>
        <v>1800</v>
      </c>
      <c r="G6" s="18">
        <f t="shared" si="3"/>
        <v>1800</v>
      </c>
      <c r="H6" s="18">
        <f t="shared" si="3"/>
        <v>1800</v>
      </c>
      <c r="I6" s="18">
        <f t="shared" si="3"/>
        <v>1800</v>
      </c>
      <c r="J6" s="18">
        <f t="shared" si="3"/>
        <v>1800</v>
      </c>
      <c r="K6" s="18">
        <f t="shared" si="3"/>
        <v>1800</v>
      </c>
      <c r="L6" s="18">
        <f t="shared" si="3"/>
        <v>1800</v>
      </c>
      <c r="M6" s="18">
        <f t="shared" si="3"/>
        <v>1800</v>
      </c>
      <c r="N6" s="18">
        <f t="shared" si="3"/>
        <v>1800</v>
      </c>
      <c r="O6" s="18">
        <v>0</v>
      </c>
      <c r="P6" s="18">
        <v>0</v>
      </c>
      <c r="Q6" s="18">
        <v>0</v>
      </c>
      <c r="R6" s="19">
        <f t="shared" si="4"/>
        <v>21600</v>
      </c>
    </row>
    <row r="7" spans="1:34" outlineLevel="1">
      <c r="A7" s="16"/>
      <c r="B7" s="17" t="s">
        <v>80</v>
      </c>
      <c r="C7" s="18">
        <v>900</v>
      </c>
      <c r="D7" s="18">
        <f t="shared" si="2"/>
        <v>900</v>
      </c>
      <c r="E7" s="18">
        <f t="shared" ref="E7:N7" si="5">D7</f>
        <v>900</v>
      </c>
      <c r="F7" s="18">
        <f t="shared" si="5"/>
        <v>900</v>
      </c>
      <c r="G7" s="18">
        <f t="shared" si="5"/>
        <v>900</v>
      </c>
      <c r="H7" s="18">
        <f t="shared" si="5"/>
        <v>900</v>
      </c>
      <c r="I7" s="18">
        <f t="shared" si="5"/>
        <v>900</v>
      </c>
      <c r="J7" s="18">
        <f t="shared" si="5"/>
        <v>900</v>
      </c>
      <c r="K7" s="18">
        <f t="shared" si="5"/>
        <v>900</v>
      </c>
      <c r="L7" s="18">
        <f t="shared" si="5"/>
        <v>900</v>
      </c>
      <c r="M7" s="18">
        <f t="shared" si="5"/>
        <v>900</v>
      </c>
      <c r="N7" s="18">
        <f t="shared" si="5"/>
        <v>900</v>
      </c>
      <c r="O7" s="18">
        <v>0</v>
      </c>
      <c r="P7" s="18">
        <v>0</v>
      </c>
      <c r="Q7" s="18">
        <v>0</v>
      </c>
      <c r="R7" s="19">
        <f t="shared" si="4"/>
        <v>10800</v>
      </c>
    </row>
    <row r="8" spans="1:34" outlineLevel="1">
      <c r="A8" s="16"/>
      <c r="B8" s="17" t="s">
        <v>9</v>
      </c>
      <c r="C8" s="18">
        <v>0</v>
      </c>
      <c r="D8" s="18">
        <f t="shared" si="2"/>
        <v>0</v>
      </c>
      <c r="E8" s="18">
        <f t="shared" ref="E8:N8" si="6">D8</f>
        <v>0</v>
      </c>
      <c r="F8" s="18">
        <f t="shared" si="6"/>
        <v>0</v>
      </c>
      <c r="G8" s="18">
        <f t="shared" si="6"/>
        <v>0</v>
      </c>
      <c r="H8" s="18">
        <f t="shared" si="6"/>
        <v>0</v>
      </c>
      <c r="I8" s="18">
        <f t="shared" si="6"/>
        <v>0</v>
      </c>
      <c r="J8" s="18">
        <f t="shared" si="6"/>
        <v>0</v>
      </c>
      <c r="K8" s="18">
        <f t="shared" si="6"/>
        <v>0</v>
      </c>
      <c r="L8" s="18">
        <f t="shared" si="6"/>
        <v>0</v>
      </c>
      <c r="M8" s="18">
        <f t="shared" si="6"/>
        <v>0</v>
      </c>
      <c r="N8" s="18">
        <f t="shared" si="6"/>
        <v>0</v>
      </c>
      <c r="O8" s="18">
        <v>0</v>
      </c>
      <c r="P8" s="18">
        <v>0</v>
      </c>
      <c r="Q8" s="18">
        <v>0</v>
      </c>
      <c r="R8" s="19">
        <f t="shared" si="4"/>
        <v>0</v>
      </c>
    </row>
    <row r="9" spans="1:34" outlineLevel="1">
      <c r="A9" s="16"/>
      <c r="B9" s="17" t="s">
        <v>105</v>
      </c>
      <c r="C9" s="18">
        <v>0</v>
      </c>
      <c r="D9" s="18">
        <f t="shared" si="2"/>
        <v>0</v>
      </c>
      <c r="E9" s="18">
        <f t="shared" ref="E9:N9" si="7">D9</f>
        <v>0</v>
      </c>
      <c r="F9" s="18">
        <f t="shared" si="7"/>
        <v>0</v>
      </c>
      <c r="G9" s="18">
        <f t="shared" si="7"/>
        <v>0</v>
      </c>
      <c r="H9" s="18">
        <f t="shared" si="7"/>
        <v>0</v>
      </c>
      <c r="I9" s="18">
        <f t="shared" si="7"/>
        <v>0</v>
      </c>
      <c r="J9" s="18">
        <f t="shared" si="7"/>
        <v>0</v>
      </c>
      <c r="K9" s="18">
        <f t="shared" si="7"/>
        <v>0</v>
      </c>
      <c r="L9" s="18">
        <f t="shared" si="7"/>
        <v>0</v>
      </c>
      <c r="M9" s="18">
        <f t="shared" si="7"/>
        <v>0</v>
      </c>
      <c r="N9" s="18">
        <f t="shared" si="7"/>
        <v>0</v>
      </c>
      <c r="O9" s="18">
        <v>0</v>
      </c>
      <c r="P9" s="18">
        <v>0</v>
      </c>
      <c r="Q9" s="18">
        <v>0</v>
      </c>
      <c r="R9" s="19">
        <f t="shared" si="4"/>
        <v>0</v>
      </c>
    </row>
    <row r="10" spans="1:34" outlineLevel="1">
      <c r="A10" s="16"/>
      <c r="B10" s="17" t="s">
        <v>106</v>
      </c>
      <c r="C10" s="18">
        <v>0</v>
      </c>
      <c r="D10" s="18">
        <f t="shared" si="2"/>
        <v>0</v>
      </c>
      <c r="E10" s="18">
        <f t="shared" ref="E10:G11" si="8">D10</f>
        <v>0</v>
      </c>
      <c r="F10" s="18">
        <f t="shared" si="8"/>
        <v>0</v>
      </c>
      <c r="G10" s="18">
        <f t="shared" si="8"/>
        <v>0</v>
      </c>
      <c r="H10" s="18">
        <v>600</v>
      </c>
      <c r="I10" s="18">
        <v>0</v>
      </c>
      <c r="J10" s="18">
        <f>I10</f>
        <v>0</v>
      </c>
      <c r="K10" s="18">
        <f>J10</f>
        <v>0</v>
      </c>
      <c r="L10" s="18">
        <f>K10</f>
        <v>0</v>
      </c>
      <c r="M10" s="18">
        <f>L10</f>
        <v>0</v>
      </c>
      <c r="N10" s="18">
        <f>M10</f>
        <v>0</v>
      </c>
      <c r="O10" s="18">
        <v>0</v>
      </c>
      <c r="P10" s="18">
        <v>0</v>
      </c>
      <c r="Q10" s="18">
        <v>0</v>
      </c>
      <c r="R10" s="19">
        <f t="shared" si="4"/>
        <v>600</v>
      </c>
    </row>
    <row r="11" spans="1:34" outlineLevel="1">
      <c r="A11" s="16"/>
      <c r="B11" s="17" t="s">
        <v>107</v>
      </c>
      <c r="C11" s="18">
        <v>0</v>
      </c>
      <c r="D11" s="18">
        <f t="shared" si="2"/>
        <v>0</v>
      </c>
      <c r="E11" s="18">
        <f t="shared" si="8"/>
        <v>0</v>
      </c>
      <c r="F11" s="18">
        <f t="shared" si="8"/>
        <v>0</v>
      </c>
      <c r="G11" s="18">
        <f t="shared" si="8"/>
        <v>0</v>
      </c>
      <c r="H11" s="18">
        <f>G11</f>
        <v>0</v>
      </c>
      <c r="I11" s="18">
        <f>H11</f>
        <v>0</v>
      </c>
      <c r="J11" s="18">
        <f>I11</f>
        <v>0</v>
      </c>
      <c r="K11" s="18">
        <f>J11</f>
        <v>0</v>
      </c>
      <c r="L11" s="18">
        <f>K11</f>
        <v>0</v>
      </c>
      <c r="M11" s="18">
        <v>900</v>
      </c>
      <c r="N11" s="18">
        <f>M11</f>
        <v>900</v>
      </c>
      <c r="O11" s="18">
        <v>0</v>
      </c>
      <c r="P11" s="18">
        <v>0</v>
      </c>
      <c r="Q11" s="18">
        <v>0</v>
      </c>
      <c r="R11" s="19">
        <f t="shared" si="4"/>
        <v>1800</v>
      </c>
    </row>
    <row r="12" spans="1:34" ht="15" outlineLevel="1" thickBot="1">
      <c r="A12" s="20"/>
      <c r="B12" s="21"/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3">
        <f>SUM(C12:Q12)</f>
        <v>0</v>
      </c>
    </row>
    <row r="13" spans="1:34" ht="15" thickBot="1"/>
    <row r="14" spans="1:34">
      <c r="A14" s="66" t="s">
        <v>98</v>
      </c>
      <c r="B14" s="67"/>
      <c r="C14" s="68">
        <f t="shared" ref="C14:Q14" si="9">SUM(C15:C23)</f>
        <v>300</v>
      </c>
      <c r="D14" s="68">
        <f t="shared" si="9"/>
        <v>300</v>
      </c>
      <c r="E14" s="68">
        <f t="shared" si="9"/>
        <v>300</v>
      </c>
      <c r="F14" s="68">
        <f t="shared" si="9"/>
        <v>300</v>
      </c>
      <c r="G14" s="68">
        <f t="shared" si="9"/>
        <v>300</v>
      </c>
      <c r="H14" s="68">
        <f t="shared" si="9"/>
        <v>300</v>
      </c>
      <c r="I14" s="68">
        <f t="shared" si="9"/>
        <v>300</v>
      </c>
      <c r="J14" s="68">
        <f t="shared" si="9"/>
        <v>300</v>
      </c>
      <c r="K14" s="68">
        <f t="shared" si="9"/>
        <v>300</v>
      </c>
      <c r="L14" s="68">
        <f t="shared" si="9"/>
        <v>300</v>
      </c>
      <c r="M14" s="68">
        <f t="shared" si="9"/>
        <v>300</v>
      </c>
      <c r="N14" s="68">
        <f>SUM(N15:N23)</f>
        <v>300</v>
      </c>
      <c r="O14" s="68">
        <f>SUM(O15:O23)</f>
        <v>0</v>
      </c>
      <c r="P14" s="68">
        <f>SUM(P15:P23)</f>
        <v>0</v>
      </c>
      <c r="Q14" s="68">
        <f t="shared" si="9"/>
        <v>0</v>
      </c>
      <c r="R14" s="69">
        <f>SUM(C14:Q14)</f>
        <v>3600</v>
      </c>
    </row>
    <row r="15" spans="1:34" outlineLevel="1">
      <c r="A15" s="16"/>
      <c r="B15" s="17" t="s">
        <v>99</v>
      </c>
      <c r="C15" s="18">
        <v>0</v>
      </c>
      <c r="D15" s="18">
        <f>C15</f>
        <v>0</v>
      </c>
      <c r="E15" s="18">
        <f t="shared" ref="E15:N15" si="10">D15</f>
        <v>0</v>
      </c>
      <c r="F15" s="18">
        <f t="shared" si="10"/>
        <v>0</v>
      </c>
      <c r="G15" s="18">
        <f t="shared" si="10"/>
        <v>0</v>
      </c>
      <c r="H15" s="18">
        <f t="shared" si="10"/>
        <v>0</v>
      </c>
      <c r="I15" s="18">
        <f t="shared" si="10"/>
        <v>0</v>
      </c>
      <c r="J15" s="18">
        <f t="shared" si="10"/>
        <v>0</v>
      </c>
      <c r="K15" s="18">
        <f t="shared" si="10"/>
        <v>0</v>
      </c>
      <c r="L15" s="18">
        <f t="shared" si="10"/>
        <v>0</v>
      </c>
      <c r="M15" s="18">
        <f t="shared" si="10"/>
        <v>0</v>
      </c>
      <c r="N15" s="18">
        <f t="shared" si="10"/>
        <v>0</v>
      </c>
      <c r="O15" s="18">
        <v>0</v>
      </c>
      <c r="P15" s="18">
        <v>0</v>
      </c>
      <c r="Q15" s="18">
        <v>0</v>
      </c>
      <c r="R15" s="19">
        <f t="shared" ref="R15:R23" si="11">SUM(C15:Q15)</f>
        <v>0</v>
      </c>
    </row>
    <row r="16" spans="1:34" outlineLevel="1">
      <c r="A16" s="16"/>
      <c r="B16" s="17" t="s">
        <v>100</v>
      </c>
      <c r="C16" s="18">
        <v>300</v>
      </c>
      <c r="D16" s="18">
        <f t="shared" ref="D16:N16" si="12">C16</f>
        <v>300</v>
      </c>
      <c r="E16" s="18">
        <f t="shared" si="12"/>
        <v>300</v>
      </c>
      <c r="F16" s="18">
        <f t="shared" si="12"/>
        <v>300</v>
      </c>
      <c r="G16" s="18">
        <f t="shared" si="12"/>
        <v>300</v>
      </c>
      <c r="H16" s="18">
        <f t="shared" si="12"/>
        <v>300</v>
      </c>
      <c r="I16" s="18">
        <f t="shared" si="12"/>
        <v>300</v>
      </c>
      <c r="J16" s="18">
        <f t="shared" si="12"/>
        <v>300</v>
      </c>
      <c r="K16" s="18">
        <f t="shared" si="12"/>
        <v>300</v>
      </c>
      <c r="L16" s="18">
        <f t="shared" si="12"/>
        <v>300</v>
      </c>
      <c r="M16" s="18">
        <f t="shared" si="12"/>
        <v>300</v>
      </c>
      <c r="N16" s="18">
        <f t="shared" si="12"/>
        <v>300</v>
      </c>
      <c r="O16" s="18">
        <v>0</v>
      </c>
      <c r="P16" s="18">
        <v>0</v>
      </c>
      <c r="Q16" s="18">
        <v>0</v>
      </c>
      <c r="R16" s="19">
        <f t="shared" si="11"/>
        <v>3600</v>
      </c>
    </row>
    <row r="17" spans="1:34" outlineLevel="1">
      <c r="A17" s="16"/>
      <c r="B17" s="17" t="s">
        <v>101</v>
      </c>
      <c r="C17" s="18">
        <v>0</v>
      </c>
      <c r="D17" s="18">
        <f t="shared" ref="D17:N17" si="13">C17</f>
        <v>0</v>
      </c>
      <c r="E17" s="18">
        <f t="shared" si="13"/>
        <v>0</v>
      </c>
      <c r="F17" s="18">
        <f t="shared" si="13"/>
        <v>0</v>
      </c>
      <c r="G17" s="18">
        <f t="shared" si="13"/>
        <v>0</v>
      </c>
      <c r="H17" s="18">
        <f t="shared" si="13"/>
        <v>0</v>
      </c>
      <c r="I17" s="18">
        <f t="shared" si="13"/>
        <v>0</v>
      </c>
      <c r="J17" s="18">
        <f t="shared" si="13"/>
        <v>0</v>
      </c>
      <c r="K17" s="18">
        <f t="shared" si="13"/>
        <v>0</v>
      </c>
      <c r="L17" s="18">
        <f t="shared" si="13"/>
        <v>0</v>
      </c>
      <c r="M17" s="18">
        <f t="shared" si="13"/>
        <v>0</v>
      </c>
      <c r="N17" s="18">
        <f t="shared" si="13"/>
        <v>0</v>
      </c>
      <c r="O17" s="18">
        <v>0</v>
      </c>
      <c r="P17" s="18">
        <v>0</v>
      </c>
      <c r="Q17" s="18">
        <v>0</v>
      </c>
      <c r="R17" s="19">
        <f t="shared" si="11"/>
        <v>0</v>
      </c>
    </row>
    <row r="18" spans="1:34" outlineLevel="1">
      <c r="A18" s="16"/>
      <c r="B18" s="17" t="s">
        <v>102</v>
      </c>
      <c r="C18" s="18">
        <v>0</v>
      </c>
      <c r="D18" s="18">
        <f t="shared" ref="D18:N18" si="14">C18</f>
        <v>0</v>
      </c>
      <c r="E18" s="18">
        <f t="shared" si="14"/>
        <v>0</v>
      </c>
      <c r="F18" s="18">
        <f t="shared" si="14"/>
        <v>0</v>
      </c>
      <c r="G18" s="18">
        <f t="shared" si="14"/>
        <v>0</v>
      </c>
      <c r="H18" s="18">
        <f t="shared" si="14"/>
        <v>0</v>
      </c>
      <c r="I18" s="18">
        <f t="shared" si="14"/>
        <v>0</v>
      </c>
      <c r="J18" s="18">
        <f t="shared" si="14"/>
        <v>0</v>
      </c>
      <c r="K18" s="18">
        <f t="shared" si="14"/>
        <v>0</v>
      </c>
      <c r="L18" s="18">
        <f t="shared" si="14"/>
        <v>0</v>
      </c>
      <c r="M18" s="18">
        <f t="shared" si="14"/>
        <v>0</v>
      </c>
      <c r="N18" s="18">
        <f t="shared" si="14"/>
        <v>0</v>
      </c>
      <c r="O18" s="18">
        <v>0</v>
      </c>
      <c r="P18" s="18">
        <v>0</v>
      </c>
      <c r="Q18" s="18">
        <v>0</v>
      </c>
      <c r="R18" s="19">
        <f t="shared" si="11"/>
        <v>0</v>
      </c>
    </row>
    <row r="19" spans="1:34" outlineLevel="1">
      <c r="A19" s="16"/>
      <c r="B19" s="17" t="s">
        <v>103</v>
      </c>
      <c r="C19" s="18">
        <v>0</v>
      </c>
      <c r="D19" s="18">
        <f t="shared" ref="D19:N19" si="15">C19</f>
        <v>0</v>
      </c>
      <c r="E19" s="18">
        <f t="shared" si="15"/>
        <v>0</v>
      </c>
      <c r="F19" s="18">
        <f t="shared" si="15"/>
        <v>0</v>
      </c>
      <c r="G19" s="18">
        <f t="shared" si="15"/>
        <v>0</v>
      </c>
      <c r="H19" s="18">
        <f t="shared" si="15"/>
        <v>0</v>
      </c>
      <c r="I19" s="18">
        <f t="shared" si="15"/>
        <v>0</v>
      </c>
      <c r="J19" s="18">
        <f t="shared" si="15"/>
        <v>0</v>
      </c>
      <c r="K19" s="18">
        <f t="shared" si="15"/>
        <v>0</v>
      </c>
      <c r="L19" s="18">
        <f t="shared" si="15"/>
        <v>0</v>
      </c>
      <c r="M19" s="18">
        <f t="shared" si="15"/>
        <v>0</v>
      </c>
      <c r="N19" s="18">
        <f t="shared" si="15"/>
        <v>0</v>
      </c>
      <c r="O19" s="18">
        <v>0</v>
      </c>
      <c r="P19" s="18">
        <v>0</v>
      </c>
      <c r="Q19" s="18">
        <v>0</v>
      </c>
      <c r="R19" s="19">
        <f t="shared" si="11"/>
        <v>0</v>
      </c>
    </row>
    <row r="20" spans="1:34" outlineLevel="1">
      <c r="A20" s="16"/>
      <c r="B20" s="17" t="s">
        <v>104</v>
      </c>
      <c r="C20" s="18">
        <v>0</v>
      </c>
      <c r="D20" s="18">
        <f t="shared" ref="D20:N20" si="16">C20</f>
        <v>0</v>
      </c>
      <c r="E20" s="18">
        <f t="shared" si="16"/>
        <v>0</v>
      </c>
      <c r="F20" s="18">
        <f t="shared" si="16"/>
        <v>0</v>
      </c>
      <c r="G20" s="18">
        <f t="shared" si="16"/>
        <v>0</v>
      </c>
      <c r="H20" s="18">
        <f t="shared" si="16"/>
        <v>0</v>
      </c>
      <c r="I20" s="18">
        <f t="shared" si="16"/>
        <v>0</v>
      </c>
      <c r="J20" s="18">
        <f t="shared" si="16"/>
        <v>0</v>
      </c>
      <c r="K20" s="18">
        <f t="shared" si="16"/>
        <v>0</v>
      </c>
      <c r="L20" s="18">
        <f t="shared" si="16"/>
        <v>0</v>
      </c>
      <c r="M20" s="18">
        <f t="shared" si="16"/>
        <v>0</v>
      </c>
      <c r="N20" s="18">
        <f t="shared" si="16"/>
        <v>0</v>
      </c>
      <c r="O20" s="18">
        <v>0</v>
      </c>
      <c r="P20" s="18">
        <v>0</v>
      </c>
      <c r="Q20" s="18">
        <v>0</v>
      </c>
      <c r="R20" s="19">
        <f t="shared" si="11"/>
        <v>0</v>
      </c>
    </row>
    <row r="21" spans="1:34" outlineLevel="1">
      <c r="A21" s="16"/>
      <c r="B21" s="17" t="s">
        <v>70</v>
      </c>
      <c r="C21" s="18">
        <v>0</v>
      </c>
      <c r="D21" s="18">
        <f t="shared" ref="D21:N21" si="17">C21</f>
        <v>0</v>
      </c>
      <c r="E21" s="18">
        <f t="shared" si="17"/>
        <v>0</v>
      </c>
      <c r="F21" s="18">
        <f t="shared" si="17"/>
        <v>0</v>
      </c>
      <c r="G21" s="18">
        <f t="shared" si="17"/>
        <v>0</v>
      </c>
      <c r="H21" s="18">
        <f t="shared" si="17"/>
        <v>0</v>
      </c>
      <c r="I21" s="18">
        <f t="shared" si="17"/>
        <v>0</v>
      </c>
      <c r="J21" s="18">
        <f t="shared" si="17"/>
        <v>0</v>
      </c>
      <c r="K21" s="18">
        <f t="shared" si="17"/>
        <v>0</v>
      </c>
      <c r="L21" s="18">
        <f t="shared" si="17"/>
        <v>0</v>
      </c>
      <c r="M21" s="18">
        <f t="shared" si="17"/>
        <v>0</v>
      </c>
      <c r="N21" s="18">
        <f t="shared" si="17"/>
        <v>0</v>
      </c>
      <c r="O21" s="18">
        <v>0</v>
      </c>
      <c r="P21" s="18">
        <v>0</v>
      </c>
      <c r="Q21" s="18">
        <v>0</v>
      </c>
      <c r="R21" s="19">
        <f t="shared" si="11"/>
        <v>0</v>
      </c>
    </row>
    <row r="22" spans="1:34" outlineLevel="1">
      <c r="A22" s="16"/>
      <c r="B22" s="17"/>
      <c r="C22" s="18">
        <v>0</v>
      </c>
      <c r="D22" s="18">
        <f t="shared" ref="D22:N22" si="18">C22</f>
        <v>0</v>
      </c>
      <c r="E22" s="18">
        <f t="shared" si="18"/>
        <v>0</v>
      </c>
      <c r="F22" s="18">
        <f t="shared" si="18"/>
        <v>0</v>
      </c>
      <c r="G22" s="18">
        <f t="shared" si="18"/>
        <v>0</v>
      </c>
      <c r="H22" s="18">
        <f t="shared" si="18"/>
        <v>0</v>
      </c>
      <c r="I22" s="18">
        <f t="shared" si="18"/>
        <v>0</v>
      </c>
      <c r="J22" s="18">
        <f t="shared" si="18"/>
        <v>0</v>
      </c>
      <c r="K22" s="18">
        <f t="shared" si="18"/>
        <v>0</v>
      </c>
      <c r="L22" s="18">
        <f t="shared" si="18"/>
        <v>0</v>
      </c>
      <c r="M22" s="18">
        <f t="shared" si="18"/>
        <v>0</v>
      </c>
      <c r="N22" s="18">
        <f t="shared" si="18"/>
        <v>0</v>
      </c>
      <c r="O22" s="18">
        <v>0</v>
      </c>
      <c r="P22" s="18">
        <v>0</v>
      </c>
      <c r="Q22" s="18">
        <v>0</v>
      </c>
      <c r="R22" s="19">
        <f t="shared" si="11"/>
        <v>0</v>
      </c>
    </row>
    <row r="23" spans="1:34" ht="15" outlineLevel="1" thickBot="1">
      <c r="A23" s="20"/>
      <c r="B23" s="21"/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3">
        <f t="shared" si="11"/>
        <v>0</v>
      </c>
    </row>
    <row r="24" spans="1:34" ht="15" thickBo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34" s="15" customFormat="1">
      <c r="A25" s="11" t="s">
        <v>2</v>
      </c>
      <c r="B25" s="12"/>
      <c r="C25" s="13">
        <f t="shared" ref="C25:Q25" si="19">SUM(C26:C37)</f>
        <v>1590</v>
      </c>
      <c r="D25" s="13">
        <f t="shared" si="19"/>
        <v>1590</v>
      </c>
      <c r="E25" s="13">
        <f t="shared" si="19"/>
        <v>1590</v>
      </c>
      <c r="F25" s="13">
        <f t="shared" si="19"/>
        <v>1590</v>
      </c>
      <c r="G25" s="13">
        <f t="shared" si="19"/>
        <v>1590</v>
      </c>
      <c r="H25" s="13">
        <f t="shared" si="19"/>
        <v>1590</v>
      </c>
      <c r="I25" s="13">
        <f t="shared" si="19"/>
        <v>1590</v>
      </c>
      <c r="J25" s="13">
        <f t="shared" si="19"/>
        <v>1590</v>
      </c>
      <c r="K25" s="13">
        <f t="shared" si="19"/>
        <v>1590</v>
      </c>
      <c r="L25" s="13">
        <f t="shared" si="19"/>
        <v>1590</v>
      </c>
      <c r="M25" s="13">
        <f t="shared" si="19"/>
        <v>1590</v>
      </c>
      <c r="N25" s="13">
        <f t="shared" si="19"/>
        <v>1590</v>
      </c>
      <c r="O25" s="13">
        <f t="shared" si="19"/>
        <v>0</v>
      </c>
      <c r="P25" s="13">
        <f t="shared" si="19"/>
        <v>0</v>
      </c>
      <c r="Q25" s="13">
        <f t="shared" si="19"/>
        <v>0</v>
      </c>
      <c r="R25" s="14">
        <f>SUM(R26:R38)</f>
        <v>19080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outlineLevel="1">
      <c r="A26" s="16"/>
      <c r="B26" s="17" t="s">
        <v>93</v>
      </c>
      <c r="C26" s="18">
        <v>40</v>
      </c>
      <c r="D26" s="18">
        <f>C26</f>
        <v>40</v>
      </c>
      <c r="E26" s="18">
        <f t="shared" ref="E26:N26" si="20">D26</f>
        <v>40</v>
      </c>
      <c r="F26" s="18">
        <f t="shared" si="20"/>
        <v>40</v>
      </c>
      <c r="G26" s="18">
        <f t="shared" si="20"/>
        <v>40</v>
      </c>
      <c r="H26" s="18">
        <f t="shared" si="20"/>
        <v>40</v>
      </c>
      <c r="I26" s="18">
        <f t="shared" si="20"/>
        <v>40</v>
      </c>
      <c r="J26" s="18">
        <f t="shared" si="20"/>
        <v>40</v>
      </c>
      <c r="K26" s="18">
        <f t="shared" si="20"/>
        <v>40</v>
      </c>
      <c r="L26" s="18">
        <f t="shared" si="20"/>
        <v>40</v>
      </c>
      <c r="M26" s="18">
        <f t="shared" si="20"/>
        <v>40</v>
      </c>
      <c r="N26" s="18">
        <f t="shared" si="20"/>
        <v>40</v>
      </c>
      <c r="O26" s="18">
        <v>0</v>
      </c>
      <c r="P26" s="18">
        <v>0</v>
      </c>
      <c r="Q26" s="18">
        <v>0</v>
      </c>
      <c r="R26" s="19">
        <f t="shared" ref="R26:R37" si="21">SUM(C26:Q26)</f>
        <v>480</v>
      </c>
    </row>
    <row r="27" spans="1:34" outlineLevel="1">
      <c r="A27" s="16"/>
      <c r="B27" s="17" t="s">
        <v>94</v>
      </c>
      <c r="C27" s="18">
        <v>90</v>
      </c>
      <c r="D27" s="18">
        <f t="shared" ref="D27:N32" si="22">C27</f>
        <v>90</v>
      </c>
      <c r="E27" s="18">
        <f t="shared" si="22"/>
        <v>90</v>
      </c>
      <c r="F27" s="18">
        <f t="shared" si="22"/>
        <v>90</v>
      </c>
      <c r="G27" s="18">
        <f t="shared" si="22"/>
        <v>90</v>
      </c>
      <c r="H27" s="18">
        <f t="shared" si="22"/>
        <v>90</v>
      </c>
      <c r="I27" s="18">
        <f t="shared" si="22"/>
        <v>90</v>
      </c>
      <c r="J27" s="18">
        <f t="shared" si="22"/>
        <v>90</v>
      </c>
      <c r="K27" s="18">
        <f t="shared" si="22"/>
        <v>90</v>
      </c>
      <c r="L27" s="18">
        <f t="shared" si="22"/>
        <v>90</v>
      </c>
      <c r="M27" s="18">
        <f t="shared" si="22"/>
        <v>90</v>
      </c>
      <c r="N27" s="18">
        <f t="shared" si="22"/>
        <v>90</v>
      </c>
      <c r="O27" s="18">
        <v>0</v>
      </c>
      <c r="P27" s="18">
        <v>0</v>
      </c>
      <c r="Q27" s="18">
        <v>0</v>
      </c>
      <c r="R27" s="19">
        <f t="shared" si="21"/>
        <v>1080</v>
      </c>
    </row>
    <row r="28" spans="1:34" outlineLevel="1">
      <c r="A28" s="16"/>
      <c r="B28" s="17" t="s">
        <v>64</v>
      </c>
      <c r="C28" s="18">
        <v>80</v>
      </c>
      <c r="D28" s="18">
        <f t="shared" si="22"/>
        <v>80</v>
      </c>
      <c r="E28" s="18">
        <f t="shared" si="22"/>
        <v>80</v>
      </c>
      <c r="F28" s="18">
        <f t="shared" si="22"/>
        <v>80</v>
      </c>
      <c r="G28" s="18">
        <f t="shared" si="22"/>
        <v>80</v>
      </c>
      <c r="H28" s="18">
        <f t="shared" si="22"/>
        <v>80</v>
      </c>
      <c r="I28" s="18">
        <f t="shared" si="22"/>
        <v>80</v>
      </c>
      <c r="J28" s="18">
        <f t="shared" si="22"/>
        <v>80</v>
      </c>
      <c r="K28" s="18">
        <f t="shared" si="22"/>
        <v>80</v>
      </c>
      <c r="L28" s="18">
        <f t="shared" si="22"/>
        <v>80</v>
      </c>
      <c r="M28" s="18">
        <f t="shared" si="22"/>
        <v>80</v>
      </c>
      <c r="N28" s="18">
        <f t="shared" si="22"/>
        <v>80</v>
      </c>
      <c r="O28" s="18">
        <v>0</v>
      </c>
      <c r="P28" s="18">
        <v>0</v>
      </c>
      <c r="Q28" s="18">
        <v>0</v>
      </c>
      <c r="R28" s="19">
        <f t="shared" si="21"/>
        <v>960</v>
      </c>
    </row>
    <row r="29" spans="1:34" outlineLevel="1">
      <c r="A29" s="16"/>
      <c r="B29" s="17" t="s">
        <v>65</v>
      </c>
      <c r="C29" s="18">
        <v>50</v>
      </c>
      <c r="D29" s="18">
        <f t="shared" si="22"/>
        <v>50</v>
      </c>
      <c r="E29" s="18">
        <f t="shared" si="22"/>
        <v>50</v>
      </c>
      <c r="F29" s="18">
        <f t="shared" si="22"/>
        <v>50</v>
      </c>
      <c r="G29" s="18">
        <f t="shared" si="22"/>
        <v>50</v>
      </c>
      <c r="H29" s="18">
        <f t="shared" si="22"/>
        <v>50</v>
      </c>
      <c r="I29" s="18">
        <f t="shared" si="22"/>
        <v>50</v>
      </c>
      <c r="J29" s="18">
        <f t="shared" si="22"/>
        <v>50</v>
      </c>
      <c r="K29" s="18">
        <f t="shared" si="22"/>
        <v>50</v>
      </c>
      <c r="L29" s="18">
        <f t="shared" si="22"/>
        <v>50</v>
      </c>
      <c r="M29" s="18">
        <f t="shared" si="22"/>
        <v>50</v>
      </c>
      <c r="N29" s="18">
        <f t="shared" si="22"/>
        <v>50</v>
      </c>
      <c r="O29" s="18">
        <v>0</v>
      </c>
      <c r="P29" s="18">
        <v>0</v>
      </c>
      <c r="Q29" s="18">
        <v>0</v>
      </c>
      <c r="R29" s="19">
        <f t="shared" si="21"/>
        <v>600</v>
      </c>
    </row>
    <row r="30" spans="1:34" outlineLevel="1">
      <c r="A30" s="16"/>
      <c r="B30" s="17" t="s">
        <v>66</v>
      </c>
      <c r="C30" s="18">
        <v>150</v>
      </c>
      <c r="D30" s="18">
        <f t="shared" si="22"/>
        <v>150</v>
      </c>
      <c r="E30" s="18">
        <f t="shared" si="22"/>
        <v>150</v>
      </c>
      <c r="F30" s="18">
        <f t="shared" si="22"/>
        <v>150</v>
      </c>
      <c r="G30" s="18">
        <f t="shared" si="22"/>
        <v>150</v>
      </c>
      <c r="H30" s="18">
        <f t="shared" si="22"/>
        <v>150</v>
      </c>
      <c r="I30" s="18">
        <f t="shared" si="22"/>
        <v>150</v>
      </c>
      <c r="J30" s="18">
        <f t="shared" si="22"/>
        <v>150</v>
      </c>
      <c r="K30" s="18">
        <f t="shared" si="22"/>
        <v>150</v>
      </c>
      <c r="L30" s="18">
        <f t="shared" si="22"/>
        <v>150</v>
      </c>
      <c r="M30" s="18">
        <f t="shared" si="22"/>
        <v>150</v>
      </c>
      <c r="N30" s="18">
        <f t="shared" si="22"/>
        <v>150</v>
      </c>
      <c r="O30" s="18">
        <v>0</v>
      </c>
      <c r="P30" s="18">
        <v>0</v>
      </c>
      <c r="Q30" s="18">
        <v>0</v>
      </c>
      <c r="R30" s="19">
        <f t="shared" si="21"/>
        <v>1800</v>
      </c>
    </row>
    <row r="31" spans="1:34" outlineLevel="1">
      <c r="A31" s="16"/>
      <c r="B31" s="17" t="s">
        <v>67</v>
      </c>
      <c r="C31" s="18">
        <v>80</v>
      </c>
      <c r="D31" s="18">
        <f t="shared" si="22"/>
        <v>80</v>
      </c>
      <c r="E31" s="18">
        <f t="shared" si="22"/>
        <v>80</v>
      </c>
      <c r="F31" s="18">
        <f t="shared" si="22"/>
        <v>80</v>
      </c>
      <c r="G31" s="18">
        <f t="shared" si="22"/>
        <v>80</v>
      </c>
      <c r="H31" s="18">
        <f t="shared" si="22"/>
        <v>80</v>
      </c>
      <c r="I31" s="18">
        <f t="shared" si="22"/>
        <v>80</v>
      </c>
      <c r="J31" s="18">
        <f t="shared" si="22"/>
        <v>80</v>
      </c>
      <c r="K31" s="18">
        <f t="shared" si="22"/>
        <v>80</v>
      </c>
      <c r="L31" s="18">
        <f t="shared" si="22"/>
        <v>80</v>
      </c>
      <c r="M31" s="18">
        <f t="shared" si="22"/>
        <v>80</v>
      </c>
      <c r="N31" s="18">
        <f t="shared" si="22"/>
        <v>80</v>
      </c>
      <c r="O31" s="18">
        <v>0</v>
      </c>
      <c r="P31" s="18">
        <v>0</v>
      </c>
      <c r="Q31" s="18">
        <v>0</v>
      </c>
      <c r="R31" s="19">
        <f t="shared" si="21"/>
        <v>960</v>
      </c>
    </row>
    <row r="32" spans="1:34" outlineLevel="1">
      <c r="A32" s="16"/>
      <c r="B32" s="17" t="s">
        <v>68</v>
      </c>
      <c r="C32" s="18">
        <v>300</v>
      </c>
      <c r="D32" s="18">
        <f t="shared" si="22"/>
        <v>300</v>
      </c>
      <c r="E32" s="18">
        <f t="shared" si="22"/>
        <v>300</v>
      </c>
      <c r="F32" s="18">
        <f t="shared" si="22"/>
        <v>300</v>
      </c>
      <c r="G32" s="18">
        <f t="shared" si="22"/>
        <v>300</v>
      </c>
      <c r="H32" s="18">
        <f t="shared" si="22"/>
        <v>300</v>
      </c>
      <c r="I32" s="18">
        <f t="shared" si="22"/>
        <v>300</v>
      </c>
      <c r="J32" s="18">
        <f t="shared" si="22"/>
        <v>300</v>
      </c>
      <c r="K32" s="18">
        <f t="shared" si="22"/>
        <v>300</v>
      </c>
      <c r="L32" s="18">
        <f t="shared" si="22"/>
        <v>300</v>
      </c>
      <c r="M32" s="18">
        <f t="shared" si="22"/>
        <v>300</v>
      </c>
      <c r="N32" s="18">
        <f t="shared" si="22"/>
        <v>300</v>
      </c>
      <c r="O32" s="18">
        <v>0</v>
      </c>
      <c r="P32" s="18">
        <v>0</v>
      </c>
      <c r="Q32" s="18">
        <v>0</v>
      </c>
      <c r="R32" s="19">
        <f>SUM(C32:Q32)</f>
        <v>3600</v>
      </c>
    </row>
    <row r="33" spans="1:34" outlineLevel="1">
      <c r="A33" s="16"/>
      <c r="B33" s="17" t="s">
        <v>69</v>
      </c>
      <c r="C33" s="18">
        <v>0</v>
      </c>
      <c r="D33" s="18">
        <f t="shared" ref="D33:N33" si="23">C33</f>
        <v>0</v>
      </c>
      <c r="E33" s="18">
        <f t="shared" si="23"/>
        <v>0</v>
      </c>
      <c r="F33" s="18">
        <f t="shared" si="23"/>
        <v>0</v>
      </c>
      <c r="G33" s="18">
        <f t="shared" si="23"/>
        <v>0</v>
      </c>
      <c r="H33" s="18">
        <f t="shared" si="23"/>
        <v>0</v>
      </c>
      <c r="I33" s="18">
        <f t="shared" si="23"/>
        <v>0</v>
      </c>
      <c r="J33" s="18">
        <f t="shared" si="23"/>
        <v>0</v>
      </c>
      <c r="K33" s="18">
        <f t="shared" si="23"/>
        <v>0</v>
      </c>
      <c r="L33" s="18">
        <f t="shared" si="23"/>
        <v>0</v>
      </c>
      <c r="M33" s="18">
        <f t="shared" si="23"/>
        <v>0</v>
      </c>
      <c r="N33" s="18">
        <f t="shared" si="23"/>
        <v>0</v>
      </c>
      <c r="O33" s="18">
        <v>0</v>
      </c>
      <c r="P33" s="18">
        <v>0</v>
      </c>
      <c r="Q33" s="18">
        <v>0</v>
      </c>
      <c r="R33" s="19">
        <f>SUM(C33:Q33)</f>
        <v>0</v>
      </c>
    </row>
    <row r="34" spans="1:34" outlineLevel="1">
      <c r="A34" s="16"/>
      <c r="B34" s="17" t="s">
        <v>72</v>
      </c>
      <c r="C34" s="18">
        <v>0</v>
      </c>
      <c r="D34" s="18">
        <f t="shared" ref="D34:N34" si="24">C34</f>
        <v>0</v>
      </c>
      <c r="E34" s="18">
        <f t="shared" si="24"/>
        <v>0</v>
      </c>
      <c r="F34" s="18">
        <f t="shared" si="24"/>
        <v>0</v>
      </c>
      <c r="G34" s="18">
        <f t="shared" si="24"/>
        <v>0</v>
      </c>
      <c r="H34" s="18">
        <f t="shared" si="24"/>
        <v>0</v>
      </c>
      <c r="I34" s="18">
        <f t="shared" si="24"/>
        <v>0</v>
      </c>
      <c r="J34" s="18">
        <f t="shared" si="24"/>
        <v>0</v>
      </c>
      <c r="K34" s="18">
        <f t="shared" si="24"/>
        <v>0</v>
      </c>
      <c r="L34" s="18">
        <f t="shared" si="24"/>
        <v>0</v>
      </c>
      <c r="M34" s="18">
        <f t="shared" si="24"/>
        <v>0</v>
      </c>
      <c r="N34" s="18">
        <f t="shared" si="24"/>
        <v>0</v>
      </c>
      <c r="O34" s="18">
        <v>0</v>
      </c>
      <c r="P34" s="18">
        <v>0</v>
      </c>
      <c r="Q34" s="18">
        <v>0</v>
      </c>
      <c r="R34" s="19">
        <f t="shared" si="21"/>
        <v>0</v>
      </c>
    </row>
    <row r="35" spans="1:34" outlineLevel="1">
      <c r="A35" s="16"/>
      <c r="B35" s="17" t="s">
        <v>81</v>
      </c>
      <c r="C35" s="18">
        <v>800</v>
      </c>
      <c r="D35" s="18">
        <f t="shared" ref="D35:N35" si="25">C35</f>
        <v>800</v>
      </c>
      <c r="E35" s="18">
        <f t="shared" si="25"/>
        <v>800</v>
      </c>
      <c r="F35" s="18">
        <f t="shared" si="25"/>
        <v>800</v>
      </c>
      <c r="G35" s="18">
        <f t="shared" si="25"/>
        <v>800</v>
      </c>
      <c r="H35" s="18">
        <f t="shared" si="25"/>
        <v>800</v>
      </c>
      <c r="I35" s="18">
        <f t="shared" si="25"/>
        <v>800</v>
      </c>
      <c r="J35" s="18">
        <f t="shared" si="25"/>
        <v>800</v>
      </c>
      <c r="K35" s="18">
        <f t="shared" si="25"/>
        <v>800</v>
      </c>
      <c r="L35" s="18">
        <f t="shared" si="25"/>
        <v>800</v>
      </c>
      <c r="M35" s="18">
        <f t="shared" si="25"/>
        <v>800</v>
      </c>
      <c r="N35" s="18">
        <f t="shared" si="25"/>
        <v>800</v>
      </c>
      <c r="O35" s="18">
        <v>0</v>
      </c>
      <c r="P35" s="18">
        <v>0</v>
      </c>
      <c r="Q35" s="18">
        <v>0</v>
      </c>
      <c r="R35" s="19">
        <f t="shared" si="21"/>
        <v>9600</v>
      </c>
    </row>
    <row r="36" spans="1:34" outlineLevel="1">
      <c r="A36" s="16"/>
      <c r="B36" s="17" t="s">
        <v>70</v>
      </c>
      <c r="C36" s="18">
        <v>0</v>
      </c>
      <c r="D36" s="18">
        <f t="shared" ref="D36:N36" si="26">C36</f>
        <v>0</v>
      </c>
      <c r="E36" s="18">
        <f t="shared" si="26"/>
        <v>0</v>
      </c>
      <c r="F36" s="18">
        <f t="shared" si="26"/>
        <v>0</v>
      </c>
      <c r="G36" s="18">
        <f t="shared" si="26"/>
        <v>0</v>
      </c>
      <c r="H36" s="18">
        <f t="shared" si="26"/>
        <v>0</v>
      </c>
      <c r="I36" s="18">
        <f t="shared" si="26"/>
        <v>0</v>
      </c>
      <c r="J36" s="18">
        <f t="shared" si="26"/>
        <v>0</v>
      </c>
      <c r="K36" s="18">
        <f t="shared" si="26"/>
        <v>0</v>
      </c>
      <c r="L36" s="18">
        <f t="shared" si="26"/>
        <v>0</v>
      </c>
      <c r="M36" s="18">
        <f t="shared" si="26"/>
        <v>0</v>
      </c>
      <c r="N36" s="18">
        <f t="shared" si="26"/>
        <v>0</v>
      </c>
      <c r="O36" s="18">
        <v>0</v>
      </c>
      <c r="P36" s="18">
        <v>0</v>
      </c>
      <c r="Q36" s="18">
        <v>0</v>
      </c>
      <c r="R36" s="19">
        <f t="shared" si="21"/>
        <v>0</v>
      </c>
    </row>
    <row r="37" spans="1:34" ht="15" outlineLevel="1" thickBot="1">
      <c r="A37" s="20"/>
      <c r="B37" s="21"/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3">
        <f t="shared" si="21"/>
        <v>0</v>
      </c>
    </row>
    <row r="38" spans="1:34" ht="15" thickBot="1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  <row r="39" spans="1:34" s="15" customFormat="1">
      <c r="A39" s="11" t="s">
        <v>3</v>
      </c>
      <c r="B39" s="12"/>
      <c r="C39" s="13">
        <f t="shared" ref="C39:Q39" si="27">SUM(C40:C44)</f>
        <v>100</v>
      </c>
      <c r="D39" s="13">
        <f t="shared" si="27"/>
        <v>100</v>
      </c>
      <c r="E39" s="13">
        <f t="shared" si="27"/>
        <v>100</v>
      </c>
      <c r="F39" s="13">
        <f t="shared" si="27"/>
        <v>100</v>
      </c>
      <c r="G39" s="13">
        <f t="shared" si="27"/>
        <v>100</v>
      </c>
      <c r="H39" s="13">
        <f t="shared" si="27"/>
        <v>100</v>
      </c>
      <c r="I39" s="13">
        <f t="shared" si="27"/>
        <v>100</v>
      </c>
      <c r="J39" s="13">
        <f t="shared" si="27"/>
        <v>100</v>
      </c>
      <c r="K39" s="13">
        <f t="shared" si="27"/>
        <v>100</v>
      </c>
      <c r="L39" s="13">
        <f t="shared" si="27"/>
        <v>100</v>
      </c>
      <c r="M39" s="13">
        <f t="shared" si="27"/>
        <v>100</v>
      </c>
      <c r="N39" s="13">
        <f>SUM(N40:N44)</f>
        <v>100</v>
      </c>
      <c r="O39" s="13">
        <f>SUM(O40:O44)</f>
        <v>0</v>
      </c>
      <c r="P39" s="13">
        <f>SUM(P40:P44)</f>
        <v>0</v>
      </c>
      <c r="Q39" s="13">
        <f t="shared" si="27"/>
        <v>0</v>
      </c>
      <c r="R39" s="14">
        <f>SUM(R40:R45)</f>
        <v>1200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outlineLevel="1">
      <c r="A40" s="16"/>
      <c r="B40" s="17" t="s">
        <v>4</v>
      </c>
      <c r="C40" s="18">
        <v>100</v>
      </c>
      <c r="D40" s="18">
        <f t="shared" ref="D40:N40" si="28">C40</f>
        <v>100</v>
      </c>
      <c r="E40" s="18">
        <f t="shared" si="28"/>
        <v>100</v>
      </c>
      <c r="F40" s="18">
        <f t="shared" si="28"/>
        <v>100</v>
      </c>
      <c r="G40" s="18">
        <f t="shared" si="28"/>
        <v>100</v>
      </c>
      <c r="H40" s="18">
        <f t="shared" si="28"/>
        <v>100</v>
      </c>
      <c r="I40" s="18">
        <f t="shared" si="28"/>
        <v>100</v>
      </c>
      <c r="J40" s="18">
        <f t="shared" si="28"/>
        <v>100</v>
      </c>
      <c r="K40" s="18">
        <f t="shared" si="28"/>
        <v>100</v>
      </c>
      <c r="L40" s="18">
        <f t="shared" si="28"/>
        <v>100</v>
      </c>
      <c r="M40" s="18">
        <f t="shared" si="28"/>
        <v>100</v>
      </c>
      <c r="N40" s="18">
        <f t="shared" si="28"/>
        <v>100</v>
      </c>
      <c r="O40" s="18">
        <v>0</v>
      </c>
      <c r="P40" s="18">
        <v>0</v>
      </c>
      <c r="Q40" s="18">
        <v>0</v>
      </c>
      <c r="R40" s="19">
        <f>SUM(C40:Q40)</f>
        <v>1200</v>
      </c>
    </row>
    <row r="41" spans="1:34" outlineLevel="1">
      <c r="A41" s="16"/>
      <c r="B41" s="17" t="s">
        <v>62</v>
      </c>
      <c r="C41" s="18">
        <v>0</v>
      </c>
      <c r="D41" s="18">
        <f t="shared" ref="D41:N41" si="29">C41</f>
        <v>0</v>
      </c>
      <c r="E41" s="18">
        <f t="shared" si="29"/>
        <v>0</v>
      </c>
      <c r="F41" s="18">
        <f t="shared" si="29"/>
        <v>0</v>
      </c>
      <c r="G41" s="18">
        <f t="shared" si="29"/>
        <v>0</v>
      </c>
      <c r="H41" s="18">
        <f t="shared" si="29"/>
        <v>0</v>
      </c>
      <c r="I41" s="18">
        <f t="shared" si="29"/>
        <v>0</v>
      </c>
      <c r="J41" s="18">
        <f t="shared" si="29"/>
        <v>0</v>
      </c>
      <c r="K41" s="18">
        <f t="shared" si="29"/>
        <v>0</v>
      </c>
      <c r="L41" s="18">
        <f t="shared" si="29"/>
        <v>0</v>
      </c>
      <c r="M41" s="18">
        <f t="shared" si="29"/>
        <v>0</v>
      </c>
      <c r="N41" s="18">
        <f t="shared" si="29"/>
        <v>0</v>
      </c>
      <c r="O41" s="18">
        <v>0</v>
      </c>
      <c r="P41" s="18">
        <v>0</v>
      </c>
      <c r="Q41" s="18">
        <v>0</v>
      </c>
      <c r="R41" s="19">
        <f>SUM(C41:Q41)</f>
        <v>0</v>
      </c>
    </row>
    <row r="42" spans="1:34" outlineLevel="1">
      <c r="A42" s="16"/>
      <c r="B42" s="17" t="s">
        <v>5</v>
      </c>
      <c r="C42" s="18">
        <v>0</v>
      </c>
      <c r="D42" s="18">
        <f t="shared" ref="D42:N42" si="30">C42</f>
        <v>0</v>
      </c>
      <c r="E42" s="18">
        <f t="shared" si="30"/>
        <v>0</v>
      </c>
      <c r="F42" s="18">
        <f t="shared" si="30"/>
        <v>0</v>
      </c>
      <c r="G42" s="18">
        <f t="shared" si="30"/>
        <v>0</v>
      </c>
      <c r="H42" s="18">
        <f t="shared" si="30"/>
        <v>0</v>
      </c>
      <c r="I42" s="18">
        <f t="shared" si="30"/>
        <v>0</v>
      </c>
      <c r="J42" s="18">
        <f t="shared" si="30"/>
        <v>0</v>
      </c>
      <c r="K42" s="18">
        <f t="shared" si="30"/>
        <v>0</v>
      </c>
      <c r="L42" s="18">
        <f t="shared" si="30"/>
        <v>0</v>
      </c>
      <c r="M42" s="18">
        <f t="shared" si="30"/>
        <v>0</v>
      </c>
      <c r="N42" s="18">
        <f t="shared" si="30"/>
        <v>0</v>
      </c>
      <c r="O42" s="18">
        <v>0</v>
      </c>
      <c r="P42" s="18">
        <v>0</v>
      </c>
      <c r="Q42" s="18">
        <v>0</v>
      </c>
      <c r="R42" s="19">
        <f>SUM(C42:Q42)</f>
        <v>0</v>
      </c>
    </row>
    <row r="43" spans="1:34" outlineLevel="1">
      <c r="A43" s="16"/>
      <c r="B43" s="17" t="s">
        <v>6</v>
      </c>
      <c r="C43" s="18">
        <v>0</v>
      </c>
      <c r="D43" s="18">
        <f>C43</f>
        <v>0</v>
      </c>
      <c r="E43" s="18">
        <f t="shared" ref="E43:N43" si="31">D43</f>
        <v>0</v>
      </c>
      <c r="F43" s="18">
        <f t="shared" si="31"/>
        <v>0</v>
      </c>
      <c r="G43" s="18">
        <f t="shared" si="31"/>
        <v>0</v>
      </c>
      <c r="H43" s="18">
        <f t="shared" si="31"/>
        <v>0</v>
      </c>
      <c r="I43" s="18">
        <f t="shared" si="31"/>
        <v>0</v>
      </c>
      <c r="J43" s="18">
        <f t="shared" si="31"/>
        <v>0</v>
      </c>
      <c r="K43" s="18">
        <f t="shared" si="31"/>
        <v>0</v>
      </c>
      <c r="L43" s="18">
        <f t="shared" si="31"/>
        <v>0</v>
      </c>
      <c r="M43" s="18">
        <f t="shared" si="31"/>
        <v>0</v>
      </c>
      <c r="N43" s="18">
        <f t="shared" si="31"/>
        <v>0</v>
      </c>
      <c r="O43" s="18">
        <v>0</v>
      </c>
      <c r="P43" s="18">
        <v>0</v>
      </c>
      <c r="Q43" s="18">
        <v>0</v>
      </c>
      <c r="R43" s="19">
        <f>SUM(C43:Q43)</f>
        <v>0</v>
      </c>
    </row>
    <row r="44" spans="1:34" ht="15" outlineLevel="1" thickBot="1">
      <c r="A44" s="20"/>
      <c r="B44" s="21" t="s">
        <v>1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3">
        <f>SUM(C44:Q44)</f>
        <v>0</v>
      </c>
    </row>
    <row r="45" spans="1:34" ht="15" thickBot="1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34" s="15" customFormat="1">
      <c r="A46" s="11" t="s">
        <v>7</v>
      </c>
      <c r="B46" s="12"/>
      <c r="C46" s="13">
        <f t="shared" ref="C46:Q46" si="32">SUM(C47:C51)</f>
        <v>230</v>
      </c>
      <c r="D46" s="13">
        <f t="shared" si="32"/>
        <v>230</v>
      </c>
      <c r="E46" s="13">
        <f t="shared" si="32"/>
        <v>230</v>
      </c>
      <c r="F46" s="13">
        <f t="shared" si="32"/>
        <v>230</v>
      </c>
      <c r="G46" s="13">
        <f t="shared" si="32"/>
        <v>230</v>
      </c>
      <c r="H46" s="13">
        <f t="shared" si="32"/>
        <v>230</v>
      </c>
      <c r="I46" s="13">
        <f t="shared" si="32"/>
        <v>230</v>
      </c>
      <c r="J46" s="13">
        <f t="shared" si="32"/>
        <v>230</v>
      </c>
      <c r="K46" s="13">
        <f t="shared" si="32"/>
        <v>230</v>
      </c>
      <c r="L46" s="13">
        <f t="shared" si="32"/>
        <v>230</v>
      </c>
      <c r="M46" s="13">
        <f t="shared" si="32"/>
        <v>230</v>
      </c>
      <c r="N46" s="13">
        <f>SUM(N47:N51)</f>
        <v>230</v>
      </c>
      <c r="O46" s="13">
        <f>SUM(O47:O51)</f>
        <v>0</v>
      </c>
      <c r="P46" s="13">
        <f>SUM(P47:P51)</f>
        <v>0</v>
      </c>
      <c r="Q46" s="13">
        <f t="shared" si="32"/>
        <v>0</v>
      </c>
      <c r="R46" s="14">
        <f t="shared" ref="R46:R51" si="33">SUM(C46:Q46)</f>
        <v>2760</v>
      </c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outlineLevel="1">
      <c r="A47" s="16"/>
      <c r="B47" s="17" t="s">
        <v>73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9">
        <f t="shared" si="33"/>
        <v>0</v>
      </c>
    </row>
    <row r="48" spans="1:34" outlineLevel="1">
      <c r="A48" s="16"/>
      <c r="B48" s="17" t="s">
        <v>75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9">
        <f t="shared" si="33"/>
        <v>0</v>
      </c>
    </row>
    <row r="49" spans="1:38" outlineLevel="1">
      <c r="A49" s="16"/>
      <c r="B49" s="17" t="s">
        <v>76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9">
        <f t="shared" si="33"/>
        <v>0</v>
      </c>
    </row>
    <row r="50" spans="1:38" outlineLevel="1">
      <c r="A50" s="16"/>
      <c r="B50" s="17" t="s">
        <v>1</v>
      </c>
      <c r="C50" s="18">
        <v>230</v>
      </c>
      <c r="D50" s="18">
        <f>C50</f>
        <v>230</v>
      </c>
      <c r="E50" s="18">
        <f t="shared" ref="E50:N50" si="34">D50</f>
        <v>230</v>
      </c>
      <c r="F50" s="18">
        <f t="shared" si="34"/>
        <v>230</v>
      </c>
      <c r="G50" s="18">
        <f t="shared" si="34"/>
        <v>230</v>
      </c>
      <c r="H50" s="18">
        <f t="shared" si="34"/>
        <v>230</v>
      </c>
      <c r="I50" s="18">
        <f t="shared" si="34"/>
        <v>230</v>
      </c>
      <c r="J50" s="18">
        <f t="shared" si="34"/>
        <v>230</v>
      </c>
      <c r="K50" s="18">
        <f t="shared" si="34"/>
        <v>230</v>
      </c>
      <c r="L50" s="18">
        <f t="shared" si="34"/>
        <v>230</v>
      </c>
      <c r="M50" s="18">
        <f t="shared" si="34"/>
        <v>230</v>
      </c>
      <c r="N50" s="18">
        <f t="shared" si="34"/>
        <v>230</v>
      </c>
      <c r="O50" s="18">
        <v>0</v>
      </c>
      <c r="P50" s="18">
        <v>0</v>
      </c>
      <c r="Q50" s="18">
        <v>0</v>
      </c>
      <c r="R50" s="19">
        <f t="shared" si="33"/>
        <v>2760</v>
      </c>
    </row>
    <row r="51" spans="1:38" ht="15" outlineLevel="1" thickBot="1">
      <c r="A51" s="20"/>
      <c r="B51" s="21"/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3">
        <f t="shared" si="33"/>
        <v>0</v>
      </c>
    </row>
    <row r="52" spans="1:38" ht="15" thickBot="1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38" s="15" customFormat="1">
      <c r="A53" s="11" t="s">
        <v>8</v>
      </c>
      <c r="B53" s="12"/>
      <c r="C53" s="13">
        <f t="shared" ref="C53:Q53" si="35">SUM(C54:C58)</f>
        <v>0</v>
      </c>
      <c r="D53" s="13">
        <f t="shared" si="35"/>
        <v>0</v>
      </c>
      <c r="E53" s="13">
        <f t="shared" si="35"/>
        <v>0</v>
      </c>
      <c r="F53" s="13">
        <f t="shared" si="35"/>
        <v>0</v>
      </c>
      <c r="G53" s="13">
        <f t="shared" si="35"/>
        <v>0</v>
      </c>
      <c r="H53" s="13">
        <f t="shared" si="35"/>
        <v>0</v>
      </c>
      <c r="I53" s="13">
        <f t="shared" si="35"/>
        <v>0</v>
      </c>
      <c r="J53" s="13">
        <f t="shared" si="35"/>
        <v>0</v>
      </c>
      <c r="K53" s="13">
        <f t="shared" si="35"/>
        <v>0</v>
      </c>
      <c r="L53" s="13">
        <f t="shared" si="35"/>
        <v>0</v>
      </c>
      <c r="M53" s="13">
        <f t="shared" si="35"/>
        <v>0</v>
      </c>
      <c r="N53" s="13">
        <f t="shared" si="35"/>
        <v>0</v>
      </c>
      <c r="O53" s="13">
        <f t="shared" si="35"/>
        <v>0</v>
      </c>
      <c r="P53" s="13">
        <f t="shared" si="35"/>
        <v>0</v>
      </c>
      <c r="Q53" s="13">
        <f t="shared" si="35"/>
        <v>0</v>
      </c>
      <c r="R53" s="14">
        <f t="shared" ref="R53:R58" si="36">SUM(C53:Q53)</f>
        <v>0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8" outlineLevel="1">
      <c r="A54" s="16"/>
      <c r="B54" s="17" t="s">
        <v>77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9">
        <f t="shared" si="36"/>
        <v>0</v>
      </c>
    </row>
    <row r="55" spans="1:38" outlineLevel="1">
      <c r="A55" s="16"/>
      <c r="B55" s="17" t="s">
        <v>74</v>
      </c>
      <c r="C55" s="18">
        <v>0</v>
      </c>
      <c r="D55" s="18">
        <f>C55</f>
        <v>0</v>
      </c>
      <c r="E55" s="18">
        <f t="shared" ref="E55:N55" si="37">D55</f>
        <v>0</v>
      </c>
      <c r="F55" s="18">
        <f t="shared" si="37"/>
        <v>0</v>
      </c>
      <c r="G55" s="18">
        <f t="shared" si="37"/>
        <v>0</v>
      </c>
      <c r="H55" s="18">
        <f t="shared" si="37"/>
        <v>0</v>
      </c>
      <c r="I55" s="18">
        <f t="shared" si="37"/>
        <v>0</v>
      </c>
      <c r="J55" s="18">
        <f t="shared" si="37"/>
        <v>0</v>
      </c>
      <c r="K55" s="18">
        <f t="shared" si="37"/>
        <v>0</v>
      </c>
      <c r="L55" s="18">
        <f t="shared" si="37"/>
        <v>0</v>
      </c>
      <c r="M55" s="18">
        <f t="shared" si="37"/>
        <v>0</v>
      </c>
      <c r="N55" s="18">
        <f t="shared" si="37"/>
        <v>0</v>
      </c>
      <c r="O55" s="18">
        <v>0</v>
      </c>
      <c r="P55" s="18">
        <v>0</v>
      </c>
      <c r="Q55" s="18">
        <v>0</v>
      </c>
      <c r="R55" s="19">
        <f t="shared" si="36"/>
        <v>0</v>
      </c>
    </row>
    <row r="56" spans="1:38" outlineLevel="1">
      <c r="A56" s="16"/>
      <c r="B56" s="17" t="s">
        <v>78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9">
        <f t="shared" si="36"/>
        <v>0</v>
      </c>
    </row>
    <row r="57" spans="1:38" outlineLevel="1">
      <c r="A57" s="16"/>
      <c r="B57" s="17" t="s">
        <v>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9">
        <f t="shared" si="36"/>
        <v>0</v>
      </c>
    </row>
    <row r="58" spans="1:38" ht="15" outlineLevel="1" thickBot="1">
      <c r="A58" s="20"/>
      <c r="B58" s="21"/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3">
        <f t="shared" si="36"/>
        <v>0</v>
      </c>
    </row>
    <row r="59" spans="1:38" ht="15" thickBot="1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38" s="15" customFormat="1">
      <c r="A60" s="11" t="s">
        <v>13</v>
      </c>
      <c r="B60" s="12"/>
      <c r="C60" s="13">
        <f t="shared" ref="C60:Q60" si="38">SUM(C61:C65)</f>
        <v>90</v>
      </c>
      <c r="D60" s="13">
        <f t="shared" si="38"/>
        <v>90</v>
      </c>
      <c r="E60" s="13">
        <f t="shared" si="38"/>
        <v>90</v>
      </c>
      <c r="F60" s="13">
        <f t="shared" si="38"/>
        <v>90</v>
      </c>
      <c r="G60" s="13">
        <f t="shared" si="38"/>
        <v>90</v>
      </c>
      <c r="H60" s="13">
        <f t="shared" si="38"/>
        <v>90</v>
      </c>
      <c r="I60" s="13">
        <f t="shared" si="38"/>
        <v>90</v>
      </c>
      <c r="J60" s="13">
        <f t="shared" si="38"/>
        <v>90</v>
      </c>
      <c r="K60" s="13">
        <f t="shared" si="38"/>
        <v>90</v>
      </c>
      <c r="L60" s="13">
        <f t="shared" si="38"/>
        <v>90</v>
      </c>
      <c r="M60" s="13">
        <f t="shared" si="38"/>
        <v>90</v>
      </c>
      <c r="N60" s="13">
        <f t="shared" si="38"/>
        <v>90</v>
      </c>
      <c r="O60" s="13">
        <f t="shared" si="38"/>
        <v>0</v>
      </c>
      <c r="P60" s="13">
        <f t="shared" si="38"/>
        <v>0</v>
      </c>
      <c r="Q60" s="13">
        <f t="shared" si="38"/>
        <v>0</v>
      </c>
      <c r="R60" s="14">
        <f t="shared" ref="R60:R65" si="39">SUM(C60:Q60)</f>
        <v>1080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outlineLevel="1">
      <c r="A61" s="16"/>
      <c r="B61" s="17" t="s">
        <v>15</v>
      </c>
      <c r="C61" s="18">
        <v>30</v>
      </c>
      <c r="D61" s="18">
        <f>C61</f>
        <v>30</v>
      </c>
      <c r="E61" s="18">
        <f t="shared" ref="E61:N61" si="40">D61</f>
        <v>30</v>
      </c>
      <c r="F61" s="18">
        <f t="shared" si="40"/>
        <v>30</v>
      </c>
      <c r="G61" s="18">
        <f t="shared" si="40"/>
        <v>30</v>
      </c>
      <c r="H61" s="18">
        <f t="shared" si="40"/>
        <v>30</v>
      </c>
      <c r="I61" s="18">
        <f t="shared" si="40"/>
        <v>30</v>
      </c>
      <c r="J61" s="18">
        <f t="shared" si="40"/>
        <v>30</v>
      </c>
      <c r="K61" s="18">
        <f t="shared" si="40"/>
        <v>30</v>
      </c>
      <c r="L61" s="18">
        <f t="shared" si="40"/>
        <v>30</v>
      </c>
      <c r="M61" s="18">
        <f t="shared" si="40"/>
        <v>30</v>
      </c>
      <c r="N61" s="18">
        <f t="shared" si="40"/>
        <v>30</v>
      </c>
      <c r="O61" s="18">
        <v>0</v>
      </c>
      <c r="P61" s="18">
        <v>0</v>
      </c>
      <c r="Q61" s="18">
        <v>0</v>
      </c>
      <c r="R61" s="19">
        <f t="shared" si="39"/>
        <v>360</v>
      </c>
    </row>
    <row r="62" spans="1:38" outlineLevel="1">
      <c r="A62" s="16"/>
      <c r="B62" s="17" t="s">
        <v>14</v>
      </c>
      <c r="C62" s="18">
        <v>20</v>
      </c>
      <c r="D62" s="18">
        <f>C62</f>
        <v>20</v>
      </c>
      <c r="E62" s="18">
        <f t="shared" ref="E62:N62" si="41">D62</f>
        <v>20</v>
      </c>
      <c r="F62" s="18">
        <f t="shared" si="41"/>
        <v>20</v>
      </c>
      <c r="G62" s="18">
        <f t="shared" si="41"/>
        <v>20</v>
      </c>
      <c r="H62" s="18">
        <f t="shared" si="41"/>
        <v>20</v>
      </c>
      <c r="I62" s="18">
        <f t="shared" si="41"/>
        <v>20</v>
      </c>
      <c r="J62" s="18">
        <f t="shared" si="41"/>
        <v>20</v>
      </c>
      <c r="K62" s="18">
        <f t="shared" si="41"/>
        <v>20</v>
      </c>
      <c r="L62" s="18">
        <f t="shared" si="41"/>
        <v>20</v>
      </c>
      <c r="M62" s="18">
        <f t="shared" si="41"/>
        <v>20</v>
      </c>
      <c r="N62" s="18">
        <f t="shared" si="41"/>
        <v>20</v>
      </c>
      <c r="O62" s="18">
        <v>0</v>
      </c>
      <c r="P62" s="18">
        <v>0</v>
      </c>
      <c r="Q62" s="18">
        <v>0</v>
      </c>
      <c r="R62" s="19">
        <f t="shared" si="39"/>
        <v>240</v>
      </c>
    </row>
    <row r="63" spans="1:38" outlineLevel="1">
      <c r="A63" s="16"/>
      <c r="B63" s="17" t="s">
        <v>16</v>
      </c>
      <c r="C63" s="18">
        <v>40</v>
      </c>
      <c r="D63" s="18">
        <f>C63</f>
        <v>40</v>
      </c>
      <c r="E63" s="18">
        <f t="shared" ref="E63:N63" si="42">D63</f>
        <v>40</v>
      </c>
      <c r="F63" s="18">
        <f t="shared" si="42"/>
        <v>40</v>
      </c>
      <c r="G63" s="18">
        <f t="shared" si="42"/>
        <v>40</v>
      </c>
      <c r="H63" s="18">
        <f t="shared" si="42"/>
        <v>40</v>
      </c>
      <c r="I63" s="18">
        <f t="shared" si="42"/>
        <v>40</v>
      </c>
      <c r="J63" s="18">
        <f t="shared" si="42"/>
        <v>40</v>
      </c>
      <c r="K63" s="18">
        <f t="shared" si="42"/>
        <v>40</v>
      </c>
      <c r="L63" s="18">
        <f t="shared" si="42"/>
        <v>40</v>
      </c>
      <c r="M63" s="18">
        <f t="shared" si="42"/>
        <v>40</v>
      </c>
      <c r="N63" s="18">
        <f t="shared" si="42"/>
        <v>40</v>
      </c>
      <c r="O63" s="18">
        <v>0</v>
      </c>
      <c r="P63" s="18">
        <v>0</v>
      </c>
      <c r="Q63" s="18">
        <v>0</v>
      </c>
      <c r="R63" s="19">
        <f t="shared" si="39"/>
        <v>480</v>
      </c>
    </row>
    <row r="64" spans="1:38" outlineLevel="1">
      <c r="A64" s="16"/>
      <c r="B64" s="17" t="s">
        <v>1</v>
      </c>
      <c r="C64" s="18">
        <v>0</v>
      </c>
      <c r="D64" s="18">
        <f>C64</f>
        <v>0</v>
      </c>
      <c r="E64" s="18">
        <f t="shared" ref="E64:N64" si="43">D64</f>
        <v>0</v>
      </c>
      <c r="F64" s="18">
        <f t="shared" si="43"/>
        <v>0</v>
      </c>
      <c r="G64" s="18">
        <f t="shared" si="43"/>
        <v>0</v>
      </c>
      <c r="H64" s="18">
        <f t="shared" si="43"/>
        <v>0</v>
      </c>
      <c r="I64" s="18">
        <f t="shared" si="43"/>
        <v>0</v>
      </c>
      <c r="J64" s="18">
        <f t="shared" si="43"/>
        <v>0</v>
      </c>
      <c r="K64" s="18">
        <f t="shared" si="43"/>
        <v>0</v>
      </c>
      <c r="L64" s="18">
        <f t="shared" si="43"/>
        <v>0</v>
      </c>
      <c r="M64" s="18">
        <f t="shared" si="43"/>
        <v>0</v>
      </c>
      <c r="N64" s="18">
        <f t="shared" si="43"/>
        <v>0</v>
      </c>
      <c r="O64" s="18">
        <v>0</v>
      </c>
      <c r="P64" s="18">
        <v>0</v>
      </c>
      <c r="Q64" s="18">
        <v>0</v>
      </c>
      <c r="R64" s="19">
        <f t="shared" si="39"/>
        <v>0</v>
      </c>
    </row>
    <row r="65" spans="1:38" ht="15" outlineLevel="1" thickBot="1">
      <c r="A65" s="20"/>
      <c r="B65" s="21"/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3">
        <f t="shared" si="39"/>
        <v>0</v>
      </c>
    </row>
    <row r="66" spans="1:38" ht="15" thickBot="1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38" s="15" customFormat="1">
      <c r="A67" s="11" t="s">
        <v>17</v>
      </c>
      <c r="B67" s="12"/>
      <c r="C67" s="13">
        <f t="shared" ref="C67:Q67" si="44">SUM(C68:C73)</f>
        <v>150</v>
      </c>
      <c r="D67" s="13">
        <f t="shared" si="44"/>
        <v>150</v>
      </c>
      <c r="E67" s="13">
        <f t="shared" si="44"/>
        <v>150</v>
      </c>
      <c r="F67" s="13">
        <f t="shared" si="44"/>
        <v>150</v>
      </c>
      <c r="G67" s="13">
        <f t="shared" si="44"/>
        <v>150</v>
      </c>
      <c r="H67" s="13">
        <f t="shared" si="44"/>
        <v>150</v>
      </c>
      <c r="I67" s="13">
        <f t="shared" si="44"/>
        <v>150</v>
      </c>
      <c r="J67" s="13">
        <f t="shared" si="44"/>
        <v>150</v>
      </c>
      <c r="K67" s="13">
        <f t="shared" si="44"/>
        <v>150</v>
      </c>
      <c r="L67" s="13">
        <f t="shared" si="44"/>
        <v>150</v>
      </c>
      <c r="M67" s="13">
        <f t="shared" si="44"/>
        <v>150</v>
      </c>
      <c r="N67" s="13">
        <f t="shared" si="44"/>
        <v>150</v>
      </c>
      <c r="O67" s="13">
        <f t="shared" si="44"/>
        <v>0</v>
      </c>
      <c r="P67" s="13">
        <f t="shared" si="44"/>
        <v>0</v>
      </c>
      <c r="Q67" s="13">
        <f t="shared" si="44"/>
        <v>0</v>
      </c>
      <c r="R67" s="14">
        <f t="shared" ref="R67:R78" si="45">SUM(C67:Q67)</f>
        <v>1800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outlineLevel="1">
      <c r="A68" s="16"/>
      <c r="B68" s="17" t="s">
        <v>18</v>
      </c>
      <c r="C68" s="18">
        <v>0</v>
      </c>
      <c r="D68" s="18">
        <f t="shared" ref="D68:N68" si="46">C68</f>
        <v>0</v>
      </c>
      <c r="E68" s="18">
        <f t="shared" si="46"/>
        <v>0</v>
      </c>
      <c r="F68" s="18">
        <f t="shared" si="46"/>
        <v>0</v>
      </c>
      <c r="G68" s="18">
        <f t="shared" si="46"/>
        <v>0</v>
      </c>
      <c r="H68" s="18">
        <f t="shared" si="46"/>
        <v>0</v>
      </c>
      <c r="I68" s="18">
        <f t="shared" si="46"/>
        <v>0</v>
      </c>
      <c r="J68" s="18">
        <f t="shared" si="46"/>
        <v>0</v>
      </c>
      <c r="K68" s="18">
        <f t="shared" si="46"/>
        <v>0</v>
      </c>
      <c r="L68" s="18">
        <f t="shared" si="46"/>
        <v>0</v>
      </c>
      <c r="M68" s="18">
        <f t="shared" si="46"/>
        <v>0</v>
      </c>
      <c r="N68" s="18">
        <f t="shared" si="46"/>
        <v>0</v>
      </c>
      <c r="O68" s="18">
        <v>0</v>
      </c>
      <c r="P68" s="18">
        <v>0</v>
      </c>
      <c r="Q68" s="18">
        <v>0</v>
      </c>
      <c r="R68" s="19">
        <f t="shared" si="45"/>
        <v>0</v>
      </c>
    </row>
    <row r="69" spans="1:38" outlineLevel="1">
      <c r="A69" s="16"/>
      <c r="B69" s="17" t="s">
        <v>19</v>
      </c>
      <c r="C69" s="18">
        <v>0</v>
      </c>
      <c r="D69" s="18">
        <f t="shared" ref="D69:N69" si="47">C69</f>
        <v>0</v>
      </c>
      <c r="E69" s="18">
        <f t="shared" si="47"/>
        <v>0</v>
      </c>
      <c r="F69" s="18">
        <f t="shared" si="47"/>
        <v>0</v>
      </c>
      <c r="G69" s="18">
        <f t="shared" si="47"/>
        <v>0</v>
      </c>
      <c r="H69" s="18">
        <f t="shared" si="47"/>
        <v>0</v>
      </c>
      <c r="I69" s="18">
        <f t="shared" si="47"/>
        <v>0</v>
      </c>
      <c r="J69" s="18">
        <f t="shared" si="47"/>
        <v>0</v>
      </c>
      <c r="K69" s="18">
        <f t="shared" si="47"/>
        <v>0</v>
      </c>
      <c r="L69" s="18">
        <f t="shared" si="47"/>
        <v>0</v>
      </c>
      <c r="M69" s="18">
        <f t="shared" si="47"/>
        <v>0</v>
      </c>
      <c r="N69" s="18">
        <f t="shared" si="47"/>
        <v>0</v>
      </c>
      <c r="O69" s="18">
        <v>0</v>
      </c>
      <c r="P69" s="18">
        <v>0</v>
      </c>
      <c r="Q69" s="18">
        <v>0</v>
      </c>
      <c r="R69" s="19">
        <f t="shared" si="45"/>
        <v>0</v>
      </c>
    </row>
    <row r="70" spans="1:38" outlineLevel="1">
      <c r="A70" s="16"/>
      <c r="B70" s="17" t="s">
        <v>79</v>
      </c>
      <c r="C70" s="18">
        <v>0</v>
      </c>
      <c r="D70" s="18">
        <f t="shared" ref="D70:N70" si="48">C70</f>
        <v>0</v>
      </c>
      <c r="E70" s="18">
        <f t="shared" si="48"/>
        <v>0</v>
      </c>
      <c r="F70" s="18">
        <f t="shared" si="48"/>
        <v>0</v>
      </c>
      <c r="G70" s="18">
        <f t="shared" si="48"/>
        <v>0</v>
      </c>
      <c r="H70" s="18">
        <f t="shared" si="48"/>
        <v>0</v>
      </c>
      <c r="I70" s="18">
        <f t="shared" si="48"/>
        <v>0</v>
      </c>
      <c r="J70" s="18">
        <f t="shared" si="48"/>
        <v>0</v>
      </c>
      <c r="K70" s="18">
        <f t="shared" si="48"/>
        <v>0</v>
      </c>
      <c r="L70" s="18">
        <f t="shared" si="48"/>
        <v>0</v>
      </c>
      <c r="M70" s="18">
        <f t="shared" si="48"/>
        <v>0</v>
      </c>
      <c r="N70" s="18">
        <f t="shared" si="48"/>
        <v>0</v>
      </c>
      <c r="O70" s="18">
        <v>0</v>
      </c>
      <c r="P70" s="18">
        <v>0</v>
      </c>
      <c r="Q70" s="18">
        <v>0</v>
      </c>
      <c r="R70" s="19">
        <f t="shared" si="45"/>
        <v>0</v>
      </c>
    </row>
    <row r="71" spans="1:38" outlineLevel="1">
      <c r="A71" s="16"/>
      <c r="B71" s="17" t="s">
        <v>20</v>
      </c>
      <c r="C71" s="18">
        <v>150</v>
      </c>
      <c r="D71" s="18">
        <f>C71</f>
        <v>150</v>
      </c>
      <c r="E71" s="18">
        <f t="shared" ref="E71:N71" si="49">D71</f>
        <v>150</v>
      </c>
      <c r="F71" s="18">
        <f t="shared" si="49"/>
        <v>150</v>
      </c>
      <c r="G71" s="18">
        <f t="shared" si="49"/>
        <v>150</v>
      </c>
      <c r="H71" s="18">
        <f t="shared" si="49"/>
        <v>150</v>
      </c>
      <c r="I71" s="18">
        <f t="shared" si="49"/>
        <v>150</v>
      </c>
      <c r="J71" s="18">
        <f t="shared" si="49"/>
        <v>150</v>
      </c>
      <c r="K71" s="18">
        <f t="shared" si="49"/>
        <v>150</v>
      </c>
      <c r="L71" s="18">
        <f t="shared" si="49"/>
        <v>150</v>
      </c>
      <c r="M71" s="18">
        <f t="shared" si="49"/>
        <v>150</v>
      </c>
      <c r="N71" s="18">
        <f t="shared" si="49"/>
        <v>150</v>
      </c>
      <c r="O71" s="18">
        <v>0</v>
      </c>
      <c r="P71" s="18">
        <v>0</v>
      </c>
      <c r="Q71" s="18">
        <v>0</v>
      </c>
      <c r="R71" s="19">
        <f t="shared" si="45"/>
        <v>1800</v>
      </c>
    </row>
    <row r="72" spans="1:38" outlineLevel="1">
      <c r="A72" s="16"/>
      <c r="B72" s="17" t="s">
        <v>1</v>
      </c>
      <c r="C72" s="18">
        <v>0</v>
      </c>
      <c r="D72" s="18">
        <f>C72</f>
        <v>0</v>
      </c>
      <c r="E72" s="18">
        <f t="shared" ref="E72:N72" si="50">D72</f>
        <v>0</v>
      </c>
      <c r="F72" s="18">
        <f t="shared" si="50"/>
        <v>0</v>
      </c>
      <c r="G72" s="18">
        <f t="shared" si="50"/>
        <v>0</v>
      </c>
      <c r="H72" s="18">
        <f t="shared" si="50"/>
        <v>0</v>
      </c>
      <c r="I72" s="18">
        <f t="shared" si="50"/>
        <v>0</v>
      </c>
      <c r="J72" s="18">
        <f t="shared" si="50"/>
        <v>0</v>
      </c>
      <c r="K72" s="18">
        <f t="shared" si="50"/>
        <v>0</v>
      </c>
      <c r="L72" s="18">
        <f t="shared" si="50"/>
        <v>0</v>
      </c>
      <c r="M72" s="18">
        <f t="shared" si="50"/>
        <v>0</v>
      </c>
      <c r="N72" s="18">
        <f t="shared" si="50"/>
        <v>0</v>
      </c>
      <c r="O72" s="18">
        <v>0</v>
      </c>
      <c r="P72" s="18">
        <v>0</v>
      </c>
      <c r="Q72" s="18">
        <v>0</v>
      </c>
      <c r="R72" s="19">
        <f t="shared" si="45"/>
        <v>0</v>
      </c>
    </row>
    <row r="73" spans="1:38" ht="15" outlineLevel="1" thickBot="1">
      <c r="A73" s="20"/>
      <c r="B73" s="21"/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3">
        <f t="shared" si="45"/>
        <v>0</v>
      </c>
    </row>
    <row r="74" spans="1:38" ht="15" thickBot="1"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1:38">
      <c r="A75" s="11" t="s">
        <v>21</v>
      </c>
      <c r="B75" s="12"/>
      <c r="C75" s="13">
        <f t="shared" ref="C75:Q75" si="51">SUM(C76:C78)</f>
        <v>0</v>
      </c>
      <c r="D75" s="13">
        <f t="shared" si="51"/>
        <v>0</v>
      </c>
      <c r="E75" s="13">
        <f t="shared" si="51"/>
        <v>0</v>
      </c>
      <c r="F75" s="13">
        <f t="shared" si="51"/>
        <v>0</v>
      </c>
      <c r="G75" s="13">
        <f t="shared" si="51"/>
        <v>0</v>
      </c>
      <c r="H75" s="13">
        <f t="shared" si="51"/>
        <v>0</v>
      </c>
      <c r="I75" s="13">
        <f t="shared" si="51"/>
        <v>0</v>
      </c>
      <c r="J75" s="13">
        <f t="shared" si="51"/>
        <v>0</v>
      </c>
      <c r="K75" s="13">
        <f t="shared" si="51"/>
        <v>0</v>
      </c>
      <c r="L75" s="13">
        <f t="shared" si="51"/>
        <v>0</v>
      </c>
      <c r="M75" s="13">
        <f t="shared" si="51"/>
        <v>0</v>
      </c>
      <c r="N75" s="13">
        <f>SUM(N76:N78)</f>
        <v>0</v>
      </c>
      <c r="O75" s="13">
        <f>SUM(O76:O78)</f>
        <v>0</v>
      </c>
      <c r="P75" s="13">
        <f>SUM(P76:P78)</f>
        <v>0</v>
      </c>
      <c r="Q75" s="13">
        <f t="shared" si="51"/>
        <v>0</v>
      </c>
      <c r="R75" s="14">
        <f>SUM(C75:Q75)</f>
        <v>0</v>
      </c>
    </row>
    <row r="76" spans="1:38" outlineLevel="1">
      <c r="A76" s="16"/>
      <c r="B76" s="17" t="s">
        <v>95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9">
        <f t="shared" si="45"/>
        <v>0</v>
      </c>
    </row>
    <row r="77" spans="1:38" outlineLevel="1">
      <c r="A77" s="16"/>
      <c r="B77" s="17" t="s">
        <v>96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9">
        <f t="shared" si="45"/>
        <v>0</v>
      </c>
    </row>
    <row r="78" spans="1:38" ht="15" outlineLevel="1" thickBot="1">
      <c r="A78" s="20"/>
      <c r="B78" s="21"/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3">
        <f t="shared" si="45"/>
        <v>0</v>
      </c>
    </row>
    <row r="80" spans="1:38" ht="15" thickBot="1">
      <c r="A80" s="10"/>
      <c r="B80" s="25" t="s">
        <v>61</v>
      </c>
      <c r="C80" s="26">
        <f t="shared" ref="C80:Q80" si="52">+C3</f>
        <v>44197</v>
      </c>
      <c r="D80" s="26">
        <f t="shared" si="52"/>
        <v>44228</v>
      </c>
      <c r="E80" s="26">
        <f t="shared" si="52"/>
        <v>44259</v>
      </c>
      <c r="F80" s="26">
        <f t="shared" si="52"/>
        <v>44290</v>
      </c>
      <c r="G80" s="26">
        <f t="shared" si="52"/>
        <v>44321</v>
      </c>
      <c r="H80" s="26">
        <f t="shared" si="52"/>
        <v>44352</v>
      </c>
      <c r="I80" s="26">
        <f t="shared" si="52"/>
        <v>44383</v>
      </c>
      <c r="J80" s="26">
        <f t="shared" si="52"/>
        <v>44414</v>
      </c>
      <c r="K80" s="26">
        <f t="shared" si="52"/>
        <v>44445</v>
      </c>
      <c r="L80" s="26">
        <f t="shared" si="52"/>
        <v>44476</v>
      </c>
      <c r="M80" s="26">
        <f t="shared" si="52"/>
        <v>44507</v>
      </c>
      <c r="N80" s="26">
        <f t="shared" si="52"/>
        <v>44538</v>
      </c>
      <c r="O80" s="26">
        <f t="shared" si="52"/>
        <v>44569</v>
      </c>
      <c r="P80" s="26">
        <f t="shared" si="52"/>
        <v>44600</v>
      </c>
      <c r="Q80" s="26">
        <f t="shared" si="52"/>
        <v>44631</v>
      </c>
      <c r="R80" s="27" t="s">
        <v>0</v>
      </c>
    </row>
    <row r="81" spans="1:18" s="37" customFormat="1" ht="18.75" customHeight="1">
      <c r="A81" s="34"/>
      <c r="B81" s="45" t="s">
        <v>9</v>
      </c>
      <c r="C81" s="35">
        <f t="shared" ref="C81:R81" si="53">C4</f>
        <v>2700</v>
      </c>
      <c r="D81" s="35">
        <f t="shared" si="53"/>
        <v>2700</v>
      </c>
      <c r="E81" s="35">
        <f t="shared" si="53"/>
        <v>2700</v>
      </c>
      <c r="F81" s="35">
        <f t="shared" si="53"/>
        <v>2700</v>
      </c>
      <c r="G81" s="35">
        <f t="shared" si="53"/>
        <v>2700</v>
      </c>
      <c r="H81" s="35">
        <f t="shared" si="53"/>
        <v>3300</v>
      </c>
      <c r="I81" s="35">
        <f t="shared" si="53"/>
        <v>2700</v>
      </c>
      <c r="J81" s="35">
        <f t="shared" si="53"/>
        <v>2700</v>
      </c>
      <c r="K81" s="35">
        <f t="shared" si="53"/>
        <v>2700</v>
      </c>
      <c r="L81" s="35">
        <f t="shared" si="53"/>
        <v>2700</v>
      </c>
      <c r="M81" s="35">
        <f t="shared" si="53"/>
        <v>3600</v>
      </c>
      <c r="N81" s="35">
        <f t="shared" si="53"/>
        <v>3600</v>
      </c>
      <c r="O81" s="35">
        <f t="shared" si="53"/>
        <v>0</v>
      </c>
      <c r="P81" s="35">
        <f t="shared" si="53"/>
        <v>0</v>
      </c>
      <c r="Q81" s="35">
        <f t="shared" si="53"/>
        <v>0</v>
      </c>
      <c r="R81" s="36">
        <f t="shared" si="53"/>
        <v>42000</v>
      </c>
    </row>
    <row r="82" spans="1:18" s="37" customFormat="1" ht="18.75" customHeight="1">
      <c r="A82" s="38"/>
      <c r="B82" s="46" t="s">
        <v>10</v>
      </c>
      <c r="C82" s="39">
        <f t="shared" ref="C82:R82" si="54">C25+C39+C46+C53+C60+C67+C75+C14</f>
        <v>2460</v>
      </c>
      <c r="D82" s="39">
        <f t="shared" si="54"/>
        <v>2460</v>
      </c>
      <c r="E82" s="39">
        <f t="shared" si="54"/>
        <v>2460</v>
      </c>
      <c r="F82" s="39">
        <f t="shared" si="54"/>
        <v>2460</v>
      </c>
      <c r="G82" s="39">
        <f t="shared" si="54"/>
        <v>2460</v>
      </c>
      <c r="H82" s="39">
        <f t="shared" si="54"/>
        <v>2460</v>
      </c>
      <c r="I82" s="39">
        <f t="shared" si="54"/>
        <v>2460</v>
      </c>
      <c r="J82" s="39">
        <f t="shared" si="54"/>
        <v>2460</v>
      </c>
      <c r="K82" s="39">
        <f t="shared" si="54"/>
        <v>2460</v>
      </c>
      <c r="L82" s="39">
        <f t="shared" si="54"/>
        <v>2460</v>
      </c>
      <c r="M82" s="39">
        <f t="shared" si="54"/>
        <v>2460</v>
      </c>
      <c r="N82" s="39">
        <f t="shared" si="54"/>
        <v>2460</v>
      </c>
      <c r="O82" s="39">
        <f t="shared" si="54"/>
        <v>0</v>
      </c>
      <c r="P82" s="39">
        <f t="shared" si="54"/>
        <v>0</v>
      </c>
      <c r="Q82" s="39">
        <f t="shared" si="54"/>
        <v>0</v>
      </c>
      <c r="R82" s="40">
        <f t="shared" si="54"/>
        <v>29520</v>
      </c>
    </row>
    <row r="83" spans="1:18" s="37" customFormat="1" ht="18.75" customHeight="1">
      <c r="A83" s="41"/>
      <c r="B83" s="46" t="s">
        <v>11</v>
      </c>
      <c r="C83" s="39">
        <f t="shared" ref="C83:R83" si="55">C81-C82</f>
        <v>240</v>
      </c>
      <c r="D83" s="39">
        <f t="shared" si="55"/>
        <v>240</v>
      </c>
      <c r="E83" s="39">
        <f t="shared" si="55"/>
        <v>240</v>
      </c>
      <c r="F83" s="39">
        <f t="shared" si="55"/>
        <v>240</v>
      </c>
      <c r="G83" s="39">
        <f t="shared" si="55"/>
        <v>240</v>
      </c>
      <c r="H83" s="39">
        <f t="shared" si="55"/>
        <v>840</v>
      </c>
      <c r="I83" s="39">
        <f t="shared" si="55"/>
        <v>240</v>
      </c>
      <c r="J83" s="39">
        <f t="shared" si="55"/>
        <v>240</v>
      </c>
      <c r="K83" s="39">
        <f t="shared" si="55"/>
        <v>240</v>
      </c>
      <c r="L83" s="39">
        <f t="shared" si="55"/>
        <v>240</v>
      </c>
      <c r="M83" s="39">
        <f t="shared" si="55"/>
        <v>1140</v>
      </c>
      <c r="N83" s="39">
        <f t="shared" si="55"/>
        <v>1140</v>
      </c>
      <c r="O83" s="39">
        <f t="shared" si="55"/>
        <v>0</v>
      </c>
      <c r="P83" s="39">
        <f t="shared" si="55"/>
        <v>0</v>
      </c>
      <c r="Q83" s="39">
        <f t="shared" si="55"/>
        <v>0</v>
      </c>
      <c r="R83" s="40">
        <f t="shared" si="55"/>
        <v>12480</v>
      </c>
    </row>
    <row r="84" spans="1:18" s="37" customFormat="1" ht="18.75" customHeight="1" thickBot="1">
      <c r="A84" s="42"/>
      <c r="B84" s="47" t="s">
        <v>12</v>
      </c>
      <c r="C84" s="43">
        <f>C83</f>
        <v>240</v>
      </c>
      <c r="D84" s="43">
        <f t="shared" ref="D84:Q84" si="56">C84+D83</f>
        <v>480</v>
      </c>
      <c r="E84" s="43">
        <f t="shared" si="56"/>
        <v>720</v>
      </c>
      <c r="F84" s="43">
        <f t="shared" si="56"/>
        <v>960</v>
      </c>
      <c r="G84" s="43">
        <f t="shared" si="56"/>
        <v>1200</v>
      </c>
      <c r="H84" s="43">
        <f t="shared" si="56"/>
        <v>2040</v>
      </c>
      <c r="I84" s="43">
        <f t="shared" si="56"/>
        <v>2280</v>
      </c>
      <c r="J84" s="43">
        <f t="shared" si="56"/>
        <v>2520</v>
      </c>
      <c r="K84" s="43">
        <f t="shared" si="56"/>
        <v>2760</v>
      </c>
      <c r="L84" s="43">
        <f t="shared" si="56"/>
        <v>3000</v>
      </c>
      <c r="M84" s="43">
        <f t="shared" si="56"/>
        <v>4140</v>
      </c>
      <c r="N84" s="43">
        <f t="shared" si="56"/>
        <v>5280</v>
      </c>
      <c r="O84" s="43">
        <f t="shared" si="56"/>
        <v>5280</v>
      </c>
      <c r="P84" s="43">
        <f t="shared" si="56"/>
        <v>5280</v>
      </c>
      <c r="Q84" s="43">
        <f t="shared" si="56"/>
        <v>5280</v>
      </c>
      <c r="R84" s="44"/>
    </row>
    <row r="85" spans="1:18">
      <c r="B85" s="6"/>
    </row>
    <row r="86" spans="1:18">
      <c r="B86" s="6"/>
    </row>
    <row r="87" spans="1:18">
      <c r="B87" s="28" t="s">
        <v>59</v>
      </c>
      <c r="C87" s="28"/>
    </row>
    <row r="88" spans="1:18">
      <c r="B88" s="6"/>
    </row>
    <row r="89" spans="1:18">
      <c r="B89" s="29" t="str">
        <f>A4</f>
        <v>RENDA FAMILIAR</v>
      </c>
      <c r="C89" s="30">
        <f>R4</f>
        <v>42000</v>
      </c>
    </row>
    <row r="90" spans="1:18">
      <c r="B90" s="29" t="str">
        <f>A25</f>
        <v>HABITAÇÃO</v>
      </c>
      <c r="C90" s="30">
        <f>R25</f>
        <v>19080</v>
      </c>
    </row>
    <row r="91" spans="1:18">
      <c r="B91" s="29" t="str">
        <f>A39</f>
        <v>SAÚDE</v>
      </c>
      <c r="C91" s="30">
        <f>R39</f>
        <v>1200</v>
      </c>
    </row>
    <row r="92" spans="1:18">
      <c r="B92" s="29" t="str">
        <f>A46</f>
        <v>TRANSPORTE</v>
      </c>
      <c r="C92" s="30">
        <f>R46</f>
        <v>2760</v>
      </c>
    </row>
    <row r="93" spans="1:18">
      <c r="B93" s="29" t="str">
        <f>A53</f>
        <v>AUTOMÓVEL</v>
      </c>
      <c r="C93" s="30">
        <f>R53</f>
        <v>0</v>
      </c>
    </row>
    <row r="94" spans="1:18">
      <c r="B94" s="29" t="str">
        <f>A60</f>
        <v>DESPESAS PESSOAIS</v>
      </c>
      <c r="C94" s="30">
        <f>R60</f>
        <v>1080</v>
      </c>
    </row>
    <row r="95" spans="1:18">
      <c r="B95" s="29" t="str">
        <f>A67</f>
        <v>LAZER</v>
      </c>
      <c r="C95" s="30">
        <f>R67</f>
        <v>1800</v>
      </c>
    </row>
    <row r="96" spans="1:18">
      <c r="B96" s="29" t="str">
        <f>A75</f>
        <v>CARTÕES DE CRÉDITO</v>
      </c>
      <c r="C96" s="30">
        <f>R75</f>
        <v>0</v>
      </c>
    </row>
    <row r="97" spans="2:3">
      <c r="B97" s="29" t="str">
        <f>A14</f>
        <v>INVESTIMENTOS (-)</v>
      </c>
      <c r="C97" s="30">
        <f>R14</f>
        <v>3600</v>
      </c>
    </row>
    <row r="99" spans="2:3" hidden="1">
      <c r="B99" s="31" t="s">
        <v>60</v>
      </c>
      <c r="C99" s="28"/>
    </row>
  </sheetData>
  <mergeCells count="1">
    <mergeCell ref="D1:R1"/>
  </mergeCells>
  <phoneticPr fontId="2" type="noConversion"/>
  <printOptions horizontalCentered="1"/>
  <pageMargins left="0.39370078740157483" right="0.39370078740157483" top="0.78740157480314965" bottom="0.39370078740157483" header="0.51181102362204722" footer="0.11811023622047245"/>
  <pageSetup scale="75" orientation="landscape" horizontalDpi="360" verticalDpi="360" r:id="rId1"/>
  <headerFooter alignWithMargins="0"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R20"/>
  <sheetViews>
    <sheetView showGridLines="0" showRowColHeaders="0" topLeftCell="A8" zoomScale="80" zoomScaleNormal="80" workbookViewId="0">
      <selection activeCell="K6" sqref="K6"/>
    </sheetView>
  </sheetViews>
  <sheetFormatPr baseColWidth="10" defaultColWidth="9.1640625" defaultRowHeight="14"/>
  <cols>
    <col min="1" max="6" width="9.1640625" style="37"/>
    <col min="7" max="7" width="17.5" style="37" customWidth="1"/>
    <col min="8" max="8" width="9.1640625" style="37"/>
    <col min="9" max="9" width="13.33203125" style="37" customWidth="1"/>
    <col min="10" max="10" width="4.5" style="37" customWidth="1"/>
    <col min="11" max="12" width="3" style="37" bestFit="1" customWidth="1"/>
    <col min="13" max="13" width="9.1640625" style="37"/>
    <col min="14" max="14" width="11.33203125" style="37" bestFit="1" customWidth="1"/>
    <col min="15" max="16384" width="9.1640625" style="37"/>
  </cols>
  <sheetData>
    <row r="3" spans="2:18" ht="19">
      <c r="E3" s="74" t="s">
        <v>113</v>
      </c>
    </row>
    <row r="7" spans="2:18">
      <c r="B7" s="37" t="s">
        <v>115</v>
      </c>
    </row>
    <row r="8" spans="2:18" ht="21">
      <c r="B8" s="75" t="s">
        <v>114</v>
      </c>
      <c r="C8" s="76"/>
      <c r="D8" s="76"/>
      <c r="E8" s="76"/>
      <c r="F8" s="76"/>
      <c r="G8" s="76"/>
      <c r="H8" s="76"/>
      <c r="I8" s="76"/>
      <c r="J8" s="76"/>
    </row>
    <row r="9" spans="2:18" ht="21">
      <c r="B9" s="77"/>
      <c r="C9" s="78"/>
      <c r="D9" s="78"/>
      <c r="E9" s="78"/>
      <c r="F9" s="78"/>
      <c r="G9" s="78"/>
      <c r="H9" s="78"/>
      <c r="I9" s="78"/>
      <c r="J9" s="78"/>
    </row>
    <row r="10" spans="2:18" ht="22.5" customHeight="1">
      <c r="B10" s="79"/>
      <c r="C10" s="80"/>
      <c r="D10" s="80"/>
      <c r="E10" s="80"/>
      <c r="F10" s="80"/>
      <c r="G10" s="80"/>
      <c r="H10" s="80"/>
      <c r="I10" s="80"/>
      <c r="J10" s="80"/>
    </row>
    <row r="11" spans="2:18" ht="22.5" customHeight="1">
      <c r="B11" s="79" t="s">
        <v>116</v>
      </c>
      <c r="C11" s="80"/>
      <c r="D11" s="80"/>
      <c r="E11" s="80"/>
      <c r="F11" s="80"/>
      <c r="G11" s="80"/>
      <c r="H11" s="126">
        <v>120</v>
      </c>
      <c r="I11" s="126"/>
      <c r="J11" s="80"/>
      <c r="K11" s="81" t="s">
        <v>118</v>
      </c>
      <c r="L11" s="37">
        <f>H11/12</f>
        <v>10</v>
      </c>
      <c r="M11" s="37" t="s">
        <v>117</v>
      </c>
      <c r="O11" s="125">
        <f ca="1">TODAY()+(H11*31)</f>
        <v>49904</v>
      </c>
      <c r="P11" s="125"/>
    </row>
    <row r="12" spans="2:18" ht="22.5" customHeight="1">
      <c r="B12" s="80"/>
      <c r="C12" s="80"/>
      <c r="D12" s="80"/>
      <c r="E12" s="80"/>
      <c r="F12" s="80"/>
      <c r="G12" s="80"/>
      <c r="H12" s="80"/>
      <c r="I12" s="80"/>
      <c r="J12" s="80"/>
    </row>
    <row r="13" spans="2:18" ht="22.5" customHeight="1">
      <c r="B13" s="79" t="s">
        <v>119</v>
      </c>
      <c r="C13" s="80"/>
      <c r="D13" s="80"/>
      <c r="E13" s="80"/>
      <c r="F13" s="80"/>
      <c r="G13" s="80"/>
      <c r="H13" s="124">
        <v>300</v>
      </c>
      <c r="I13" s="124"/>
      <c r="J13" s="80"/>
    </row>
    <row r="14" spans="2:18" ht="22.5" customHeight="1">
      <c r="B14" s="80"/>
      <c r="C14" s="80"/>
      <c r="D14" s="80"/>
      <c r="E14" s="80"/>
      <c r="F14" s="80"/>
      <c r="G14" s="80"/>
      <c r="H14" s="80"/>
      <c r="I14" s="80"/>
      <c r="J14" s="80"/>
    </row>
    <row r="15" spans="2:18" ht="22.5" customHeight="1">
      <c r="B15" s="79" t="s">
        <v>120</v>
      </c>
      <c r="C15" s="80"/>
      <c r="D15" s="80"/>
      <c r="E15" s="80"/>
      <c r="F15" s="80"/>
      <c r="G15" s="80"/>
      <c r="H15" s="127">
        <v>5.3E-3</v>
      </c>
      <c r="I15" s="126"/>
      <c r="J15" s="80"/>
      <c r="K15" s="81" t="s">
        <v>118</v>
      </c>
      <c r="L15" s="37" t="s">
        <v>121</v>
      </c>
      <c r="M15" s="82"/>
      <c r="O15" s="83" t="s">
        <v>122</v>
      </c>
      <c r="P15" s="84">
        <f>(1+H15)^(12)-1</f>
        <v>6.5487086851492293E-2</v>
      </c>
      <c r="Q15" s="37" t="s">
        <v>123</v>
      </c>
      <c r="R15" s="37" t="s">
        <v>126</v>
      </c>
    </row>
    <row r="16" spans="2:18" ht="22.5" customHeight="1">
      <c r="B16" s="80"/>
      <c r="C16" s="80"/>
      <c r="D16" s="80"/>
      <c r="E16" s="80"/>
      <c r="F16" s="80"/>
      <c r="G16" s="80"/>
      <c r="H16" s="80"/>
      <c r="I16" s="80"/>
      <c r="J16" s="80"/>
    </row>
    <row r="17" spans="2:10" ht="22.5" customHeight="1">
      <c r="B17" s="79" t="s">
        <v>124</v>
      </c>
      <c r="C17" s="80"/>
      <c r="D17" s="80"/>
      <c r="E17" s="80"/>
      <c r="F17" s="80"/>
      <c r="G17" s="80"/>
      <c r="H17" s="124">
        <v>0</v>
      </c>
      <c r="I17" s="124"/>
      <c r="J17" s="80"/>
    </row>
    <row r="18" spans="2:10" ht="22.5" customHeight="1">
      <c r="B18" s="80"/>
      <c r="C18" s="80"/>
      <c r="D18" s="80"/>
      <c r="E18" s="80"/>
      <c r="F18" s="80"/>
      <c r="G18" s="80"/>
      <c r="H18" s="80"/>
      <c r="I18" s="80"/>
      <c r="J18" s="80"/>
    </row>
    <row r="19" spans="2:10" ht="22.5" customHeight="1">
      <c r="B19" s="79" t="s">
        <v>125</v>
      </c>
      <c r="C19" s="80"/>
      <c r="D19" s="80"/>
      <c r="E19" s="80"/>
      <c r="F19" s="80"/>
      <c r="G19" s="80"/>
      <c r="H19" s="123">
        <f>-FV(H15,H11,H13,H17,0)</f>
        <v>50136.249332262589</v>
      </c>
      <c r="I19" s="124"/>
      <c r="J19" s="80"/>
    </row>
    <row r="20" spans="2:10" ht="22.5" customHeight="1">
      <c r="B20" s="80"/>
      <c r="C20" s="80"/>
      <c r="D20" s="80"/>
      <c r="E20" s="80"/>
      <c r="F20" s="80"/>
      <c r="G20" s="80"/>
      <c r="H20" s="80"/>
      <c r="I20" s="80"/>
      <c r="J20" s="80"/>
    </row>
  </sheetData>
  <mergeCells count="6">
    <mergeCell ref="H19:I19"/>
    <mergeCell ref="O11:P11"/>
    <mergeCell ref="H11:I11"/>
    <mergeCell ref="H13:I13"/>
    <mergeCell ref="H15:I15"/>
    <mergeCell ref="H17:I1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"/>
  <sheetViews>
    <sheetView showGridLines="0" zoomScale="60" zoomScaleNormal="60" workbookViewId="0">
      <selection activeCell="A36" sqref="A36"/>
    </sheetView>
  </sheetViews>
  <sheetFormatPr baseColWidth="10" defaultColWidth="8.83203125" defaultRowHeight="13"/>
  <sheetData/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Plan5"/>
  <dimension ref="A1:AP102"/>
  <sheetViews>
    <sheetView showGridLines="0" showRowColHeaders="0" topLeftCell="A20" zoomScale="120" workbookViewId="0">
      <pane xSplit="57" ySplit="1" topLeftCell="BF21" activePane="bottomRight" state="frozenSplit"/>
      <selection activeCell="A20" sqref="A20"/>
      <selection pane="topRight" activeCell="BF20" sqref="BF20"/>
      <selection pane="bottomLeft" activeCell="A21" sqref="A21"/>
      <selection pane="bottomRight" activeCell="M25" sqref="M25"/>
    </sheetView>
  </sheetViews>
  <sheetFormatPr baseColWidth="10" defaultColWidth="5.6640625" defaultRowHeight="14"/>
  <cols>
    <col min="1" max="23" width="3.6640625" style="55" customWidth="1"/>
    <col min="24" max="24" width="3.6640625" style="55" hidden="1" customWidth="1"/>
    <col min="25" max="25" width="13" style="55" hidden="1" customWidth="1"/>
    <col min="26" max="30" width="5.6640625" style="55" hidden="1" customWidth="1"/>
    <col min="31" max="31" width="8.5" style="55" hidden="1" customWidth="1"/>
    <col min="32" max="37" width="5.6640625" style="55" hidden="1" customWidth="1"/>
    <col min="38" max="16384" width="5.6640625" style="55"/>
  </cols>
  <sheetData>
    <row r="1" spans="1:23" ht="17" hidden="1" customHeight="1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  <c r="W1" s="54"/>
    </row>
    <row r="2" spans="1:23" ht="14" hidden="1" customHeight="1">
      <c r="A2" s="56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4"/>
      <c r="W2" s="54"/>
    </row>
    <row r="3" spans="1:23" ht="14" hidden="1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4" hidden="1" customHeight="1">
      <c r="A4" s="57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ht="14" hidden="1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3" hidden="1" customHeight="1">
      <c r="A6" s="57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13" hidden="1" customHeight="1">
      <c r="A7" s="57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13" hidden="1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ht="13" hidden="1" customHeight="1">
      <c r="A9" s="57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13" hidden="1" customHeight="1">
      <c r="A10" s="57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ht="13" hidden="1" customHeight="1">
      <c r="A11" s="57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13" hidden="1" customHeight="1">
      <c r="A12" s="57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13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13" hidden="1" customHeight="1">
      <c r="A14" s="57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ht="13" hidden="1" customHeight="1">
      <c r="A15" s="57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ht="13" hidden="1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40" ht="13" hidden="1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40" ht="13" hidden="1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</row>
    <row r="19" spans="1:40" ht="14" hidden="1" customHeight="1">
      <c r="A19" s="53"/>
      <c r="B19" s="53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</row>
    <row r="20" spans="1:40" ht="1" customHeight="1"/>
    <row r="21" spans="1:40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 t="s">
        <v>127</v>
      </c>
      <c r="N21" s="58"/>
      <c r="O21" s="128">
        <v>2022</v>
      </c>
      <c r="P21" s="129"/>
      <c r="Q21" s="130"/>
      <c r="R21" s="58"/>
      <c r="S21" s="58"/>
      <c r="T21" s="58"/>
      <c r="U21" s="58"/>
      <c r="V21" s="58"/>
      <c r="W21" s="58"/>
    </row>
    <row r="24" spans="1:40" ht="31">
      <c r="K24" s="85" t="str">
        <f>FIXED(O21+IF(O21&gt;199,0,1900),0,TRUE)</f>
        <v>2022</v>
      </c>
    </row>
    <row r="25" spans="1:40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0" ht="19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</row>
    <row r="27" spans="1:40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</row>
    <row r="28" spans="1:40" ht="15" thickBo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</row>
    <row r="29" spans="1:40">
      <c r="A29" s="111" t="s">
        <v>22</v>
      </c>
      <c r="B29" s="112"/>
      <c r="C29" s="113"/>
      <c r="D29" s="112"/>
      <c r="E29" s="112"/>
      <c r="F29" s="112"/>
      <c r="G29" s="114"/>
      <c r="H29" s="115"/>
      <c r="I29" s="111" t="s">
        <v>23</v>
      </c>
      <c r="J29" s="112"/>
      <c r="K29" s="113"/>
      <c r="L29" s="112"/>
      <c r="M29" s="112"/>
      <c r="N29" s="112"/>
      <c r="O29" s="114"/>
      <c r="P29" s="115"/>
      <c r="Q29" s="111" t="s">
        <v>24</v>
      </c>
      <c r="R29" s="112"/>
      <c r="S29" s="113"/>
      <c r="T29" s="112"/>
      <c r="U29" s="112"/>
      <c r="V29" s="112"/>
      <c r="W29" s="87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</row>
    <row r="30" spans="1:40" ht="14" customHeight="1" thickBot="1">
      <c r="A30" s="60" t="s">
        <v>25</v>
      </c>
      <c r="B30" s="61" t="s">
        <v>26</v>
      </c>
      <c r="C30" s="61" t="s">
        <v>27</v>
      </c>
      <c r="D30" s="61" t="s">
        <v>28</v>
      </c>
      <c r="E30" s="61" t="s">
        <v>28</v>
      </c>
      <c r="F30" s="61" t="s">
        <v>26</v>
      </c>
      <c r="G30" s="62" t="s">
        <v>26</v>
      </c>
      <c r="H30" s="94"/>
      <c r="I30" s="60" t="s">
        <v>25</v>
      </c>
      <c r="J30" s="61" t="s">
        <v>26</v>
      </c>
      <c r="K30" s="61" t="s">
        <v>27</v>
      </c>
      <c r="L30" s="61" t="s">
        <v>28</v>
      </c>
      <c r="M30" s="61" t="s">
        <v>28</v>
      </c>
      <c r="N30" s="61" t="s">
        <v>26</v>
      </c>
      <c r="O30" s="62" t="s">
        <v>26</v>
      </c>
      <c r="P30" s="94"/>
      <c r="Q30" s="60" t="s">
        <v>25</v>
      </c>
      <c r="R30" s="61" t="s">
        <v>26</v>
      </c>
      <c r="S30" s="61" t="s">
        <v>27</v>
      </c>
      <c r="T30" s="61" t="s">
        <v>28</v>
      </c>
      <c r="U30" s="61" t="s">
        <v>28</v>
      </c>
      <c r="V30" s="61" t="s">
        <v>26</v>
      </c>
      <c r="W30" s="62" t="s">
        <v>26</v>
      </c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</row>
    <row r="31" spans="1:40" ht="14" customHeight="1">
      <c r="A31" s="95" t="str">
        <f>IF($AF$74=Z87,1,"")</f>
        <v/>
      </c>
      <c r="B31" s="96" t="str">
        <f t="shared" ref="B31:G31" si="0">IF(OR($AF$74=AA87,A31&gt;=1),1+A31,"")</f>
        <v/>
      </c>
      <c r="C31" s="96" t="str">
        <f t="shared" si="0"/>
        <v/>
      </c>
      <c r="D31" s="96" t="str">
        <f t="shared" si="0"/>
        <v/>
      </c>
      <c r="E31" s="96" t="str">
        <f t="shared" si="0"/>
        <v/>
      </c>
      <c r="F31" s="96" t="str">
        <f t="shared" si="0"/>
        <v/>
      </c>
      <c r="G31" s="97">
        <f t="shared" si="0"/>
        <v>1</v>
      </c>
      <c r="H31" s="94"/>
      <c r="I31" s="95" t="str">
        <f>IF($AF$75=Z87,1,"")</f>
        <v/>
      </c>
      <c r="J31" s="96" t="str">
        <f t="shared" ref="J31:O31" si="1">IF(OR($AF$75=AA87,I31&gt;=1),1+I31,"")</f>
        <v/>
      </c>
      <c r="K31" s="96">
        <f t="shared" si="1"/>
        <v>1</v>
      </c>
      <c r="L31" s="96">
        <f t="shared" si="1"/>
        <v>2</v>
      </c>
      <c r="M31" s="96">
        <f t="shared" si="1"/>
        <v>3</v>
      </c>
      <c r="N31" s="96">
        <f t="shared" si="1"/>
        <v>4</v>
      </c>
      <c r="O31" s="97">
        <f t="shared" si="1"/>
        <v>5</v>
      </c>
      <c r="P31" s="94"/>
      <c r="Q31" s="95" t="str">
        <f>IF($AF$76=Z87,1,"")</f>
        <v/>
      </c>
      <c r="R31" s="96" t="str">
        <f t="shared" ref="R31:W31" si="2">IF(OR($AF$76=AA87,Q31&gt;=1),1+Q31,"")</f>
        <v/>
      </c>
      <c r="S31" s="96">
        <f t="shared" si="2"/>
        <v>1</v>
      </c>
      <c r="T31" s="96">
        <f t="shared" si="2"/>
        <v>2</v>
      </c>
      <c r="U31" s="96">
        <f t="shared" si="2"/>
        <v>3</v>
      </c>
      <c r="V31" s="96">
        <f t="shared" si="2"/>
        <v>4</v>
      </c>
      <c r="W31" s="97">
        <f t="shared" si="2"/>
        <v>5</v>
      </c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</row>
    <row r="32" spans="1:40" ht="14" customHeight="1">
      <c r="A32" s="98">
        <f>1+G31</f>
        <v>2</v>
      </c>
      <c r="B32" s="99">
        <f t="shared" ref="B32:F34" si="3">1+A32</f>
        <v>3</v>
      </c>
      <c r="C32" s="99">
        <f t="shared" si="3"/>
        <v>4</v>
      </c>
      <c r="D32" s="99">
        <f t="shared" si="3"/>
        <v>5</v>
      </c>
      <c r="E32" s="99">
        <f t="shared" si="3"/>
        <v>6</v>
      </c>
      <c r="F32" s="99">
        <f t="shared" si="3"/>
        <v>7</v>
      </c>
      <c r="G32" s="100">
        <f>F32+1</f>
        <v>8</v>
      </c>
      <c r="H32" s="94"/>
      <c r="I32" s="98">
        <f>1+O31</f>
        <v>6</v>
      </c>
      <c r="J32" s="99">
        <f t="shared" ref="J32:N34" si="4">1+I32</f>
        <v>7</v>
      </c>
      <c r="K32" s="99">
        <f t="shared" si="4"/>
        <v>8</v>
      </c>
      <c r="L32" s="99">
        <f t="shared" si="4"/>
        <v>9</v>
      </c>
      <c r="M32" s="99">
        <f t="shared" si="4"/>
        <v>10</v>
      </c>
      <c r="N32" s="99">
        <f t="shared" si="4"/>
        <v>11</v>
      </c>
      <c r="O32" s="100">
        <f>N32+1</f>
        <v>12</v>
      </c>
      <c r="P32" s="94"/>
      <c r="Q32" s="98">
        <f>1+W31</f>
        <v>6</v>
      </c>
      <c r="R32" s="99">
        <f t="shared" ref="R32:V34" si="5">1+Q32</f>
        <v>7</v>
      </c>
      <c r="S32" s="99">
        <f t="shared" si="5"/>
        <v>8</v>
      </c>
      <c r="T32" s="99">
        <f t="shared" si="5"/>
        <v>9</v>
      </c>
      <c r="U32" s="99">
        <f t="shared" si="5"/>
        <v>10</v>
      </c>
      <c r="V32" s="99">
        <f t="shared" si="5"/>
        <v>11</v>
      </c>
      <c r="W32" s="100">
        <f>V32+1</f>
        <v>12</v>
      </c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</row>
    <row r="33" spans="1:40" ht="14" customHeight="1">
      <c r="A33" s="98">
        <f>1+G32</f>
        <v>9</v>
      </c>
      <c r="B33" s="99">
        <f t="shared" si="3"/>
        <v>10</v>
      </c>
      <c r="C33" s="99">
        <f t="shared" si="3"/>
        <v>11</v>
      </c>
      <c r="D33" s="99">
        <f t="shared" si="3"/>
        <v>12</v>
      </c>
      <c r="E33" s="99">
        <f t="shared" si="3"/>
        <v>13</v>
      </c>
      <c r="F33" s="99">
        <f t="shared" si="3"/>
        <v>14</v>
      </c>
      <c r="G33" s="100">
        <f>F33+1</f>
        <v>15</v>
      </c>
      <c r="H33" s="94"/>
      <c r="I33" s="98">
        <f>1+O32</f>
        <v>13</v>
      </c>
      <c r="J33" s="99">
        <f t="shared" si="4"/>
        <v>14</v>
      </c>
      <c r="K33" s="99">
        <f t="shared" si="4"/>
        <v>15</v>
      </c>
      <c r="L33" s="99">
        <f t="shared" si="4"/>
        <v>16</v>
      </c>
      <c r="M33" s="99">
        <f t="shared" si="4"/>
        <v>17</v>
      </c>
      <c r="N33" s="99">
        <f t="shared" si="4"/>
        <v>18</v>
      </c>
      <c r="O33" s="100">
        <f>N33+1</f>
        <v>19</v>
      </c>
      <c r="P33" s="94"/>
      <c r="Q33" s="98">
        <f>1+W32</f>
        <v>13</v>
      </c>
      <c r="R33" s="99">
        <f t="shared" si="5"/>
        <v>14</v>
      </c>
      <c r="S33" s="99">
        <f t="shared" si="5"/>
        <v>15</v>
      </c>
      <c r="T33" s="99">
        <f t="shared" si="5"/>
        <v>16</v>
      </c>
      <c r="U33" s="99">
        <f t="shared" si="5"/>
        <v>17</v>
      </c>
      <c r="V33" s="99">
        <f t="shared" si="5"/>
        <v>18</v>
      </c>
      <c r="W33" s="100">
        <f>V33+1</f>
        <v>19</v>
      </c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</row>
    <row r="34" spans="1:40" ht="14" customHeight="1">
      <c r="A34" s="98">
        <f>1+G33</f>
        <v>16</v>
      </c>
      <c r="B34" s="99">
        <f t="shared" si="3"/>
        <v>17</v>
      </c>
      <c r="C34" s="99">
        <f t="shared" si="3"/>
        <v>18</v>
      </c>
      <c r="D34" s="99">
        <f t="shared" si="3"/>
        <v>19</v>
      </c>
      <c r="E34" s="99">
        <f t="shared" si="3"/>
        <v>20</v>
      </c>
      <c r="F34" s="99">
        <f t="shared" si="3"/>
        <v>21</v>
      </c>
      <c r="G34" s="100">
        <f>1+F34</f>
        <v>22</v>
      </c>
      <c r="H34" s="94"/>
      <c r="I34" s="98">
        <f>1+O33</f>
        <v>20</v>
      </c>
      <c r="J34" s="99">
        <f t="shared" si="4"/>
        <v>21</v>
      </c>
      <c r="K34" s="99">
        <f t="shared" si="4"/>
        <v>22</v>
      </c>
      <c r="L34" s="99">
        <f t="shared" si="4"/>
        <v>23</v>
      </c>
      <c r="M34" s="99">
        <f t="shared" si="4"/>
        <v>24</v>
      </c>
      <c r="N34" s="99">
        <f t="shared" si="4"/>
        <v>25</v>
      </c>
      <c r="O34" s="100">
        <f>1+N34</f>
        <v>26</v>
      </c>
      <c r="P34" s="94"/>
      <c r="Q34" s="98">
        <f>1+W33</f>
        <v>20</v>
      </c>
      <c r="R34" s="99">
        <f t="shared" si="5"/>
        <v>21</v>
      </c>
      <c r="S34" s="99">
        <f t="shared" si="5"/>
        <v>22</v>
      </c>
      <c r="T34" s="99">
        <f t="shared" si="5"/>
        <v>23</v>
      </c>
      <c r="U34" s="99">
        <f t="shared" si="5"/>
        <v>24</v>
      </c>
      <c r="V34" s="99">
        <f t="shared" si="5"/>
        <v>25</v>
      </c>
      <c r="W34" s="100">
        <f>1+V34</f>
        <v>26</v>
      </c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</row>
    <row r="35" spans="1:40" ht="14" customHeight="1">
      <c r="A35" s="98">
        <f>IF((1+G34)&gt;=VLOOKUP($AA74+1,$Y$74:$Z$85,2),"",1+G34)</f>
        <v>23</v>
      </c>
      <c r="B35" s="99">
        <f>IF(OR(A35=0,MAXA(A35)&gt;=VLOOKUP($AA74+1,$Y$74:$Z$85,2)),"",1+A35)</f>
        <v>24</v>
      </c>
      <c r="C35" s="99">
        <f>IF(OR(B35=0,MAXA($A35:B35)&gt;=VLOOKUP($AA74+1,$Y$74:$Z$85,2)),"",1+B35)</f>
        <v>25</v>
      </c>
      <c r="D35" s="99">
        <f>IF(OR(C35=0,MAXA($A35:C35)&gt;=VLOOKUP($AA74+1,$Y$74:$Z$85,2)),"",1+C35)</f>
        <v>26</v>
      </c>
      <c r="E35" s="99">
        <f>IF(OR(D35=0,MAXA($A35:D35)&gt;=VLOOKUP($AA74+1,$Y$74:$Z$85,2)),"",1+D35)</f>
        <v>27</v>
      </c>
      <c r="F35" s="99">
        <f>IF(OR(E35=0,MAXA($A35:E35)&gt;=VLOOKUP($AA74+1,$Y$74:$Z$85,2)),"",1+E35)</f>
        <v>28</v>
      </c>
      <c r="G35" s="100">
        <f>IF(OR(F35=0,MAXA($A35:F35)&gt;=VLOOKUP($AA74+1,$Y$74:$Z$85,2)),"",1+F35)</f>
        <v>29</v>
      </c>
      <c r="H35" s="94"/>
      <c r="I35" s="98">
        <f>IF((1+O34)&gt;VLOOKUP($AA75+1,$Y$74:$Z$85,2),"",1+O34)</f>
        <v>27</v>
      </c>
      <c r="J35" s="99">
        <f>IF(OR(I35=0,MAXA($H35:I35)&gt;=VLOOKUP($AA75+1,$Y$74:$Z$85,2)),"",1+I35)</f>
        <v>28</v>
      </c>
      <c r="K35" s="99" t="str">
        <f>IF(OR(J35=0,MAXA($H35:J35)&gt;=VLOOKUP($AA75+1,$Y$74:$Z$85,2)),"",1+J35)</f>
        <v/>
      </c>
      <c r="L35" s="99" t="str">
        <f>IF(OR(K35=0,MAXA($H35:K35)&gt;=VLOOKUP($AA75+1,$Y$74:$Z$85,2)),"",1+K35)</f>
        <v/>
      </c>
      <c r="M35" s="99" t="str">
        <f>IF(OR(L35=0,MAXA($H35:L35)&gt;=VLOOKUP($AA75+1,$Y$74:$Z$85,2)),"",1+L35)</f>
        <v/>
      </c>
      <c r="N35" s="99" t="str">
        <f>IF(OR(M35=0,MAXA($H35:M35)&gt;=VLOOKUP($AA75+1,$Y$74:$Z$85,2)),"",1+M35)</f>
        <v/>
      </c>
      <c r="O35" s="100" t="str">
        <f>IF(OR(N35=0,MAXA($H35:N35)&gt;=VLOOKUP($AA75+1,$Y$74:$Z$85,2)),"",1+N35)</f>
        <v/>
      </c>
      <c r="P35" s="94"/>
      <c r="Q35" s="98">
        <f>IF((1+W34)&gt;=VLOOKUP($AA76+1,$Y$74:$Z$85,2),"",1+W34)</f>
        <v>27</v>
      </c>
      <c r="R35" s="99">
        <f>IF(OR(Q35=0,MAXA(Q35)&gt;=VLOOKUP($AA76+1,$Y$74:$Z$85,2)),"",1+Q35)</f>
        <v>28</v>
      </c>
      <c r="S35" s="99">
        <f>IF(OR(R35=0,MAXA($Q35:R35)&gt;=VLOOKUP($AA76+1,$Y$74:$Z$85,2)),"",1+R35)</f>
        <v>29</v>
      </c>
      <c r="T35" s="99">
        <f>IF(OR(S35=0,MAXA($Q35:S35)&gt;=VLOOKUP($AA76+1,$Y$74:$Z$85,2)),"",1+S35)</f>
        <v>30</v>
      </c>
      <c r="U35" s="99">
        <f>IF(OR(T35=0,MAXA($Q35:T35)&gt;=VLOOKUP($AA76+1,$Y$74:$Z$85,2)),"",1+T35)</f>
        <v>31</v>
      </c>
      <c r="V35" s="99" t="str">
        <f>IF(OR(U35=0,MAXA($Q35:U35)&gt;=VLOOKUP($AA76+1,$Y$74:$Z$85,2)),"",1+U35)</f>
        <v/>
      </c>
      <c r="W35" s="100" t="str">
        <f>IF(OR(V35=0,MAXA($Q35:V35)&gt;=VLOOKUP($AA76+1,$Y$74:$Z$85,2)),"",1+V35)</f>
        <v/>
      </c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</row>
    <row r="36" spans="1:40" ht="14" customHeight="1" thickBot="1">
      <c r="A36" s="101">
        <f>IF(OR(G35=0,(1+MAXA($A35:$G35))&gt;VLOOKUP($AA74+1,$Y$74:$Z$85,2)),"",1+G35)</f>
        <v>30</v>
      </c>
      <c r="B36" s="102">
        <f>IF(OR(A35=0,(1+MAXA($A35:$G35))&gt;=VLOOKUP($AA74+1,$Y$74:$Z$85,2)),"",1+A36)</f>
        <v>31</v>
      </c>
      <c r="C36" s="102"/>
      <c r="D36" s="102"/>
      <c r="E36" s="102"/>
      <c r="F36" s="102"/>
      <c r="G36" s="103"/>
      <c r="H36" s="94"/>
      <c r="I36" s="101"/>
      <c r="J36" s="102"/>
      <c r="K36" s="102"/>
      <c r="L36" s="102"/>
      <c r="M36" s="102"/>
      <c r="N36" s="102"/>
      <c r="O36" s="103"/>
      <c r="P36" s="94"/>
      <c r="Q36" s="101" t="str">
        <f>IF(OR(W35=0,(1+MAXA($Q35:$W35))&gt;VLOOKUP($AA76+1,$Y$74:$Z$85,2)),"",1+W35)</f>
        <v/>
      </c>
      <c r="R36" s="102" t="str">
        <f>IF(OR(Q35=0,(1+MAXA($Q35:$W35))&gt;=VLOOKUP($AA76+1,$Y$74:$Z$85,2)),"",1+Q36)</f>
        <v/>
      </c>
      <c r="S36" s="102"/>
      <c r="T36" s="102"/>
      <c r="U36" s="102"/>
      <c r="V36" s="102"/>
      <c r="W36" s="103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</row>
    <row r="37" spans="1:40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</row>
    <row r="38" spans="1:40" ht="15" customHeight="1" thickBo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</row>
    <row r="39" spans="1:40">
      <c r="A39" s="111" t="s">
        <v>29</v>
      </c>
      <c r="B39" s="112"/>
      <c r="C39" s="112"/>
      <c r="D39" s="113"/>
      <c r="E39" s="112"/>
      <c r="F39" s="112"/>
      <c r="G39" s="114"/>
      <c r="H39" s="115"/>
      <c r="I39" s="111" t="s">
        <v>30</v>
      </c>
      <c r="J39" s="112"/>
      <c r="K39" s="113"/>
      <c r="L39" s="113"/>
      <c r="M39" s="112"/>
      <c r="N39" s="112"/>
      <c r="O39" s="114"/>
      <c r="P39" s="115"/>
      <c r="Q39" s="111" t="s">
        <v>31</v>
      </c>
      <c r="R39" s="112"/>
      <c r="S39" s="113"/>
      <c r="T39" s="113"/>
      <c r="U39" s="112"/>
      <c r="V39" s="112"/>
      <c r="W39" s="114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94"/>
    </row>
    <row r="40" spans="1:40" ht="14" customHeight="1" thickBot="1">
      <c r="A40" s="60" t="s">
        <v>25</v>
      </c>
      <c r="B40" s="61" t="s">
        <v>26</v>
      </c>
      <c r="C40" s="61" t="s">
        <v>27</v>
      </c>
      <c r="D40" s="61" t="s">
        <v>28</v>
      </c>
      <c r="E40" s="61" t="s">
        <v>28</v>
      </c>
      <c r="F40" s="61" t="s">
        <v>26</v>
      </c>
      <c r="G40" s="62" t="s">
        <v>26</v>
      </c>
      <c r="H40" s="94"/>
      <c r="I40" s="60" t="s">
        <v>25</v>
      </c>
      <c r="J40" s="61" t="s">
        <v>26</v>
      </c>
      <c r="K40" s="61" t="s">
        <v>27</v>
      </c>
      <c r="L40" s="61" t="s">
        <v>28</v>
      </c>
      <c r="M40" s="61" t="s">
        <v>28</v>
      </c>
      <c r="N40" s="61" t="s">
        <v>26</v>
      </c>
      <c r="O40" s="62" t="s">
        <v>26</v>
      </c>
      <c r="P40" s="94"/>
      <c r="Q40" s="60" t="s">
        <v>25</v>
      </c>
      <c r="R40" s="61" t="s">
        <v>26</v>
      </c>
      <c r="S40" s="61" t="s">
        <v>27</v>
      </c>
      <c r="T40" s="61" t="s">
        <v>28</v>
      </c>
      <c r="U40" s="61" t="s">
        <v>28</v>
      </c>
      <c r="V40" s="61" t="s">
        <v>26</v>
      </c>
      <c r="W40" s="62" t="s">
        <v>26</v>
      </c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</row>
    <row r="41" spans="1:40" ht="14" customHeight="1">
      <c r="A41" s="95" t="str">
        <f>IF($AF$77=Z87,1,"")</f>
        <v/>
      </c>
      <c r="B41" s="96" t="str">
        <f t="shared" ref="B41:G41" si="6">IF(OR($AF$77=AA87,A41&gt;=1),1+A41,"")</f>
        <v/>
      </c>
      <c r="C41" s="96" t="str">
        <f t="shared" si="6"/>
        <v/>
      </c>
      <c r="D41" s="96" t="str">
        <f t="shared" si="6"/>
        <v/>
      </c>
      <c r="E41" s="96" t="str">
        <f t="shared" si="6"/>
        <v/>
      </c>
      <c r="F41" s="96">
        <f t="shared" si="6"/>
        <v>1</v>
      </c>
      <c r="G41" s="97">
        <f t="shared" si="6"/>
        <v>2</v>
      </c>
      <c r="H41" s="94"/>
      <c r="I41" s="95">
        <f>IF($AF$78=Z87,1,"")</f>
        <v>1</v>
      </c>
      <c r="J41" s="96">
        <f t="shared" ref="J41:O41" si="7">IF(OR($AF$78=AA87,I41&gt;=1),1+I41,"")</f>
        <v>2</v>
      </c>
      <c r="K41" s="96">
        <f t="shared" si="7"/>
        <v>3</v>
      </c>
      <c r="L41" s="96">
        <f t="shared" si="7"/>
        <v>4</v>
      </c>
      <c r="M41" s="96">
        <f t="shared" si="7"/>
        <v>5</v>
      </c>
      <c r="N41" s="96">
        <f t="shared" si="7"/>
        <v>6</v>
      </c>
      <c r="O41" s="97">
        <f t="shared" si="7"/>
        <v>7</v>
      </c>
      <c r="P41" s="94"/>
      <c r="Q41" s="95" t="str">
        <f>IF($AF$79=Z87,1,"")</f>
        <v/>
      </c>
      <c r="R41" s="96" t="str">
        <f t="shared" ref="R41:W41" si="8">IF(OR($AF$79=AA87,Q41&gt;=1),1+Q41,"")</f>
        <v/>
      </c>
      <c r="S41" s="96" t="str">
        <f t="shared" si="8"/>
        <v/>
      </c>
      <c r="T41" s="96">
        <f t="shared" si="8"/>
        <v>1</v>
      </c>
      <c r="U41" s="96">
        <f t="shared" si="8"/>
        <v>2</v>
      </c>
      <c r="V41" s="96">
        <f t="shared" si="8"/>
        <v>3</v>
      </c>
      <c r="W41" s="97">
        <f t="shared" si="8"/>
        <v>4</v>
      </c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</row>
    <row r="42" spans="1:40" ht="14" customHeight="1">
      <c r="A42" s="98">
        <f>1+G41</f>
        <v>3</v>
      </c>
      <c r="B42" s="99">
        <f t="shared" ref="B42:F44" si="9">1+A42</f>
        <v>4</v>
      </c>
      <c r="C42" s="99">
        <f t="shared" si="9"/>
        <v>5</v>
      </c>
      <c r="D42" s="99">
        <f t="shared" si="9"/>
        <v>6</v>
      </c>
      <c r="E42" s="99">
        <f t="shared" si="9"/>
        <v>7</v>
      </c>
      <c r="F42" s="99">
        <f t="shared" si="9"/>
        <v>8</v>
      </c>
      <c r="G42" s="100">
        <f>F42+1</f>
        <v>9</v>
      </c>
      <c r="H42" s="94"/>
      <c r="I42" s="98">
        <f>1+O41</f>
        <v>8</v>
      </c>
      <c r="J42" s="99">
        <f t="shared" ref="J42:N44" si="10">1+I42</f>
        <v>9</v>
      </c>
      <c r="K42" s="99">
        <f t="shared" si="10"/>
        <v>10</v>
      </c>
      <c r="L42" s="99">
        <f t="shared" si="10"/>
        <v>11</v>
      </c>
      <c r="M42" s="99">
        <f t="shared" si="10"/>
        <v>12</v>
      </c>
      <c r="N42" s="99">
        <f t="shared" si="10"/>
        <v>13</v>
      </c>
      <c r="O42" s="100">
        <f>N42+1</f>
        <v>14</v>
      </c>
      <c r="P42" s="94"/>
      <c r="Q42" s="98">
        <f>1+W41</f>
        <v>5</v>
      </c>
      <c r="R42" s="99">
        <f t="shared" ref="R42:V44" si="11">1+Q42</f>
        <v>6</v>
      </c>
      <c r="S42" s="99">
        <f t="shared" si="11"/>
        <v>7</v>
      </c>
      <c r="T42" s="99">
        <f t="shared" si="11"/>
        <v>8</v>
      </c>
      <c r="U42" s="99">
        <f t="shared" si="11"/>
        <v>9</v>
      </c>
      <c r="V42" s="99">
        <f t="shared" si="11"/>
        <v>10</v>
      </c>
      <c r="W42" s="100">
        <f>V42+1</f>
        <v>11</v>
      </c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</row>
    <row r="43" spans="1:40" ht="14" customHeight="1">
      <c r="A43" s="98">
        <f>1+G42</f>
        <v>10</v>
      </c>
      <c r="B43" s="99">
        <f t="shared" si="9"/>
        <v>11</v>
      </c>
      <c r="C43" s="99">
        <f t="shared" si="9"/>
        <v>12</v>
      </c>
      <c r="D43" s="99">
        <f t="shared" si="9"/>
        <v>13</v>
      </c>
      <c r="E43" s="99">
        <f t="shared" si="9"/>
        <v>14</v>
      </c>
      <c r="F43" s="99">
        <f t="shared" si="9"/>
        <v>15</v>
      </c>
      <c r="G43" s="100">
        <f>F43+1</f>
        <v>16</v>
      </c>
      <c r="H43" s="94"/>
      <c r="I43" s="98">
        <f>1+O42</f>
        <v>15</v>
      </c>
      <c r="J43" s="99">
        <f t="shared" si="10"/>
        <v>16</v>
      </c>
      <c r="K43" s="99">
        <f t="shared" si="10"/>
        <v>17</v>
      </c>
      <c r="L43" s="99">
        <f t="shared" si="10"/>
        <v>18</v>
      </c>
      <c r="M43" s="99">
        <f t="shared" si="10"/>
        <v>19</v>
      </c>
      <c r="N43" s="99">
        <f t="shared" si="10"/>
        <v>20</v>
      </c>
      <c r="O43" s="100">
        <f>N43+1</f>
        <v>21</v>
      </c>
      <c r="P43" s="94"/>
      <c r="Q43" s="98">
        <f>1+W42</f>
        <v>12</v>
      </c>
      <c r="R43" s="99">
        <f t="shared" si="11"/>
        <v>13</v>
      </c>
      <c r="S43" s="99">
        <f t="shared" si="11"/>
        <v>14</v>
      </c>
      <c r="T43" s="99">
        <f t="shared" si="11"/>
        <v>15</v>
      </c>
      <c r="U43" s="99">
        <f t="shared" si="11"/>
        <v>16</v>
      </c>
      <c r="V43" s="99">
        <f t="shared" si="11"/>
        <v>17</v>
      </c>
      <c r="W43" s="100">
        <f>V43+1</f>
        <v>18</v>
      </c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</row>
    <row r="44" spans="1:40" ht="14" customHeight="1">
      <c r="A44" s="98">
        <f>1+G43</f>
        <v>17</v>
      </c>
      <c r="B44" s="99">
        <f t="shared" si="9"/>
        <v>18</v>
      </c>
      <c r="C44" s="99">
        <f t="shared" si="9"/>
        <v>19</v>
      </c>
      <c r="D44" s="99">
        <f t="shared" si="9"/>
        <v>20</v>
      </c>
      <c r="E44" s="99">
        <f t="shared" si="9"/>
        <v>21</v>
      </c>
      <c r="F44" s="99">
        <f t="shared" si="9"/>
        <v>22</v>
      </c>
      <c r="G44" s="100">
        <f>1+F44</f>
        <v>23</v>
      </c>
      <c r="H44" s="94"/>
      <c r="I44" s="98">
        <f>1+O43</f>
        <v>22</v>
      </c>
      <c r="J44" s="99">
        <f t="shared" si="10"/>
        <v>23</v>
      </c>
      <c r="K44" s="99">
        <f t="shared" si="10"/>
        <v>24</v>
      </c>
      <c r="L44" s="99">
        <f t="shared" si="10"/>
        <v>25</v>
      </c>
      <c r="M44" s="99">
        <f t="shared" si="10"/>
        <v>26</v>
      </c>
      <c r="N44" s="99">
        <f t="shared" si="10"/>
        <v>27</v>
      </c>
      <c r="O44" s="100">
        <f>1+N44</f>
        <v>28</v>
      </c>
      <c r="P44" s="94"/>
      <c r="Q44" s="98">
        <f>1+W43</f>
        <v>19</v>
      </c>
      <c r="R44" s="99">
        <f t="shared" si="11"/>
        <v>20</v>
      </c>
      <c r="S44" s="99">
        <f t="shared" si="11"/>
        <v>21</v>
      </c>
      <c r="T44" s="99">
        <f t="shared" si="11"/>
        <v>22</v>
      </c>
      <c r="U44" s="99">
        <f t="shared" si="11"/>
        <v>23</v>
      </c>
      <c r="V44" s="99">
        <f t="shared" si="11"/>
        <v>24</v>
      </c>
      <c r="W44" s="100">
        <f>1+V44</f>
        <v>25</v>
      </c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</row>
    <row r="45" spans="1:40" ht="14" customHeight="1">
      <c r="A45" s="98">
        <f>IF((1+G44)&gt;=VLOOKUP($AA$77+1,$Y$74:$Z$85,2),"",1+G44)</f>
        <v>24</v>
      </c>
      <c r="B45" s="99">
        <f>IF(OR(A45=0,MAXA(A45)&gt;=VLOOKUP($AA77+1,$Y$74:$Z$85,2)),"",1+A45)</f>
        <v>25</v>
      </c>
      <c r="C45" s="99">
        <f>IF(OR(B45=0,MAXA($A45:B45)&gt;=VLOOKUP($AA77+1,$Y$74:$Z$85,2)),"",1+B45)</f>
        <v>26</v>
      </c>
      <c r="D45" s="99">
        <f>IF(OR(C45=0,MAXA($A45:C45)&gt;=VLOOKUP($AA77+1,$Y$74:$Z$85,2)),"",1+C45)</f>
        <v>27</v>
      </c>
      <c r="E45" s="99">
        <f>IF(OR(D45=0,MAXA($A45:D45)&gt;=VLOOKUP($AA77+1,$Y$74:$Z$85,2)),"",1+D45)</f>
        <v>28</v>
      </c>
      <c r="F45" s="99">
        <f>IF(OR(E45=0,MAXA($A45:E45)&gt;=VLOOKUP($AA77+1,$Y$74:$Z$85,2)),"",1+E45)</f>
        <v>29</v>
      </c>
      <c r="G45" s="100">
        <f>IF(OR(F45=0,MAXA($A45:F45)&gt;=VLOOKUP($AA77+1,$Y$74:$Z$85,2)),"",1+F45)</f>
        <v>30</v>
      </c>
      <c r="H45" s="94"/>
      <c r="I45" s="98">
        <f>IF((1+O44)&gt;=VLOOKUP($AA78+1,$Y$74:$Z$85,2),"",1+O44)</f>
        <v>29</v>
      </c>
      <c r="J45" s="99">
        <f>IF(OR(I45=0,MAXA($H45:I45)&gt;=VLOOKUP($AA78+1,$Y$74:$Z$85,2)),"",1+I45)</f>
        <v>30</v>
      </c>
      <c r="K45" s="99">
        <f>IF(OR(J45=0,MAXA($H45:J45)&gt;=VLOOKUP($AA78+1,$Y$74:$Z$85,2)),"",1+J45)</f>
        <v>31</v>
      </c>
      <c r="L45" s="99" t="str">
        <f>IF(OR(K45=0,MAXA($H45:K45)&gt;=VLOOKUP($AA78+1,$Y$74:$Z$85,2)),"",1+K45)</f>
        <v/>
      </c>
      <c r="M45" s="99" t="str">
        <f>IF(OR(L45=0,MAXA($H45:L45)&gt;=VLOOKUP($AA78+1,$Y$74:$Z$85,2)),"",1+L45)</f>
        <v/>
      </c>
      <c r="N45" s="99" t="str">
        <f>IF(OR(M45=0,MAXA($H45:M45)&gt;=VLOOKUP($AA78+1,$Y$74:$Z$85,2)),"",1+M45)</f>
        <v/>
      </c>
      <c r="O45" s="100" t="str">
        <f>IF(OR(N45=0,MAXA($H45:N45)&gt;=VLOOKUP($AA78+1,$Y$74:$Z$85,2)),"",1+N45)</f>
        <v/>
      </c>
      <c r="P45" s="94"/>
      <c r="Q45" s="98">
        <f>IF((1+W44)&gt;=VLOOKUP($AA79+1,$Y$74:$Z$85,2),"",1+W44)</f>
        <v>26</v>
      </c>
      <c r="R45" s="99">
        <f>IF(OR(Q45=0,MAXA(Q45)&gt;=VLOOKUP($AA79+1,$Y$74:$Z$85,2)),"",1+Q45)</f>
        <v>27</v>
      </c>
      <c r="S45" s="99">
        <f>IF(OR(R45=0,MAXA($Q45:R45)&gt;=VLOOKUP($AA79+1,$Y$74:$Z$85,2)),"",1+R45)</f>
        <v>28</v>
      </c>
      <c r="T45" s="99">
        <f>IF(OR(S45=0,MAXA($Q45:S45)&gt;=VLOOKUP($AA79+1,$Y$74:$Z$85,2)),"",1+S45)</f>
        <v>29</v>
      </c>
      <c r="U45" s="99">
        <f>IF(OR(T45=0,MAXA($Q45:T45)&gt;=VLOOKUP($AA79+1,$Y$74:$Z$85,2)),"",1+T45)</f>
        <v>30</v>
      </c>
      <c r="V45" s="99" t="str">
        <f>IF(OR(U45=0,MAXA($Q45:U45)&gt;=VLOOKUP($AA79+1,$Y$74:$Z$85,2)),"",1+U45)</f>
        <v/>
      </c>
      <c r="W45" s="100" t="str">
        <f>IF(OR(V45=0,MAXA($Q45:V45)&gt;=VLOOKUP($AA79+1,$Y$74:$Z$85,2)),"",1+V45)</f>
        <v/>
      </c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</row>
    <row r="46" spans="1:40" ht="14" customHeight="1" thickBot="1">
      <c r="A46" s="101" t="str">
        <f>IF(OR(G45=0,(1+MAXA($A45:$G45))&gt;VLOOKUP($AA77+1,$Y$74:$Z$85,2)),"",1+G45)</f>
        <v/>
      </c>
      <c r="B46" s="102" t="str">
        <f>IF(OR(A45=0,(1+MAXA($A45:$G45))&gt;=VLOOKUP($AA77+1,$Y$74:$Z$85,2)),"",1+A46)</f>
        <v/>
      </c>
      <c r="C46" s="102"/>
      <c r="D46" s="102"/>
      <c r="E46" s="102"/>
      <c r="F46" s="102"/>
      <c r="G46" s="103"/>
      <c r="H46" s="94"/>
      <c r="I46" s="101" t="str">
        <f>IF(OR(O45=0,(1+MAXA($I45:$O45))&gt;VLOOKUP($AA78+1,$Y$74:$Z$85,2)),"",1+O45)</f>
        <v/>
      </c>
      <c r="J46" s="102" t="str">
        <f>IF(OR(I46=0,(1+MAXA($I45:$O45))&gt;=VLOOKUP(AA78+1,$Y$74:$Z$85,2)),"",1+I46)</f>
        <v/>
      </c>
      <c r="K46" s="102"/>
      <c r="L46" s="102"/>
      <c r="M46" s="102"/>
      <c r="N46" s="102"/>
      <c r="O46" s="103"/>
      <c r="P46" s="94"/>
      <c r="Q46" s="101" t="str">
        <f>IF(OR(W45=0,(1+MAXA($Q45:$W45))&gt;VLOOKUP($AA79+1,$Y$74:$Z$85,2)),"",1+W45)</f>
        <v/>
      </c>
      <c r="R46" s="102" t="str">
        <f>IF(OR(Q45=0,(1+MAXA($Q45:$W45))&gt;=VLOOKUP($AA79+1,$Y$74:$Z$85,2)),"",1+Q46)</f>
        <v/>
      </c>
      <c r="S46" s="102"/>
      <c r="T46" s="102"/>
      <c r="U46" s="102"/>
      <c r="V46" s="102"/>
      <c r="W46" s="103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</row>
    <row r="47" spans="1:4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</row>
    <row r="48" spans="1:40" ht="15" customHeight="1" thickBo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</row>
    <row r="49" spans="1:42">
      <c r="A49" s="111" t="s">
        <v>32</v>
      </c>
      <c r="B49" s="112"/>
      <c r="C49" s="113"/>
      <c r="D49" s="113"/>
      <c r="E49" s="112"/>
      <c r="F49" s="112"/>
      <c r="G49" s="114"/>
      <c r="H49" s="115"/>
      <c r="I49" s="111" t="s">
        <v>33</v>
      </c>
      <c r="J49" s="112"/>
      <c r="K49" s="113"/>
      <c r="L49" s="112"/>
      <c r="M49" s="112"/>
      <c r="N49" s="112"/>
      <c r="O49" s="114"/>
      <c r="P49" s="115"/>
      <c r="Q49" s="111" t="s">
        <v>34</v>
      </c>
      <c r="R49" s="112"/>
      <c r="S49" s="113"/>
      <c r="T49" s="112"/>
      <c r="U49" s="112"/>
      <c r="V49" s="112"/>
      <c r="W49" s="114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94"/>
      <c r="AN49" s="94"/>
    </row>
    <row r="50" spans="1:42" ht="14" customHeight="1" thickBot="1">
      <c r="A50" s="60" t="s">
        <v>25</v>
      </c>
      <c r="B50" s="61" t="s">
        <v>26</v>
      </c>
      <c r="C50" s="61" t="s">
        <v>27</v>
      </c>
      <c r="D50" s="61" t="s">
        <v>28</v>
      </c>
      <c r="E50" s="61" t="s">
        <v>28</v>
      </c>
      <c r="F50" s="61" t="s">
        <v>26</v>
      </c>
      <c r="G50" s="62" t="s">
        <v>26</v>
      </c>
      <c r="H50" s="94"/>
      <c r="I50" s="60" t="s">
        <v>25</v>
      </c>
      <c r="J50" s="61" t="s">
        <v>26</v>
      </c>
      <c r="K50" s="61" t="s">
        <v>27</v>
      </c>
      <c r="L50" s="61" t="s">
        <v>28</v>
      </c>
      <c r="M50" s="61" t="s">
        <v>28</v>
      </c>
      <c r="N50" s="61" t="s">
        <v>26</v>
      </c>
      <c r="O50" s="62" t="s">
        <v>26</v>
      </c>
      <c r="P50" s="94"/>
      <c r="Q50" s="60" t="s">
        <v>25</v>
      </c>
      <c r="R50" s="61" t="s">
        <v>26</v>
      </c>
      <c r="S50" s="61" t="s">
        <v>27</v>
      </c>
      <c r="T50" s="61" t="s">
        <v>28</v>
      </c>
      <c r="U50" s="61" t="s">
        <v>28</v>
      </c>
      <c r="V50" s="61" t="s">
        <v>26</v>
      </c>
      <c r="W50" s="62" t="s">
        <v>26</v>
      </c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</row>
    <row r="51" spans="1:42" ht="14" customHeight="1">
      <c r="A51" s="95" t="str">
        <f>IF($AF$80=Z87,1,"")</f>
        <v/>
      </c>
      <c r="B51" s="96" t="str">
        <f t="shared" ref="B51:G51" si="12">IF(OR($AF$80=AA87,A51&gt;=1),1+A51,"")</f>
        <v/>
      </c>
      <c r="C51" s="96" t="str">
        <f t="shared" si="12"/>
        <v/>
      </c>
      <c r="D51" s="96" t="str">
        <f t="shared" si="12"/>
        <v/>
      </c>
      <c r="E51" s="96" t="str">
        <f t="shared" si="12"/>
        <v/>
      </c>
      <c r="F51" s="96">
        <f t="shared" si="12"/>
        <v>1</v>
      </c>
      <c r="G51" s="97">
        <f t="shared" si="12"/>
        <v>2</v>
      </c>
      <c r="H51" s="94"/>
      <c r="I51" s="95" t="str">
        <f>IF($AF$81=Z87,1,"")</f>
        <v/>
      </c>
      <c r="J51" s="96">
        <f t="shared" ref="J51:O51" si="13">IF(OR($AF$81=AA87,I51&gt;=1),1+I51,"")</f>
        <v>1</v>
      </c>
      <c r="K51" s="96">
        <f t="shared" si="13"/>
        <v>2</v>
      </c>
      <c r="L51" s="96">
        <f t="shared" si="13"/>
        <v>3</v>
      </c>
      <c r="M51" s="96">
        <f t="shared" si="13"/>
        <v>4</v>
      </c>
      <c r="N51" s="96">
        <f t="shared" si="13"/>
        <v>5</v>
      </c>
      <c r="O51" s="97">
        <f t="shared" si="13"/>
        <v>6</v>
      </c>
      <c r="P51" s="94"/>
      <c r="Q51" s="95" t="str">
        <f>IF($AF$82=Z87,1,"")</f>
        <v/>
      </c>
      <c r="R51" s="96" t="str">
        <f t="shared" ref="R51:W51" si="14">IF(OR($AF$82=AA87,Q51&gt;=1),1+Q51,"")</f>
        <v/>
      </c>
      <c r="S51" s="96" t="str">
        <f t="shared" si="14"/>
        <v/>
      </c>
      <c r="T51" s="96" t="str">
        <f t="shared" si="14"/>
        <v/>
      </c>
      <c r="U51" s="96">
        <f t="shared" si="14"/>
        <v>1</v>
      </c>
      <c r="V51" s="96">
        <f t="shared" si="14"/>
        <v>2</v>
      </c>
      <c r="W51" s="97">
        <f t="shared" si="14"/>
        <v>3</v>
      </c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</row>
    <row r="52" spans="1:42" ht="14" customHeight="1">
      <c r="A52" s="98">
        <f>1+G51</f>
        <v>3</v>
      </c>
      <c r="B52" s="99">
        <f t="shared" ref="B52:F54" si="15">1+A52</f>
        <v>4</v>
      </c>
      <c r="C52" s="99">
        <f t="shared" si="15"/>
        <v>5</v>
      </c>
      <c r="D52" s="99">
        <f t="shared" si="15"/>
        <v>6</v>
      </c>
      <c r="E52" s="99">
        <f t="shared" si="15"/>
        <v>7</v>
      </c>
      <c r="F52" s="99">
        <f t="shared" si="15"/>
        <v>8</v>
      </c>
      <c r="G52" s="100">
        <f>F52+1</f>
        <v>9</v>
      </c>
      <c r="H52" s="94"/>
      <c r="I52" s="98">
        <f>1+O51</f>
        <v>7</v>
      </c>
      <c r="J52" s="99">
        <f t="shared" ref="J52:N54" si="16">1+I52</f>
        <v>8</v>
      </c>
      <c r="K52" s="99">
        <f t="shared" si="16"/>
        <v>9</v>
      </c>
      <c r="L52" s="99">
        <f t="shared" si="16"/>
        <v>10</v>
      </c>
      <c r="M52" s="99">
        <f t="shared" si="16"/>
        <v>11</v>
      </c>
      <c r="N52" s="99">
        <f t="shared" si="16"/>
        <v>12</v>
      </c>
      <c r="O52" s="100">
        <f>N52+1</f>
        <v>13</v>
      </c>
      <c r="P52" s="94"/>
      <c r="Q52" s="98">
        <f>1+W51</f>
        <v>4</v>
      </c>
      <c r="R52" s="99">
        <f t="shared" ref="R52:V54" si="17">1+Q52</f>
        <v>5</v>
      </c>
      <c r="S52" s="99">
        <f t="shared" si="17"/>
        <v>6</v>
      </c>
      <c r="T52" s="99">
        <f t="shared" si="17"/>
        <v>7</v>
      </c>
      <c r="U52" s="99">
        <f t="shared" si="17"/>
        <v>8</v>
      </c>
      <c r="V52" s="99">
        <f t="shared" si="17"/>
        <v>9</v>
      </c>
      <c r="W52" s="100">
        <f>V52+1</f>
        <v>10</v>
      </c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</row>
    <row r="53" spans="1:42" ht="14" customHeight="1">
      <c r="A53" s="98">
        <f>1+G52</f>
        <v>10</v>
      </c>
      <c r="B53" s="99">
        <f t="shared" si="15"/>
        <v>11</v>
      </c>
      <c r="C53" s="99">
        <f t="shared" si="15"/>
        <v>12</v>
      </c>
      <c r="D53" s="99">
        <f t="shared" si="15"/>
        <v>13</v>
      </c>
      <c r="E53" s="99">
        <f t="shared" si="15"/>
        <v>14</v>
      </c>
      <c r="F53" s="99">
        <f t="shared" si="15"/>
        <v>15</v>
      </c>
      <c r="G53" s="100">
        <f>F53+1</f>
        <v>16</v>
      </c>
      <c r="H53" s="94"/>
      <c r="I53" s="98">
        <f>1+O52</f>
        <v>14</v>
      </c>
      <c r="J53" s="99">
        <f t="shared" si="16"/>
        <v>15</v>
      </c>
      <c r="K53" s="99">
        <f t="shared" si="16"/>
        <v>16</v>
      </c>
      <c r="L53" s="99">
        <f t="shared" si="16"/>
        <v>17</v>
      </c>
      <c r="M53" s="99">
        <f t="shared" si="16"/>
        <v>18</v>
      </c>
      <c r="N53" s="99">
        <f t="shared" si="16"/>
        <v>19</v>
      </c>
      <c r="O53" s="100">
        <f>N53+1</f>
        <v>20</v>
      </c>
      <c r="P53" s="94"/>
      <c r="Q53" s="98">
        <f>1+W52</f>
        <v>11</v>
      </c>
      <c r="R53" s="99">
        <f t="shared" si="17"/>
        <v>12</v>
      </c>
      <c r="S53" s="99">
        <f t="shared" si="17"/>
        <v>13</v>
      </c>
      <c r="T53" s="99">
        <f t="shared" si="17"/>
        <v>14</v>
      </c>
      <c r="U53" s="99">
        <f t="shared" si="17"/>
        <v>15</v>
      </c>
      <c r="V53" s="99">
        <f t="shared" si="17"/>
        <v>16</v>
      </c>
      <c r="W53" s="100">
        <f>V53+1</f>
        <v>17</v>
      </c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</row>
    <row r="54" spans="1:42" ht="14" customHeight="1">
      <c r="A54" s="98">
        <f>1+G53</f>
        <v>17</v>
      </c>
      <c r="B54" s="99">
        <f t="shared" si="15"/>
        <v>18</v>
      </c>
      <c r="C54" s="99">
        <f t="shared" si="15"/>
        <v>19</v>
      </c>
      <c r="D54" s="99">
        <f t="shared" si="15"/>
        <v>20</v>
      </c>
      <c r="E54" s="99">
        <f t="shared" si="15"/>
        <v>21</v>
      </c>
      <c r="F54" s="99">
        <f t="shared" si="15"/>
        <v>22</v>
      </c>
      <c r="G54" s="100">
        <f>1+F54</f>
        <v>23</v>
      </c>
      <c r="H54" s="94"/>
      <c r="I54" s="98">
        <f>1+O53</f>
        <v>21</v>
      </c>
      <c r="J54" s="99">
        <f t="shared" si="16"/>
        <v>22</v>
      </c>
      <c r="K54" s="99">
        <f t="shared" si="16"/>
        <v>23</v>
      </c>
      <c r="L54" s="99">
        <f t="shared" si="16"/>
        <v>24</v>
      </c>
      <c r="M54" s="99">
        <f t="shared" si="16"/>
        <v>25</v>
      </c>
      <c r="N54" s="99">
        <f t="shared" si="16"/>
        <v>26</v>
      </c>
      <c r="O54" s="100">
        <f>1+N54</f>
        <v>27</v>
      </c>
      <c r="P54" s="94"/>
      <c r="Q54" s="98">
        <f>1+W53</f>
        <v>18</v>
      </c>
      <c r="R54" s="99">
        <f t="shared" si="17"/>
        <v>19</v>
      </c>
      <c r="S54" s="99">
        <f t="shared" si="17"/>
        <v>20</v>
      </c>
      <c r="T54" s="99">
        <f t="shared" si="17"/>
        <v>21</v>
      </c>
      <c r="U54" s="99">
        <f t="shared" si="17"/>
        <v>22</v>
      </c>
      <c r="V54" s="99">
        <f t="shared" si="17"/>
        <v>23</v>
      </c>
      <c r="W54" s="100">
        <f>1+V54</f>
        <v>24</v>
      </c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</row>
    <row r="55" spans="1:42" ht="14" customHeight="1">
      <c r="A55" s="98">
        <f>IF((1+G54)&gt;=VLOOKUP($AA$80+1,$Y$74:$Z$85,2),"",1+G54)</f>
        <v>24</v>
      </c>
      <c r="B55" s="99">
        <f>IF(OR(A55=0,MAXA(A55)&gt;=VLOOKUP($AA80+1,$Y$74:$Z$85,2)),"",1+A55)</f>
        <v>25</v>
      </c>
      <c r="C55" s="99">
        <f>IF(OR(B55=0,MAXA($A55:B55)&gt;=VLOOKUP($AA80+1,$Y$74:$Z$85,2)),"",1+B55)</f>
        <v>26</v>
      </c>
      <c r="D55" s="99">
        <f>IF(OR(C55=0,MAXA($A55:C55)&gt;=VLOOKUP($AA80+1,$Y$74:$Z$85,2)),"",1+C55)</f>
        <v>27</v>
      </c>
      <c r="E55" s="99">
        <f>IF(OR(D55=0,MAXA($A55:D55)&gt;=VLOOKUP($AA80+1,$Y$74:$Z$85,2)),"",1+D55)</f>
        <v>28</v>
      </c>
      <c r="F55" s="99">
        <f>IF(OR(E55=0,MAXA($A55:E55)&gt;=VLOOKUP($AA80+1,$Y$74:$Z$85,2)),"",1+E55)</f>
        <v>29</v>
      </c>
      <c r="G55" s="100">
        <f>IF(OR(F55=0,MAXA($A55:F55)&gt;=VLOOKUP($AA80+1,$Y$74:$Z$85,2)),"",1+F55)</f>
        <v>30</v>
      </c>
      <c r="H55" s="94"/>
      <c r="I55" s="98">
        <f>IF((1+O54)&gt;=VLOOKUP($AA81+1,$Y$74:$Z$85,2),"",1+O54)</f>
        <v>28</v>
      </c>
      <c r="J55" s="99">
        <f>IF(OR(I55=0,MAXA($H55:I55)&gt;=VLOOKUP($AA81+1,$Y$74:$Z$85,2)),"",1+I55)</f>
        <v>29</v>
      </c>
      <c r="K55" s="99">
        <f>IF(OR(J55=0,MAXA($H55:J55)&gt;=VLOOKUP($AA81+1,$Y$74:$Z$85,2)),"",1+J55)</f>
        <v>30</v>
      </c>
      <c r="L55" s="99">
        <f>IF(OR(K55=0,MAXA($H55:K55)&gt;=VLOOKUP($AA81+1,$Y$74:$Z$85,2)),"",1+K55)</f>
        <v>31</v>
      </c>
      <c r="M55" s="99" t="str">
        <f>IF(OR(L55=0,MAXA($H55:L55)&gt;=VLOOKUP($AA81+1,$Y$74:$Z$85,2)),"",1+L55)</f>
        <v/>
      </c>
      <c r="N55" s="99" t="str">
        <f>IF(OR(M55=0,MAXA($H55:M55)&gt;=VLOOKUP($AA81+1,$Y$74:$Z$85,2)),"",1+M55)</f>
        <v/>
      </c>
      <c r="O55" s="100" t="str">
        <f>IF(OR(N55=0,MAXA($H55:N55)&gt;=VLOOKUP($AA81+1,$Y$74:$Z$85,2)),"",1+N55)</f>
        <v/>
      </c>
      <c r="P55" s="94"/>
      <c r="Q55" s="98">
        <f>IF((1+W54)&gt;=VLOOKUP($AA82+1,$Y$74:$Z$85,2),"",1+W54)</f>
        <v>25</v>
      </c>
      <c r="R55" s="99">
        <f>IF(OR(Q55=0,MAXA(Q55)&gt;=VLOOKUP($AA82+1,$Y$74:$Z$85,2)),"",1+Q55)</f>
        <v>26</v>
      </c>
      <c r="S55" s="99">
        <f>IF(OR(R55=0,MAXA($Q55:R55)&gt;=VLOOKUP($AA82+1,$Y$74:$Z$85,2)),"",1+R55)</f>
        <v>27</v>
      </c>
      <c r="T55" s="99">
        <f>IF(OR(S55=0,MAXA($Q55:S55)&gt;=VLOOKUP($AA82+1,$Y$74:$Z$85,2)),"",1+S55)</f>
        <v>28</v>
      </c>
      <c r="U55" s="99">
        <f>IF(OR(T55=0,MAXA($Q55:T55)&gt;=VLOOKUP($AA82+1,$Y$74:$Z$85,2)),"",1+T55)</f>
        <v>29</v>
      </c>
      <c r="V55" s="99">
        <f>IF(OR(U55=0,MAXA($Q55:U55)&gt;=VLOOKUP($AA82+1,$Y$74:$Z$85,2)),"",1+U55)</f>
        <v>30</v>
      </c>
      <c r="W55" s="100" t="str">
        <f>IF(OR(V55=0,MAXA($Q55:V55)&gt;=VLOOKUP($AA82+1,$Y$74:$Z$85,2)),"",1+V55)</f>
        <v/>
      </c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</row>
    <row r="56" spans="1:42" ht="14" customHeight="1" thickBot="1">
      <c r="A56" s="101">
        <f>IF(OR(G55=0,(1+MAXA($A55:$G55))&gt;VLOOKUP($AA80+1,$Y$74:$Z$85,2)),"",1+G55)</f>
        <v>31</v>
      </c>
      <c r="B56" s="102" t="str">
        <f>IF(OR(A55=0,(1+MAXA($A55:$G55))&gt;=VLOOKUP($AA80+1,$Y$74:$Z$85,2)),"",1+A56)</f>
        <v/>
      </c>
      <c r="C56" s="102"/>
      <c r="D56" s="102"/>
      <c r="E56" s="102"/>
      <c r="F56" s="102"/>
      <c r="G56" s="103"/>
      <c r="H56" s="94"/>
      <c r="I56" s="101" t="str">
        <f>IF(OR(O55=0,(1+MAXA($I55:$O55))&gt;VLOOKUP($AA74+1,$Y$74:$Z$85,2)),"",1+O55)</f>
        <v/>
      </c>
      <c r="J56" s="102" t="str">
        <f>IF(OR(I56=0,(1+MAXA($I55:$O55))&gt;=VLOOKUP(AA74+1,$Y$74:$Z$85,2)),"",1+I56)</f>
        <v/>
      </c>
      <c r="K56" s="102"/>
      <c r="L56" s="102"/>
      <c r="M56" s="102"/>
      <c r="N56" s="102"/>
      <c r="O56" s="103"/>
      <c r="P56" s="94"/>
      <c r="Q56" s="101" t="str">
        <f>IF(OR(W55=0,(1+MAXA($Q55:$W55))&gt;VLOOKUP($AA82+1,$Y$74:$Z$85,2)),"",1+W55)</f>
        <v/>
      </c>
      <c r="R56" s="102" t="str">
        <f>IF(OR(Q55=0,(1+MAXA($Q55:$W55))&gt;=VLOOKUP($AA82+1,$Y$74:$Z$85,2)),"",1+Q56)</f>
        <v/>
      </c>
      <c r="S56" s="102"/>
      <c r="T56" s="102"/>
      <c r="U56" s="102"/>
      <c r="V56" s="102"/>
      <c r="W56" s="103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</row>
    <row r="57" spans="1:42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</row>
    <row r="58" spans="1:42" ht="15" customHeight="1" thickBo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</row>
    <row r="59" spans="1:42">
      <c r="A59" s="111" t="s">
        <v>35</v>
      </c>
      <c r="B59" s="112"/>
      <c r="C59" s="113"/>
      <c r="D59" s="112"/>
      <c r="E59" s="112"/>
      <c r="F59" s="112"/>
      <c r="G59" s="114"/>
      <c r="H59" s="115"/>
      <c r="I59" s="111" t="s">
        <v>36</v>
      </c>
      <c r="J59" s="112"/>
      <c r="K59" s="113"/>
      <c r="L59" s="112"/>
      <c r="M59" s="112"/>
      <c r="N59" s="112"/>
      <c r="O59" s="114"/>
      <c r="P59" s="115"/>
      <c r="Q59" s="111" t="s">
        <v>37</v>
      </c>
      <c r="R59" s="112"/>
      <c r="S59" s="113"/>
      <c r="T59" s="112"/>
      <c r="U59" s="112"/>
      <c r="V59" s="112"/>
      <c r="W59" s="114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</row>
    <row r="60" spans="1:42" ht="14" customHeight="1" thickBot="1">
      <c r="A60" s="60" t="s">
        <v>25</v>
      </c>
      <c r="B60" s="61" t="s">
        <v>26</v>
      </c>
      <c r="C60" s="61" t="s">
        <v>27</v>
      </c>
      <c r="D60" s="61" t="s">
        <v>28</v>
      </c>
      <c r="E60" s="61" t="s">
        <v>28</v>
      </c>
      <c r="F60" s="61" t="s">
        <v>26</v>
      </c>
      <c r="G60" s="62" t="s">
        <v>26</v>
      </c>
      <c r="H60" s="94"/>
      <c r="I60" s="60" t="s">
        <v>25</v>
      </c>
      <c r="J60" s="61" t="s">
        <v>26</v>
      </c>
      <c r="K60" s="61" t="s">
        <v>27</v>
      </c>
      <c r="L60" s="61" t="s">
        <v>28</v>
      </c>
      <c r="M60" s="61" t="s">
        <v>28</v>
      </c>
      <c r="N60" s="61" t="s">
        <v>26</v>
      </c>
      <c r="O60" s="62" t="s">
        <v>26</v>
      </c>
      <c r="P60" s="94"/>
      <c r="Q60" s="60" t="s">
        <v>25</v>
      </c>
      <c r="R60" s="61" t="s">
        <v>26</v>
      </c>
      <c r="S60" s="61" t="s">
        <v>27</v>
      </c>
      <c r="T60" s="61" t="s">
        <v>28</v>
      </c>
      <c r="U60" s="61" t="s">
        <v>28</v>
      </c>
      <c r="V60" s="61" t="s">
        <v>26</v>
      </c>
      <c r="W60" s="62" t="s">
        <v>26</v>
      </c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</row>
    <row r="61" spans="1:42" ht="14" customHeight="1">
      <c r="A61" s="95" t="str">
        <f>IF($AF$83=Z87,1,"")</f>
        <v/>
      </c>
      <c r="B61" s="96" t="str">
        <f t="shared" ref="B61:G61" si="18">IF(OR($AF$83=AA87,A61&gt;=1),1+A61,"")</f>
        <v/>
      </c>
      <c r="C61" s="96" t="str">
        <f t="shared" si="18"/>
        <v/>
      </c>
      <c r="D61" s="96" t="str">
        <f t="shared" si="18"/>
        <v/>
      </c>
      <c r="E61" s="96" t="str">
        <f t="shared" si="18"/>
        <v/>
      </c>
      <c r="F61" s="96" t="str">
        <f t="shared" si="18"/>
        <v/>
      </c>
      <c r="G61" s="97">
        <f t="shared" si="18"/>
        <v>1</v>
      </c>
      <c r="H61" s="94"/>
      <c r="I61" s="95" t="str">
        <f>IF($AF$84=Z87,1,"")</f>
        <v/>
      </c>
      <c r="J61" s="96" t="str">
        <f t="shared" ref="J61:O61" si="19">IF(OR($AF$84=AA87,I61&gt;=1),1+I61,"")</f>
        <v/>
      </c>
      <c r="K61" s="96">
        <f t="shared" si="19"/>
        <v>1</v>
      </c>
      <c r="L61" s="96">
        <f t="shared" si="19"/>
        <v>2</v>
      </c>
      <c r="M61" s="96">
        <f t="shared" si="19"/>
        <v>3</v>
      </c>
      <c r="N61" s="96">
        <f t="shared" si="19"/>
        <v>4</v>
      </c>
      <c r="O61" s="97">
        <f t="shared" si="19"/>
        <v>5</v>
      </c>
      <c r="P61" s="94"/>
      <c r="Q61" s="95" t="str">
        <f>IF($AF$85=Z87,1,"")</f>
        <v/>
      </c>
      <c r="R61" s="96" t="str">
        <f t="shared" ref="R61:W61" si="20">IF(OR($AF$85=AA87,Q61&gt;=1),1+Q61,"")</f>
        <v/>
      </c>
      <c r="S61" s="96" t="str">
        <f t="shared" si="20"/>
        <v/>
      </c>
      <c r="T61" s="96" t="str">
        <f t="shared" si="20"/>
        <v/>
      </c>
      <c r="U61" s="96">
        <f t="shared" si="20"/>
        <v>1</v>
      </c>
      <c r="V61" s="96">
        <f t="shared" si="20"/>
        <v>2</v>
      </c>
      <c r="W61" s="97">
        <f t="shared" si="20"/>
        <v>3</v>
      </c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</row>
    <row r="62" spans="1:42" ht="14" customHeight="1">
      <c r="A62" s="98">
        <f>1+G61</f>
        <v>2</v>
      </c>
      <c r="B62" s="99">
        <f t="shared" ref="B62:F64" si="21">1+A62</f>
        <v>3</v>
      </c>
      <c r="C62" s="99">
        <f t="shared" si="21"/>
        <v>4</v>
      </c>
      <c r="D62" s="99">
        <f t="shared" si="21"/>
        <v>5</v>
      </c>
      <c r="E62" s="99">
        <f t="shared" si="21"/>
        <v>6</v>
      </c>
      <c r="F62" s="99">
        <f t="shared" si="21"/>
        <v>7</v>
      </c>
      <c r="G62" s="100">
        <f>F62+1</f>
        <v>8</v>
      </c>
      <c r="H62" s="94"/>
      <c r="I62" s="98">
        <f>1+O61</f>
        <v>6</v>
      </c>
      <c r="J62" s="99">
        <f t="shared" ref="J62:N64" si="22">1+I62</f>
        <v>7</v>
      </c>
      <c r="K62" s="99">
        <f t="shared" si="22"/>
        <v>8</v>
      </c>
      <c r="L62" s="99">
        <f t="shared" si="22"/>
        <v>9</v>
      </c>
      <c r="M62" s="99">
        <f t="shared" si="22"/>
        <v>10</v>
      </c>
      <c r="N62" s="99">
        <f t="shared" si="22"/>
        <v>11</v>
      </c>
      <c r="O62" s="100">
        <f>N62+1</f>
        <v>12</v>
      </c>
      <c r="P62" s="94"/>
      <c r="Q62" s="98">
        <f>1+W61</f>
        <v>4</v>
      </c>
      <c r="R62" s="99">
        <f t="shared" ref="R62:V64" si="23">1+Q62</f>
        <v>5</v>
      </c>
      <c r="S62" s="99">
        <f t="shared" si="23"/>
        <v>6</v>
      </c>
      <c r="T62" s="99">
        <f t="shared" si="23"/>
        <v>7</v>
      </c>
      <c r="U62" s="99">
        <f t="shared" si="23"/>
        <v>8</v>
      </c>
      <c r="V62" s="99">
        <f t="shared" si="23"/>
        <v>9</v>
      </c>
      <c r="W62" s="100">
        <f>V62+1</f>
        <v>10</v>
      </c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</row>
    <row r="63" spans="1:42" ht="14" customHeight="1">
      <c r="A63" s="98">
        <f>1+G62</f>
        <v>9</v>
      </c>
      <c r="B63" s="99">
        <f t="shared" si="21"/>
        <v>10</v>
      </c>
      <c r="C63" s="99">
        <f t="shared" si="21"/>
        <v>11</v>
      </c>
      <c r="D63" s="99">
        <f t="shared" si="21"/>
        <v>12</v>
      </c>
      <c r="E63" s="99">
        <f t="shared" si="21"/>
        <v>13</v>
      </c>
      <c r="F63" s="99">
        <f t="shared" si="21"/>
        <v>14</v>
      </c>
      <c r="G63" s="100">
        <f>F63+1</f>
        <v>15</v>
      </c>
      <c r="H63" s="94"/>
      <c r="I63" s="98">
        <f>1+O62</f>
        <v>13</v>
      </c>
      <c r="J63" s="99">
        <f t="shared" si="22"/>
        <v>14</v>
      </c>
      <c r="K63" s="99">
        <f t="shared" si="22"/>
        <v>15</v>
      </c>
      <c r="L63" s="99">
        <f t="shared" si="22"/>
        <v>16</v>
      </c>
      <c r="M63" s="99">
        <f t="shared" si="22"/>
        <v>17</v>
      </c>
      <c r="N63" s="99">
        <f t="shared" si="22"/>
        <v>18</v>
      </c>
      <c r="O63" s="100">
        <f>N63+1</f>
        <v>19</v>
      </c>
      <c r="P63" s="94"/>
      <c r="Q63" s="98">
        <f>1+W62</f>
        <v>11</v>
      </c>
      <c r="R63" s="99">
        <f t="shared" si="23"/>
        <v>12</v>
      </c>
      <c r="S63" s="99">
        <f t="shared" si="23"/>
        <v>13</v>
      </c>
      <c r="T63" s="99">
        <f t="shared" si="23"/>
        <v>14</v>
      </c>
      <c r="U63" s="99">
        <f t="shared" si="23"/>
        <v>15</v>
      </c>
      <c r="V63" s="99">
        <f t="shared" si="23"/>
        <v>16</v>
      </c>
      <c r="W63" s="100">
        <f>V63+1</f>
        <v>17</v>
      </c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</row>
    <row r="64" spans="1:42" ht="14" customHeight="1">
      <c r="A64" s="98">
        <f>1+G63</f>
        <v>16</v>
      </c>
      <c r="B64" s="99">
        <f t="shared" si="21"/>
        <v>17</v>
      </c>
      <c r="C64" s="99">
        <f t="shared" si="21"/>
        <v>18</v>
      </c>
      <c r="D64" s="99">
        <f t="shared" si="21"/>
        <v>19</v>
      </c>
      <c r="E64" s="99">
        <f t="shared" si="21"/>
        <v>20</v>
      </c>
      <c r="F64" s="99">
        <f t="shared" si="21"/>
        <v>21</v>
      </c>
      <c r="G64" s="100">
        <f>1+F64</f>
        <v>22</v>
      </c>
      <c r="H64" s="94"/>
      <c r="I64" s="98">
        <f>1+O63</f>
        <v>20</v>
      </c>
      <c r="J64" s="99">
        <f t="shared" si="22"/>
        <v>21</v>
      </c>
      <c r="K64" s="99">
        <f t="shared" si="22"/>
        <v>22</v>
      </c>
      <c r="L64" s="99">
        <f t="shared" si="22"/>
        <v>23</v>
      </c>
      <c r="M64" s="99">
        <f t="shared" si="22"/>
        <v>24</v>
      </c>
      <c r="N64" s="99">
        <f t="shared" si="22"/>
        <v>25</v>
      </c>
      <c r="O64" s="100">
        <f>1+N64</f>
        <v>26</v>
      </c>
      <c r="P64" s="94"/>
      <c r="Q64" s="98">
        <f>1+W63</f>
        <v>18</v>
      </c>
      <c r="R64" s="99">
        <f t="shared" si="23"/>
        <v>19</v>
      </c>
      <c r="S64" s="99">
        <f t="shared" si="23"/>
        <v>20</v>
      </c>
      <c r="T64" s="99">
        <f t="shared" si="23"/>
        <v>21</v>
      </c>
      <c r="U64" s="99">
        <f t="shared" si="23"/>
        <v>22</v>
      </c>
      <c r="V64" s="99">
        <f t="shared" si="23"/>
        <v>23</v>
      </c>
      <c r="W64" s="100">
        <f>1+V64</f>
        <v>24</v>
      </c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</row>
    <row r="65" spans="1:40" ht="14" customHeight="1">
      <c r="A65" s="98">
        <f>IF((1+G64)&gt;=VLOOKUP($AA$83+1,$Y$74:$Z$85,2),"",1+G64)</f>
        <v>23</v>
      </c>
      <c r="B65" s="99">
        <f>IF(OR(A65=0,MAXA(A65)&gt;=VLOOKUP($AA83+1,$Y$74:$Z$85,2)),"",1+A65)</f>
        <v>24</v>
      </c>
      <c r="C65" s="99">
        <f>IF(OR(B65=0,MAXA($A65:B65)&gt;=VLOOKUP($AA83+1,$Y$74:$Z$85,2)),"",1+B65)</f>
        <v>25</v>
      </c>
      <c r="D65" s="99">
        <f>IF(OR(C65=0,MAXA($A65:C65)&gt;=VLOOKUP($AA83+1,$Y$74:$Z$85,2)),"",1+C65)</f>
        <v>26</v>
      </c>
      <c r="E65" s="99">
        <f>IF(OR(D65=0,MAXA($A65:D65)&gt;=VLOOKUP($AA83+1,$Y$74:$Z$85,2)),"",1+D65)</f>
        <v>27</v>
      </c>
      <c r="F65" s="99">
        <f>IF(OR(E65=0,MAXA($A65:E65)&gt;=VLOOKUP($AA83+1,$Y$74:$Z$85,2)),"",1+E65)</f>
        <v>28</v>
      </c>
      <c r="G65" s="100">
        <f>IF(OR(F65=0,MAXA($A65:F65)&gt;=VLOOKUP($AA83+1,$Y$74:$Z$85,2)),"",1+F65)</f>
        <v>29</v>
      </c>
      <c r="H65" s="94"/>
      <c r="I65" s="98">
        <f>IF((1+O64)&gt;=VLOOKUP($AA84+1,$Y$74:$Z$85,2),"",1+O64)</f>
        <v>27</v>
      </c>
      <c r="J65" s="99">
        <f>IF(OR(I65=0,MAXA($H65:I65)&gt;=VLOOKUP($AA84+1,$Y$74:$Z$85,2)),"",1+I65)</f>
        <v>28</v>
      </c>
      <c r="K65" s="99">
        <f>IF(OR(J65=0,MAXA($H65:J65)&gt;=VLOOKUP($AA84+1,$Y$74:$Z$85,2)),"",1+J65)</f>
        <v>29</v>
      </c>
      <c r="L65" s="99">
        <f>IF(OR(K65=0,MAXA($H65:K65)&gt;=VLOOKUP($AA84+1,$Y$74:$Z$85,2)),"",1+K65)</f>
        <v>30</v>
      </c>
      <c r="M65" s="99" t="str">
        <f>IF(OR(L65=0,MAXA($H65:L65)&gt;=VLOOKUP($AA84+1,$Y$74:$Z$85,2)),"",1+L65)</f>
        <v/>
      </c>
      <c r="N65" s="99" t="str">
        <f>IF(OR(M65=0,MAXA($H65:M65)&gt;=VLOOKUP($AA84+1,$Y$74:$Z$85,2)),"",1+M65)</f>
        <v/>
      </c>
      <c r="O65" s="100" t="str">
        <f>IF(OR(N65=0,MAXA($H65:N65)&gt;=VLOOKUP($AA84+1,$Y$74:$Z$85,2)),"",1+N65)</f>
        <v/>
      </c>
      <c r="P65" s="94"/>
      <c r="Q65" s="98">
        <f>IF((1+W64)&gt;=VLOOKUP($AA85+1,$Y$74:$Z$85,2),"",1+W64)</f>
        <v>25</v>
      </c>
      <c r="R65" s="99">
        <f>IF(OR(Q65=0,MAXA(Q65)&gt;=VLOOKUP($AA85+1,$Y$74:$Z$85,2)),"",1+Q65)</f>
        <v>26</v>
      </c>
      <c r="S65" s="99">
        <f>IF(OR(R65=0,MAXA($Q65:R65)&gt;=VLOOKUP($AA85+1,$Y$74:$Z$85,2)),"",1+R65)</f>
        <v>27</v>
      </c>
      <c r="T65" s="99">
        <f>IF(OR(S65=0,MAXA($Q65:S65)&gt;=VLOOKUP($AA85+1,$Y$74:$Z$85,2)),"",1+S65)</f>
        <v>28</v>
      </c>
      <c r="U65" s="99">
        <f>IF(OR(T65=0,MAXA($Q65:T65)&gt;=VLOOKUP($AA85+1,$Y$74:$Z$85,2)),"",1+T65)</f>
        <v>29</v>
      </c>
      <c r="V65" s="99">
        <f>IF(OR(U65=0,MAXA($Q65:U65)&gt;=VLOOKUP($AA85+1,$Y$74:$Z$85,2)),"",1+U65)</f>
        <v>30</v>
      </c>
      <c r="W65" s="100">
        <f>IF(OR(V65=0,MAXA($Q65:V65)&gt;=VLOOKUP($AA85+1,$Y$74:$Z$85,2)),"",1+V65)</f>
        <v>31</v>
      </c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</row>
    <row r="66" spans="1:40" ht="14" customHeight="1" thickBot="1">
      <c r="A66" s="101">
        <f>IF(OR(G65=0,(1+MAXA($A65:$G65))&gt;VLOOKUP($AA83+1,$Y$74:$Z$85,2)),"",1+G65)</f>
        <v>30</v>
      </c>
      <c r="B66" s="102">
        <f>IF(OR(A65=0,(1+MAXA($A65:$G65))&gt;=VLOOKUP($AA83+1,$Y$74:$Z$85,2)),"",1+A66)</f>
        <v>31</v>
      </c>
      <c r="C66" s="102"/>
      <c r="D66" s="102"/>
      <c r="E66" s="102"/>
      <c r="F66" s="102"/>
      <c r="G66" s="103"/>
      <c r="H66" s="94"/>
      <c r="I66" s="101" t="str">
        <f>IF(OR(O65=0,(1+MAXA($I65:$O65))&gt;VLOOKUP($AA84+1,$Y$74:$Z$85,2)),"",1+O65)</f>
        <v/>
      </c>
      <c r="J66" s="102" t="str">
        <f>IF(OR(I66=0,(1+MAXA($I65:$O65))&gt;=VLOOKUP(AA84+1,$Y$74:$Z$85,2)),"",1+I66)</f>
        <v/>
      </c>
      <c r="K66" s="102"/>
      <c r="L66" s="102"/>
      <c r="M66" s="102"/>
      <c r="N66" s="102"/>
      <c r="O66" s="103"/>
      <c r="P66" s="94"/>
      <c r="Q66" s="101" t="str">
        <f>IF(OR(W65=0,(1+MAXA($Q65:$W65))&gt;VLOOKUP($AA85+1,$Y$74:$Z$85,2)),"",1+W65)</f>
        <v/>
      </c>
      <c r="R66" s="102" t="str">
        <f>IF(OR(Q65=0,(1+MAXA($Q65:$W65))&gt;=VLOOKUP($AA85+1,$Y$74:$Z$85,2)),"",1+Q66)</f>
        <v/>
      </c>
      <c r="S66" s="102"/>
      <c r="T66" s="102"/>
      <c r="U66" s="102"/>
      <c r="V66" s="102"/>
      <c r="W66" s="103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</row>
    <row r="67" spans="1:40" hidden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</row>
    <row r="68" spans="1:40" hidden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</row>
    <row r="69" spans="1:40" hidden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</row>
    <row r="70" spans="1:40" hidden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</row>
    <row r="71" spans="1:40" hidden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</row>
    <row r="72" spans="1:40" ht="20" hidden="1" thickTop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88" t="s">
        <v>38</v>
      </c>
      <c r="Z72" s="89"/>
      <c r="AA72" s="89"/>
      <c r="AB72" s="89"/>
      <c r="AC72" s="89"/>
      <c r="AD72" s="89"/>
      <c r="AE72" s="89"/>
      <c r="AF72" s="89"/>
      <c r="AG72" s="90"/>
      <c r="AH72" s="94"/>
      <c r="AI72" s="94"/>
      <c r="AJ72" s="94"/>
      <c r="AK72" s="94"/>
      <c r="AL72" s="94"/>
      <c r="AM72" s="94"/>
      <c r="AN72" s="94"/>
    </row>
    <row r="73" spans="1:40" ht="19" hidden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1" t="s">
        <v>39</v>
      </c>
      <c r="Z73" s="92"/>
      <c r="AA73" s="92"/>
      <c r="AB73" s="92"/>
      <c r="AC73" s="92"/>
      <c r="AD73" s="92"/>
      <c r="AE73" s="92"/>
      <c r="AF73" s="92"/>
      <c r="AG73" s="93"/>
      <c r="AH73" s="94"/>
      <c r="AI73" s="94"/>
      <c r="AJ73" s="94"/>
      <c r="AK73" s="94"/>
      <c r="AL73" s="94"/>
      <c r="AM73" s="94"/>
      <c r="AN73" s="94"/>
    </row>
    <row r="74" spans="1:40" hidden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104">
        <v>1</v>
      </c>
      <c r="Z74" s="92">
        <v>31</v>
      </c>
      <c r="AA74" s="92">
        <v>0</v>
      </c>
      <c r="AB74" s="92" t="s">
        <v>40</v>
      </c>
      <c r="AC74" s="92"/>
      <c r="AD74" s="92"/>
      <c r="AE74" s="105">
        <f>DATE($Z$88,Y74,1)</f>
        <v>44562</v>
      </c>
      <c r="AF74" s="92">
        <f t="shared" ref="AF74:AF85" si="24">MOD(AE74,7)</f>
        <v>0</v>
      </c>
      <c r="AG74" s="93"/>
      <c r="AH74" s="94"/>
      <c r="AI74" s="94"/>
      <c r="AJ74" s="94"/>
      <c r="AK74" s="94"/>
      <c r="AL74" s="94"/>
      <c r="AM74" s="94"/>
      <c r="AN74" s="94"/>
    </row>
    <row r="75" spans="1:40" hidden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104">
        <v>2</v>
      </c>
      <c r="Z75" s="92">
        <f>IF(MOD(O21,4)=0,29,28)</f>
        <v>28</v>
      </c>
      <c r="AA75" s="92">
        <v>1</v>
      </c>
      <c r="AB75" s="92" t="s">
        <v>41</v>
      </c>
      <c r="AC75" s="92"/>
      <c r="AD75" s="92"/>
      <c r="AE75" s="105">
        <f t="shared" ref="AE75:AE85" si="25">AE74+Z74</f>
        <v>44593</v>
      </c>
      <c r="AF75" s="92">
        <f t="shared" si="24"/>
        <v>3</v>
      </c>
      <c r="AG75" s="93"/>
      <c r="AH75" s="94"/>
      <c r="AI75" s="94"/>
      <c r="AJ75" s="94"/>
      <c r="AK75" s="94"/>
      <c r="AL75" s="94"/>
      <c r="AM75" s="94"/>
      <c r="AN75" s="94"/>
    </row>
    <row r="76" spans="1:40" hidden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104">
        <v>3</v>
      </c>
      <c r="Z76" s="92">
        <v>31</v>
      </c>
      <c r="AA76" s="92">
        <v>2</v>
      </c>
      <c r="AB76" s="92" t="s">
        <v>42</v>
      </c>
      <c r="AC76" s="92"/>
      <c r="AD76" s="92"/>
      <c r="AE76" s="105">
        <f t="shared" si="25"/>
        <v>44621</v>
      </c>
      <c r="AF76" s="92">
        <f t="shared" si="24"/>
        <v>3</v>
      </c>
      <c r="AG76" s="93"/>
      <c r="AH76" s="94"/>
      <c r="AI76" s="94"/>
      <c r="AJ76" s="94"/>
      <c r="AK76" s="94"/>
      <c r="AL76" s="94"/>
      <c r="AM76" s="94"/>
      <c r="AN76" s="94"/>
    </row>
    <row r="77" spans="1:40" hidden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104">
        <v>4</v>
      </c>
      <c r="Z77" s="92">
        <v>30</v>
      </c>
      <c r="AA77" s="92">
        <v>3</v>
      </c>
      <c r="AB77" s="92" t="s">
        <v>43</v>
      </c>
      <c r="AC77" s="92"/>
      <c r="AD77" s="92"/>
      <c r="AE77" s="105">
        <f t="shared" si="25"/>
        <v>44652</v>
      </c>
      <c r="AF77" s="92">
        <f t="shared" si="24"/>
        <v>6</v>
      </c>
      <c r="AG77" s="93"/>
      <c r="AH77" s="94"/>
      <c r="AI77" s="94"/>
      <c r="AJ77" s="94"/>
      <c r="AK77" s="94"/>
      <c r="AL77" s="94"/>
      <c r="AM77" s="94"/>
      <c r="AN77" s="94"/>
    </row>
    <row r="78" spans="1:40" hidden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104">
        <v>5</v>
      </c>
      <c r="Z78" s="92">
        <v>31</v>
      </c>
      <c r="AA78" s="92">
        <v>4</v>
      </c>
      <c r="AB78" s="92" t="s">
        <v>44</v>
      </c>
      <c r="AC78" s="92"/>
      <c r="AD78" s="92"/>
      <c r="AE78" s="105">
        <f t="shared" si="25"/>
        <v>44682</v>
      </c>
      <c r="AF78" s="92">
        <f t="shared" si="24"/>
        <v>1</v>
      </c>
      <c r="AG78" s="93"/>
      <c r="AH78" s="94"/>
      <c r="AI78" s="94"/>
      <c r="AJ78" s="94"/>
      <c r="AK78" s="94"/>
      <c r="AL78" s="94"/>
      <c r="AM78" s="94"/>
      <c r="AN78" s="94"/>
    </row>
    <row r="79" spans="1:40" hidden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104">
        <v>6</v>
      </c>
      <c r="Z79" s="92">
        <v>30</v>
      </c>
      <c r="AA79" s="92">
        <v>5</v>
      </c>
      <c r="AB79" s="92" t="s">
        <v>45</v>
      </c>
      <c r="AC79" s="92"/>
      <c r="AD79" s="92"/>
      <c r="AE79" s="105">
        <f t="shared" si="25"/>
        <v>44713</v>
      </c>
      <c r="AF79" s="92">
        <f t="shared" si="24"/>
        <v>4</v>
      </c>
      <c r="AG79" s="93"/>
      <c r="AH79" s="94"/>
      <c r="AI79" s="94"/>
      <c r="AJ79" s="94"/>
      <c r="AK79" s="94"/>
      <c r="AL79" s="94"/>
      <c r="AM79" s="94"/>
      <c r="AN79" s="94"/>
    </row>
    <row r="80" spans="1:40" hidden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104">
        <v>7</v>
      </c>
      <c r="Z80" s="92">
        <v>31</v>
      </c>
      <c r="AA80" s="92">
        <v>6</v>
      </c>
      <c r="AB80" s="92" t="s">
        <v>46</v>
      </c>
      <c r="AC80" s="92"/>
      <c r="AD80" s="92"/>
      <c r="AE80" s="105">
        <f t="shared" si="25"/>
        <v>44743</v>
      </c>
      <c r="AF80" s="92">
        <f t="shared" si="24"/>
        <v>6</v>
      </c>
      <c r="AG80" s="93"/>
      <c r="AH80" s="94"/>
      <c r="AI80" s="94"/>
      <c r="AJ80" s="94"/>
      <c r="AK80" s="94"/>
      <c r="AL80" s="94"/>
      <c r="AM80" s="94"/>
      <c r="AN80" s="94"/>
    </row>
    <row r="81" spans="1:40" hidden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104">
        <v>8</v>
      </c>
      <c r="Z81" s="92">
        <v>31</v>
      </c>
      <c r="AA81" s="92">
        <v>7</v>
      </c>
      <c r="AB81" s="92" t="s">
        <v>47</v>
      </c>
      <c r="AC81" s="92"/>
      <c r="AD81" s="92"/>
      <c r="AE81" s="105">
        <f t="shared" si="25"/>
        <v>44774</v>
      </c>
      <c r="AF81" s="92">
        <f t="shared" si="24"/>
        <v>2</v>
      </c>
      <c r="AG81" s="93"/>
      <c r="AH81" s="94"/>
      <c r="AI81" s="94"/>
      <c r="AJ81" s="94"/>
      <c r="AK81" s="94"/>
      <c r="AL81" s="94"/>
      <c r="AM81" s="94"/>
      <c r="AN81" s="94"/>
    </row>
    <row r="82" spans="1:40" hidden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104">
        <v>9</v>
      </c>
      <c r="Z82" s="92">
        <v>30</v>
      </c>
      <c r="AA82" s="92">
        <v>8</v>
      </c>
      <c r="AB82" s="92" t="s">
        <v>48</v>
      </c>
      <c r="AC82" s="92"/>
      <c r="AD82" s="92"/>
      <c r="AE82" s="105">
        <f t="shared" si="25"/>
        <v>44805</v>
      </c>
      <c r="AF82" s="92">
        <f t="shared" si="24"/>
        <v>5</v>
      </c>
      <c r="AG82" s="93"/>
      <c r="AH82" s="94"/>
      <c r="AI82" s="94"/>
      <c r="AJ82" s="94"/>
      <c r="AK82" s="94"/>
      <c r="AL82" s="94"/>
      <c r="AM82" s="94"/>
      <c r="AN82" s="94"/>
    </row>
    <row r="83" spans="1:40" hidden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104">
        <v>10</v>
      </c>
      <c r="Z83" s="92">
        <v>31</v>
      </c>
      <c r="AA83" s="92">
        <v>9</v>
      </c>
      <c r="AB83" s="92" t="s">
        <v>49</v>
      </c>
      <c r="AC83" s="92"/>
      <c r="AD83" s="92"/>
      <c r="AE83" s="105">
        <f t="shared" si="25"/>
        <v>44835</v>
      </c>
      <c r="AF83" s="92">
        <f t="shared" si="24"/>
        <v>0</v>
      </c>
      <c r="AG83" s="93"/>
      <c r="AH83" s="94"/>
      <c r="AI83" s="94"/>
      <c r="AJ83" s="94"/>
      <c r="AK83" s="94"/>
      <c r="AL83" s="94"/>
      <c r="AM83" s="94"/>
      <c r="AN83" s="94"/>
    </row>
    <row r="84" spans="1:40" hidden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104">
        <v>11</v>
      </c>
      <c r="Z84" s="92">
        <v>30</v>
      </c>
      <c r="AA84" s="92">
        <v>10</v>
      </c>
      <c r="AB84" s="92" t="s">
        <v>50</v>
      </c>
      <c r="AC84" s="92"/>
      <c r="AD84" s="92"/>
      <c r="AE84" s="105">
        <f t="shared" si="25"/>
        <v>44866</v>
      </c>
      <c r="AF84" s="92">
        <f t="shared" si="24"/>
        <v>3</v>
      </c>
      <c r="AG84" s="93"/>
      <c r="AH84" s="94"/>
      <c r="AI84" s="94"/>
      <c r="AJ84" s="94"/>
      <c r="AK84" s="94"/>
      <c r="AL84" s="94"/>
      <c r="AM84" s="94"/>
      <c r="AN84" s="94"/>
    </row>
    <row r="85" spans="1:40" hidden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104">
        <v>12</v>
      </c>
      <c r="Z85" s="92">
        <v>31</v>
      </c>
      <c r="AA85" s="92">
        <v>11</v>
      </c>
      <c r="AB85" s="92" t="s">
        <v>51</v>
      </c>
      <c r="AC85" s="92"/>
      <c r="AD85" s="92"/>
      <c r="AE85" s="105">
        <f t="shared" si="25"/>
        <v>44896</v>
      </c>
      <c r="AF85" s="92">
        <f t="shared" si="24"/>
        <v>5</v>
      </c>
      <c r="AG85" s="93"/>
      <c r="AH85" s="94"/>
      <c r="AI85" s="94"/>
      <c r="AJ85" s="94"/>
      <c r="AK85" s="94"/>
      <c r="AL85" s="94"/>
      <c r="AM85" s="94"/>
      <c r="AN85" s="94"/>
    </row>
    <row r="86" spans="1:40" hidden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104"/>
      <c r="Z86" s="92"/>
      <c r="AA86" s="92"/>
      <c r="AB86" s="92"/>
      <c r="AC86" s="92"/>
      <c r="AD86" s="92"/>
      <c r="AE86" s="92"/>
      <c r="AF86" s="92"/>
      <c r="AG86" s="93"/>
      <c r="AH86" s="94"/>
      <c r="AI86" s="94"/>
      <c r="AJ86" s="94"/>
      <c r="AK86" s="94"/>
      <c r="AL86" s="94"/>
      <c r="AM86" s="94"/>
      <c r="AN86" s="94"/>
    </row>
    <row r="87" spans="1:40" hidden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104" t="s">
        <v>52</v>
      </c>
      <c r="Z87" s="106">
        <v>1</v>
      </c>
      <c r="AA87" s="106">
        <v>2</v>
      </c>
      <c r="AB87" s="106">
        <v>3</v>
      </c>
      <c r="AC87" s="106">
        <v>4</v>
      </c>
      <c r="AD87" s="106">
        <v>5</v>
      </c>
      <c r="AE87" s="106">
        <v>6</v>
      </c>
      <c r="AF87" s="106">
        <v>0</v>
      </c>
      <c r="AG87" s="93"/>
      <c r="AH87" s="94"/>
      <c r="AI87" s="94"/>
      <c r="AJ87" s="94"/>
      <c r="AK87" s="94"/>
      <c r="AL87" s="94"/>
      <c r="AM87" s="94"/>
      <c r="AN87" s="94"/>
    </row>
    <row r="88" spans="1:40" ht="15" hidden="1" thickBo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107" t="s">
        <v>53</v>
      </c>
      <c r="Z88" s="108">
        <f>IF(O21&gt;199,O21-1900,O21)</f>
        <v>122</v>
      </c>
      <c r="AA88" s="109"/>
      <c r="AB88" s="109"/>
      <c r="AC88" s="109"/>
      <c r="AD88" s="109"/>
      <c r="AE88" s="109"/>
      <c r="AF88" s="109"/>
      <c r="AG88" s="110"/>
      <c r="AH88" s="94"/>
      <c r="AI88" s="94"/>
      <c r="AJ88" s="94"/>
      <c r="AK88" s="94"/>
      <c r="AL88" s="94"/>
      <c r="AM88" s="94"/>
      <c r="AN88" s="94"/>
    </row>
    <row r="89" spans="1:40" hidden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</row>
    <row r="90" spans="1:40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</row>
    <row r="91" spans="1:40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</row>
    <row r="92" spans="1:40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</row>
    <row r="93" spans="1:40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</row>
    <row r="94" spans="1:40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</row>
    <row r="95" spans="1:40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</row>
    <row r="96" spans="1:40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</row>
    <row r="97" spans="1:40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</row>
    <row r="98" spans="1:40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</row>
    <row r="99" spans="1:40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</row>
    <row r="100" spans="1:40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</row>
    <row r="101" spans="1:40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</row>
    <row r="102" spans="1:40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</row>
  </sheetData>
  <mergeCells count="1">
    <mergeCell ref="O21:Q21"/>
  </mergeCells>
  <phoneticPr fontId="2" type="noConversion"/>
  <printOptions horizontalCentered="1" gridLinesSet="0"/>
  <pageMargins left="0.5" right="0.5" top="0.5" bottom="0.55000000000000004" header="0.49212598499999999" footer="0.49212598499999999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Planilhas</vt:lpstr>
      </vt:variant>
      <vt:variant>
        <vt:i4>5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Prosperidade.VIP</vt:lpstr>
      <vt:lpstr>Orçamento</vt:lpstr>
      <vt:lpstr>Simulador_Investimentos</vt:lpstr>
      <vt:lpstr>Anual</vt:lpstr>
      <vt:lpstr>Calendário</vt:lpstr>
      <vt:lpstr>Para Onde</vt:lpstr>
      <vt:lpstr>Calendário!Area_de_impressao</vt:lpstr>
      <vt:lpstr>Orçamento!Area_de_impressao</vt:lpstr>
      <vt:lpstr>DAYINDX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EWERTTONGONZAGA</dc:creator>
  <cp:keywords>DICASDOCORACAO.COM.BR</cp:keywords>
  <cp:lastModifiedBy>Ewertton Gonzaga</cp:lastModifiedBy>
  <cp:lastPrinted>2003-06-03T13:46:06Z</cp:lastPrinted>
  <dcterms:created xsi:type="dcterms:W3CDTF">1997-01-04T17:06:19Z</dcterms:created>
  <dcterms:modified xsi:type="dcterms:W3CDTF">2026-06-11T11:03:21Z</dcterms:modified>
</cp:coreProperties>
</file>