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WebImage.xml" ContentType="application/vnd.ms-excel.rdrichvaluewebimage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SYNC_ALL\SYNCHRONISE\SYCH_M_HANDLER\Desktop_Workings\"/>
    </mc:Choice>
  </mc:AlternateContent>
  <xr:revisionPtr revIDLastSave="0" documentId="8_{FE04CD8C-D07E-45FA-A894-435670D6ED34}" xr6:coauthVersionLast="47" xr6:coauthVersionMax="47" xr10:uidLastSave="{00000000-0000-0000-0000-000000000000}"/>
  <bookViews>
    <workbookView xWindow="-108" yWindow="-108" windowWidth="23256" windowHeight="12456" xr2:uid="{033AD205-1CB0-4A0B-ADDB-F6FC761C7F02}"/>
  </bookViews>
  <sheets>
    <sheet name="Resource Links" sheetId="3" r:id="rId1"/>
    <sheet name="Loan Table" sheetId="1" r:id="rId2"/>
  </sheets>
  <externalReferences>
    <externalReference r:id="rId3"/>
  </externalReferences>
  <definedNames>
    <definedName name="_BQ4.21" hidden="1">#REF!</definedName>
    <definedName name="_BQ4.45" hidden="1">#REF!</definedName>
    <definedName name="_BQ4.46" hidden="1">#REF!</definedName>
    <definedName name="_BQ4.47" hidden="1">#REF!</definedName>
    <definedName name="_BQ4.48" hidden="1">#REF!</definedName>
    <definedName name="_BQ4.50" hidden="1">#REF!</definedName>
    <definedName name="_BQ4.51" hidden="1">#REF!</definedName>
    <definedName name="_BQ4.52" hidden="1">#REF!</definedName>
    <definedName name="_BQ4.53" hidden="1">#REF!</definedName>
    <definedName name="_BQ4.54" hidden="1">#REF!</definedName>
    <definedName name="_BQ4.55" hidden="1">#REF!</definedName>
    <definedName name="_BQ4.56" hidden="1">#REF!</definedName>
    <definedName name="_BQ4.57" hidden="1">#REF!</definedName>
    <definedName name="_BQ4.58" hidden="1">#REF!</definedName>
    <definedName name="_BQ4.59" hidden="1">#REF!</definedName>
    <definedName name="_BQ4.60" hidden="1">#REF!</definedName>
    <definedName name="_BQ4.61" hidden="1">#REF!</definedName>
    <definedName name="_BQ4.62" hidden="1">#REF!</definedName>
    <definedName name="_BQ4.63" hidden="1">#REF!</definedName>
    <definedName name="_BQ4.64" hidden="1">#REF!</definedName>
    <definedName name="_BQ4.65" hidden="1">#REF!</definedName>
    <definedName name="_BQ4.66" hidden="1">#REF!</definedName>
    <definedName name="_BQ4.67" hidden="1">#REF!</definedName>
    <definedName name="_BQ4.68" hidden="1">#REF!</definedName>
    <definedName name="_BQ4.69" hidden="1">#REF!</definedName>
    <definedName name="_BQ4.70" hidden="1">#REF!</definedName>
    <definedName name="_BQ4.71" hidden="1">#REF!</definedName>
    <definedName name="_BQ4.72" hidden="1">#REF!</definedName>
    <definedName name="_BQ4.73" hidden="1">#REF!</definedName>
    <definedName name="_BQ4.74" hidden="1">#REF!</definedName>
    <definedName name="_BQ4.75" hidden="1">#REF!</definedName>
    <definedName name="_xlcn.WorksheetConnection_T9A2C161" hidden="1">#REF!</definedName>
    <definedName name="CIQWBGuid" hidden="1">"4c07ec0d-a4bd-43e1-8f7d-edc964c69827"</definedName>
    <definedName name="Days" localSheetId="0" hidden="1">{0,1,2,3,4,5,6}</definedName>
    <definedName name="Days" hidden="1">{0,1,2,3,4,5,6}</definedName>
    <definedName name="Exit45" hidden="1">#REF!</definedName>
    <definedName name="INFO_EXE_SERVER_PATH" hidden="1">"C:\Program Files\Alchemex60\ALCHEMEX.EXE"</definedName>
    <definedName name="INFO_INSTANCE_ID" hidden="1">"4387"</definedName>
    <definedName name="INFO_INSTANCE_NAME" hidden="1">"Copy of Dashboard Analysis (P2007)_20070402_16_34_43_3434.xls"</definedName>
    <definedName name="INFO_REPORT_CODE" hidden="1">"P9-FI07-2-0"</definedName>
    <definedName name="INFO_REPORT_ID" hidden="1">"3"</definedName>
    <definedName name="INFO_REPORT_NAME" hidden="1">"Copy of Dashboard Analysis (P2007)"</definedName>
    <definedName name="INFO_RUN_USER" hidden="1">""</definedName>
    <definedName name="INFO_RUN_WORKSTATION" hidden="1">"ALCHEMEX-RD2"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41647.7127314815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IQRCOMPSE5" hidden="1">#REF!</definedName>
    <definedName name="PSWInput_0_0" hidden="1">#REF!</definedName>
    <definedName name="PSWOutput_0" hidden="1">#REF!</definedName>
    <definedName name="PSWSeries_0_0_Labels" hidden="1">#REF!</definedName>
    <definedName name="PSWSeries_0_0_Values" hidden="1">#REF!</definedName>
    <definedName name="PSWSeries_0_1_Labels" hidden="1">#REF!</definedName>
    <definedName name="PSWSeries_0_1_Values" hidden="1">#REF!</definedName>
    <definedName name="PSWSeries_0_2_Labels" hidden="1">#REF!</definedName>
    <definedName name="PSWSeries_0_2_Values" hidden="1">#REF!</definedName>
    <definedName name="PSWSeries_0_3_Labels" hidden="1">#REF!</definedName>
    <definedName name="PSWSeries_0_3_Values" hidden="1">#REF!</definedName>
    <definedName name="PSWSeries_0_4_Labels" hidden="1">#REF!</definedName>
    <definedName name="PSWSeries_0_4_Values" hidden="1">#REF!</definedName>
    <definedName name="PSWSeries_0_5_Labels" hidden="1">#REF!</definedName>
    <definedName name="PSWSeries_0_5_Values" hidden="1">#REF!</definedName>
    <definedName name="SV_PAS_PastelCompanyPath" hidden="1">"\\fms\pastel07\DENIS08\"</definedName>
    <definedName name="SV_PAS_PastelDatabase" hidden="1">"PAS9DENIS08"</definedName>
    <definedName name="SV_PAS_PervasiveServer" hidden="1">"FMS"</definedName>
    <definedName name="SV_SOLUTION_ID" hidden="1">"10"</definedName>
    <definedName name="TBRowCount" hidden="1">COUNTA(OFFSET(#REF!,1,0,1000,1))</definedName>
    <definedName name="TBStatus" localSheetId="0" hidden="1">OFFSET(#REF!,1,0,TBRowCount,1)</definedName>
    <definedName name="TBStatus" hidden="1">OFFSET(#REF!,1,0,TBRowCount,1)</definedName>
  </definedName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H5" i="1" s="1" a="1"/>
  <c r="H5" i="1" s="1"/>
  <c r="F5" i="1" a="1"/>
  <c r="F5" i="1" s="1"/>
  <c r="K4" i="1"/>
  <c r="J5" i="1" l="1" a="1"/>
  <c r="J5" i="1" s="1"/>
  <c r="K5" i="1" s="1" a="1"/>
  <c r="K5" i="1" s="1"/>
  <c r="I5" i="1" a="1"/>
  <c r="I5" i="1" s="1"/>
  <c r="N5" i="1" s="1" a="1"/>
  <c r="N5" i="1" s="1"/>
  <c r="G5" i="1" a="1"/>
  <c r="G5" i="1" s="1"/>
  <c r="M5" i="1" a="1"/>
  <c r="M5" i="1" s="1"/>
  <c r="O5" i="1" l="1" a="1"/>
  <c r="O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7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</futureMetadata>
  <cellMetadata count="1">
    <bk>
      <rc t="1" v="0"/>
    </bk>
  </cellMetadata>
  <valueMetadata count="7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</valueMetadata>
</metadata>
</file>

<file path=xl/sharedStrings.xml><?xml version="1.0" encoding="utf-8"?>
<sst xmlns="http://schemas.openxmlformats.org/spreadsheetml/2006/main" count="40" uniqueCount="40">
  <si>
    <t>Loan  Inputs</t>
  </si>
  <si>
    <t>Loan Schedule - Dynamic</t>
  </si>
  <si>
    <t>1st Instal</t>
  </si>
  <si>
    <t>N</t>
  </si>
  <si>
    <t>Period</t>
  </si>
  <si>
    <t>Date</t>
  </si>
  <si>
    <t>Instal</t>
  </si>
  <si>
    <t>Interest</t>
  </si>
  <si>
    <t>Capital</t>
  </si>
  <si>
    <t>Closing</t>
  </si>
  <si>
    <t>Tot Instal</t>
  </si>
  <si>
    <t>Tot Interest</t>
  </si>
  <si>
    <t>Tot Capital</t>
  </si>
  <si>
    <t>Rate</t>
  </si>
  <si>
    <t>Loan</t>
  </si>
  <si>
    <t>Payment</t>
  </si>
  <si>
    <t>https://stratmodexcel.com/automation-tools</t>
  </si>
  <si>
    <t>✅ Welcome to Your Free Download!</t>
  </si>
  <si>
    <r>
      <t xml:space="preserve">Thanks for checking out this resource — it’s designed to help you </t>
    </r>
    <r>
      <rPr>
        <b/>
        <sz val="11"/>
        <color theme="1"/>
        <rFont val="Aptos Narrow"/>
        <family val="2"/>
        <scheme val="minor"/>
      </rPr>
      <t>learn, experiment, and explore Excel</t>
    </r>
    <r>
      <rPr>
        <sz val="11"/>
        <color theme="1"/>
        <rFont val="Aptos Narrow"/>
        <family val="2"/>
        <scheme val="minor"/>
      </rPr>
      <t>.</t>
    </r>
  </si>
  <si>
    <r>
      <t xml:space="preserve">💡 StratModExcel creates </t>
    </r>
    <r>
      <rPr>
        <b/>
        <sz val="11"/>
        <color theme="1"/>
        <rFont val="Aptos Narrow"/>
        <family val="2"/>
        <scheme val="minor"/>
      </rPr>
      <t>financial models, dashboards &amp; strategy tools</t>
    </r>
    <r>
      <rPr>
        <sz val="11"/>
        <color theme="1"/>
        <rFont val="Aptos Narrow"/>
        <family val="2"/>
        <scheme val="minor"/>
      </rPr>
      <t xml:space="preserve"> to save you time and help you make smarter business decisions.</t>
    </r>
  </si>
  <si>
    <t>Follow us:</t>
  </si>
  <si>
    <t>YouTube</t>
  </si>
  <si>
    <t xml:space="preserve">🔗 More Free Tools → </t>
  </si>
  <si>
    <t>Downloads &amp; Resources</t>
  </si>
  <si>
    <t>LinkedIn</t>
  </si>
  <si>
    <t xml:space="preserve">📘 Articles &amp; Tutorials → </t>
  </si>
  <si>
    <t>Blogs, Tutorials &amp; Dashboards</t>
  </si>
  <si>
    <t>Facebook</t>
  </si>
  <si>
    <t xml:space="preserve">🎥 Walkthus &amp; Videos → </t>
  </si>
  <si>
    <t>Videos &amp; Walkthrus</t>
  </si>
  <si>
    <t>Instagram</t>
  </si>
  <si>
    <t xml:space="preserve">🛒 Explore Our Shop  → </t>
  </si>
  <si>
    <t>Models &amp; Tools</t>
  </si>
  <si>
    <t>X</t>
  </si>
  <si>
    <t>Pinterest</t>
  </si>
  <si>
    <t>👉 Explore more at</t>
  </si>
  <si>
    <t>https://stratmodexcel.com</t>
  </si>
  <si>
    <t>Tiktok</t>
  </si>
  <si>
    <t>Eloquens</t>
  </si>
  <si>
    <t>⚡ Enjoy the download — and happy modeling!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</si>
</sst>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;\-"/>
    <numFmt numFmtId="165" formatCode="dd\-mmm\-yy;dd\-mmm\-yy;\-"/>
    <numFmt numFmtId="166" formatCode="0.0%;\(0.0%\);\-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i/>
      <sz val="14"/>
      <color rgb="FF28A745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9"/>
      <color rgb="FFFF0000"/>
      <name val="Aptos Narrow"/>
      <family val="2"/>
      <scheme val="minor"/>
    </font>
    <font>
      <u/>
      <sz val="15"/>
      <color theme="1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9"/>
      <color rgb="FF0070C0"/>
      <name val="Aptos Narrow"/>
      <family val="2"/>
      <scheme val="minor"/>
    </font>
    <font>
      <b/>
      <sz val="9"/>
      <color theme="3" tint="0.249977111117893"/>
      <name val="Aptos Narrow"/>
      <family val="2"/>
      <scheme val="minor"/>
    </font>
    <font>
      <b/>
      <sz val="9"/>
      <color rgb="FFFF3737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color rgb="FFC00000"/>
      <name val="Aptos Narrow"/>
      <family val="2"/>
      <scheme val="minor"/>
    </font>
    <font>
      <u/>
      <sz val="13"/>
      <color theme="10"/>
      <name val="Aptos Narrow"/>
      <family val="2"/>
      <scheme val="minor"/>
    </font>
    <font>
      <b/>
      <sz val="13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5">
    <xf numFmtId="0" fontId="0" fillId="0" borderId="0" xfId="0"/>
    <xf numFmtId="0" fontId="2" fillId="0" borderId="1" xfId="0" applyFont="1" applyBorder="1" applyAlignment="1">
      <alignment horizontal="centerContinuous"/>
    </xf>
    <xf numFmtId="164" fontId="0" fillId="0" borderId="0" xfId="0" applyNumberFormat="1"/>
    <xf numFmtId="0" fontId="3" fillId="0" borderId="1" xfId="0" applyFont="1" applyBorder="1" applyAlignment="1">
      <alignment horizontal="left"/>
    </xf>
    <xf numFmtId="165" fontId="0" fillId="0" borderId="1" xfId="0" applyNumberFormat="1" applyBorder="1" applyAlignment="1">
      <alignment horizontal="left"/>
    </xf>
    <xf numFmtId="165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/>
    <xf numFmtId="0" fontId="4" fillId="0" borderId="0" xfId="0" applyFont="1" applyAlignment="1">
      <alignment horizontal="left"/>
    </xf>
    <xf numFmtId="165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5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/>
    <xf numFmtId="166" fontId="0" fillId="0" borderId="0" xfId="0" applyNumberFormat="1"/>
    <xf numFmtId="3" fontId="0" fillId="0" borderId="0" xfId="0" applyNumberFormat="1"/>
    <xf numFmtId="0" fontId="5" fillId="0" borderId="0" xfId="1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8" fillId="0" borderId="0" xfId="1" applyFont="1" applyAlignment="1">
      <alignment horizontal="center" vertical="center"/>
    </xf>
    <xf numFmtId="0" fontId="9" fillId="0" borderId="0" xfId="0" applyFont="1"/>
    <xf numFmtId="0" fontId="5" fillId="0" borderId="0" xfId="1" applyAlignment="1">
      <alignment horizontal="left" vertical="center" indent="1"/>
    </xf>
    <xf numFmtId="0" fontId="10" fillId="0" borderId="0" xfId="0" applyFont="1" applyAlignment="1">
      <alignment vertical="center"/>
    </xf>
    <xf numFmtId="0" fontId="5" fillId="0" borderId="0" xfId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1" applyFont="1" applyFill="1" applyAlignment="1">
      <alignment horizontal="center"/>
    </xf>
    <xf numFmtId="0" fontId="5" fillId="0" borderId="0" xfId="1"/>
    <xf numFmtId="0" fontId="16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0/07/relationships/rdRichValueWebImage" Target="richData/rdRichValueWebImag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tratmodexcel.com/automation-tools" TargetMode="External"/><Relationship Id="rId2" Type="http://schemas.openxmlformats.org/officeDocument/2006/relationships/image" Target="../media/image8.png"/><Relationship Id="rId1" Type="http://schemas.openxmlformats.org/officeDocument/2006/relationships/hyperlink" Target="https://www.eloquens.com/channel/stratmod-excel" TargetMode="External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15240</xdr:colOff>
      <xdr:row>13</xdr:row>
      <xdr:rowOff>38100</xdr:rowOff>
    </xdr:from>
    <xdr:ext cx="177358" cy="167640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B4FEE1-830B-4526-8246-C155E1DBB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120" y="2987040"/>
          <a:ext cx="177358" cy="167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63780</xdr:colOff>
      <xdr:row>0</xdr:row>
      <xdr:rowOff>7620</xdr:rowOff>
    </xdr:from>
    <xdr:ext cx="2688774" cy="518160"/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28935A-AA19-4D8C-95B5-F3C9AE084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660" y="7620"/>
          <a:ext cx="2688774" cy="51816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SYNC_ALL\SYNCHRONISE\SYCH_M_HANDLER\Desktop_Workings\PRODUCTS\You%20Tube%20Loan%20Amortization.xlsx" TargetMode="External"/><Relationship Id="rId1" Type="http://schemas.openxmlformats.org/officeDocument/2006/relationships/externalLinkPath" Target="PRODUCTS/You%20Tube%20Loan%20Amortiz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ource Links"/>
      <sheetName val="Standard"/>
      <sheetName val="Variable_Interest"/>
      <sheetName val="Variable_Int"/>
    </sheetNames>
    <sheetDataSet>
      <sheetData sheetId="0"/>
      <sheetData sheetId="1"/>
      <sheetData sheetId="2"/>
      <sheetData sheetId="3"/>
    </sheetDataSet>
  </externalBook>
</externalLink>
</file>

<file path=xl/richData/_rels/rdRichValueWebImage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hyperlink" Target="https://cdn-icons-png.flaticon.com/512/3046/3046121.png" TargetMode="External"/><Relationship Id="rId3" Type="http://schemas.openxmlformats.org/officeDocument/2006/relationships/hyperlink" Target="https://cdn-icons-png.flaticon.com/512/174/174857.png" TargetMode="External"/><Relationship Id="rId7" Type="http://schemas.openxmlformats.org/officeDocument/2006/relationships/hyperlink" Target="https://cdn-icons-png.flaticon.com/512/2111/2111463.png" TargetMode="External"/><Relationship Id="rId12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hyperlink" Target="https://cdn-icons-png.flaticon.com/512/1384/1384060.png" TargetMode="External"/><Relationship Id="rId6" Type="http://schemas.openxmlformats.org/officeDocument/2006/relationships/image" Target="../media/image3.png"/><Relationship Id="rId11" Type="http://schemas.openxmlformats.org/officeDocument/2006/relationships/hyperlink" Target="https://cdn-icons-png.flaticon.com/512/145/145808.png" TargetMode="External"/><Relationship Id="rId5" Type="http://schemas.openxmlformats.org/officeDocument/2006/relationships/hyperlink" Target="https://cdn-icons-png.flaticon.com/512/733/733547.png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cdn-icons-png.flaticon.com/512/5968/5968830.png" TargetMode="External"/><Relationship Id="rId14" Type="http://schemas.openxmlformats.org/officeDocument/2006/relationships/image" Target="../media/image7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webimage">
      <keyFlags>
        <key name="WebImageIdentifier">
          <flag name="ShowInCardView" value="0"/>
        </key>
      </keyFlags>
    </type>
  </types>
</rvTypesInfo>
</file>

<file path=xl/richData/rdRichValueWebImage.xml><?xml version="1.0" encoding="utf-8"?>
<webImagesSrd xmlns="http://schemas.microsoft.com/office/spreadsheetml/2020/richdatawebimage" xmlns:r="http://schemas.openxmlformats.org/officeDocument/2006/relationships">
  <webImageSrd>
    <address r:id="rId1"/>
    <blip r:id="rId2"/>
  </webImageSrd>
  <webImageSrd>
    <address r:id="rId3"/>
    <blip r:id="rId4"/>
  </webImageSrd>
  <webImageSrd>
    <address r:id="rId5"/>
    <blip r:id="rId6"/>
  </webImageSrd>
  <webImageSrd>
    <address r:id="rId7"/>
    <blip r:id="rId8"/>
  </webImageSrd>
  <webImageSrd>
    <address r:id="rId9"/>
    <blip r:id="rId10"/>
  </webImageSrd>
  <webImageSrd>
    <address r:id="rId11"/>
    <blip r:id="rId12"/>
  </webImageSrd>
  <webImageSrd>
    <address r:id="rId13"/>
    <blip r:id="rId14"/>
  </webImageSrd>
</webImagesSrd>
</file>

<file path=xl/richData/rdrichvalue.xml><?xml version="1.0" encoding="utf-8"?>
<rvData xmlns="http://schemas.microsoft.com/office/spreadsheetml/2017/richdata" count="7">
  <rv s="0">
    <v>0</v>
    <v>5</v>
    <v>0</v>
    <v>0</v>
  </rv>
  <rv s="1">
    <v>1</v>
    <v>5</v>
    <v>0</v>
    <v>0</v>
    <v>Linked In</v>
  </rv>
  <rv s="0">
    <v>2</v>
    <v>5</v>
    <v>0</v>
    <v>0</v>
  </rv>
  <rv s="0">
    <v>3</v>
    <v>5</v>
    <v>0</v>
    <v>0</v>
  </rv>
  <rv s="0">
    <v>4</v>
    <v>5</v>
    <v>0</v>
    <v>0</v>
  </rv>
  <rv s="0">
    <v>5</v>
    <v>5</v>
    <v>0</v>
    <v>0</v>
  </rv>
  <rv s="0">
    <v>6</v>
    <v>5</v>
    <v>0</v>
    <v>0</v>
  </rv>
</rvData>
</file>

<file path=xl/richData/rdrichvaluestructure.xml><?xml version="1.0" encoding="utf-8"?>
<rvStructures xmlns="http://schemas.microsoft.com/office/spreadsheetml/2017/richdata" count="2">
  <s t="_webimage">
    <k n="WebImageIdentifier" t="i"/>
    <k n="CalcOrigin" t="i"/>
    <k n="ComputedImage" t="b"/>
    <k n="ImageSizing" t="i"/>
  </s>
  <s t="_webimage">
    <k n="WebImageIdentifier" t="i"/>
    <k n="CalcOrigin" t="i"/>
    <k n="ComputedImage" t="b"/>
    <k n="ImageSizing" t="i"/>
    <k n="Text" t="s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tratmodexcel.com/downloads-and-resources-financial-excel-models" TargetMode="External"/><Relationship Id="rId13" Type="http://schemas.openxmlformats.org/officeDocument/2006/relationships/hyperlink" Target="https://www.youtube.com/@StratModExcel" TargetMode="External"/><Relationship Id="rId3" Type="http://schemas.openxmlformats.org/officeDocument/2006/relationships/hyperlink" Target="https://www.instagram.com/stratmod_excel" TargetMode="External"/><Relationship Id="rId7" Type="http://schemas.openxmlformats.org/officeDocument/2006/relationships/hyperlink" Target="https://www.tiktok.com/@stratmodexcel" TargetMode="External"/><Relationship Id="rId12" Type="http://schemas.openxmlformats.org/officeDocument/2006/relationships/hyperlink" Target="https://stratmodexcel.com/automation-tools" TargetMode="External"/><Relationship Id="rId2" Type="http://schemas.openxmlformats.org/officeDocument/2006/relationships/hyperlink" Target="https://www.facebook.com/StratModExcel" TargetMode="External"/><Relationship Id="rId1" Type="http://schemas.openxmlformats.org/officeDocument/2006/relationships/hyperlink" Target="https://www.linkedin.com/company/stratmodexcel" TargetMode="External"/><Relationship Id="rId6" Type="http://schemas.openxmlformats.org/officeDocument/2006/relationships/hyperlink" Target="https://www.youtube.com/@StratModExcel" TargetMode="External"/><Relationship Id="rId11" Type="http://schemas.openxmlformats.org/officeDocument/2006/relationships/hyperlink" Target="https://stratmodexcel.com/" TargetMode="External"/><Relationship Id="rId5" Type="http://schemas.openxmlformats.org/officeDocument/2006/relationships/hyperlink" Target="https://za.pinterest.com/stratmodexcel" TargetMode="External"/><Relationship Id="rId10" Type="http://schemas.openxmlformats.org/officeDocument/2006/relationships/hyperlink" Target="https://stratmodexcel.com/shop-financial-excel-models" TargetMode="External"/><Relationship Id="rId4" Type="http://schemas.openxmlformats.org/officeDocument/2006/relationships/hyperlink" Target="https://x.com/StratModExcel" TargetMode="External"/><Relationship Id="rId9" Type="http://schemas.openxmlformats.org/officeDocument/2006/relationships/hyperlink" Target="https://stratmodexcel.com/blogs-tutorials-charts-and-dashboards" TargetMode="External"/><Relationship Id="rId1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C84B9-A0D9-4809-91D7-64A9EB4F70B0}">
  <dimension ref="B1:L14"/>
  <sheetViews>
    <sheetView showGridLines="0" tabSelected="1" topLeftCell="A2" workbookViewId="0">
      <selection activeCell="E21" sqref="E21"/>
    </sheetView>
  </sheetViews>
  <sheetFormatPr defaultRowHeight="14.4" x14ac:dyDescent="0.3"/>
  <cols>
    <col min="1" max="1" width="2.6640625" customWidth="1"/>
    <col min="2" max="2" width="11.109375" customWidth="1"/>
    <col min="3" max="3" width="3.5546875" customWidth="1"/>
    <col min="4" max="4" width="4.6640625" customWidth="1"/>
    <col min="5" max="5" width="15.5546875" customWidth="1"/>
    <col min="6" max="6" width="7.6640625" bestFit="1" customWidth="1"/>
    <col min="10" max="10" width="11.21875" bestFit="1" customWidth="1"/>
    <col min="11" max="11" width="3" style="19" customWidth="1"/>
  </cols>
  <sheetData>
    <row r="1" spans="2:12" ht="42.6" customHeight="1" x14ac:dyDescent="0.3">
      <c r="G1" s="18" t="s">
        <v>16</v>
      </c>
    </row>
    <row r="2" spans="2:12" ht="23.4" x14ac:dyDescent="0.3">
      <c r="B2" s="20" t="s">
        <v>17</v>
      </c>
    </row>
    <row r="3" spans="2:12" ht="10.199999999999999" customHeight="1" x14ac:dyDescent="0.3"/>
    <row r="4" spans="2:12" x14ac:dyDescent="0.3">
      <c r="B4" t="s">
        <v>18</v>
      </c>
    </row>
    <row r="5" spans="2:12" x14ac:dyDescent="0.3">
      <c r="B5" t="s">
        <v>19</v>
      </c>
    </row>
    <row r="6" spans="2:12" x14ac:dyDescent="0.3">
      <c r="B6" s="21" t="s">
        <v>20</v>
      </c>
    </row>
    <row r="7" spans="2:12" ht="19.8" x14ac:dyDescent="0.3">
      <c r="B7" s="22" t="s">
        <v>21</v>
      </c>
      <c r="C7" s="23" t="e" vm="1">
        <v>#VALUE!</v>
      </c>
      <c r="E7" s="24" t="s">
        <v>22</v>
      </c>
      <c r="G7" s="25" t="s">
        <v>23</v>
      </c>
    </row>
    <row r="8" spans="2:12" ht="15.6" x14ac:dyDescent="0.3">
      <c r="B8" s="26" t="s">
        <v>24</v>
      </c>
      <c r="C8" s="27" t="e" vm="2">
        <v>#VALUE!</v>
      </c>
      <c r="E8" s="24" t="s">
        <v>25</v>
      </c>
      <c r="G8" s="25" t="s">
        <v>26</v>
      </c>
    </row>
    <row r="9" spans="2:12" ht="15.6" x14ac:dyDescent="0.3">
      <c r="B9" s="28" t="s">
        <v>27</v>
      </c>
      <c r="C9" s="27" t="e" vm="3">
        <v>#VALUE!</v>
      </c>
      <c r="E9" s="24" t="s">
        <v>28</v>
      </c>
      <c r="G9" s="25" t="s">
        <v>29</v>
      </c>
    </row>
    <row r="10" spans="2:12" ht="15.6" x14ac:dyDescent="0.3">
      <c r="B10" s="29" t="s">
        <v>30</v>
      </c>
      <c r="C10" s="27" t="e" vm="4">
        <v>#VALUE!</v>
      </c>
      <c r="E10" s="24" t="s">
        <v>31</v>
      </c>
      <c r="G10" s="25" t="s">
        <v>32</v>
      </c>
    </row>
    <row r="11" spans="2:12" x14ac:dyDescent="0.3">
      <c r="B11" s="30" t="s">
        <v>33</v>
      </c>
      <c r="C11" s="27" t="e" vm="5">
        <v>#VALUE!</v>
      </c>
    </row>
    <row r="12" spans="2:12" x14ac:dyDescent="0.3">
      <c r="B12" s="31" t="s">
        <v>34</v>
      </c>
      <c r="C12" s="27" t="e" vm="6">
        <v>#VALUE!</v>
      </c>
      <c r="E12" s="21" t="s">
        <v>35</v>
      </c>
      <c r="G12" s="18" t="s">
        <v>36</v>
      </c>
    </row>
    <row r="13" spans="2:12" ht="17.399999999999999" x14ac:dyDescent="0.35">
      <c r="B13" s="30" t="s">
        <v>37</v>
      </c>
      <c r="C13" s="32" t="e" vm="7">
        <v>#VALUE!</v>
      </c>
      <c r="L13" s="33"/>
    </row>
    <row r="14" spans="2:12" ht="17.399999999999999" x14ac:dyDescent="0.35">
      <c r="B14" s="28" t="s">
        <v>38</v>
      </c>
      <c r="C14" s="19"/>
      <c r="E14" s="34" t="s">
        <v>39</v>
      </c>
    </row>
  </sheetData>
  <hyperlinks>
    <hyperlink ref="C8" r:id="rId1" display="https://www.linkedin.com/company/stratmodexcel" xr:uid="{91EF857A-7587-427E-BD0D-7CDEDEE97085}"/>
    <hyperlink ref="C9" r:id="rId2" display="https://www.facebook.com/StratModExcel" xr:uid="{916CBD19-E385-44EB-ADFF-072260B6EE9B}"/>
    <hyperlink ref="C10" r:id="rId3" display="https://www.instagram.com/stratmod_excel" xr:uid="{A205E6E8-7AB2-4BE7-A469-131FACCF1856}"/>
    <hyperlink ref="C11" r:id="rId4" display="https://x.com/StratModExcel" xr:uid="{E31C6E23-44E0-40EF-B2DA-D1C80DCF64FF}"/>
    <hyperlink ref="C12" r:id="rId5" display="https://za.pinterest.com/stratmodexcel" xr:uid="{4C09E689-039A-4C75-98DF-9154AB94AAAF}"/>
    <hyperlink ref="C7" r:id="rId6" display="https://www.youtube.com/@StratModExcel" xr:uid="{D4D9FBED-4B5F-4EE5-A65D-56D4DE4D8333}"/>
    <hyperlink ref="C13" r:id="rId7" display="https://www.tiktok.com/@stratmodexcel" xr:uid="{DD9AB42C-6D7D-455C-9C20-01C3923CDC4D}"/>
    <hyperlink ref="G7" r:id="rId8" display="https://stratmodexcel.com/downloads-and-resources-financial-excel-models" xr:uid="{B33E1DF9-0868-46D2-9B90-5C96322DA7C3}"/>
    <hyperlink ref="G8" r:id="rId9" display="https://stratmodexcel.com/blogs-tutorials-charts-and-dashboards" xr:uid="{4A4DCF83-5121-4AB1-B50E-8E53532EBD8E}"/>
    <hyperlink ref="G10" r:id="rId10" display="https://stratmodexcel.com/shop-financial-excel-models" xr:uid="{9403D026-05B6-4E30-98DD-B7C1F82A7508}"/>
    <hyperlink ref="G12" r:id="rId11" xr:uid="{04BE41F2-EFD4-40F4-8A93-05A8BC264577}"/>
    <hyperlink ref="G1" r:id="rId12" xr:uid="{8D795F0B-511C-4110-9910-B82528C76AD6}"/>
    <hyperlink ref="G9" r:id="rId13" display="https://www.youtube.com/@StratModExcel" xr:uid="{C85AFDFD-1B44-43D5-8E6D-4253E5110C81}"/>
  </hyperlinks>
  <pageMargins left="0.7" right="0.7" top="0.75" bottom="0.75" header="0.3" footer="0.3"/>
  <drawing r:id="rId1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6BACB-295C-459D-85CC-5338FB582E57}">
  <sheetPr>
    <pageSetUpPr fitToPage="1"/>
  </sheetPr>
  <dimension ref="A1:O22"/>
  <sheetViews>
    <sheetView showGridLines="0" workbookViewId="0">
      <selection activeCell="M2" sqref="M2"/>
    </sheetView>
  </sheetViews>
  <sheetFormatPr defaultRowHeight="14.4" outlineLevelCol="1" x14ac:dyDescent="0.3"/>
  <cols>
    <col min="1" max="1" width="4.109375" customWidth="1"/>
    <col min="2" max="2" width="8.109375" style="11" bestFit="1" customWidth="1"/>
    <col min="3" max="3" width="9.33203125" style="8" bestFit="1" customWidth="1"/>
    <col min="4" max="4" width="3.5546875" style="2" customWidth="1"/>
    <col min="5" max="5" width="2.21875" customWidth="1"/>
    <col min="6" max="6" width="8.44140625" style="11" customWidth="1"/>
    <col min="7" max="7" width="9.5546875" style="8" bestFit="1" customWidth="1"/>
    <col min="8" max="11" width="7.88671875" style="7" customWidth="1"/>
    <col min="12" max="12" width="0.77734375" style="2" customWidth="1"/>
    <col min="13" max="13" width="8.88671875" style="7" customWidth="1" outlineLevel="1"/>
    <col min="14" max="14" width="11.88671875" style="7" customWidth="1" outlineLevel="1"/>
    <col min="15" max="15" width="10.44140625" style="7" customWidth="1" outlineLevel="1"/>
  </cols>
  <sheetData>
    <row r="1" spans="1:15" ht="24" thickBot="1" x14ac:dyDescent="0.5">
      <c r="B1" s="1" t="s">
        <v>0</v>
      </c>
      <c r="C1" s="1"/>
      <c r="E1" s="3" t="s">
        <v>1</v>
      </c>
      <c r="F1" s="4"/>
      <c r="G1" s="5"/>
      <c r="H1" s="6"/>
      <c r="I1" s="6"/>
    </row>
    <row r="2" spans="1:15" ht="18" x14ac:dyDescent="0.35">
      <c r="B2" s="8" t="s">
        <v>2</v>
      </c>
      <c r="C2" s="8">
        <v>45915</v>
      </c>
      <c r="E2" s="9"/>
      <c r="F2" s="10"/>
    </row>
    <row r="3" spans="1:15" x14ac:dyDescent="0.3">
      <c r="A3" s="11"/>
      <c r="B3" s="8" t="s">
        <v>3</v>
      </c>
      <c r="C3">
        <v>18</v>
      </c>
      <c r="F3" s="12" t="s">
        <v>4</v>
      </c>
      <c r="G3" s="13" t="s">
        <v>5</v>
      </c>
      <c r="H3" s="14" t="s">
        <v>6</v>
      </c>
      <c r="I3" s="14" t="s">
        <v>7</v>
      </c>
      <c r="J3" s="14" t="s">
        <v>8</v>
      </c>
      <c r="K3" s="14" t="s">
        <v>9</v>
      </c>
      <c r="L3" s="15"/>
      <c r="M3" s="14" t="s">
        <v>10</v>
      </c>
      <c r="N3" s="14" t="s">
        <v>11</v>
      </c>
      <c r="O3" s="14" t="s">
        <v>12</v>
      </c>
    </row>
    <row r="4" spans="1:15" x14ac:dyDescent="0.3">
      <c r="A4" s="11"/>
      <c r="B4" s="8" t="s">
        <v>13</v>
      </c>
      <c r="C4" s="16">
        <v>0.05</v>
      </c>
      <c r="F4" s="11">
        <v>0</v>
      </c>
      <c r="K4" s="7">
        <f>$C$5</f>
        <v>75000</v>
      </c>
      <c r="M4" s="7">
        <v>0</v>
      </c>
      <c r="N4" s="7">
        <v>0</v>
      </c>
      <c r="O4" s="7">
        <v>0</v>
      </c>
    </row>
    <row r="5" spans="1:15" x14ac:dyDescent="0.3">
      <c r="A5" s="11"/>
      <c r="B5" s="8" t="s">
        <v>14</v>
      </c>
      <c r="C5" s="17">
        <v>75000</v>
      </c>
      <c r="F5" s="11" cm="1">
        <f t="array" ref="F5:F22">_xlfn.SEQUENCE(C3)</f>
        <v>1</v>
      </c>
      <c r="G5" s="8" cm="1">
        <f t="array" ref="G5:G22">EDATE(C2,_xlfn.ANCHORARRAY(F5)-1)</f>
        <v>45915</v>
      </c>
      <c r="H5" s="7" cm="1">
        <f t="array" ref="H5:H22">_xlfn.SEQUENCE(C3,,C6,0)</f>
        <v>4333.5400918991281</v>
      </c>
      <c r="I5" s="7" cm="1">
        <f t="array" ref="I5:I22">IPMT($C$4/12,_xlfn.ANCHORARRAY(F5),$C$3,-$C$5)</f>
        <v>312.5</v>
      </c>
      <c r="J5" s="7" cm="1">
        <f t="array" ref="J5:J22">PPMT($C$4/12,_xlfn.ANCHORARRAY(F5),$C$3,-$C$5)</f>
        <v>4021.0400918991286</v>
      </c>
      <c r="K5" s="7" cm="1">
        <f t="array" ref="K5:K22">_xlfn.SCAN(K4,-_xlfn.ANCHORARRAY(J5),_xleta.SUM)</f>
        <v>70978.959908100878</v>
      </c>
      <c r="M5" s="7" cm="1">
        <f t="array" ref="M5:M22">_xlfn.SCAN(M4,_xlfn.ANCHORARRAY(H5),_xleta.SUM)</f>
        <v>4333.5400918991281</v>
      </c>
      <c r="N5" s="7" cm="1">
        <f t="array" ref="N5:N22">_xlfn.SCAN(N4,_xlfn.ANCHORARRAY(I5),_xleta.SUM)</f>
        <v>312.5</v>
      </c>
      <c r="O5" s="7" cm="1">
        <f t="array" ref="O5:O22">_xlfn.SCAN(O4,_xlfn.ANCHORARRAY(J5),_xleta.SUM)</f>
        <v>4021.0400918991286</v>
      </c>
    </row>
    <row r="6" spans="1:15" x14ac:dyDescent="0.3">
      <c r="A6" s="11"/>
      <c r="B6" s="8" t="s">
        <v>15</v>
      </c>
      <c r="C6" s="2">
        <f>PMT($C$4/12,$C$3,-$C$5)</f>
        <v>4333.5400918991281</v>
      </c>
      <c r="F6" s="11">
        <v>2</v>
      </c>
      <c r="G6" s="8">
        <v>45945</v>
      </c>
      <c r="H6" s="7">
        <v>4333.5400918991281</v>
      </c>
      <c r="I6" s="7">
        <v>295.74566628375374</v>
      </c>
      <c r="J6" s="7">
        <v>4037.7944256153751</v>
      </c>
      <c r="K6" s="7">
        <v>66941.165482485507</v>
      </c>
      <c r="M6" s="7">
        <v>8667.0801837982563</v>
      </c>
      <c r="N6" s="7">
        <v>608.24566628375374</v>
      </c>
      <c r="O6" s="7">
        <v>8058.8345175145041</v>
      </c>
    </row>
    <row r="7" spans="1:15" x14ac:dyDescent="0.3">
      <c r="A7" s="11"/>
      <c r="F7" s="11">
        <v>3</v>
      </c>
      <c r="G7" s="8">
        <v>45976</v>
      </c>
      <c r="H7" s="7">
        <v>4333.5400918991281</v>
      </c>
      <c r="I7" s="7">
        <v>278.92152284368962</v>
      </c>
      <c r="J7" s="7">
        <v>4054.6185690554389</v>
      </c>
      <c r="K7" s="7">
        <v>62886.546913430066</v>
      </c>
      <c r="M7" s="7">
        <v>13000.620275697383</v>
      </c>
      <c r="N7" s="7">
        <v>887.16718912744341</v>
      </c>
      <c r="O7" s="7">
        <v>12113.453086569943</v>
      </c>
    </row>
    <row r="8" spans="1:15" x14ac:dyDescent="0.3">
      <c r="A8" s="11"/>
      <c r="F8" s="11">
        <v>4</v>
      </c>
      <c r="G8" s="8">
        <v>46006</v>
      </c>
      <c r="H8" s="7">
        <v>4333.5400918991281</v>
      </c>
      <c r="I8" s="7">
        <v>262.02727880595859</v>
      </c>
      <c r="J8" s="7">
        <v>4071.5128130931698</v>
      </c>
      <c r="K8" s="7">
        <v>58815.034100336896</v>
      </c>
      <c r="M8" s="7">
        <v>17334.160367596513</v>
      </c>
      <c r="N8" s="7">
        <v>1149.1944679334019</v>
      </c>
      <c r="O8" s="7">
        <v>16184.965899663113</v>
      </c>
    </row>
    <row r="9" spans="1:15" x14ac:dyDescent="0.3">
      <c r="A9" s="12"/>
      <c r="F9" s="11">
        <v>5</v>
      </c>
      <c r="G9" s="8">
        <v>46037</v>
      </c>
      <c r="H9" s="7">
        <v>4333.5400918991281</v>
      </c>
      <c r="I9" s="7">
        <v>245.06264208473709</v>
      </c>
      <c r="J9" s="7">
        <v>4088.4774498143911</v>
      </c>
      <c r="K9" s="7">
        <v>54726.556650522507</v>
      </c>
      <c r="M9" s="7">
        <v>21667.700459495642</v>
      </c>
      <c r="N9" s="7">
        <v>1394.257110018139</v>
      </c>
      <c r="O9" s="7">
        <v>20273.443349477504</v>
      </c>
    </row>
    <row r="10" spans="1:15" x14ac:dyDescent="0.3">
      <c r="F10" s="11">
        <v>6</v>
      </c>
      <c r="G10" s="8">
        <v>46068</v>
      </c>
      <c r="H10" s="7">
        <v>4333.5400918991281</v>
      </c>
      <c r="I10" s="7">
        <v>228.02731937717712</v>
      </c>
      <c r="J10" s="7">
        <v>4105.5127725219518</v>
      </c>
      <c r="K10" s="7">
        <v>50621.043878000557</v>
      </c>
      <c r="M10" s="7">
        <v>26001.240551394771</v>
      </c>
      <c r="N10" s="7">
        <v>1622.284429395316</v>
      </c>
      <c r="O10" s="7">
        <v>24378.956121999458</v>
      </c>
    </row>
    <row r="11" spans="1:15" x14ac:dyDescent="0.3">
      <c r="F11" s="11">
        <v>7</v>
      </c>
      <c r="G11" s="8">
        <v>46096</v>
      </c>
      <c r="H11" s="7">
        <v>4333.5400918991281</v>
      </c>
      <c r="I11" s="7">
        <v>210.92101615833568</v>
      </c>
      <c r="J11" s="7">
        <v>4122.6190757407931</v>
      </c>
      <c r="K11" s="7">
        <v>46498.42480225976</v>
      </c>
      <c r="M11" s="7">
        <v>30334.7806432939</v>
      </c>
      <c r="N11" s="7">
        <v>1833.2054455536518</v>
      </c>
      <c r="O11" s="7">
        <v>28501.575197740251</v>
      </c>
    </row>
    <row r="12" spans="1:15" x14ac:dyDescent="0.3">
      <c r="F12" s="11">
        <v>8</v>
      </c>
      <c r="G12" s="8">
        <v>46127</v>
      </c>
      <c r="H12" s="7">
        <v>4333.5400918991281</v>
      </c>
      <c r="I12" s="7">
        <v>193.74343667608238</v>
      </c>
      <c r="J12" s="7">
        <v>4139.7966552230464</v>
      </c>
      <c r="K12" s="7">
        <v>42358.62814703671</v>
      </c>
      <c r="M12" s="7">
        <v>34668.320735193025</v>
      </c>
      <c r="N12" s="7">
        <v>2026.9488822297342</v>
      </c>
      <c r="O12" s="7">
        <v>32641.371852963297</v>
      </c>
    </row>
    <row r="13" spans="1:15" x14ac:dyDescent="0.3">
      <c r="F13" s="11">
        <v>9</v>
      </c>
      <c r="G13" s="8">
        <v>46157</v>
      </c>
      <c r="H13" s="7">
        <v>4333.5400918991281</v>
      </c>
      <c r="I13" s="7">
        <v>176.49428394598633</v>
      </c>
      <c r="J13" s="7">
        <v>4157.0458079531418</v>
      </c>
      <c r="K13" s="7">
        <v>38201.582339083572</v>
      </c>
      <c r="M13" s="7">
        <v>39001.860827092154</v>
      </c>
      <c r="N13" s="7">
        <v>2203.4431661757203</v>
      </c>
      <c r="O13" s="7">
        <v>36798.417660916442</v>
      </c>
    </row>
    <row r="14" spans="1:15" x14ac:dyDescent="0.3">
      <c r="F14" s="11">
        <v>10</v>
      </c>
      <c r="G14" s="8">
        <v>46188</v>
      </c>
      <c r="H14" s="7">
        <v>4333.5400918991281</v>
      </c>
      <c r="I14" s="7">
        <v>159.17325974618157</v>
      </c>
      <c r="J14" s="7">
        <v>4174.3668321529467</v>
      </c>
      <c r="K14" s="7">
        <v>34027.215506930625</v>
      </c>
      <c r="M14" s="7">
        <v>43335.400918991283</v>
      </c>
      <c r="N14" s="7">
        <v>2362.6164259219017</v>
      </c>
      <c r="O14" s="7">
        <v>40972.78449306939</v>
      </c>
    </row>
    <row r="15" spans="1:15" x14ac:dyDescent="0.3">
      <c r="F15" s="11">
        <v>11</v>
      </c>
      <c r="G15" s="8">
        <v>46218</v>
      </c>
      <c r="H15" s="7">
        <v>4333.5400918991281</v>
      </c>
      <c r="I15" s="7">
        <v>141.78006461221096</v>
      </c>
      <c r="J15" s="7">
        <v>4191.7600272869176</v>
      </c>
      <c r="K15" s="7">
        <v>29835.455479643708</v>
      </c>
      <c r="M15" s="7">
        <v>47668.941010890412</v>
      </c>
      <c r="N15" s="7">
        <v>2504.3964905341127</v>
      </c>
      <c r="O15" s="7">
        <v>45164.544520356307</v>
      </c>
    </row>
    <row r="16" spans="1:15" x14ac:dyDescent="0.3">
      <c r="F16" s="11">
        <v>12</v>
      </c>
      <c r="G16" s="8">
        <v>46249</v>
      </c>
      <c r="H16" s="7">
        <v>4333.5400918991281</v>
      </c>
      <c r="I16" s="7">
        <v>124.31439783184884</v>
      </c>
      <c r="J16" s="7">
        <v>4209.2256940672796</v>
      </c>
      <c r="K16" s="7">
        <v>25626.229785576426</v>
      </c>
      <c r="M16" s="7">
        <v>52002.481102789541</v>
      </c>
      <c r="N16" s="7">
        <v>2628.7108883659616</v>
      </c>
      <c r="O16" s="7">
        <v>49373.770214423588</v>
      </c>
    </row>
    <row r="17" spans="6:15" x14ac:dyDescent="0.3">
      <c r="F17" s="11">
        <v>13</v>
      </c>
      <c r="G17" s="8">
        <v>46280</v>
      </c>
      <c r="H17" s="7">
        <v>4333.5400918991281</v>
      </c>
      <c r="I17" s="7">
        <v>106.77595743990183</v>
      </c>
      <c r="J17" s="7">
        <v>4226.7641344592266</v>
      </c>
      <c r="K17" s="7">
        <v>21399.4656511172</v>
      </c>
      <c r="M17" s="7">
        <v>56336.02119468867</v>
      </c>
      <c r="N17" s="7">
        <v>2735.4868458058636</v>
      </c>
      <c r="O17" s="7">
        <v>53600.534348882815</v>
      </c>
    </row>
    <row r="18" spans="6:15" x14ac:dyDescent="0.3">
      <c r="F18" s="11">
        <v>14</v>
      </c>
      <c r="G18" s="8">
        <v>46310</v>
      </c>
      <c r="H18" s="7">
        <v>4333.5400918991281</v>
      </c>
      <c r="I18" s="7">
        <v>89.164440212988382</v>
      </c>
      <c r="J18" s="7">
        <v>4244.3756516861404</v>
      </c>
      <c r="K18" s="7">
        <v>17155.08999943106</v>
      </c>
      <c r="M18" s="7">
        <v>60669.561286587799</v>
      </c>
      <c r="N18" s="7">
        <v>2824.6512860188518</v>
      </c>
      <c r="O18" s="7">
        <v>57844.910000568954</v>
      </c>
    </row>
    <row r="19" spans="6:15" x14ac:dyDescent="0.3">
      <c r="F19" s="11">
        <v>15</v>
      </c>
      <c r="G19" s="8">
        <v>46341</v>
      </c>
      <c r="H19" s="7">
        <v>4333.5400918991281</v>
      </c>
      <c r="I19" s="7">
        <v>71.479541664296136</v>
      </c>
      <c r="J19" s="7">
        <v>4262.0605502348326</v>
      </c>
      <c r="K19" s="7">
        <v>12893.029449196227</v>
      </c>
      <c r="M19" s="7">
        <v>65003.101378486928</v>
      </c>
      <c r="N19" s="7">
        <v>2896.1308276831478</v>
      </c>
      <c r="O19" s="7">
        <v>62106.970550803788</v>
      </c>
    </row>
    <row r="20" spans="6:15" x14ac:dyDescent="0.3">
      <c r="F20" s="11">
        <v>16</v>
      </c>
      <c r="G20" s="8">
        <v>46371</v>
      </c>
      <c r="H20" s="7">
        <v>4333.5400918991281</v>
      </c>
      <c r="I20" s="7">
        <v>53.720956038317681</v>
      </c>
      <c r="J20" s="7">
        <v>4279.819135860811</v>
      </c>
      <c r="K20" s="7">
        <v>8613.2103133354158</v>
      </c>
      <c r="M20" s="7">
        <v>69336.64147038605</v>
      </c>
      <c r="N20" s="7">
        <v>2949.8517837214654</v>
      </c>
      <c r="O20" s="7">
        <v>66386.789686664604</v>
      </c>
    </row>
    <row r="21" spans="6:15" x14ac:dyDescent="0.3">
      <c r="F21" s="11">
        <v>17</v>
      </c>
      <c r="G21" s="8">
        <v>46402</v>
      </c>
      <c r="H21" s="7">
        <v>4333.5400918991281</v>
      </c>
      <c r="I21" s="7">
        <v>35.888376305564307</v>
      </c>
      <c r="J21" s="7">
        <v>4297.6517155935644</v>
      </c>
      <c r="K21" s="7">
        <v>4315.5585977418514</v>
      </c>
      <c r="M21" s="7">
        <v>73670.181562285172</v>
      </c>
      <c r="N21" s="7">
        <v>2985.7401600270296</v>
      </c>
      <c r="O21" s="7">
        <v>70684.441402258162</v>
      </c>
    </row>
    <row r="22" spans="6:15" x14ac:dyDescent="0.3">
      <c r="F22" s="11">
        <v>18</v>
      </c>
      <c r="G22" s="8">
        <v>46433</v>
      </c>
      <c r="H22" s="7">
        <v>4333.5400918991281</v>
      </c>
      <c r="I22" s="7">
        <v>17.981494157257789</v>
      </c>
      <c r="J22" s="7">
        <v>4315.5585977418705</v>
      </c>
      <c r="K22" s="7">
        <v>-1.9099388737231493E-11</v>
      </c>
      <c r="M22" s="7">
        <v>78003.721654184294</v>
      </c>
      <c r="N22" s="7">
        <v>3003.7216541842872</v>
      </c>
      <c r="O22" s="7">
        <v>75000.000000000029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Resource Links</vt:lpstr>
      <vt:lpstr>Loan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Handler</dc:creator>
  <cp:lastModifiedBy>Mark Handler</cp:lastModifiedBy>
  <dcterms:created xsi:type="dcterms:W3CDTF">2025-10-04T08:22:26Z</dcterms:created>
  <dcterms:modified xsi:type="dcterms:W3CDTF">2025-10-05T10:50:15Z</dcterms:modified>
</cp:coreProperties>
</file>