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Scorecard" sheetId="2" state="visible" r:id="rId4"/>
    <sheet name="Reference Call Script" sheetId="3" state="visible" r:id="rId5"/>
  </sheets>
  <definedNames>
    <definedName function="false" hidden="false" name="ValidScores" vbProcedure="false">Scorecard!$K$2:$K$4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<sst xmlns="http://schemas.openxmlformats.org/spreadsheetml/2006/main" count="241" uniqueCount="196">
  <si>
    <t xml:space="preserve">Odoo Partner Vetting Scorecard</t>
  </si>
  <si>
    <t xml:space="preserve">Score every Odoo partner against 43 weighted questions: 33 from the Core Vetting Kit, 10 from the 2026 Technical Annex. The 5 Critical questions auto-disqualify a partner if scored Red.</t>
  </si>
  <si>
    <t xml:space="preserve">PARTNER INFORMATION</t>
  </si>
  <si>
    <t xml:space="preserve">Partner Name</t>
  </si>
  <si>
    <t xml:space="preserve">Odoo Tier (Ready/Silver/Gold/Platinum/None)</t>
  </si>
  <si>
    <t xml:space="preserve">Implementation Scope</t>
  </si>
  <si>
    <t xml:space="preserve">Quoted Price</t>
  </si>
  <si>
    <t xml:space="preserve">Stated Timeline</t>
  </si>
  <si>
    <t xml:space="preserve">Evaluator</t>
  </si>
  <si>
    <t xml:space="preserve">Evaluation Date</t>
  </si>
  <si>
    <t xml:space="preserve">SCORE SUMMARY</t>
  </si>
  <si>
    <t xml:space="preserve">Total Weighted Score</t>
  </si>
  <si>
    <t xml:space="preserve">Maximum Possible</t>
  </si>
  <si>
    <t xml:space="preserve">Percentage Score</t>
  </si>
  <si>
    <t xml:space="preserve">Questions Answered</t>
  </si>
  <si>
    <t xml:space="preserve">RECOMMENDATION</t>
  </si>
  <si>
    <t xml:space="preserve">CRITICAL CHECK</t>
  </si>
  <si>
    <t xml:space="preserve">Red flags on Critical questions</t>
  </si>
  <si>
    <t xml:space="preserve">Yellow flags on Critical</t>
  </si>
  <si>
    <t xml:space="preserve">Critical questions: Q1, Q2, A1, A3, E2 (5 total). Any Red is an automatic walk-away regardless of total score. Any Yellow warrants a written follow-up before the contract is signed.</t>
  </si>
  <si>
    <t xml:space="preserve">HOW TO USE</t>
  </si>
  <si>
    <t xml:space="preserve">1. Send the ten Part 1 questions (Q1 to Q10) to the partner ahead of the first meeting.</t>
  </si>
  <si>
    <t xml:space="preserve">2. During the meeting, score each answer Green, Yellow, or Red in column F of the Scorecard sheet.</t>
  </si>
  <si>
    <t xml:space="preserve">3. Run a two-hour technical session with shortlisted partners for the deep-dive (A1 to F2) and the Annex (B6 to E5).</t>
  </si>
  <si>
    <t xml:space="preserve">4. Capture every verbatim answer in the Notes column. The Reference Call Script sheet scores their references.</t>
  </si>
  <si>
    <t xml:space="preserve">5. Partial Green: if a partner meets 75% of green criteria but misses one element, score Yellow and note the gap.</t>
  </si>
  <si>
    <t xml:space="preserve">6. Review the Recommendation cell on this dashboard after scoring.</t>
  </si>
  <si>
    <t xml:space="preserve">ABOUT ODOO PARTNER TIERS</t>
  </si>
  <si>
    <t xml:space="preserve">Odoo SA tiers (Ready, Silver, Gold, Platinum) are partial signal at best. A Gold partner can still be wrong for your scope, and an unrated partner can still be excellent. But a partner who cannot name their tier (or has no tier despite claiming experience) is likely a very small operation. Treat tier as one data point among many, not as a substitute for the answers below.</t>
  </si>
  <si>
    <t xml:space="preserve">SCORING LEGEND</t>
  </si>
  <si>
    <t xml:space="preserve">G</t>
  </si>
  <si>
    <t xml:space="preserve">Green</t>
  </si>
  <si>
    <t xml:space="preserve">Concrete answer aligned with the green-flag pattern</t>
  </si>
  <si>
    <t xml:space="preserve">1.0 x weight</t>
  </si>
  <si>
    <t xml:space="preserve">Y</t>
  </si>
  <si>
    <t xml:space="preserve">Yellow</t>
  </si>
  <si>
    <t xml:space="preserve">General answer, or Partial Green (meets 75% of criteria, one gap)</t>
  </si>
  <si>
    <t xml:space="preserve">0.5 x weight</t>
  </si>
  <si>
    <t xml:space="preserve">R</t>
  </si>
  <si>
    <t xml:space="preserve">Red</t>
  </si>
  <si>
    <t xml:space="preserve">Deflection, no answer, or matches the red-flag pattern</t>
  </si>
  <si>
    <t xml:space="preserve">0.0 x weight</t>
  </si>
  <si>
    <t xml:space="preserve">RECOMMENDATION TIERS</t>
  </si>
  <si>
    <t xml:space="preserve">80% +</t>
  </si>
  <si>
    <t xml:space="preserve">Strong Candidate</t>
  </si>
  <si>
    <t xml:space="preserve">Proceed to contract negotiation</t>
  </si>
  <si>
    <t xml:space="preserve">65% - 79%</t>
  </si>
  <si>
    <t xml:space="preserve">Possible</t>
  </si>
  <si>
    <t xml:space="preserve">Request written follow-ups on Yellow items</t>
  </si>
  <si>
    <t xml:space="preserve">50% - 64%</t>
  </si>
  <si>
    <t xml:space="preserve">Marginal</t>
  </si>
  <si>
    <t xml:space="preserve">High risk. Run a second technical session.</t>
  </si>
  <si>
    <t xml:space="preserve">Below 50%</t>
  </si>
  <si>
    <t xml:space="preserve">Walk Away</t>
  </si>
  <si>
    <t xml:space="preserve">Score too low to justify contract risk.</t>
  </si>
  <si>
    <t xml:space="preserve">Any Red on Critical</t>
  </si>
  <si>
    <t xml:space="preserve">Auto-disqualifier regardless of total percentage.</t>
  </si>
  <si>
    <t xml:space="preserve">fasilpm.com</t>
  </si>
  <si>
    <t xml:space="preserve">Q#</t>
  </si>
  <si>
    <t xml:space="preserve">Category</t>
  </si>
  <si>
    <t xml:space="preserve">Question</t>
  </si>
  <si>
    <t xml:space="preserve">Weight</t>
  </si>
  <si>
    <t xml:space="preserve">Critical</t>
  </si>
  <si>
    <t xml:space="preserve">Score</t>
  </si>
  <si>
    <t xml:space="preserve">Multiplier</t>
  </si>
  <si>
    <t xml:space="preserve">Weighted</t>
  </si>
  <si>
    <t xml:space="preserve">Notes</t>
  </si>
  <si>
    <t xml:space="preserve">Valid Scores</t>
  </si>
  <si>
    <t xml:space="preserve">Q1</t>
  </si>
  <si>
    <t xml:space="preserve">Part 1: First-Meeting</t>
  </si>
  <si>
    <t xml:space="preserve">Upgrade experience: walk me through your last upgrade</t>
  </si>
  <si>
    <t xml:space="preserve">CRITICAL</t>
  </si>
  <si>
    <t xml:space="preserve">Q2</t>
  </si>
  <si>
    <t xml:space="preserve">Show me a customization you talked a previous client out of</t>
  </si>
  <si>
    <t xml:space="preserve">Q3</t>
  </si>
  <si>
    <t xml:space="preserve">Module recommendations and phased deferral list</t>
  </si>
  <si>
    <t xml:space="preserve">Q4</t>
  </si>
  <si>
    <t xml:space="preserve">Data migration plan, source data ownership, opening balances</t>
  </si>
  <si>
    <t xml:space="preserve">Q5</t>
  </si>
  <si>
    <t xml:space="preserve">Local tax compliance: which pack, who maintains it</t>
  </si>
  <si>
    <t xml:space="preserve">Q6</t>
  </si>
  <si>
    <t xml:space="preserve">Governance for new module and customization requests</t>
  </si>
  <si>
    <t xml:space="preserve">Q7</t>
  </si>
  <si>
    <t xml:space="preserve">Post-go-live support model and SLA tiers</t>
  </si>
  <si>
    <t xml:space="preserve">Q8</t>
  </si>
  <si>
    <t xml:space="preserve">Data ownership: weekly DB dump, Git access on day one</t>
  </si>
  <si>
    <t xml:space="preserve">Q9</t>
  </si>
  <si>
    <t xml:space="preserve">Handover package: documentation, code, knowledge transfer</t>
  </si>
  <si>
    <t xml:space="preserve">Q10</t>
  </si>
  <si>
    <t xml:space="preserve">Definition of done with measurable acceptance criteria</t>
  </si>
  <si>
    <t xml:space="preserve">A1</t>
  </si>
  <si>
    <t xml:space="preserve">A: Project Management</t>
  </si>
  <si>
    <t xml:space="preserve">Team continuity and bait-and-switch protection</t>
  </si>
  <si>
    <t xml:space="preserve">A2</t>
  </si>
  <si>
    <t xml:space="preserve">Methodology and tracking discipline (discovery to hypercare)</t>
  </si>
  <si>
    <t xml:space="preserve">A3</t>
  </si>
  <si>
    <t xml:space="preserve">Gap-fit philosophy: change process or change software</t>
  </si>
  <si>
    <t xml:space="preserve">A4</t>
  </si>
  <si>
    <t xml:space="preserve">UAT, rollback plan, anonymized production data sandbox</t>
  </si>
  <si>
    <t xml:space="preserve">A5</t>
  </si>
  <si>
    <t xml:space="preserve">Steering committee and project governance</t>
  </si>
  <si>
    <t xml:space="preserve">B1</t>
  </si>
  <si>
    <t xml:space="preserve">B: Technical Architecture</t>
  </si>
  <si>
    <t xml:space="preserve">Hosting platform recommendation and named bottlenecks</t>
  </si>
  <si>
    <t xml:space="preserve">B2</t>
  </si>
  <si>
    <t xml:space="preserve">Dev/staging/prod environments and Git access on day one</t>
  </si>
  <si>
    <t xml:space="preserve">B3</t>
  </si>
  <si>
    <t xml:space="preserve">CI/CD pipeline and Git branching strategy</t>
  </si>
  <si>
    <t xml:space="preserve">B4</t>
  </si>
  <si>
    <t xml:space="preserve">Third-party and OCA module vetting, abandonment risk</t>
  </si>
  <si>
    <t xml:space="preserve">B5</t>
  </si>
  <si>
    <t xml:space="preserve">Integration architecture (middleware, upgrade-safe)</t>
  </si>
  <si>
    <t xml:space="preserve">C1</t>
  </si>
  <si>
    <t xml:space="preserve">C: Security &amp; Compliance</t>
  </si>
  <si>
    <t xml:space="preserve">RBAC, MFA, SSO, IP whitelist, encryption at rest</t>
  </si>
  <si>
    <t xml:space="preserve">C2</t>
  </si>
  <si>
    <t xml:space="preserve">Audit trails for finance postings</t>
  </si>
  <si>
    <t xml:space="preserve">C3</t>
  </si>
  <si>
    <t xml:space="preserve">Regional compliance: PDPL, ZATCA Phase 2, UAE Corp Tax</t>
  </si>
  <si>
    <t xml:space="preserve">C4</t>
  </si>
  <si>
    <t xml:space="preserve">Backup, DR, realistic RPO/RTO with tested restore</t>
  </si>
  <si>
    <t xml:space="preserve">C5</t>
  </si>
  <si>
    <t xml:space="preserve">Segregation of Duties: vendor master, payments, journals</t>
  </si>
  <si>
    <t xml:space="preserve">D1</t>
  </si>
  <si>
    <t xml:space="preserve">D: People &amp; Change</t>
  </si>
  <si>
    <t xml:space="preserve">Cultural friction strategy when system exposes habits</t>
  </si>
  <si>
    <t xml:space="preserve">D2</t>
  </si>
  <si>
    <t xml:space="preserve">Train-the-trainer and internal L1 support handoff</t>
  </si>
  <si>
    <t xml:space="preserve">D3</t>
  </si>
  <si>
    <t xml:space="preserve">Hypercare with P0/P1/P2 SLA tiers and exit criteria</t>
  </si>
  <si>
    <t xml:space="preserve">E1</t>
  </si>
  <si>
    <t xml:space="preserve">E: Commercial &amp; Exit</t>
  </si>
  <si>
    <t xml:space="preserve">Pricing model, warranty, change-request rate card</t>
  </si>
  <si>
    <t xml:space="preserve">E2</t>
  </si>
  <si>
    <t xml:space="preserve">Custom code ownership, Git access, optional escrow</t>
  </si>
  <si>
    <t xml:space="preserve">E3</t>
  </si>
  <si>
    <t xml:space="preserve">Clean break protocol and partner-transition effort</t>
  </si>
  <si>
    <t xml:space="preserve">F1</t>
  </si>
  <si>
    <t xml:space="preserve">F: Measurement</t>
  </si>
  <si>
    <t xml:space="preserve">Baseline KPI capture before go-live, who instruments it</t>
  </si>
  <si>
    <t xml:space="preserve">F2</t>
  </si>
  <si>
    <t xml:space="preserve">Reporting strategy: native, Studio, or external BI</t>
  </si>
  <si>
    <t xml:space="preserve">B6</t>
  </si>
  <si>
    <t xml:space="preserve">Annex: Tech Architecture</t>
  </si>
  <si>
    <t xml:space="preserve">Performance and load testing with 95th percentile thresholds</t>
  </si>
  <si>
    <t xml:space="preserve">B7</t>
  </si>
  <si>
    <t xml:space="preserve">Multi-company, inter-company, multi-currency revaluation</t>
  </si>
  <si>
    <t xml:space="preserve">B8</t>
  </si>
  <si>
    <t xml:space="preserve">Odoo Studio versus Python modules governance</t>
  </si>
  <si>
    <t xml:space="preserve">B9</t>
  </si>
  <si>
    <t xml:space="preserve">Odoo 19 readiness: OWL framework, restructured module loading</t>
  </si>
  <si>
    <t xml:space="preserve">B10</t>
  </si>
  <si>
    <t xml:space="preserve">AI integration realism: Odoo 19 LLM features, RAG, honest assessment</t>
  </si>
  <si>
    <t xml:space="preserve">C6</t>
  </si>
  <si>
    <t xml:space="preserve">Annex: Security &amp; Compliance</t>
  </si>
  <si>
    <t xml:space="preserve">Arabic UI, RTL rendering, Hijri dates, bilingual reporting</t>
  </si>
  <si>
    <t xml:space="preserve">C7</t>
  </si>
  <si>
    <t xml:space="preserve">Data residency: where the production DB physically resides</t>
  </si>
  <si>
    <t xml:space="preserve">C8</t>
  </si>
  <si>
    <t xml:space="preserve">Fiscal period closing, lock dates, multi-period reconciliation</t>
  </si>
  <si>
    <t xml:space="preserve">E4</t>
  </si>
  <si>
    <t xml:space="preserve">Annex: Commercial</t>
  </si>
  <si>
    <t xml:space="preserve">Three-year TCO: Enterprise vs Community vs OCA</t>
  </si>
  <si>
    <t xml:space="preserve">E5</t>
  </si>
  <si>
    <t xml:space="preserve">Migration Proof Clause: odoo-bin upgrade test in contract</t>
  </si>
  <si>
    <t xml:space="preserve">TOTALS</t>
  </si>
  <si>
    <t xml:space="preserve">5 Critical</t>
  </si>
  <si>
    <t xml:space="preserve">Reference Call Script</t>
  </si>
  <si>
    <t xml:space="preserve">Every shortlisted partner gives you three reference clients. Most buyers never call. These five questions extract real signal in a thirty-minute call.</t>
  </si>
  <si>
    <t xml:space="preserve">REFERENCE INFORMATION</t>
  </si>
  <si>
    <t xml:space="preserve">Reference Name</t>
  </si>
  <si>
    <t xml:space="preserve">Reference Company</t>
  </si>
  <si>
    <t xml:space="preserve">Project Year</t>
  </si>
  <si>
    <t xml:space="preserve">Call Date</t>
  </si>
  <si>
    <t xml:space="preserve">Caller</t>
  </si>
  <si>
    <t xml:space="preserve">QUESTIONS</t>
  </si>
  <si>
    <t xml:space="preserve">R#</t>
  </si>
  <si>
    <t xml:space="preserve">What to listen for</t>
  </si>
  <si>
    <t xml:space="preserve">Notes from reference</t>
  </si>
  <si>
    <t xml:space="preserve">R1</t>
  </si>
  <si>
    <t xml:space="preserve">Did the project come in on time and on budget? If not, by how much, and where did the overrun come from?</t>
  </si>
  <si>
    <t xml:space="preserve">Most direct question. Pay attention to how they frame the overrun. 'We changed scope' is one thing. 'They kept finding more work' is another.</t>
  </si>
  <si>
    <t xml:space="preserve">R2</t>
  </si>
  <si>
    <t xml:space="preserve">Walk me through one moment when something went wrong. What did the partner do?</t>
  </si>
  <si>
    <t xml:space="preserve">The shape of the partner's response (took responsibility, blamed customer, charged for fix, absorbed cost) tells you everything.</t>
  </si>
  <si>
    <t xml:space="preserve">R3</t>
  </si>
  <si>
    <t xml:space="preserve">What does your support look like a year in? Are you still billing through them, or self-sufficient?</t>
  </si>
  <si>
    <t xml:space="preserve">Tests whether train-the-trainer was real. Self-sufficient = partner built capability. Still calling = partner hoarded knowledge.</t>
  </si>
  <si>
    <t xml:space="preserve">R4</t>
  </si>
  <si>
    <t xml:space="preserve">If you were starting over, what would you do differently with this partner?</t>
  </si>
  <si>
    <t xml:space="preserve">The most useful single question. Captures regret the reference would not volunteer unprompted. Reveals what to negotiate harder for.</t>
  </si>
  <si>
    <t xml:space="preserve">R5</t>
  </si>
  <si>
    <t xml:space="preserve">Would you hire them again for Phase 2, or put it out to bid?</t>
  </si>
  <si>
    <t xml:space="preserve">Truest signal of satisfaction. If they would put it out to bid, ask why. The reason is the warning the partner will not tell you.</t>
  </si>
  <si>
    <t xml:space="preserve">REFERENCE TAKEAWAY</t>
  </si>
  <si>
    <t xml:space="preserve">Reference call assessment (write a one-paragraph summary here):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</si>
</sst>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General"/>
    <numFmt numFmtId="167" formatCode="0.0%"/>
    <numFmt numFmtId="168" formatCode="0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FFFFFF"/>
      <name val="Calibri"/>
      <family val="0"/>
      <charset val="1"/>
    </font>
    <font>
      <i val="true"/>
      <sz val="11"/>
      <color rgb="FF595959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1"/>
      <color rgb="FF40404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4"/>
      <color rgb="FF004B87"/>
      <name val="Calibri"/>
      <family val="0"/>
      <charset val="1"/>
    </font>
    <font>
      <sz val="11"/>
      <color rgb="FFFFFFFF"/>
      <name val="Cambria"/>
      <family val="0"/>
      <charset val="1"/>
    </font>
    <font>
      <b val="true"/>
      <sz val="18"/>
      <color rgb="FFF39200"/>
      <name val="Calibri"/>
      <family val="0"/>
      <charset val="1"/>
    </font>
    <font>
      <b val="true"/>
      <sz val="18"/>
      <color rgb="FF004B87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i val="true"/>
      <sz val="10"/>
      <color rgb="FF595959"/>
      <name val="Calibri"/>
      <family val="0"/>
      <charset val="1"/>
    </font>
    <font>
      <sz val="10"/>
      <color rgb="FF404040"/>
      <name val="Calibri"/>
      <family val="0"/>
      <charset val="1"/>
    </font>
    <font>
      <i val="true"/>
      <sz val="10"/>
      <color rgb="FF404040"/>
      <name val="Calibri"/>
      <family val="0"/>
      <charset val="1"/>
    </font>
    <font>
      <b val="true"/>
      <sz val="12"/>
      <name val="Calibri"/>
      <family val="0"/>
      <charset val="1"/>
    </font>
    <font>
      <i val="true"/>
      <sz val="9"/>
      <color rgb="FFBBBBBB"/>
      <name val="Calibri"/>
      <family val="0"/>
      <charset val="1"/>
    </font>
    <font>
      <i val="true"/>
      <sz val="9"/>
      <color rgb="FF808080"/>
      <name val="Calibri"/>
      <family val="0"/>
      <charset val="1"/>
    </font>
    <font>
      <b val="true"/>
      <sz val="11"/>
      <color rgb="FFC0392B"/>
      <name val="Calibri"/>
      <family val="0"/>
      <charset val="1"/>
    </font>
    <font>
      <sz val="10"/>
      <color rgb="FF595959"/>
      <name val="Calibri"/>
      <family val="0"/>
      <charset val="1"/>
    </font>
    <font>
      <sz val="11"/>
      <color rgb="FF202020"/>
      <name val="Calibri"/>
      <family val="0"/>
      <charset val="1"/>
    </font>
    <font>
      <b val="true"/>
      <sz val="10"/>
      <color rgb="FFC0392B"/>
      <name val="Calibri"/>
      <family val="0"/>
      <charset val="1"/>
    </font>
    <font>
      <sz val="10"/>
      <color rgb="FF808080"/>
      <name val="Calibri"/>
      <family val="0"/>
      <charset val="1"/>
    </font>
    <font>
      <b val="true"/>
      <sz val="11"/>
      <color rgb="FF004B87"/>
      <name val="Calibri"/>
      <family val="0"/>
      <charset val="1"/>
    </font>
    <font>
      <b val="true"/>
      <sz val="11"/>
      <color rgb="FF009B77"/>
      <name val="Calibri"/>
      <family val="0"/>
      <charset val="1"/>
    </font>
    <font>
      <sz val="10"/>
      <color rgb="FF009B77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2"/>
      <color rgb="FFF39200"/>
      <name val="Calibri"/>
      <family val="0"/>
      <charset val="1"/>
    </font>
    <font>
      <b val="true"/>
      <sz val="20"/>
      <color rgb="FFFFFFFF"/>
      <name val="Calibri"/>
      <family val="0"/>
      <charset val="1"/>
    </font>
    <font>
      <b val="true"/>
      <sz val="11"/>
      <color rgb="FF202020"/>
      <name val="Calibri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004B87"/>
        <bgColor rgb="FF003766"/>
      </patternFill>
    </fill>
    <fill>
      <patternFill patternType="solid">
        <fgColor rgb="FF009B77"/>
        <bgColor rgb="FF008080"/>
      </patternFill>
    </fill>
    <fill>
      <patternFill patternType="solid">
        <fgColor rgb="FFF4F6F9"/>
        <bgColor rgb="FFFFFFFF"/>
      </patternFill>
    </fill>
    <fill>
      <patternFill patternType="solid">
        <fgColor rgb="FFFFFFFF"/>
        <bgColor rgb="FFF4F6F9"/>
      </patternFill>
    </fill>
    <fill>
      <patternFill patternType="solid">
        <fgColor rgb="FFF39200"/>
        <bgColor rgb="FFD4AC0D"/>
      </patternFill>
    </fill>
    <fill>
      <patternFill patternType="solid">
        <fgColor rgb="FF003766"/>
        <bgColor rgb="FF004B87"/>
      </patternFill>
    </fill>
    <fill>
      <patternFill patternType="solid">
        <fgColor rgb="FFB7E0C9"/>
        <bgColor rgb="FFD8DEE5"/>
      </patternFill>
    </fill>
    <fill>
      <patternFill patternType="solid">
        <fgColor rgb="FFFFE89C"/>
        <bgColor rgb="FFFDE8C7"/>
      </patternFill>
    </fill>
    <fill>
      <patternFill patternType="solid">
        <fgColor rgb="FFF4B7AB"/>
        <bgColor rgb="FFBBBBBB"/>
      </patternFill>
    </fill>
    <fill>
      <patternFill patternType="solid">
        <fgColor rgb="FFFDE8C7"/>
        <bgColor rgb="FFFEF2DD"/>
      </patternFill>
    </fill>
    <fill>
      <patternFill patternType="solid">
        <fgColor rgb="FFFEF2DD"/>
        <bgColor rgb="FFFDE8C7"/>
      </patternFill>
    </fill>
    <fill>
      <patternFill patternType="solid">
        <fgColor rgb="FFD2EFE6"/>
        <bgColor rgb="FFD8DEE5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8DEE5"/>
      </left>
      <right/>
      <top style="thin">
        <color rgb="FFD8DEE5"/>
      </top>
      <bottom style="thin">
        <color rgb="FFD8DEE5"/>
      </bottom>
      <diagonal/>
    </border>
    <border diagonalUp="false" diagonalDown="false">
      <left style="thin">
        <color rgb="FFD8DEE5"/>
      </left>
      <right/>
      <top style="thin">
        <color rgb="FFD8DEE5"/>
      </top>
      <bottom/>
      <diagonal/>
    </border>
    <border diagonalUp="false" diagonalDown="false">
      <left style="thin">
        <color rgb="FFD8DEE5"/>
      </left>
      <right style="thin">
        <color rgb="FFD8DEE5"/>
      </right>
      <top style="thin">
        <color rgb="FFD8DEE5"/>
      </top>
      <bottom style="thin">
        <color rgb="FFD8DEE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6" fillId="3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4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4" fontId="0" fillId="5" borderId="1" xfId="0" applyFont="false" applyBorder="true" applyAlignment="true" applyProtection="true">
      <alignment horizontal="left" vertical="bottom" textRotation="0" wrapText="false" indent="1" shrinkToFit="false"/>
      <protection locked="true" hidden="false"/>
    </xf>
    <xf numFmtId="164" fontId="8" fillId="4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3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5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0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17" fillId="8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4" fontId="15" fillId="0" borderId="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9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1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15" fillId="0" borderId="1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8" fillId="9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1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1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12" borderId="3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22" fillId="12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3" fillId="11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1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4" fillId="1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5" fillId="1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2" borderId="3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22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1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0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11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3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14" fillId="0" borderId="3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ont>
        <name val="Calibri"/>
        <charset val="1"/>
        <family val="0"/>
        <b val="1"/>
        <color rgb="FFFFFFFF"/>
        <sz val="16"/>
      </font>
      <fill>
        <patternFill>
          <bgColor rgb="FFC0392B"/>
        </patternFill>
      </fill>
    </dxf>
    <dxf>
      <font>
        <name val="Calibri"/>
        <charset val="1"/>
        <family val="0"/>
        <b val="1"/>
        <color rgb="FFFFFFFF"/>
        <sz val="16"/>
      </font>
      <fill>
        <patternFill>
          <bgColor rgb="FFF39200"/>
        </patternFill>
      </fill>
    </dxf>
    <dxf>
      <font>
        <name val="Calibri"/>
        <charset val="1"/>
        <family val="0"/>
        <b val="1"/>
        <color rgb="FFFFFFFF"/>
        <sz val="16"/>
      </font>
      <fill>
        <patternFill>
          <bgColor rgb="FFD4AC0D"/>
        </patternFill>
      </fill>
    </dxf>
    <dxf>
      <font>
        <name val="Calibri"/>
        <charset val="1"/>
        <family val="0"/>
        <b val="1"/>
        <color rgb="FFFFFFFF"/>
        <sz val="16"/>
      </font>
      <fill>
        <patternFill>
          <bgColor rgb="FF009B77"/>
        </patternFill>
      </fill>
    </dxf>
    <dxf>
      <font>
        <name val="Calibri"/>
        <charset val="1"/>
        <family val="0"/>
        <b val="1"/>
        <color rgb="FF0E6E3D"/>
        <sz val="12"/>
      </font>
      <fill>
        <patternFill>
          <bgColor rgb="FFB7E0C9"/>
        </patternFill>
      </fill>
    </dxf>
    <dxf>
      <font>
        <name val="Calibri"/>
        <charset val="1"/>
        <family val="0"/>
        <b val="1"/>
        <color rgb="FF8A6D00"/>
        <sz val="12"/>
      </font>
      <fill>
        <patternFill>
          <bgColor rgb="FFFFE89C"/>
        </patternFill>
      </fill>
    </dxf>
    <dxf>
      <font>
        <name val="Calibri"/>
        <charset val="1"/>
        <family val="0"/>
        <b val="1"/>
        <color rgb="FF8E2613"/>
        <sz val="12"/>
      </font>
      <fill>
        <patternFill>
          <bgColor rgb="FFF4B7AB"/>
        </patternFill>
      </fill>
    </dxf>
    <dxf>
      <font>
        <name val="Calibri"/>
        <charset val="1"/>
        <family val="0"/>
        <b val="1"/>
        <color rgb="FFC0392B"/>
        <sz val="11"/>
      </font>
      <fill>
        <patternFill>
          <bgColor rgb="FFF4B7AB"/>
        </patternFill>
      </fill>
    </dxf>
    <dxf>
      <fill>
        <patternFill>
          <bgColor rgb="FFB7E0C9"/>
        </patternFill>
      </fill>
    </dxf>
    <dxf>
      <fill>
        <patternFill>
          <bgColor rgb="FFFFE89C"/>
        </patternFill>
      </fill>
    </dxf>
    <dxf>
      <fill>
        <patternFill>
          <bgColor rgb="FFF4B7A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E6E3D"/>
      <rgbColor rgb="FF000080"/>
      <rgbColor rgb="FF8A6D00"/>
      <rgbColor rgb="FF800080"/>
      <rgbColor rgb="FF009B77"/>
      <rgbColor rgb="FFBBBBBB"/>
      <rgbColor rgb="FF808080"/>
      <rgbColor rgb="FF9999FF"/>
      <rgbColor rgb="FFC0392B"/>
      <rgbColor rgb="FFFEF2DD"/>
      <rgbColor rgb="FFD2EFE6"/>
      <rgbColor rgb="FF660066"/>
      <rgbColor rgb="FFFF8080"/>
      <rgbColor rgb="FF004B87"/>
      <rgbColor rgb="FFD8DE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6F9"/>
      <rgbColor rgb="FFB7E0C9"/>
      <rgbColor rgb="FFFFE89C"/>
      <rgbColor rgb="FF99CCFF"/>
      <rgbColor rgb="FFFDE8C7"/>
      <rgbColor rgb="FFCC99FF"/>
      <rgbColor rgb="FFF4B7AB"/>
      <rgbColor rgb="FF3366FF"/>
      <rgbColor rgb="FF33CCCC"/>
      <rgbColor rgb="FF99CC00"/>
      <rgbColor rgb="FFD4AC0D"/>
      <rgbColor rgb="FFF39200"/>
      <rgbColor rgb="FFFF6600"/>
      <rgbColor rgb="FF595959"/>
      <rgbColor rgb="FF969696"/>
      <rgbColor rgb="FF003766"/>
      <rgbColor rgb="FF339966"/>
      <rgbColor rgb="FF003300"/>
      <rgbColor rgb="FF202020"/>
      <rgbColor rgb="FF8E2613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18"/>
    <col collapsed="false" customWidth="true" hidden="false" outlineLevel="0" max="3" min="3" style="1" width="16"/>
    <col collapsed="false" customWidth="true" hidden="false" outlineLevel="0" max="4" min="4" style="1" width="28"/>
    <col collapsed="false" customWidth="true" hidden="false" outlineLevel="0" max="6" min="5" style="1" width="16"/>
  </cols>
  <sheetData>
    <row r="1" customFormat="false" ht="27.7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27.75" hidden="false" customHeight="true" outlineLevel="0" collapsed="false">
      <c r="A2" s="2"/>
      <c r="B2" s="2"/>
      <c r="C2" s="2"/>
      <c r="D2" s="2"/>
      <c r="E2" s="2"/>
      <c r="F2" s="2"/>
    </row>
    <row r="3" customFormat="false" ht="36" hidden="false" customHeight="true" outlineLevel="0" collapsed="false">
      <c r="A3" s="3" t="s">
        <v>1</v>
      </c>
      <c r="B3" s="3"/>
      <c r="C3" s="3"/>
      <c r="D3" s="3"/>
      <c r="E3" s="3"/>
      <c r="F3" s="3"/>
    </row>
    <row r="5" customFormat="false" ht="15" hidden="false" customHeight="false" outlineLevel="0" collapsed="false">
      <c r="A5" s="4" t="s">
        <v>2</v>
      </c>
      <c r="B5" s="4"/>
      <c r="C5" s="4"/>
      <c r="D5" s="4"/>
      <c r="E5" s="4"/>
      <c r="F5" s="4"/>
    </row>
    <row r="6" customFormat="false" ht="15" hidden="false" customHeight="false" outlineLevel="0" collapsed="false">
      <c r="A6" s="5" t="s">
        <v>3</v>
      </c>
      <c r="B6" s="6"/>
      <c r="C6" s="6"/>
      <c r="D6" s="6"/>
      <c r="E6" s="6"/>
      <c r="F6" s="6"/>
    </row>
    <row r="7" customFormat="false" ht="15" hidden="false" customHeight="false" outlineLevel="0" collapsed="false">
      <c r="A7" s="5" t="s">
        <v>4</v>
      </c>
      <c r="B7" s="6"/>
      <c r="C7" s="6"/>
      <c r="D7" s="6"/>
      <c r="E7" s="6"/>
      <c r="F7" s="6"/>
    </row>
    <row r="8" customFormat="false" ht="15" hidden="false" customHeight="false" outlineLevel="0" collapsed="false">
      <c r="A8" s="5" t="s">
        <v>5</v>
      </c>
      <c r="B8" s="6"/>
      <c r="C8" s="6"/>
      <c r="D8" s="6"/>
      <c r="E8" s="6"/>
      <c r="F8" s="6"/>
    </row>
    <row r="9" customFormat="false" ht="15" hidden="false" customHeight="false" outlineLevel="0" collapsed="false">
      <c r="A9" s="5" t="s">
        <v>6</v>
      </c>
      <c r="B9" s="6"/>
      <c r="C9" s="6"/>
      <c r="D9" s="6"/>
      <c r="E9" s="6"/>
      <c r="F9" s="6"/>
    </row>
    <row r="10" customFormat="false" ht="15" hidden="false" customHeight="false" outlineLevel="0" collapsed="false">
      <c r="A10" s="5" t="s">
        <v>7</v>
      </c>
      <c r="B10" s="6"/>
      <c r="C10" s="6"/>
      <c r="D10" s="6"/>
      <c r="E10" s="6"/>
      <c r="F10" s="6"/>
    </row>
    <row r="11" customFormat="false" ht="15" hidden="false" customHeight="false" outlineLevel="0" collapsed="false">
      <c r="A11" s="5" t="s">
        <v>8</v>
      </c>
      <c r="B11" s="6"/>
      <c r="C11" s="6"/>
      <c r="D11" s="6"/>
      <c r="E11" s="6"/>
      <c r="F11" s="6"/>
    </row>
    <row r="12" customFormat="false" ht="15" hidden="false" customHeight="false" outlineLevel="0" collapsed="false">
      <c r="A12" s="5" t="s">
        <v>9</v>
      </c>
      <c r="B12" s="6"/>
      <c r="C12" s="6"/>
      <c r="D12" s="6"/>
      <c r="E12" s="6"/>
      <c r="F12" s="6"/>
    </row>
    <row r="14" customFormat="false" ht="15" hidden="false" customHeight="false" outlineLevel="0" collapsed="false">
      <c r="A14" s="4" t="s">
        <v>10</v>
      </c>
      <c r="B14" s="4"/>
      <c r="C14" s="4"/>
      <c r="D14" s="4"/>
      <c r="E14" s="4"/>
      <c r="F14" s="4"/>
    </row>
    <row r="15" customFormat="false" ht="17.35" hidden="false" customHeight="false" outlineLevel="0" collapsed="false">
      <c r="A15" s="7" t="s">
        <v>11</v>
      </c>
      <c r="B15" s="8" t="n">
        <f aca="false">SUM(Scorecard!H2:H44)</f>
        <v>0</v>
      </c>
      <c r="C15" s="8"/>
      <c r="D15" s="7" t="s">
        <v>12</v>
      </c>
      <c r="E15" s="8" t="n">
        <f aca="false">SUMPRODUCT(Scorecard!D2:D44,--(Scorecard!F2:F44&lt;&gt;""))</f>
        <v>0</v>
      </c>
      <c r="F15" s="8"/>
      <c r="I15" s="9" t="n">
        <f aca="false">SUMPRODUCT((Scorecard!E2:E44="CRITICAL")*(Scorecard!F2:F44="R"))</f>
        <v>0</v>
      </c>
    </row>
    <row r="16" customFormat="false" ht="22.05" hidden="false" customHeight="false" outlineLevel="0" collapsed="false">
      <c r="A16" s="7" t="s">
        <v>13</v>
      </c>
      <c r="B16" s="10" t="n">
        <f aca="false">IFERROR(B15/E15,0)</f>
        <v>0</v>
      </c>
      <c r="C16" s="10"/>
      <c r="D16" s="7" t="s">
        <v>14</v>
      </c>
      <c r="E16" s="11" t="str">
        <f aca="false">COUNTA(Scorecard!F2:F44) &amp; " of 43"</f>
        <v>0 of 43</v>
      </c>
      <c r="F16" s="11"/>
    </row>
    <row r="18" customFormat="false" ht="15" hidden="false" customHeight="false" outlineLevel="0" collapsed="false">
      <c r="A18" s="12" t="s">
        <v>15</v>
      </c>
      <c r="B18" s="12"/>
      <c r="C18" s="12"/>
      <c r="D18" s="12"/>
      <c r="E18" s="12"/>
      <c r="F18" s="12"/>
    </row>
    <row r="19" customFormat="false" ht="25.5" hidden="false" customHeight="true" outlineLevel="0" collapsed="false">
      <c r="A19" s="13" t="str">
        <f aca="false">IF(COUNTA(Scorecard!F2:F44)=0,"Score the questions to see recommendation",IF(COUNTA(Scorecard!F2:F44)&lt;10,"Keep scoring (" &amp; COUNTA(Scorecard!F2:F44) &amp; " of 43 answered so far)",IF(I15&gt;0,"WALK AWAY: Red flag on a Critical question",IF(B16&gt;=0.8,"STRONG CANDIDATE: Proceed to contract",IF(B16&gt;=0.65,"POSSIBLE: Request written follow-ups on Yellow items",IF(B16&gt;=0.5,"MARGINAL: High risk, run a second technical session","WALK AWAY: Score too low to justify contract risk"))))))</f>
        <v>Score the questions to see recommendation</v>
      </c>
      <c r="B19" s="13"/>
      <c r="C19" s="13"/>
      <c r="D19" s="13"/>
      <c r="E19" s="13"/>
      <c r="F19" s="13"/>
    </row>
    <row r="20" customFormat="false" ht="25.5" hidden="false" customHeight="true" outlineLevel="0" collapsed="false">
      <c r="A20" s="13"/>
      <c r="B20" s="13"/>
      <c r="C20" s="13"/>
      <c r="D20" s="13"/>
      <c r="E20" s="13"/>
      <c r="F20" s="13"/>
    </row>
    <row r="22" customFormat="false" ht="15" hidden="false" customHeight="false" outlineLevel="0" collapsed="false">
      <c r="A22" s="4" t="s">
        <v>16</v>
      </c>
      <c r="B22" s="4"/>
      <c r="C22" s="4"/>
      <c r="D22" s="4"/>
      <c r="E22" s="4"/>
      <c r="F22" s="4"/>
    </row>
    <row r="23" customFormat="false" ht="17.35" hidden="false" customHeight="false" outlineLevel="0" collapsed="false">
      <c r="A23" s="7" t="s">
        <v>17</v>
      </c>
      <c r="B23" s="14" t="n">
        <f aca="false">I15</f>
        <v>0</v>
      </c>
      <c r="C23" s="14"/>
      <c r="D23" s="7" t="s">
        <v>18</v>
      </c>
      <c r="E23" s="14" t="n">
        <f aca="false">SUMPRODUCT((Scorecard!E2:E44="CRITICAL")*(Scorecard!F2:F44="Y"))</f>
        <v>0</v>
      </c>
      <c r="F23" s="14"/>
    </row>
    <row r="24" customFormat="false" ht="31.5" hidden="false" customHeight="true" outlineLevel="0" collapsed="false">
      <c r="A24" s="15" t="s">
        <v>19</v>
      </c>
      <c r="B24" s="15"/>
      <c r="C24" s="15"/>
      <c r="D24" s="15"/>
      <c r="E24" s="15"/>
      <c r="F24" s="15"/>
    </row>
    <row r="26" customFormat="false" ht="15" hidden="false" customHeight="false" outlineLevel="0" collapsed="false">
      <c r="A26" s="16" t="s">
        <v>20</v>
      </c>
      <c r="B26" s="16"/>
      <c r="C26" s="16"/>
      <c r="D26" s="16"/>
      <c r="E26" s="16"/>
      <c r="F26" s="16"/>
    </row>
    <row r="27" customFormat="false" ht="21.75" hidden="false" customHeight="true" outlineLevel="0" collapsed="false">
      <c r="A27" s="17" t="s">
        <v>21</v>
      </c>
      <c r="B27" s="17"/>
      <c r="C27" s="17"/>
      <c r="D27" s="17"/>
      <c r="E27" s="17"/>
      <c r="F27" s="17"/>
    </row>
    <row r="28" customFormat="false" ht="21.75" hidden="false" customHeight="true" outlineLevel="0" collapsed="false">
      <c r="A28" s="17" t="s">
        <v>22</v>
      </c>
      <c r="B28" s="17"/>
      <c r="C28" s="17"/>
      <c r="D28" s="17"/>
      <c r="E28" s="17"/>
      <c r="F28" s="17"/>
    </row>
    <row r="29" customFormat="false" ht="21.75" hidden="false" customHeight="true" outlineLevel="0" collapsed="false">
      <c r="A29" s="17" t="s">
        <v>23</v>
      </c>
      <c r="B29" s="17"/>
      <c r="C29" s="17"/>
      <c r="D29" s="17"/>
      <c r="E29" s="17"/>
      <c r="F29" s="17"/>
    </row>
    <row r="30" customFormat="false" ht="21.75" hidden="false" customHeight="true" outlineLevel="0" collapsed="false">
      <c r="A30" s="17" t="s">
        <v>24</v>
      </c>
      <c r="B30" s="17"/>
      <c r="C30" s="17"/>
      <c r="D30" s="17"/>
      <c r="E30" s="17"/>
      <c r="F30" s="17"/>
    </row>
    <row r="31" customFormat="false" ht="21.75" hidden="false" customHeight="true" outlineLevel="0" collapsed="false">
      <c r="A31" s="17" t="s">
        <v>25</v>
      </c>
      <c r="B31" s="17"/>
      <c r="C31" s="17"/>
      <c r="D31" s="17"/>
      <c r="E31" s="17"/>
      <c r="F31" s="17"/>
    </row>
    <row r="32" customFormat="false" ht="21.75" hidden="false" customHeight="true" outlineLevel="0" collapsed="false">
      <c r="A32" s="17" t="s">
        <v>26</v>
      </c>
      <c r="B32" s="17"/>
      <c r="C32" s="17"/>
      <c r="D32" s="17"/>
      <c r="E32" s="17"/>
      <c r="F32" s="17"/>
    </row>
    <row r="34" customFormat="false" ht="15" hidden="false" customHeight="false" outlineLevel="0" collapsed="false">
      <c r="A34" s="16" t="s">
        <v>27</v>
      </c>
      <c r="B34" s="16"/>
      <c r="C34" s="16"/>
      <c r="D34" s="16"/>
      <c r="E34" s="16"/>
      <c r="F34" s="16"/>
    </row>
    <row r="35" customFormat="false" ht="63.75" hidden="false" customHeight="true" outlineLevel="0" collapsed="false">
      <c r="A35" s="18" t="s">
        <v>28</v>
      </c>
      <c r="B35" s="18"/>
      <c r="C35" s="18"/>
      <c r="D35" s="18"/>
      <c r="E35" s="18"/>
      <c r="F35" s="18"/>
    </row>
    <row r="37" customFormat="false" ht="15" hidden="false" customHeight="false" outlineLevel="0" collapsed="false">
      <c r="A37" s="16" t="s">
        <v>29</v>
      </c>
      <c r="B37" s="16"/>
      <c r="C37" s="16"/>
      <c r="D37" s="16"/>
      <c r="E37" s="16"/>
      <c r="F37" s="16"/>
    </row>
    <row r="38" customFormat="false" ht="24" hidden="false" customHeight="true" outlineLevel="0" collapsed="false">
      <c r="A38" s="19" t="s">
        <v>30</v>
      </c>
      <c r="B38" s="20" t="s">
        <v>31</v>
      </c>
      <c r="C38" s="21" t="s">
        <v>32</v>
      </c>
      <c r="D38" s="21"/>
      <c r="E38" s="21"/>
      <c r="F38" s="22" t="s">
        <v>33</v>
      </c>
    </row>
    <row r="39" customFormat="false" ht="24" hidden="false" customHeight="true" outlineLevel="0" collapsed="false">
      <c r="A39" s="23" t="s">
        <v>34</v>
      </c>
      <c r="B39" s="20" t="s">
        <v>35</v>
      </c>
      <c r="C39" s="21" t="s">
        <v>36</v>
      </c>
      <c r="D39" s="21"/>
      <c r="E39" s="21"/>
      <c r="F39" s="22" t="s">
        <v>37</v>
      </c>
    </row>
    <row r="40" customFormat="false" ht="24" hidden="false" customHeight="true" outlineLevel="0" collapsed="false">
      <c r="A40" s="24" t="s">
        <v>38</v>
      </c>
      <c r="B40" s="20" t="s">
        <v>39</v>
      </c>
      <c r="C40" s="21" t="s">
        <v>40</v>
      </c>
      <c r="D40" s="21"/>
      <c r="E40" s="21"/>
      <c r="F40" s="22" t="s">
        <v>41</v>
      </c>
    </row>
    <row r="42" customFormat="false" ht="15" hidden="false" customHeight="false" outlineLevel="0" collapsed="false">
      <c r="A42" s="16" t="s">
        <v>42</v>
      </c>
      <c r="B42" s="16"/>
      <c r="C42" s="16"/>
      <c r="D42" s="16"/>
      <c r="E42" s="16"/>
      <c r="F42" s="16"/>
    </row>
    <row r="43" customFormat="false" ht="15" hidden="false" customHeight="false" outlineLevel="0" collapsed="false">
      <c r="A43" s="25" t="s">
        <v>43</v>
      </c>
      <c r="B43" s="26" t="s">
        <v>44</v>
      </c>
      <c r="C43" s="27" t="s">
        <v>45</v>
      </c>
      <c r="D43" s="27"/>
      <c r="E43" s="27"/>
      <c r="F43" s="27"/>
    </row>
    <row r="44" customFormat="false" ht="15" hidden="false" customHeight="false" outlineLevel="0" collapsed="false">
      <c r="A44" s="28" t="s">
        <v>46</v>
      </c>
      <c r="B44" s="26" t="s">
        <v>47</v>
      </c>
      <c r="C44" s="27" t="s">
        <v>48</v>
      </c>
      <c r="D44" s="27"/>
      <c r="E44" s="27"/>
      <c r="F44" s="27"/>
    </row>
    <row r="45" customFormat="false" ht="15" hidden="false" customHeight="false" outlineLevel="0" collapsed="false">
      <c r="A45" s="29" t="s">
        <v>49</v>
      </c>
      <c r="B45" s="26" t="s">
        <v>50</v>
      </c>
      <c r="C45" s="27" t="s">
        <v>51</v>
      </c>
      <c r="D45" s="27"/>
      <c r="E45" s="27"/>
      <c r="F45" s="27"/>
    </row>
    <row r="46" customFormat="false" ht="15" hidden="false" customHeight="false" outlineLevel="0" collapsed="false">
      <c r="A46" s="30" t="s">
        <v>52</v>
      </c>
      <c r="B46" s="26" t="s">
        <v>53</v>
      </c>
      <c r="C46" s="27" t="s">
        <v>54</v>
      </c>
      <c r="D46" s="27"/>
      <c r="E46" s="27"/>
      <c r="F46" s="27"/>
    </row>
    <row r="47" customFormat="false" ht="15" hidden="false" customHeight="false" outlineLevel="0" collapsed="false">
      <c r="A47" s="30" t="s">
        <v>55</v>
      </c>
      <c r="B47" s="26" t="s">
        <v>53</v>
      </c>
      <c r="C47" s="27" t="s">
        <v>56</v>
      </c>
      <c r="D47" s="27"/>
      <c r="E47" s="27"/>
      <c r="F47" s="27"/>
    </row>
    <row r="50" customFormat="false" ht="15" hidden="false" customHeight="false" outlineLevel="0" collapsed="false">
      <c r="A50" s="31" t="s">
        <v>57</v>
      </c>
      <c r="B50" s="31"/>
      <c r="C50" s="31"/>
      <c r="D50" s="31"/>
      <c r="E50" s="31"/>
      <c r="F50" s="31"/>
    </row>
  </sheetData>
  <mergeCells count="41">
    <mergeCell ref="A1:F2"/>
    <mergeCell ref="A3:F3"/>
    <mergeCell ref="A5:F5"/>
    <mergeCell ref="B6:F6"/>
    <mergeCell ref="B7:F7"/>
    <mergeCell ref="B8:F8"/>
    <mergeCell ref="B9:F9"/>
    <mergeCell ref="B10:F10"/>
    <mergeCell ref="B11:F11"/>
    <mergeCell ref="B12:F12"/>
    <mergeCell ref="A14:F14"/>
    <mergeCell ref="B15:C15"/>
    <mergeCell ref="E15:F15"/>
    <mergeCell ref="B16:C16"/>
    <mergeCell ref="E16:F16"/>
    <mergeCell ref="A18:F18"/>
    <mergeCell ref="A19:F20"/>
    <mergeCell ref="A22:F22"/>
    <mergeCell ref="B23:C23"/>
    <mergeCell ref="E23:F23"/>
    <mergeCell ref="A24:F24"/>
    <mergeCell ref="A26:F26"/>
    <mergeCell ref="A27:F27"/>
    <mergeCell ref="A28:F28"/>
    <mergeCell ref="A29:F29"/>
    <mergeCell ref="A30:F30"/>
    <mergeCell ref="A31:F31"/>
    <mergeCell ref="A32:F32"/>
    <mergeCell ref="A34:F34"/>
    <mergeCell ref="A35:F35"/>
    <mergeCell ref="A37:F37"/>
    <mergeCell ref="C38:E38"/>
    <mergeCell ref="C39:E39"/>
    <mergeCell ref="C40:E40"/>
    <mergeCell ref="A42:F42"/>
    <mergeCell ref="C43:F43"/>
    <mergeCell ref="C44:F44"/>
    <mergeCell ref="C45:F45"/>
    <mergeCell ref="C46:F46"/>
    <mergeCell ref="C47:F47"/>
    <mergeCell ref="A50:F50"/>
  </mergeCells>
  <conditionalFormatting sqref="A19">
    <cfRule type="expression" priority="2" aboveAverage="0" equalAverage="0" bottom="0" percent="0" rank="0" text="" dxfId="0">
      <formula>ISNUMBER(SEARCH("WALK AWAY",A19))</formula>
    </cfRule>
    <cfRule type="expression" priority="3" aboveAverage="0" equalAverage="0" bottom="0" percent="0" rank="0" text="" dxfId="1">
      <formula>ISNUMBER(SEARCH("MARGINAL",A19))</formula>
    </cfRule>
    <cfRule type="expression" priority="4" aboveAverage="0" equalAverage="0" bottom="0" percent="0" rank="0" text="" dxfId="2">
      <formula>ISNUMBER(SEARCH("POSSIBLE",A19))</formula>
    </cfRule>
    <cfRule type="expression" priority="5" aboveAverage="0" equalAverage="0" bottom="0" percent="0" rank="0" text="" dxfId="3">
      <formula>ISNUMBER(SEARCH("STRONG",A19))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24"/>
    <col collapsed="false" customWidth="true" hidden="false" outlineLevel="0" max="3" min="3" style="1" width="58"/>
    <col collapsed="false" customWidth="true" hidden="false" outlineLevel="0" max="4" min="4" style="1" width="9"/>
    <col collapsed="false" customWidth="true" hidden="false" outlineLevel="0" max="5" min="5" style="1" width="11"/>
    <col collapsed="false" customWidth="true" hidden="false" outlineLevel="0" max="6" min="6" style="1" width="10"/>
    <col collapsed="false" customWidth="true" hidden="false" outlineLevel="0" max="7" min="7" style="1" width="11"/>
    <col collapsed="false" customWidth="true" hidden="false" outlineLevel="0" max="8" min="8" style="1" width="12"/>
    <col collapsed="false" customWidth="true" hidden="false" outlineLevel="0" max="9" min="9" style="1" width="40"/>
    <col collapsed="false" customWidth="true" hidden="false" outlineLevel="0" max="11" min="11" style="1" width="12"/>
  </cols>
  <sheetData>
    <row r="1" customFormat="false" ht="31.5" hidden="false" customHeight="true" outlineLevel="0" collapsed="false">
      <c r="A1" s="32" t="s">
        <v>58</v>
      </c>
      <c r="B1" s="32" t="s">
        <v>59</v>
      </c>
      <c r="C1" s="32" t="s">
        <v>60</v>
      </c>
      <c r="D1" s="32" t="s">
        <v>61</v>
      </c>
      <c r="E1" s="32" t="s">
        <v>62</v>
      </c>
      <c r="F1" s="32" t="s">
        <v>63</v>
      </c>
      <c r="G1" s="32" t="s">
        <v>64</v>
      </c>
      <c r="H1" s="32" t="s">
        <v>65</v>
      </c>
      <c r="I1" s="32" t="s">
        <v>66</v>
      </c>
      <c r="K1" s="33" t="s">
        <v>67</v>
      </c>
    </row>
    <row r="2" customFormat="false" ht="31.5" hidden="false" customHeight="true" outlineLevel="0" collapsed="false">
      <c r="A2" s="34" t="s">
        <v>68</v>
      </c>
      <c r="B2" s="35" t="s">
        <v>69</v>
      </c>
      <c r="C2" s="36" t="s">
        <v>70</v>
      </c>
      <c r="D2" s="29" t="n">
        <v>3</v>
      </c>
      <c r="E2" s="37" t="s">
        <v>71</v>
      </c>
      <c r="F2" s="38"/>
      <c r="G2" s="39" t="str">
        <f aca="false">IF(F2="G",1,IF(F2="Y",0.5,IF(F2="R",0,"")))</f>
        <v/>
      </c>
      <c r="H2" s="40" t="str">
        <f aca="false">IF(G2="","",D2*G2)</f>
        <v/>
      </c>
      <c r="I2" s="41"/>
      <c r="K2" s="42" t="s">
        <v>30</v>
      </c>
    </row>
    <row r="3" customFormat="false" ht="31.5" hidden="false" customHeight="true" outlineLevel="0" collapsed="false">
      <c r="A3" s="34" t="s">
        <v>72</v>
      </c>
      <c r="B3" s="35" t="s">
        <v>69</v>
      </c>
      <c r="C3" s="36" t="s">
        <v>73</v>
      </c>
      <c r="D3" s="29" t="n">
        <v>3</v>
      </c>
      <c r="E3" s="37" t="s">
        <v>71</v>
      </c>
      <c r="F3" s="38"/>
      <c r="G3" s="39" t="str">
        <f aca="false">IF(F3="G",1,IF(F3="Y",0.5,IF(F3="R",0,"")))</f>
        <v/>
      </c>
      <c r="H3" s="40" t="str">
        <f aca="false">IF(G3="","",D3*G3)</f>
        <v/>
      </c>
      <c r="I3" s="41"/>
      <c r="K3" s="42" t="s">
        <v>34</v>
      </c>
    </row>
    <row r="4" customFormat="false" ht="31.5" hidden="false" customHeight="true" outlineLevel="0" collapsed="false">
      <c r="A4" s="43" t="s">
        <v>74</v>
      </c>
      <c r="B4" s="44" t="s">
        <v>69</v>
      </c>
      <c r="C4" s="45" t="s">
        <v>75</v>
      </c>
      <c r="D4" s="46" t="n">
        <v>2</v>
      </c>
      <c r="E4" s="47"/>
      <c r="F4" s="48"/>
      <c r="G4" s="49" t="str">
        <f aca="false">IF(F4="G",1,IF(F4="Y",0.5,IF(F4="R",0,"")))</f>
        <v/>
      </c>
      <c r="H4" s="50" t="str">
        <f aca="false">IF(G4="","",D4*G4)</f>
        <v/>
      </c>
      <c r="I4" s="51"/>
      <c r="K4" s="42" t="s">
        <v>38</v>
      </c>
    </row>
    <row r="5" customFormat="false" ht="31.5" hidden="false" customHeight="true" outlineLevel="0" collapsed="false">
      <c r="A5" s="43" t="s">
        <v>76</v>
      </c>
      <c r="B5" s="44" t="s">
        <v>69</v>
      </c>
      <c r="C5" s="45" t="s">
        <v>77</v>
      </c>
      <c r="D5" s="46" t="n">
        <v>2</v>
      </c>
      <c r="E5" s="47"/>
      <c r="F5" s="48"/>
      <c r="G5" s="49" t="str">
        <f aca="false">IF(F5="G",1,IF(F5="Y",0.5,IF(F5="R",0,"")))</f>
        <v/>
      </c>
      <c r="H5" s="50" t="str">
        <f aca="false">IF(G5="","",D5*G5)</f>
        <v/>
      </c>
      <c r="I5" s="51"/>
    </row>
    <row r="6" customFormat="false" ht="31.5" hidden="false" customHeight="true" outlineLevel="0" collapsed="false">
      <c r="A6" s="43" t="s">
        <v>78</v>
      </c>
      <c r="B6" s="44" t="s">
        <v>69</v>
      </c>
      <c r="C6" s="45" t="s">
        <v>79</v>
      </c>
      <c r="D6" s="46" t="n">
        <v>2</v>
      </c>
      <c r="E6" s="47"/>
      <c r="F6" s="48"/>
      <c r="G6" s="49" t="str">
        <f aca="false">IF(F6="G",1,IF(F6="Y",0.5,IF(F6="R",0,"")))</f>
        <v/>
      </c>
      <c r="H6" s="50" t="str">
        <f aca="false">IF(G6="","",D6*G6)</f>
        <v/>
      </c>
      <c r="I6" s="51"/>
    </row>
    <row r="7" customFormat="false" ht="31.5" hidden="false" customHeight="true" outlineLevel="0" collapsed="false">
      <c r="A7" s="43" t="s">
        <v>80</v>
      </c>
      <c r="B7" s="44" t="s">
        <v>69</v>
      </c>
      <c r="C7" s="45" t="s">
        <v>81</v>
      </c>
      <c r="D7" s="46" t="n">
        <v>2</v>
      </c>
      <c r="E7" s="47"/>
      <c r="F7" s="48"/>
      <c r="G7" s="49" t="str">
        <f aca="false">IF(F7="G",1,IF(F7="Y",0.5,IF(F7="R",0,"")))</f>
        <v/>
      </c>
      <c r="H7" s="50" t="str">
        <f aca="false">IF(G7="","",D7*G7)</f>
        <v/>
      </c>
      <c r="I7" s="51"/>
    </row>
    <row r="8" customFormat="false" ht="31.5" hidden="false" customHeight="true" outlineLevel="0" collapsed="false">
      <c r="A8" s="43" t="s">
        <v>82</v>
      </c>
      <c r="B8" s="44" t="s">
        <v>69</v>
      </c>
      <c r="C8" s="45" t="s">
        <v>83</v>
      </c>
      <c r="D8" s="46" t="n">
        <v>2</v>
      </c>
      <c r="E8" s="47"/>
      <c r="F8" s="48"/>
      <c r="G8" s="49" t="str">
        <f aca="false">IF(F8="G",1,IF(F8="Y",0.5,IF(F8="R",0,"")))</f>
        <v/>
      </c>
      <c r="H8" s="50" t="str">
        <f aca="false">IF(G8="","",D8*G8)</f>
        <v/>
      </c>
      <c r="I8" s="51"/>
    </row>
    <row r="9" customFormat="false" ht="31.5" hidden="false" customHeight="true" outlineLevel="0" collapsed="false">
      <c r="A9" s="43" t="s">
        <v>84</v>
      </c>
      <c r="B9" s="44" t="s">
        <v>69</v>
      </c>
      <c r="C9" s="45" t="s">
        <v>85</v>
      </c>
      <c r="D9" s="46" t="n">
        <v>2</v>
      </c>
      <c r="E9" s="47"/>
      <c r="F9" s="48"/>
      <c r="G9" s="49" t="str">
        <f aca="false">IF(F9="G",1,IF(F9="Y",0.5,IF(F9="R",0,"")))</f>
        <v/>
      </c>
      <c r="H9" s="50" t="str">
        <f aca="false">IF(G9="","",D9*G9)</f>
        <v/>
      </c>
      <c r="I9" s="51"/>
    </row>
    <row r="10" customFormat="false" ht="31.5" hidden="false" customHeight="true" outlineLevel="0" collapsed="false">
      <c r="A10" s="43" t="s">
        <v>86</v>
      </c>
      <c r="B10" s="44" t="s">
        <v>69</v>
      </c>
      <c r="C10" s="45" t="s">
        <v>87</v>
      </c>
      <c r="D10" s="46" t="n">
        <v>2</v>
      </c>
      <c r="E10" s="47"/>
      <c r="F10" s="48"/>
      <c r="G10" s="49" t="str">
        <f aca="false">IF(F10="G",1,IF(F10="Y",0.5,IF(F10="R",0,"")))</f>
        <v/>
      </c>
      <c r="H10" s="50" t="str">
        <f aca="false">IF(G10="","",D10*G10)</f>
        <v/>
      </c>
      <c r="I10" s="51"/>
    </row>
    <row r="11" customFormat="false" ht="31.5" hidden="false" customHeight="true" outlineLevel="0" collapsed="false">
      <c r="A11" s="43" t="s">
        <v>88</v>
      </c>
      <c r="B11" s="44" t="s">
        <v>69</v>
      </c>
      <c r="C11" s="45" t="s">
        <v>89</v>
      </c>
      <c r="D11" s="46" t="n">
        <v>2</v>
      </c>
      <c r="E11" s="47"/>
      <c r="F11" s="48"/>
      <c r="G11" s="49" t="str">
        <f aca="false">IF(F11="G",1,IF(F11="Y",0.5,IF(F11="R",0,"")))</f>
        <v/>
      </c>
      <c r="H11" s="50" t="str">
        <f aca="false">IF(G11="","",D11*G11)</f>
        <v/>
      </c>
      <c r="I11" s="51"/>
    </row>
    <row r="12" customFormat="false" ht="31.5" hidden="false" customHeight="true" outlineLevel="0" collapsed="false">
      <c r="A12" s="34" t="s">
        <v>90</v>
      </c>
      <c r="B12" s="35" t="s">
        <v>91</v>
      </c>
      <c r="C12" s="36" t="s">
        <v>92</v>
      </c>
      <c r="D12" s="29" t="n">
        <v>3</v>
      </c>
      <c r="E12" s="37" t="s">
        <v>71</v>
      </c>
      <c r="F12" s="38"/>
      <c r="G12" s="39" t="str">
        <f aca="false">IF(F12="G",1,IF(F12="Y",0.5,IF(F12="R",0,"")))</f>
        <v/>
      </c>
      <c r="H12" s="40" t="str">
        <f aca="false">IF(G12="","",D12*G12)</f>
        <v/>
      </c>
      <c r="I12" s="41"/>
    </row>
    <row r="13" customFormat="false" ht="31.5" hidden="false" customHeight="true" outlineLevel="0" collapsed="false">
      <c r="A13" s="43" t="s">
        <v>93</v>
      </c>
      <c r="B13" s="44" t="s">
        <v>91</v>
      </c>
      <c r="C13" s="45" t="s">
        <v>94</v>
      </c>
      <c r="D13" s="52" t="n">
        <v>1</v>
      </c>
      <c r="E13" s="47"/>
      <c r="F13" s="48"/>
      <c r="G13" s="49" t="str">
        <f aca="false">IF(F13="G",1,IF(F13="Y",0.5,IF(F13="R",0,"")))</f>
        <v/>
      </c>
      <c r="H13" s="50" t="str">
        <f aca="false">IF(G13="","",D13*G13)</f>
        <v/>
      </c>
      <c r="I13" s="51"/>
    </row>
    <row r="14" customFormat="false" ht="31.5" hidden="false" customHeight="true" outlineLevel="0" collapsed="false">
      <c r="A14" s="34" t="s">
        <v>95</v>
      </c>
      <c r="B14" s="35" t="s">
        <v>91</v>
      </c>
      <c r="C14" s="36" t="s">
        <v>96</v>
      </c>
      <c r="D14" s="29" t="n">
        <v>3</v>
      </c>
      <c r="E14" s="37" t="s">
        <v>71</v>
      </c>
      <c r="F14" s="38"/>
      <c r="G14" s="39" t="str">
        <f aca="false">IF(F14="G",1,IF(F14="Y",0.5,IF(F14="R",0,"")))</f>
        <v/>
      </c>
      <c r="H14" s="40" t="str">
        <f aca="false">IF(G14="","",D14*G14)</f>
        <v/>
      </c>
      <c r="I14" s="41"/>
    </row>
    <row r="15" customFormat="false" ht="31.5" hidden="false" customHeight="true" outlineLevel="0" collapsed="false">
      <c r="A15" s="43" t="s">
        <v>97</v>
      </c>
      <c r="B15" s="44" t="s">
        <v>91</v>
      </c>
      <c r="C15" s="45" t="s">
        <v>98</v>
      </c>
      <c r="D15" s="52" t="n">
        <v>1</v>
      </c>
      <c r="E15" s="47"/>
      <c r="F15" s="48"/>
      <c r="G15" s="49" t="str">
        <f aca="false">IF(F15="G",1,IF(F15="Y",0.5,IF(F15="R",0,"")))</f>
        <v/>
      </c>
      <c r="H15" s="50" t="str">
        <f aca="false">IF(G15="","",D15*G15)</f>
        <v/>
      </c>
      <c r="I15" s="51"/>
    </row>
    <row r="16" customFormat="false" ht="31.5" hidden="false" customHeight="true" outlineLevel="0" collapsed="false">
      <c r="A16" s="43" t="s">
        <v>99</v>
      </c>
      <c r="B16" s="44" t="s">
        <v>91</v>
      </c>
      <c r="C16" s="45" t="s">
        <v>100</v>
      </c>
      <c r="D16" s="52" t="n">
        <v>1</v>
      </c>
      <c r="E16" s="47"/>
      <c r="F16" s="48"/>
      <c r="G16" s="49" t="str">
        <f aca="false">IF(F16="G",1,IF(F16="Y",0.5,IF(F16="R",0,"")))</f>
        <v/>
      </c>
      <c r="H16" s="50" t="str">
        <f aca="false">IF(G16="","",D16*G16)</f>
        <v/>
      </c>
      <c r="I16" s="51"/>
    </row>
    <row r="17" customFormat="false" ht="31.5" hidden="false" customHeight="true" outlineLevel="0" collapsed="false">
      <c r="A17" s="43" t="s">
        <v>101</v>
      </c>
      <c r="B17" s="44" t="s">
        <v>102</v>
      </c>
      <c r="C17" s="45" t="s">
        <v>103</v>
      </c>
      <c r="D17" s="52" t="n">
        <v>1</v>
      </c>
      <c r="E17" s="47"/>
      <c r="F17" s="48"/>
      <c r="G17" s="49" t="str">
        <f aca="false">IF(F17="G",1,IF(F17="Y",0.5,IF(F17="R",0,"")))</f>
        <v/>
      </c>
      <c r="H17" s="50" t="str">
        <f aca="false">IF(G17="","",D17*G17)</f>
        <v/>
      </c>
      <c r="I17" s="51"/>
    </row>
    <row r="18" customFormat="false" ht="31.5" hidden="false" customHeight="true" outlineLevel="0" collapsed="false">
      <c r="A18" s="43" t="s">
        <v>104</v>
      </c>
      <c r="B18" s="44" t="s">
        <v>102</v>
      </c>
      <c r="C18" s="45" t="s">
        <v>105</v>
      </c>
      <c r="D18" s="52" t="n">
        <v>1</v>
      </c>
      <c r="E18" s="47"/>
      <c r="F18" s="48"/>
      <c r="G18" s="49" t="str">
        <f aca="false">IF(F18="G",1,IF(F18="Y",0.5,IF(F18="R",0,"")))</f>
        <v/>
      </c>
      <c r="H18" s="50" t="str">
        <f aca="false">IF(G18="","",D18*G18)</f>
        <v/>
      </c>
      <c r="I18" s="51"/>
    </row>
    <row r="19" customFormat="false" ht="31.5" hidden="false" customHeight="true" outlineLevel="0" collapsed="false">
      <c r="A19" s="43" t="s">
        <v>106</v>
      </c>
      <c r="B19" s="44" t="s">
        <v>102</v>
      </c>
      <c r="C19" s="45" t="s">
        <v>107</v>
      </c>
      <c r="D19" s="52" t="n">
        <v>1</v>
      </c>
      <c r="E19" s="47"/>
      <c r="F19" s="48"/>
      <c r="G19" s="49" t="str">
        <f aca="false">IF(F19="G",1,IF(F19="Y",0.5,IF(F19="R",0,"")))</f>
        <v/>
      </c>
      <c r="H19" s="50" t="str">
        <f aca="false">IF(G19="","",D19*G19)</f>
        <v/>
      </c>
      <c r="I19" s="51"/>
    </row>
    <row r="20" customFormat="false" ht="31.5" hidden="false" customHeight="true" outlineLevel="0" collapsed="false">
      <c r="A20" s="43" t="s">
        <v>108</v>
      </c>
      <c r="B20" s="44" t="s">
        <v>102</v>
      </c>
      <c r="C20" s="45" t="s">
        <v>109</v>
      </c>
      <c r="D20" s="52" t="n">
        <v>1</v>
      </c>
      <c r="E20" s="47"/>
      <c r="F20" s="48"/>
      <c r="G20" s="49" t="str">
        <f aca="false">IF(F20="G",1,IF(F20="Y",0.5,IF(F20="R",0,"")))</f>
        <v/>
      </c>
      <c r="H20" s="50" t="str">
        <f aca="false">IF(G20="","",D20*G20)</f>
        <v/>
      </c>
      <c r="I20" s="51"/>
    </row>
    <row r="21" customFormat="false" ht="31.5" hidden="false" customHeight="true" outlineLevel="0" collapsed="false">
      <c r="A21" s="43" t="s">
        <v>110</v>
      </c>
      <c r="B21" s="44" t="s">
        <v>102</v>
      </c>
      <c r="C21" s="45" t="s">
        <v>111</v>
      </c>
      <c r="D21" s="52" t="n">
        <v>1</v>
      </c>
      <c r="E21" s="47"/>
      <c r="F21" s="48"/>
      <c r="G21" s="49" t="str">
        <f aca="false">IF(F21="G",1,IF(F21="Y",0.5,IF(F21="R",0,"")))</f>
        <v/>
      </c>
      <c r="H21" s="50" t="str">
        <f aca="false">IF(G21="","",D21*G21)</f>
        <v/>
      </c>
      <c r="I21" s="51"/>
    </row>
    <row r="22" customFormat="false" ht="31.5" hidden="false" customHeight="true" outlineLevel="0" collapsed="false">
      <c r="A22" s="43" t="s">
        <v>112</v>
      </c>
      <c r="B22" s="44" t="s">
        <v>113</v>
      </c>
      <c r="C22" s="45" t="s">
        <v>114</v>
      </c>
      <c r="D22" s="52" t="n">
        <v>1</v>
      </c>
      <c r="E22" s="47"/>
      <c r="F22" s="48"/>
      <c r="G22" s="49" t="str">
        <f aca="false">IF(F22="G",1,IF(F22="Y",0.5,IF(F22="R",0,"")))</f>
        <v/>
      </c>
      <c r="H22" s="50" t="str">
        <f aca="false">IF(G22="","",D22*G22)</f>
        <v/>
      </c>
      <c r="I22" s="51"/>
    </row>
    <row r="23" customFormat="false" ht="31.5" hidden="false" customHeight="true" outlineLevel="0" collapsed="false">
      <c r="A23" s="43" t="s">
        <v>115</v>
      </c>
      <c r="B23" s="44" t="s">
        <v>113</v>
      </c>
      <c r="C23" s="45" t="s">
        <v>116</v>
      </c>
      <c r="D23" s="52" t="n">
        <v>1</v>
      </c>
      <c r="E23" s="47"/>
      <c r="F23" s="48"/>
      <c r="G23" s="49" t="str">
        <f aca="false">IF(F23="G",1,IF(F23="Y",0.5,IF(F23="R",0,"")))</f>
        <v/>
      </c>
      <c r="H23" s="50" t="str">
        <f aca="false">IF(G23="","",D23*G23)</f>
        <v/>
      </c>
      <c r="I23" s="51"/>
    </row>
    <row r="24" customFormat="false" ht="31.5" hidden="false" customHeight="true" outlineLevel="0" collapsed="false">
      <c r="A24" s="43" t="s">
        <v>117</v>
      </c>
      <c r="B24" s="44" t="s">
        <v>113</v>
      </c>
      <c r="C24" s="45" t="s">
        <v>118</v>
      </c>
      <c r="D24" s="52" t="n">
        <v>1</v>
      </c>
      <c r="E24" s="47"/>
      <c r="F24" s="48"/>
      <c r="G24" s="49" t="str">
        <f aca="false">IF(F24="G",1,IF(F24="Y",0.5,IF(F24="R",0,"")))</f>
        <v/>
      </c>
      <c r="H24" s="50" t="str">
        <f aca="false">IF(G24="","",D24*G24)</f>
        <v/>
      </c>
      <c r="I24" s="51"/>
    </row>
    <row r="25" customFormat="false" ht="31.5" hidden="false" customHeight="true" outlineLevel="0" collapsed="false">
      <c r="A25" s="43" t="s">
        <v>119</v>
      </c>
      <c r="B25" s="44" t="s">
        <v>113</v>
      </c>
      <c r="C25" s="45" t="s">
        <v>120</v>
      </c>
      <c r="D25" s="52" t="n">
        <v>1</v>
      </c>
      <c r="E25" s="47"/>
      <c r="F25" s="48"/>
      <c r="G25" s="49" t="str">
        <f aca="false">IF(F25="G",1,IF(F25="Y",0.5,IF(F25="R",0,"")))</f>
        <v/>
      </c>
      <c r="H25" s="50" t="str">
        <f aca="false">IF(G25="","",D25*G25)</f>
        <v/>
      </c>
      <c r="I25" s="51"/>
    </row>
    <row r="26" customFormat="false" ht="31.5" hidden="false" customHeight="true" outlineLevel="0" collapsed="false">
      <c r="A26" s="43" t="s">
        <v>121</v>
      </c>
      <c r="B26" s="44" t="s">
        <v>113</v>
      </c>
      <c r="C26" s="45" t="s">
        <v>122</v>
      </c>
      <c r="D26" s="52" t="n">
        <v>1</v>
      </c>
      <c r="E26" s="47"/>
      <c r="F26" s="48"/>
      <c r="G26" s="49" t="str">
        <f aca="false">IF(F26="G",1,IF(F26="Y",0.5,IF(F26="R",0,"")))</f>
        <v/>
      </c>
      <c r="H26" s="50" t="str">
        <f aca="false">IF(G26="","",D26*G26)</f>
        <v/>
      </c>
      <c r="I26" s="51"/>
    </row>
    <row r="27" customFormat="false" ht="31.5" hidden="false" customHeight="true" outlineLevel="0" collapsed="false">
      <c r="A27" s="43" t="s">
        <v>123</v>
      </c>
      <c r="B27" s="44" t="s">
        <v>124</v>
      </c>
      <c r="C27" s="45" t="s">
        <v>125</v>
      </c>
      <c r="D27" s="52" t="n">
        <v>1</v>
      </c>
      <c r="E27" s="47"/>
      <c r="F27" s="48"/>
      <c r="G27" s="49" t="str">
        <f aca="false">IF(F27="G",1,IF(F27="Y",0.5,IF(F27="R",0,"")))</f>
        <v/>
      </c>
      <c r="H27" s="50" t="str">
        <f aca="false">IF(G27="","",D27*G27)</f>
        <v/>
      </c>
      <c r="I27" s="51"/>
    </row>
    <row r="28" customFormat="false" ht="31.5" hidden="false" customHeight="true" outlineLevel="0" collapsed="false">
      <c r="A28" s="43" t="s">
        <v>126</v>
      </c>
      <c r="B28" s="44" t="s">
        <v>124</v>
      </c>
      <c r="C28" s="45" t="s">
        <v>127</v>
      </c>
      <c r="D28" s="52" t="n">
        <v>1</v>
      </c>
      <c r="E28" s="47"/>
      <c r="F28" s="48"/>
      <c r="G28" s="49" t="str">
        <f aca="false">IF(F28="G",1,IF(F28="Y",0.5,IF(F28="R",0,"")))</f>
        <v/>
      </c>
      <c r="H28" s="50" t="str">
        <f aca="false">IF(G28="","",D28*G28)</f>
        <v/>
      </c>
      <c r="I28" s="51"/>
    </row>
    <row r="29" customFormat="false" ht="31.5" hidden="false" customHeight="true" outlineLevel="0" collapsed="false">
      <c r="A29" s="43" t="s">
        <v>128</v>
      </c>
      <c r="B29" s="44" t="s">
        <v>124</v>
      </c>
      <c r="C29" s="45" t="s">
        <v>129</v>
      </c>
      <c r="D29" s="52" t="n">
        <v>1</v>
      </c>
      <c r="E29" s="47"/>
      <c r="F29" s="48"/>
      <c r="G29" s="49" t="str">
        <f aca="false">IF(F29="G",1,IF(F29="Y",0.5,IF(F29="R",0,"")))</f>
        <v/>
      </c>
      <c r="H29" s="50" t="str">
        <f aca="false">IF(G29="","",D29*G29)</f>
        <v/>
      </c>
      <c r="I29" s="51"/>
    </row>
    <row r="30" customFormat="false" ht="31.5" hidden="false" customHeight="true" outlineLevel="0" collapsed="false">
      <c r="A30" s="43" t="s">
        <v>130</v>
      </c>
      <c r="B30" s="44" t="s">
        <v>131</v>
      </c>
      <c r="C30" s="45" t="s">
        <v>132</v>
      </c>
      <c r="D30" s="52" t="n">
        <v>1</v>
      </c>
      <c r="E30" s="47"/>
      <c r="F30" s="48"/>
      <c r="G30" s="49" t="str">
        <f aca="false">IF(F30="G",1,IF(F30="Y",0.5,IF(F30="R",0,"")))</f>
        <v/>
      </c>
      <c r="H30" s="50" t="str">
        <f aca="false">IF(G30="","",D30*G30)</f>
        <v/>
      </c>
      <c r="I30" s="51"/>
    </row>
    <row r="31" customFormat="false" ht="31.5" hidden="false" customHeight="true" outlineLevel="0" collapsed="false">
      <c r="A31" s="34" t="s">
        <v>133</v>
      </c>
      <c r="B31" s="35" t="s">
        <v>131</v>
      </c>
      <c r="C31" s="36" t="s">
        <v>134</v>
      </c>
      <c r="D31" s="29" t="n">
        <v>3</v>
      </c>
      <c r="E31" s="37" t="s">
        <v>71</v>
      </c>
      <c r="F31" s="38"/>
      <c r="G31" s="39" t="str">
        <f aca="false">IF(F31="G",1,IF(F31="Y",0.5,IF(F31="R",0,"")))</f>
        <v/>
      </c>
      <c r="H31" s="40" t="str">
        <f aca="false">IF(G31="","",D31*G31)</f>
        <v/>
      </c>
      <c r="I31" s="41"/>
    </row>
    <row r="32" customFormat="false" ht="31.5" hidden="false" customHeight="true" outlineLevel="0" collapsed="false">
      <c r="A32" s="43" t="s">
        <v>135</v>
      </c>
      <c r="B32" s="44" t="s">
        <v>131</v>
      </c>
      <c r="C32" s="45" t="s">
        <v>136</v>
      </c>
      <c r="D32" s="52" t="n">
        <v>1</v>
      </c>
      <c r="E32" s="47"/>
      <c r="F32" s="48"/>
      <c r="G32" s="49" t="str">
        <f aca="false">IF(F32="G",1,IF(F32="Y",0.5,IF(F32="R",0,"")))</f>
        <v/>
      </c>
      <c r="H32" s="50" t="str">
        <f aca="false">IF(G32="","",D32*G32)</f>
        <v/>
      </c>
      <c r="I32" s="51"/>
    </row>
    <row r="33" customFormat="false" ht="31.5" hidden="false" customHeight="true" outlineLevel="0" collapsed="false">
      <c r="A33" s="43" t="s">
        <v>137</v>
      </c>
      <c r="B33" s="44" t="s">
        <v>138</v>
      </c>
      <c r="C33" s="45" t="s">
        <v>139</v>
      </c>
      <c r="D33" s="52" t="n">
        <v>1</v>
      </c>
      <c r="E33" s="47"/>
      <c r="F33" s="48"/>
      <c r="G33" s="49" t="str">
        <f aca="false">IF(F33="G",1,IF(F33="Y",0.5,IF(F33="R",0,"")))</f>
        <v/>
      </c>
      <c r="H33" s="50" t="str">
        <f aca="false">IF(G33="","",D33*G33)</f>
        <v/>
      </c>
      <c r="I33" s="51"/>
    </row>
    <row r="34" customFormat="false" ht="31.5" hidden="false" customHeight="true" outlineLevel="0" collapsed="false">
      <c r="A34" s="43" t="s">
        <v>140</v>
      </c>
      <c r="B34" s="44" t="s">
        <v>138</v>
      </c>
      <c r="C34" s="45" t="s">
        <v>141</v>
      </c>
      <c r="D34" s="52" t="n">
        <v>1</v>
      </c>
      <c r="E34" s="47"/>
      <c r="F34" s="48"/>
      <c r="G34" s="49" t="str">
        <f aca="false">IF(F34="G",1,IF(F34="Y",0.5,IF(F34="R",0,"")))</f>
        <v/>
      </c>
      <c r="H34" s="50" t="str">
        <f aca="false">IF(G34="","",D34*G34)</f>
        <v/>
      </c>
      <c r="I34" s="51"/>
    </row>
    <row r="35" customFormat="false" ht="31.5" hidden="false" customHeight="true" outlineLevel="0" collapsed="false">
      <c r="A35" s="53" t="s">
        <v>142</v>
      </c>
      <c r="B35" s="54" t="s">
        <v>143</v>
      </c>
      <c r="C35" s="45" t="s">
        <v>144</v>
      </c>
      <c r="D35" s="52" t="n">
        <v>1</v>
      </c>
      <c r="E35" s="47"/>
      <c r="F35" s="48"/>
      <c r="G35" s="49" t="str">
        <f aca="false">IF(F35="G",1,IF(F35="Y",0.5,IF(F35="R",0,"")))</f>
        <v/>
      </c>
      <c r="H35" s="50" t="str">
        <f aca="false">IF(G35="","",D35*G35)</f>
        <v/>
      </c>
      <c r="I35" s="51"/>
    </row>
    <row r="36" customFormat="false" ht="31.5" hidden="false" customHeight="true" outlineLevel="0" collapsed="false">
      <c r="A36" s="53" t="s">
        <v>145</v>
      </c>
      <c r="B36" s="54" t="s">
        <v>143</v>
      </c>
      <c r="C36" s="45" t="s">
        <v>146</v>
      </c>
      <c r="D36" s="52" t="n">
        <v>1</v>
      </c>
      <c r="E36" s="47"/>
      <c r="F36" s="48"/>
      <c r="G36" s="49" t="str">
        <f aca="false">IF(F36="G",1,IF(F36="Y",0.5,IF(F36="R",0,"")))</f>
        <v/>
      </c>
      <c r="H36" s="50" t="str">
        <f aca="false">IF(G36="","",D36*G36)</f>
        <v/>
      </c>
      <c r="I36" s="51"/>
    </row>
    <row r="37" customFormat="false" ht="31.5" hidden="false" customHeight="true" outlineLevel="0" collapsed="false">
      <c r="A37" s="53" t="s">
        <v>147</v>
      </c>
      <c r="B37" s="54" t="s">
        <v>143</v>
      </c>
      <c r="C37" s="45" t="s">
        <v>148</v>
      </c>
      <c r="D37" s="52" t="n">
        <v>1</v>
      </c>
      <c r="E37" s="47"/>
      <c r="F37" s="48"/>
      <c r="G37" s="49" t="str">
        <f aca="false">IF(F37="G",1,IF(F37="Y",0.5,IF(F37="R",0,"")))</f>
        <v/>
      </c>
      <c r="H37" s="50" t="str">
        <f aca="false">IF(G37="","",D37*G37)</f>
        <v/>
      </c>
      <c r="I37" s="51"/>
    </row>
    <row r="38" customFormat="false" ht="31.5" hidden="false" customHeight="true" outlineLevel="0" collapsed="false">
      <c r="A38" s="53" t="s">
        <v>149</v>
      </c>
      <c r="B38" s="54" t="s">
        <v>143</v>
      </c>
      <c r="C38" s="45" t="s">
        <v>150</v>
      </c>
      <c r="D38" s="46" t="n">
        <v>2</v>
      </c>
      <c r="E38" s="47"/>
      <c r="F38" s="48"/>
      <c r="G38" s="49" t="str">
        <f aca="false">IF(F38="G",1,IF(F38="Y",0.5,IF(F38="R",0,"")))</f>
        <v/>
      </c>
      <c r="H38" s="50" t="str">
        <f aca="false">IF(G38="","",D38*G38)</f>
        <v/>
      </c>
      <c r="I38" s="51"/>
    </row>
    <row r="39" customFormat="false" ht="31.5" hidden="false" customHeight="true" outlineLevel="0" collapsed="false">
      <c r="A39" s="53" t="s">
        <v>151</v>
      </c>
      <c r="B39" s="54" t="s">
        <v>143</v>
      </c>
      <c r="C39" s="45" t="s">
        <v>152</v>
      </c>
      <c r="D39" s="46" t="n">
        <v>2</v>
      </c>
      <c r="E39" s="47"/>
      <c r="F39" s="48"/>
      <c r="G39" s="49" t="str">
        <f aca="false">IF(F39="G",1,IF(F39="Y",0.5,IF(F39="R",0,"")))</f>
        <v/>
      </c>
      <c r="H39" s="50" t="str">
        <f aca="false">IF(G39="","",D39*G39)</f>
        <v/>
      </c>
      <c r="I39" s="51"/>
    </row>
    <row r="40" customFormat="false" ht="31.5" hidden="false" customHeight="true" outlineLevel="0" collapsed="false">
      <c r="A40" s="53" t="s">
        <v>153</v>
      </c>
      <c r="B40" s="54" t="s">
        <v>154</v>
      </c>
      <c r="C40" s="45" t="s">
        <v>155</v>
      </c>
      <c r="D40" s="52" t="n">
        <v>1</v>
      </c>
      <c r="E40" s="47"/>
      <c r="F40" s="48"/>
      <c r="G40" s="49" t="str">
        <f aca="false">IF(F40="G",1,IF(F40="Y",0.5,IF(F40="R",0,"")))</f>
        <v/>
      </c>
      <c r="H40" s="50" t="str">
        <f aca="false">IF(G40="","",D40*G40)</f>
        <v/>
      </c>
      <c r="I40" s="51"/>
    </row>
    <row r="41" customFormat="false" ht="31.5" hidden="false" customHeight="true" outlineLevel="0" collapsed="false">
      <c r="A41" s="53" t="s">
        <v>156</v>
      </c>
      <c r="B41" s="54" t="s">
        <v>154</v>
      </c>
      <c r="C41" s="45" t="s">
        <v>157</v>
      </c>
      <c r="D41" s="52" t="n">
        <v>1</v>
      </c>
      <c r="E41" s="47"/>
      <c r="F41" s="48"/>
      <c r="G41" s="49" t="str">
        <f aca="false">IF(F41="G",1,IF(F41="Y",0.5,IF(F41="R",0,"")))</f>
        <v/>
      </c>
      <c r="H41" s="50" t="str">
        <f aca="false">IF(G41="","",D41*G41)</f>
        <v/>
      </c>
      <c r="I41" s="51"/>
    </row>
    <row r="42" customFormat="false" ht="31.5" hidden="false" customHeight="true" outlineLevel="0" collapsed="false">
      <c r="A42" s="53" t="s">
        <v>158</v>
      </c>
      <c r="B42" s="54" t="s">
        <v>154</v>
      </c>
      <c r="C42" s="45" t="s">
        <v>159</v>
      </c>
      <c r="D42" s="52" t="n">
        <v>1</v>
      </c>
      <c r="E42" s="47"/>
      <c r="F42" s="48"/>
      <c r="G42" s="49" t="str">
        <f aca="false">IF(F42="G",1,IF(F42="Y",0.5,IF(F42="R",0,"")))</f>
        <v/>
      </c>
      <c r="H42" s="50" t="str">
        <f aca="false">IF(G42="","",D42*G42)</f>
        <v/>
      </c>
      <c r="I42" s="51"/>
    </row>
    <row r="43" customFormat="false" ht="31.5" hidden="false" customHeight="true" outlineLevel="0" collapsed="false">
      <c r="A43" s="53" t="s">
        <v>160</v>
      </c>
      <c r="B43" s="54" t="s">
        <v>161</v>
      </c>
      <c r="C43" s="45" t="s">
        <v>162</v>
      </c>
      <c r="D43" s="46" t="n">
        <v>2</v>
      </c>
      <c r="E43" s="47"/>
      <c r="F43" s="48"/>
      <c r="G43" s="49" t="str">
        <f aca="false">IF(F43="G",1,IF(F43="Y",0.5,IF(F43="R",0,"")))</f>
        <v/>
      </c>
      <c r="H43" s="50" t="str">
        <f aca="false">IF(G43="","",D43*G43)</f>
        <v/>
      </c>
      <c r="I43" s="51"/>
    </row>
    <row r="44" customFormat="false" ht="31.5" hidden="false" customHeight="true" outlineLevel="0" collapsed="false">
      <c r="A44" s="53" t="s">
        <v>163</v>
      </c>
      <c r="B44" s="54" t="s">
        <v>161</v>
      </c>
      <c r="C44" s="45" t="s">
        <v>164</v>
      </c>
      <c r="D44" s="46" t="n">
        <v>2</v>
      </c>
      <c r="E44" s="47"/>
      <c r="F44" s="48"/>
      <c r="G44" s="49" t="str">
        <f aca="false">IF(F44="G",1,IF(F44="Y",0.5,IF(F44="R",0,"")))</f>
        <v/>
      </c>
      <c r="H44" s="50" t="str">
        <f aca="false">IF(G44="","",D44*G44)</f>
        <v/>
      </c>
      <c r="I44" s="51"/>
    </row>
    <row r="45" customFormat="false" ht="25.5" hidden="false" customHeight="true" outlineLevel="0" collapsed="false">
      <c r="A45" s="55" t="s">
        <v>165</v>
      </c>
      <c r="B45" s="55"/>
      <c r="C45" s="55"/>
      <c r="D45" s="56" t="n">
        <f aca="false">SUM(D2:D44)</f>
        <v>65</v>
      </c>
      <c r="E45" s="57" t="s">
        <v>166</v>
      </c>
      <c r="F45" s="56" t="str">
        <f aca="false">COUNTA(F2:F44) &amp; "/43"</f>
        <v>0/43</v>
      </c>
      <c r="G45" s="58"/>
      <c r="H45" s="59" t="n">
        <f aca="false">SUM(H2:H44)</f>
        <v>0</v>
      </c>
      <c r="I45" s="58"/>
    </row>
    <row r="47" customFormat="false" ht="15" hidden="false" customHeight="false" outlineLevel="0" collapsed="false">
      <c r="A47" s="60" t="s">
        <v>57</v>
      </c>
    </row>
  </sheetData>
  <mergeCells count="1">
    <mergeCell ref="A45:C45"/>
  </mergeCells>
  <conditionalFormatting sqref="F2:F44">
    <cfRule type="cellIs" priority="2" operator="equal" aboveAverage="0" equalAverage="0" bottom="0" percent="0" rank="0" text="" dxfId="4">
      <formula>"G"</formula>
    </cfRule>
    <cfRule type="cellIs" priority="3" operator="equal" aboveAverage="0" equalAverage="0" bottom="0" percent="0" rank="0" text="" dxfId="5">
      <formula>"Y"</formula>
    </cfRule>
    <cfRule type="cellIs" priority="4" operator="equal" aboveAverage="0" equalAverage="0" bottom="0" percent="0" rank="0" text="" dxfId="6">
      <formula>"R"</formula>
    </cfRule>
  </conditionalFormatting>
  <conditionalFormatting sqref="A2:I2">
    <cfRule type="expression" priority="5" aboveAverage="0" equalAverage="0" bottom="0" percent="0" rank="0" text="" dxfId="7">
      <formula>$F2="R"</formula>
    </cfRule>
  </conditionalFormatting>
  <conditionalFormatting sqref="A3:I3">
    <cfRule type="expression" priority="6" aboveAverage="0" equalAverage="0" bottom="0" percent="0" rank="0" text="" dxfId="7">
      <formula>$F3="R"</formula>
    </cfRule>
  </conditionalFormatting>
  <conditionalFormatting sqref="A12:I12">
    <cfRule type="expression" priority="7" aboveAverage="0" equalAverage="0" bottom="0" percent="0" rank="0" text="" dxfId="7">
      <formula>$F12="R"</formula>
    </cfRule>
  </conditionalFormatting>
  <conditionalFormatting sqref="A14:I14">
    <cfRule type="expression" priority="8" aboveAverage="0" equalAverage="0" bottom="0" percent="0" rank="0" text="" dxfId="7">
      <formula>$F14="R"</formula>
    </cfRule>
  </conditionalFormatting>
  <conditionalFormatting sqref="A31:I31">
    <cfRule type="expression" priority="9" aboveAverage="0" equalAverage="0" bottom="0" percent="0" rank="0" text="" dxfId="7">
      <formula>$F31="R"</formula>
    </cfRule>
  </conditionalFormatting>
  <dataValidations count="1">
    <dataValidation allowBlank="true" error="Choose G, Y, or R" errorStyle="stop" errorTitle="Invalid Score" operator="between" prompt="Select G, Y, or R" promptTitle="Score this answer" showDropDown="false" showErrorMessage="false" showInputMessage="false" sqref="F2:F44" type="list">
      <formula1>Scorecard!$K$2:$K$4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38"/>
    <col collapsed="false" customWidth="true" hidden="false" outlineLevel="0" max="3" min="3" style="1" width="36"/>
    <col collapsed="false" customWidth="true" hidden="false" outlineLevel="0" max="4" min="4" style="1" width="9"/>
    <col collapsed="false" customWidth="true" hidden="false" outlineLevel="0" max="5" min="5" style="1" width="38"/>
  </cols>
  <sheetData>
    <row r="1" customFormat="false" ht="36" hidden="false" customHeight="true" outlineLevel="0" collapsed="false">
      <c r="A1" s="61" t="s">
        <v>167</v>
      </c>
      <c r="B1" s="61"/>
      <c r="C1" s="61"/>
      <c r="D1" s="61"/>
      <c r="E1" s="61"/>
    </row>
    <row r="2" customFormat="false" ht="37.5" hidden="false" customHeight="true" outlineLevel="0" collapsed="false">
      <c r="A2" s="62" t="s">
        <v>168</v>
      </c>
      <c r="B2" s="62"/>
      <c r="C2" s="62"/>
      <c r="D2" s="62"/>
      <c r="E2" s="62"/>
    </row>
    <row r="4" customFormat="false" ht="15" hidden="false" customHeight="false" outlineLevel="0" collapsed="false">
      <c r="A4" s="4" t="s">
        <v>169</v>
      </c>
      <c r="B4" s="4"/>
      <c r="C4" s="4"/>
      <c r="D4" s="4"/>
      <c r="E4" s="4"/>
    </row>
    <row r="5" customFormat="false" ht="15" hidden="false" customHeight="false" outlineLevel="0" collapsed="false">
      <c r="A5" s="7" t="s">
        <v>170</v>
      </c>
      <c r="B5" s="63"/>
      <c r="C5" s="63"/>
      <c r="D5" s="63"/>
      <c r="E5" s="63"/>
    </row>
    <row r="6" customFormat="false" ht="15" hidden="false" customHeight="false" outlineLevel="0" collapsed="false">
      <c r="A6" s="7" t="s">
        <v>171</v>
      </c>
      <c r="B6" s="63"/>
      <c r="C6" s="63"/>
      <c r="D6" s="63"/>
      <c r="E6" s="63"/>
    </row>
    <row r="7" customFormat="false" ht="15" hidden="false" customHeight="false" outlineLevel="0" collapsed="false">
      <c r="A7" s="7" t="s">
        <v>172</v>
      </c>
      <c r="B7" s="63"/>
      <c r="C7" s="63"/>
      <c r="D7" s="63"/>
      <c r="E7" s="63"/>
    </row>
    <row r="8" customFormat="false" ht="15" hidden="false" customHeight="false" outlineLevel="0" collapsed="false">
      <c r="A8" s="7" t="s">
        <v>173</v>
      </c>
      <c r="B8" s="63"/>
      <c r="C8" s="63"/>
      <c r="D8" s="63"/>
      <c r="E8" s="63"/>
    </row>
    <row r="9" customFormat="false" ht="15" hidden="false" customHeight="false" outlineLevel="0" collapsed="false">
      <c r="A9" s="7" t="s">
        <v>174</v>
      </c>
      <c r="B9" s="63"/>
      <c r="C9" s="63"/>
      <c r="D9" s="63"/>
      <c r="E9" s="63"/>
    </row>
    <row r="11" customFormat="false" ht="15" hidden="false" customHeight="false" outlineLevel="0" collapsed="false">
      <c r="A11" s="16" t="s">
        <v>175</v>
      </c>
      <c r="B11" s="16"/>
      <c r="C11" s="16"/>
      <c r="D11" s="16"/>
      <c r="E11" s="16"/>
    </row>
    <row r="12" customFormat="false" ht="25.5" hidden="false" customHeight="true" outlineLevel="0" collapsed="false">
      <c r="A12" s="64" t="s">
        <v>176</v>
      </c>
      <c r="B12" s="64" t="s">
        <v>60</v>
      </c>
      <c r="C12" s="64" t="s">
        <v>177</v>
      </c>
      <c r="D12" s="64" t="s">
        <v>63</v>
      </c>
      <c r="E12" s="64" t="s">
        <v>178</v>
      </c>
    </row>
    <row r="13" customFormat="false" ht="79.5" hidden="false" customHeight="true" outlineLevel="0" collapsed="false">
      <c r="A13" s="65" t="s">
        <v>179</v>
      </c>
      <c r="B13" s="66" t="s">
        <v>180</v>
      </c>
      <c r="C13" s="67" t="s">
        <v>181</v>
      </c>
      <c r="D13" s="48"/>
      <c r="E13" s="51"/>
    </row>
    <row r="14" customFormat="false" ht="79.5" hidden="false" customHeight="true" outlineLevel="0" collapsed="false">
      <c r="A14" s="65" t="s">
        <v>182</v>
      </c>
      <c r="B14" s="66" t="s">
        <v>183</v>
      </c>
      <c r="C14" s="67" t="s">
        <v>184</v>
      </c>
      <c r="D14" s="48"/>
      <c r="E14" s="51"/>
    </row>
    <row r="15" customFormat="false" ht="79.5" hidden="false" customHeight="true" outlineLevel="0" collapsed="false">
      <c r="A15" s="65" t="s">
        <v>185</v>
      </c>
      <c r="B15" s="66" t="s">
        <v>186</v>
      </c>
      <c r="C15" s="67" t="s">
        <v>187</v>
      </c>
      <c r="D15" s="48"/>
      <c r="E15" s="51"/>
    </row>
    <row r="16" customFormat="false" ht="79.5" hidden="false" customHeight="true" outlineLevel="0" collapsed="false">
      <c r="A16" s="65" t="s">
        <v>188</v>
      </c>
      <c r="B16" s="66" t="s">
        <v>189</v>
      </c>
      <c r="C16" s="67" t="s">
        <v>190</v>
      </c>
      <c r="D16" s="48"/>
      <c r="E16" s="51"/>
    </row>
    <row r="17" customFormat="false" ht="79.5" hidden="false" customHeight="true" outlineLevel="0" collapsed="false">
      <c r="A17" s="65" t="s">
        <v>191</v>
      </c>
      <c r="B17" s="66" t="s">
        <v>192</v>
      </c>
      <c r="C17" s="67" t="s">
        <v>193</v>
      </c>
      <c r="D17" s="48"/>
      <c r="E17" s="51"/>
    </row>
    <row r="19" customFormat="false" ht="15" hidden="false" customHeight="false" outlineLevel="0" collapsed="false">
      <c r="A19" s="4" t="s">
        <v>194</v>
      </c>
      <c r="B19" s="4"/>
      <c r="C19" s="4"/>
      <c r="D19" s="4"/>
      <c r="E19" s="4"/>
    </row>
    <row r="20" customFormat="false" ht="24.75" hidden="false" customHeight="true" outlineLevel="0" collapsed="false">
      <c r="A20" s="68" t="s">
        <v>195</v>
      </c>
      <c r="B20" s="68"/>
      <c r="C20" s="68"/>
      <c r="D20" s="68"/>
      <c r="E20" s="68"/>
    </row>
    <row r="21" customFormat="false" ht="24.75" hidden="false" customHeight="true" outlineLevel="0" collapsed="false">
      <c r="A21" s="68"/>
      <c r="B21" s="68"/>
      <c r="C21" s="68"/>
      <c r="D21" s="68"/>
      <c r="E21" s="68"/>
    </row>
    <row r="22" customFormat="false" ht="24.75" hidden="false" customHeight="true" outlineLevel="0" collapsed="false">
      <c r="A22" s="68"/>
      <c r="B22" s="68"/>
      <c r="C22" s="68"/>
      <c r="D22" s="68"/>
      <c r="E22" s="68"/>
    </row>
    <row r="24" customFormat="false" ht="15" hidden="false" customHeight="false" outlineLevel="0" collapsed="false">
      <c r="A24" s="60" t="s">
        <v>57</v>
      </c>
    </row>
  </sheetData>
  <mergeCells count="11">
    <mergeCell ref="A1:E1"/>
    <mergeCell ref="A2:E2"/>
    <mergeCell ref="A4:E4"/>
    <mergeCell ref="B5:E5"/>
    <mergeCell ref="B6:E6"/>
    <mergeCell ref="B7:E7"/>
    <mergeCell ref="B8:E8"/>
    <mergeCell ref="B9:E9"/>
    <mergeCell ref="A11:E11"/>
    <mergeCell ref="A19:E19"/>
    <mergeCell ref="A20:E22"/>
  </mergeCells>
  <conditionalFormatting sqref="D13:D17">
    <cfRule type="cellIs" priority="2" operator="equal" aboveAverage="0" equalAverage="0" bottom="0" percent="0" rank="0" text="" dxfId="8">
      <formula>"G"</formula>
    </cfRule>
    <cfRule type="cellIs" priority="3" operator="equal" aboveAverage="0" equalAverage="0" bottom="0" percent="0" rank="0" text="" dxfId="9">
      <formula>"Y"</formula>
    </cfRule>
    <cfRule type="cellIs" priority="4" operator="equal" aboveAverage="0" equalAverage="0" bottom="0" percent="0" rank="0" text="" dxfId="10">
      <formula>"R"</formula>
    </cfRule>
  </conditionalFormatting>
  <dataValidations count="1">
    <dataValidation allowBlank="true" errorStyle="stop" operator="between" showDropDown="false" showErrorMessage="false" showInputMessage="false" sqref="D13:D17" type="list">
      <formula1>Scorecard!$K$2:$K$4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2026-05-13T11:00:12Z</dcterms:created>
  <dc:creator>openpyxl</dc:creator>
  <dc:description/>
  <dc:language>en-US</dc:language>
  <cp:lastModifiedBy/>
  <dcterms:modified xsi:type="dcterms:W3CDTF">2026-05-13T11:00:12Z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