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CO Worksheet" sheetId="1" r:id="rId1"/>
  </sheets>
  <calcPr calcId="124519" fullCalcOnLoad="1"/>
</workbook>
</file>

<file path=xl/sharedStrings.xml><?xml version="1.0" encoding="utf-8"?>
<sst xmlns="http://schemas.openxmlformats.org/spreadsheetml/2006/main" count="72" uniqueCount="46">
  <si>
    <t>Category</t>
  </si>
  <si>
    <t>Item</t>
  </si>
  <si>
    <t>Job Floor Notes</t>
  </si>
  <si>
    <t>Meets Job Floor?</t>
  </si>
  <si>
    <t>Purchase Price</t>
  </si>
  <si>
    <t>Accessories</t>
  </si>
  <si>
    <t>Setup/Training</t>
  </si>
  <si>
    <t>Energy/Consumables per Year</t>
  </si>
  <si>
    <t>Maintenance per Year</t>
  </si>
  <si>
    <t>Repairs per Year (prob x cost)</t>
  </si>
  <si>
    <t>Financing per Year</t>
  </si>
  <si>
    <t>Lifespan (years)</t>
  </si>
  <si>
    <t>Resale/Trade-in at End</t>
  </si>
  <si>
    <t>Minutes Saved / Week</t>
  </si>
  <si>
    <t>Minutes Lost / Week</t>
  </si>
  <si>
    <t>Value per Minute</t>
  </si>
  <si>
    <t>Hours of Use / Year</t>
  </si>
  <si>
    <t>Time Cost / Year (auto)</t>
  </si>
  <si>
    <t>TCO / Year (auto)</t>
  </si>
  <si>
    <t>TCO / Hour (auto)</t>
  </si>
  <si>
    <t>Decision (auto)</t>
  </si>
  <si>
    <t>Review Date</t>
  </si>
  <si>
    <t>Office Chair</t>
  </si>
  <si>
    <t>Laptop</t>
  </si>
  <si>
    <t>Washing Machine</t>
  </si>
  <si>
    <t>Smartphone</t>
  </si>
  <si>
    <t>Budget Mesh Chair</t>
  </si>
  <si>
    <t>BIFL Ergonomic Chair</t>
  </si>
  <si>
    <t>Mid-Tier Consumer Laptop</t>
  </si>
  <si>
    <t>Refurb Pro Laptop</t>
  </si>
  <si>
    <t>Basic Top-Loader</t>
  </si>
  <si>
    <t>Efficient Front-Loader (Energy Star)</t>
  </si>
  <si>
    <t>Carrier New Model (Financed)</t>
  </si>
  <si>
    <t>Refurb Previous-Gen (Unlocked)</t>
  </si>
  <si>
    <t>Use 6–8h/day, lumbar support required; durability ≥ 3y</t>
  </si>
  <si>
    <t>Use 6–8h/day, lumbar support, parts available; durability ≥ 10y</t>
  </si>
  <si>
    <t>Runs office apps + light editing; 8GB RAM minimum</t>
  </si>
  <si>
    <t>Runs office + editing; 16GB RAM, SSD upgradable; 2y seller warranty</t>
  </si>
  <si>
    <t>Family of 4; 5 cycles/week; survives hard water</t>
  </si>
  <si>
    <t>Family of 4; 5 cycles/week; water/energy efficient</t>
  </si>
  <si>
    <t>Security patches critical; camera upgrades desired</t>
  </si>
  <si>
    <t>Security patches; reliable battery; unlocked for travel</t>
  </si>
  <si>
    <t>BetterSelfLabs — Buy It For Life: TCO Worksheet</t>
  </si>
  <si>
    <t>Enter your own numbers. Green highlights lowest TCO/year per category (that meets job floor). ‘Time Cost/Year’ auto-calculates from minutes saved/lost × 52 × value/minute.</t>
  </si>
  <si>
    <t>Decision auto-selects ‘BUY (Best in Category)’ if it both meets the job floor and has the lowest TCO/year in that category. Otherwise you’ll see ‘Maybe’ or ‘FAILS JOB FLOOR’.</t>
  </si>
  <si>
    <t>Tip: If two options are close, prefer the one with better repairability, energy efficiency, and ergonomics.</t>
  </si>
</sst>
</file>

<file path=xl/styles.xml><?xml version="1.0" encoding="utf-8"?>
<styleSheet xmlns="http://schemas.openxmlformats.org/spreadsheetml/2006/main">
  <numFmts count="2">
    <numFmt numFmtId="164" formatCode="#,##0.00"/>
    <numFmt numFmtId="165" formatCode="yyyy-mm-dd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111827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293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1182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2" borderId="0" xfId="0" applyFont="1" applyFill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">
    <dxf>
      <font>
        <color rgb="FF065F46"/>
      </font>
      <fill>
        <patternFill>
          <bgColor rgb="FFDCFCE7"/>
        </patternFill>
      </fill>
    </dxf>
    <dxf>
      <font>
        <color rgb="FF6B7280"/>
      </font>
      <fill>
        <patternFill>
          <bgColor rgb="FFF3F4F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4"/>
  <sheetViews>
    <sheetView tabSelected="1" workbookViewId="0">
      <pane ySplit="6" topLeftCell="A7" activePane="bottomLeft" state="frozen"/>
      <selection pane="bottomLeft"/>
    </sheetView>
  </sheetViews>
  <sheetFormatPr defaultRowHeight="15" outlineLevelRow="1"/>
  <cols>
    <col min="1" max="1" width="16.7109375" customWidth="1"/>
    <col min="2" max="2" width="20.7109375" customWidth="1"/>
    <col min="3" max="3" width="28.7109375" customWidth="1"/>
    <col min="4" max="4" width="14.7109375" customWidth="1"/>
    <col min="5" max="5" width="14.7109375" style="1" customWidth="1"/>
    <col min="6" max="6" width="12.7109375" style="1" customWidth="1"/>
    <col min="7" max="7" width="14.7109375" style="1" customWidth="1"/>
    <col min="8" max="8" width="20.7109375" style="1" customWidth="1"/>
    <col min="9" max="9" width="18.7109375" style="1" customWidth="1"/>
    <col min="10" max="10" width="22.7109375" style="1" customWidth="1"/>
    <col min="11" max="11" width="16.7109375" style="1" customWidth="1"/>
    <col min="12" max="12" width="14.7109375" style="2" customWidth="1"/>
    <col min="13" max="13" width="18.7109375" style="1" customWidth="1"/>
    <col min="14" max="15" width="18.7109375" customWidth="1"/>
    <col min="16" max="16" width="16.7109375" style="1" customWidth="1"/>
    <col min="17" max="17" width="18.7109375" style="2" customWidth="1"/>
    <col min="18" max="18" width="18.7109375" style="1" customWidth="1"/>
    <col min="19" max="20" width="16.7109375" style="1" customWidth="1"/>
    <col min="21" max="21" width="20.7109375" customWidth="1"/>
    <col min="22" max="22" width="14.7109375" customWidth="1"/>
  </cols>
  <sheetData>
    <row r="1" spans="1:22">
      <c r="A1" s="3" t="s">
        <v>42</v>
      </c>
    </row>
    <row r="2" spans="1:22">
      <c r="A2" s="4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A3" s="4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>
      <c r="A4" s="4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6" spans="1:22" s="5" customFormat="1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</v>
      </c>
      <c r="Q6" s="6" t="s">
        <v>16</v>
      </c>
      <c r="R6" s="6" t="s">
        <v>17</v>
      </c>
      <c r="S6" s="6" t="s">
        <v>18</v>
      </c>
      <c r="T6" s="6" t="s">
        <v>19</v>
      </c>
      <c r="U6" s="6" t="s">
        <v>20</v>
      </c>
      <c r="V6" s="6" t="s">
        <v>21</v>
      </c>
    </row>
    <row r="7" spans="1:22">
      <c r="A7" t="s">
        <v>22</v>
      </c>
      <c r="B7" t="s">
        <v>26</v>
      </c>
      <c r="C7" t="s">
        <v>34</v>
      </c>
      <c r="D7" t="b">
        <v>1</v>
      </c>
      <c r="E7" s="1">
        <v>200</v>
      </c>
      <c r="F7" s="1">
        <v>0</v>
      </c>
      <c r="G7" s="1">
        <v>0</v>
      </c>
      <c r="H7" s="1">
        <v>0</v>
      </c>
      <c r="I7" s="1">
        <v>10</v>
      </c>
      <c r="J7" s="1">
        <v>10</v>
      </c>
      <c r="K7" s="1">
        <v>0</v>
      </c>
      <c r="L7" s="2">
        <v>3</v>
      </c>
      <c r="M7" s="1">
        <v>0</v>
      </c>
      <c r="N7">
        <v>0</v>
      </c>
      <c r="O7">
        <v>10</v>
      </c>
      <c r="P7" s="1">
        <v>0.25</v>
      </c>
      <c r="Q7" s="2">
        <v>1800</v>
      </c>
      <c r="R7" s="1">
        <f>(( O7 - N7 )*52*P7)</f>
        <v>0</v>
      </c>
      <c r="S7" s="1">
        <f>(( E7+F7+G7)/L7)+( H7+I7+K7+J7)-( M7/L7)-R7</f>
        <v>0</v>
      </c>
      <c r="T7" s="1">
        <f>IF(Q7&gt;0, S7/Q7, "")</f>
        <v>0</v>
      </c>
      <c r="U7">
        <f>IF(NOT(D7),"FAILS JOB FLOOR",IF(S7=MINIFS($S:$S,$A:$A,A7,$D:$D,TRUE),"BUY (Best in Category)","Maybe"))</f>
        <v>0</v>
      </c>
      <c r="V7" s="7"/>
    </row>
    <row r="8" spans="1:22">
      <c r="A8" t="s">
        <v>22</v>
      </c>
      <c r="B8" t="s">
        <v>27</v>
      </c>
      <c r="C8" t="s">
        <v>35</v>
      </c>
      <c r="D8" t="b">
        <v>1</v>
      </c>
      <c r="E8" s="1">
        <v>900</v>
      </c>
      <c r="F8" s="1">
        <v>0</v>
      </c>
      <c r="G8" s="1">
        <v>0</v>
      </c>
      <c r="H8" s="1">
        <v>0</v>
      </c>
      <c r="I8" s="1">
        <v>20</v>
      </c>
      <c r="J8" s="1">
        <v>15</v>
      </c>
      <c r="K8" s="1">
        <v>0</v>
      </c>
      <c r="L8" s="2">
        <v>12</v>
      </c>
      <c r="M8" s="1">
        <v>200</v>
      </c>
      <c r="N8">
        <v>20</v>
      </c>
      <c r="O8">
        <v>0</v>
      </c>
      <c r="P8" s="1">
        <v>0.25</v>
      </c>
      <c r="Q8" s="2">
        <v>1800</v>
      </c>
      <c r="R8" s="1">
        <f>(( O8 - N8 )*52*P8)</f>
        <v>0</v>
      </c>
      <c r="S8" s="1">
        <f>(( E8+F8+G8)/L8)+( H8+I8+K8+J8)-( M8/L8)-R8</f>
        <v>0</v>
      </c>
      <c r="T8" s="1">
        <f>IF(Q8&gt;0, S8/Q8, "")</f>
        <v>0</v>
      </c>
      <c r="U8">
        <f>IF(NOT(D8),"FAILS JOB FLOOR",IF(S8=MINIFS($S:$S,$A:$A,A8,$D:$D,TRUE),"BUY (Best in Category)","Maybe"))</f>
        <v>0</v>
      </c>
      <c r="V8" s="7"/>
    </row>
    <row r="9" spans="1:22">
      <c r="A9" t="s">
        <v>23</v>
      </c>
      <c r="B9" t="s">
        <v>28</v>
      </c>
      <c r="C9" t="s">
        <v>36</v>
      </c>
      <c r="D9" t="b">
        <v>1</v>
      </c>
      <c r="E9" s="1">
        <v>800</v>
      </c>
      <c r="F9" s="1">
        <v>50</v>
      </c>
      <c r="G9" s="1">
        <v>0</v>
      </c>
      <c r="H9" s="1">
        <v>10</v>
      </c>
      <c r="I9" s="1">
        <v>20</v>
      </c>
      <c r="J9" s="1">
        <v>40</v>
      </c>
      <c r="K9" s="1">
        <v>0</v>
      </c>
      <c r="L9" s="2">
        <v>4</v>
      </c>
      <c r="M9" s="1">
        <v>100</v>
      </c>
      <c r="N9">
        <v>0</v>
      </c>
      <c r="O9">
        <v>15</v>
      </c>
      <c r="P9" s="1">
        <v>0.5</v>
      </c>
      <c r="Q9" s="2">
        <v>900</v>
      </c>
      <c r="R9" s="1">
        <f>(( O9 - N9 )*52*P9)</f>
        <v>0</v>
      </c>
      <c r="S9" s="1">
        <f>(( E9+F9+G9)/L9)+( H9+I9+K9+J9)-( M9/L9)-R9</f>
        <v>0</v>
      </c>
      <c r="T9" s="1">
        <f>IF(Q9&gt;0, S9/Q9, "")</f>
        <v>0</v>
      </c>
      <c r="U9">
        <f>IF(NOT(D9),"FAILS JOB FLOOR",IF(S9=MINIFS($S:$S,$A:$A,A9,$D:$D,TRUE),"BUY (Best in Category)","Maybe"))</f>
        <v>0</v>
      </c>
      <c r="V9" s="7"/>
    </row>
    <row r="10" spans="1:22">
      <c r="A10" t="s">
        <v>23</v>
      </c>
      <c r="B10" t="s">
        <v>29</v>
      </c>
      <c r="C10" t="s">
        <v>37</v>
      </c>
      <c r="D10" t="b">
        <v>1</v>
      </c>
      <c r="E10" s="1">
        <v>950</v>
      </c>
      <c r="F10" s="1">
        <v>0</v>
      </c>
      <c r="G10" s="1">
        <v>0</v>
      </c>
      <c r="H10" s="1">
        <v>8</v>
      </c>
      <c r="I10" s="1">
        <v>30</v>
      </c>
      <c r="J10" s="1">
        <v>25</v>
      </c>
      <c r="K10" s="1">
        <v>0</v>
      </c>
      <c r="L10" s="2">
        <v>6</v>
      </c>
      <c r="M10" s="1">
        <v>250</v>
      </c>
      <c r="N10">
        <v>10</v>
      </c>
      <c r="O10">
        <v>0</v>
      </c>
      <c r="P10" s="1">
        <v>0.5</v>
      </c>
      <c r="Q10" s="2">
        <v>900</v>
      </c>
      <c r="R10" s="1">
        <f>(( O10 - N10 )*52*P10)</f>
        <v>0</v>
      </c>
      <c r="S10" s="1">
        <f>(( E10+F10+G10)/L10)+( H10+I10+K10+J10)-( M10/L10)-R10</f>
        <v>0</v>
      </c>
      <c r="T10" s="1">
        <f>IF(Q10&gt;0, S10/Q10, "")</f>
        <v>0</v>
      </c>
      <c r="U10">
        <f>IF(NOT(D10),"FAILS JOB FLOOR",IF(S10=MINIFS($S:$S,$A:$A,A10,$D:$D,TRUE),"BUY (Best in Category)","Maybe"))</f>
        <v>0</v>
      </c>
      <c r="V10" s="7"/>
    </row>
    <row r="11" spans="1:22">
      <c r="A11" t="s">
        <v>24</v>
      </c>
      <c r="B11" t="s">
        <v>30</v>
      </c>
      <c r="C11" t="s">
        <v>38</v>
      </c>
      <c r="D11" t="b">
        <v>1</v>
      </c>
      <c r="E11" s="1">
        <v>350</v>
      </c>
      <c r="F11" s="1">
        <v>0</v>
      </c>
      <c r="G11" s="1">
        <v>0</v>
      </c>
      <c r="H11" s="1">
        <v>95</v>
      </c>
      <c r="I11" s="1">
        <v>20</v>
      </c>
      <c r="J11" s="1">
        <v>20</v>
      </c>
      <c r="K11" s="1">
        <v>0</v>
      </c>
      <c r="L11" s="2">
        <v>7</v>
      </c>
      <c r="M11" s="1">
        <v>50</v>
      </c>
      <c r="N11">
        <v>0</v>
      </c>
      <c r="O11">
        <v>5</v>
      </c>
      <c r="P11" s="1">
        <v>0.2</v>
      </c>
      <c r="Q11" s="2">
        <v>150</v>
      </c>
      <c r="R11" s="1">
        <f>(( O11 - N11 )*52*P11)</f>
        <v>0</v>
      </c>
      <c r="S11" s="1">
        <f>(( E11+F11+G11)/L11)+( H11+I11+K11+J11)-( M11/L11)-R11</f>
        <v>0</v>
      </c>
      <c r="T11" s="1">
        <f>IF(Q11&gt;0, S11/Q11, "")</f>
        <v>0</v>
      </c>
      <c r="U11">
        <f>IF(NOT(D11),"FAILS JOB FLOOR",IF(S11=MINIFS($S:$S,$A:$A,A11,$D:$D,TRUE),"BUY (Best in Category)","Maybe"))</f>
        <v>0</v>
      </c>
      <c r="V11" s="7"/>
    </row>
    <row r="12" spans="1:22">
      <c r="A12" t="s">
        <v>24</v>
      </c>
      <c r="B12" t="s">
        <v>31</v>
      </c>
      <c r="C12" t="s">
        <v>39</v>
      </c>
      <c r="D12" t="b">
        <v>1</v>
      </c>
      <c r="E12" s="1">
        <v>750</v>
      </c>
      <c r="F12" s="1">
        <v>0</v>
      </c>
      <c r="G12" s="1">
        <v>0</v>
      </c>
      <c r="H12" s="1">
        <v>40</v>
      </c>
      <c r="I12" s="1">
        <v>35</v>
      </c>
      <c r="J12" s="1">
        <v>25</v>
      </c>
      <c r="K12" s="1">
        <v>0</v>
      </c>
      <c r="L12" s="2">
        <v>10</v>
      </c>
      <c r="M12" s="1">
        <v>150</v>
      </c>
      <c r="N12">
        <v>5</v>
      </c>
      <c r="O12">
        <v>0</v>
      </c>
      <c r="P12" s="1">
        <v>0.2</v>
      </c>
      <c r="Q12" s="2">
        <v>150</v>
      </c>
      <c r="R12" s="1">
        <f>(( O12 - N12 )*52*P12)</f>
        <v>0</v>
      </c>
      <c r="S12" s="1">
        <f>(( E12+F12+G12)/L12)+( H12+I12+K12+J12)-( M12/L12)-R12</f>
        <v>0</v>
      </c>
      <c r="T12" s="1">
        <f>IF(Q12&gt;0, S12/Q12, "")</f>
        <v>0</v>
      </c>
      <c r="U12">
        <f>IF(NOT(D12),"FAILS JOB FLOOR",IF(S12=MINIFS($S:$S,$A:$A,A12,$D:$D,TRUE),"BUY (Best in Category)","Maybe"))</f>
        <v>0</v>
      </c>
      <c r="V12" s="7"/>
    </row>
    <row r="13" spans="1:22">
      <c r="A13" t="s">
        <v>25</v>
      </c>
      <c r="B13" t="s">
        <v>32</v>
      </c>
      <c r="C13" t="s">
        <v>40</v>
      </c>
      <c r="D13" t="b">
        <v>1</v>
      </c>
      <c r="E13" s="1">
        <v>1100</v>
      </c>
      <c r="F13" s="1">
        <v>50</v>
      </c>
      <c r="G13" s="1">
        <v>0</v>
      </c>
      <c r="H13" s="1">
        <v>5</v>
      </c>
      <c r="I13" s="1">
        <v>10</v>
      </c>
      <c r="J13" s="1">
        <v>30</v>
      </c>
      <c r="K13" s="1">
        <v>120</v>
      </c>
      <c r="L13" s="2">
        <v>4</v>
      </c>
      <c r="M13" s="1">
        <v>250</v>
      </c>
      <c r="N13">
        <v>0</v>
      </c>
      <c r="O13">
        <v>5</v>
      </c>
      <c r="P13" s="1">
        <v>0.3</v>
      </c>
      <c r="Q13" s="2">
        <v>600</v>
      </c>
      <c r="R13" s="1">
        <f>(( O13 - N13 )*52*P13)</f>
        <v>0</v>
      </c>
      <c r="S13" s="1">
        <f>(( E13+F13+G13)/L13)+( H13+I13+K13+J13)-( M13/L13)-R13</f>
        <v>0</v>
      </c>
      <c r="T13" s="1">
        <f>IF(Q13&gt;0, S13/Q13, "")</f>
        <v>0</v>
      </c>
      <c r="U13">
        <f>IF(NOT(D13),"FAILS JOB FLOOR",IF(S13=MINIFS($S:$S,$A:$A,A13,$D:$D,TRUE),"BUY (Best in Category)","Maybe"))</f>
        <v>0</v>
      </c>
      <c r="V13" s="7"/>
    </row>
    <row r="14" spans="1:22">
      <c r="A14" t="s">
        <v>25</v>
      </c>
      <c r="B14" t="s">
        <v>33</v>
      </c>
      <c r="C14" t="s">
        <v>41</v>
      </c>
      <c r="D14" t="b">
        <v>1</v>
      </c>
      <c r="E14" s="1">
        <v>500</v>
      </c>
      <c r="F14" s="1">
        <v>0</v>
      </c>
      <c r="G14" s="1">
        <v>0</v>
      </c>
      <c r="H14" s="1">
        <v>5</v>
      </c>
      <c r="I14" s="1">
        <v>15</v>
      </c>
      <c r="J14" s="1">
        <v>20</v>
      </c>
      <c r="K14" s="1">
        <v>0</v>
      </c>
      <c r="L14" s="2">
        <v>4</v>
      </c>
      <c r="M14" s="1">
        <v>150</v>
      </c>
      <c r="N14">
        <v>2</v>
      </c>
      <c r="O14">
        <v>0</v>
      </c>
      <c r="P14" s="1">
        <v>0.3</v>
      </c>
      <c r="Q14" s="2">
        <v>600</v>
      </c>
      <c r="R14" s="1">
        <f>(( O14 - N14 )*52*P14)</f>
        <v>0</v>
      </c>
      <c r="S14" s="1">
        <f>(( E14+F14+G14)/L14)+( H14+I14+K14+J14)-( M14/L14)-R14</f>
        <v>0</v>
      </c>
      <c r="T14" s="1">
        <f>IF(Q14&gt;0, S14/Q14, "")</f>
        <v>0</v>
      </c>
      <c r="U14">
        <f>IF(NOT(D14),"FAILS JOB FLOOR",IF(S14=MINIFS($S:$S,$A:$A,A14,$D:$D,TRUE),"BUY (Best in Category)","Maybe"))</f>
        <v>0</v>
      </c>
      <c r="V14" s="7"/>
    </row>
  </sheetData>
  <mergeCells count="3">
    <mergeCell ref="A2:V2"/>
    <mergeCell ref="A3:V3"/>
    <mergeCell ref="A4:V4"/>
  </mergeCells>
  <conditionalFormatting sqref="A7:V14">
    <cfRule type="expression" dxfId="0" priority="1">
      <formula>$U7="BUY (Best in Category)"</formula>
    </cfRule>
    <cfRule type="expression" dxfId="1" priority="2">
      <formula>NOT($D7)</formula>
    </cfRule>
  </conditionalFormatting>
  <conditionalFormatting sqref="N7:N14">
    <cfRule type="dataBar" priority="5">
      <dataBar>
        <cfvo type="min" val="0"/>
        <cfvo type="max" val="0"/>
        <color rgb="FF638EC6"/>
      </dataBar>
    </cfRule>
  </conditionalFormatting>
  <conditionalFormatting sqref="O7:O14">
    <cfRule type="dataBar" priority="4">
      <dataBar>
        <cfvo type="min" val="0"/>
        <cfvo type="max" val="0"/>
        <color rgb="FF638EC6"/>
      </dataBar>
    </cfRule>
  </conditionalFormatting>
  <conditionalFormatting sqref="S7:S1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TCO Worksheet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2025-09-01T15:15:32Z</dcterms:created>
  <dcterms:modified xsi:type="dcterms:W3CDTF">2025-09-01T15:15:32Z</dcterms:modified>
</cp:coreProperties>
</file>