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counts" sheetId="1" r:id="rId1"/>
    <sheet name="Bills_Log" sheetId="2" r:id="rId2"/>
    <sheet name="Calendar_Checklist" sheetId="3" r:id="rId3"/>
    <sheet name="Summary_Dashboard" sheetId="4" r:id="rId4"/>
  </sheets>
  <calcPr calcId="124519" fullCalcOnLoad="1"/>
</workbook>
</file>

<file path=xl/sharedStrings.xml><?xml version="1.0" encoding="utf-8"?>
<sst xmlns="http://schemas.openxmlformats.org/spreadsheetml/2006/main" count="121" uniqueCount="77">
  <si>
    <t>BetterSelfLabs — Bills System (Accounts)</t>
  </si>
  <si>
    <t>Enter your live numbers here; other sheets reference these cells.</t>
  </si>
  <si>
    <t>Bills Account Balance</t>
  </si>
  <si>
    <t>Monthly Fixed Costs (estimate)</t>
  </si>
  <si>
    <t>Low Balance Alert Threshold</t>
  </si>
  <si>
    <t>Primary Card (last 4)</t>
  </si>
  <si>
    <t>Virtual Card Limit (for subscriptions)</t>
  </si>
  <si>
    <t>1234</t>
  </si>
  <si>
    <t>Derived Metrics</t>
  </si>
  <si>
    <t>Bills Buffer (months)</t>
  </si>
  <si>
    <t>Status Note</t>
  </si>
  <si>
    <t>Bill Name</t>
  </si>
  <si>
    <t>Category</t>
  </si>
  <si>
    <t>Provider</t>
  </si>
  <si>
    <t>Account/Rail</t>
  </si>
  <si>
    <t>Autopay?</t>
  </si>
  <si>
    <t>Due Day (1-31)</t>
  </si>
  <si>
    <t>Avg Amount</t>
  </si>
  <si>
    <t>Variable?</t>
  </si>
  <si>
    <t>Payment Method</t>
  </si>
  <si>
    <t>Rail Details (last 4 / acct)</t>
  </si>
  <si>
    <t>Status</t>
  </si>
  <si>
    <t>Last Paid Date</t>
  </si>
  <si>
    <t>Payment Posted?</t>
  </si>
  <si>
    <t>Alerts On?</t>
  </si>
  <si>
    <t>Notes</t>
  </si>
  <si>
    <t>Days Until Due</t>
  </si>
  <si>
    <t>Rent/Mortgage</t>
  </si>
  <si>
    <t>Housing</t>
  </si>
  <si>
    <t>YourBank</t>
  </si>
  <si>
    <t>Bills ACH</t>
  </si>
  <si>
    <t>Yes</t>
  </si>
  <si>
    <t>No</t>
  </si>
  <si>
    <t>ACH</t>
  </si>
  <si>
    <t>BillsAcct</t>
  </si>
  <si>
    <t>Active</t>
  </si>
  <si>
    <t>Auto-debit 1st of month</t>
  </si>
  <si>
    <t>Electricity</t>
  </si>
  <si>
    <t>Utilities</t>
  </si>
  <si>
    <t>PowerCo</t>
  </si>
  <si>
    <t>Seasonal variation</t>
  </si>
  <si>
    <t>Mobile Plan</t>
  </si>
  <si>
    <t>Mobile</t>
  </si>
  <si>
    <t>Carrier</t>
  </si>
  <si>
    <t>Primary Card</t>
  </si>
  <si>
    <t>Card</t>
  </si>
  <si>
    <t>Family plan</t>
  </si>
  <si>
    <t>Netflix</t>
  </si>
  <si>
    <t>Media/Streaming</t>
  </si>
  <si>
    <t>Virtual Card</t>
  </si>
  <si>
    <t>VC limit $50</t>
  </si>
  <si>
    <t>Sub card</t>
  </si>
  <si>
    <t>Car Insurance</t>
  </si>
  <si>
    <t>Insurance</t>
  </si>
  <si>
    <t>InsureCo</t>
  </si>
  <si>
    <t>Monthly</t>
  </si>
  <si>
    <t>Gym</t>
  </si>
  <si>
    <t>Other</t>
  </si>
  <si>
    <t>Local Gym</t>
  </si>
  <si>
    <t>Review monthly</t>
  </si>
  <si>
    <t>Monthly Bill Checklist</t>
  </si>
  <si>
    <t>Set Month/Year → it mirrors active bills from Bills_Log. Check Paid/Posted as you go.</t>
  </si>
  <si>
    <t>Year</t>
  </si>
  <si>
    <t>Month (1-12)</t>
  </si>
  <si>
    <t>Due Date</t>
  </si>
  <si>
    <t>Amount</t>
  </si>
  <si>
    <t>Paid?</t>
  </si>
  <si>
    <t>Posted?</t>
  </si>
  <si>
    <t>Never Miss: Safety-by-Default Dashboard</t>
  </si>
  <si>
    <t>Green = healthy; Yellow = warning; Red = action required.</t>
  </si>
  <si>
    <t>Autopay Coverage (% Active bills on autopay)</t>
  </si>
  <si>
    <t>%</t>
  </si>
  <si>
    <t>Bills Due Within 7 Days</t>
  </si>
  <si>
    <t>High-Risk Items (Active + Autopay=No)</t>
  </si>
  <si>
    <t>Top 5 Upcoming Bills</t>
  </si>
  <si>
    <t>Bill (next due)</t>
  </si>
  <si>
    <t>Tip: Keep autopay ON for essentials, route subscriptions via a virtual card, and maintain ≥1 month of fixed costs in your Bills account.</t>
  </si>
</sst>
</file>

<file path=xl/styles.xml><?xml version="1.0" encoding="utf-8"?>
<styleSheet xmlns="http://schemas.openxmlformats.org/spreadsheetml/2006/main">
  <numFmts count="3">
    <numFmt numFmtId="164" formatCode="0.00"/>
    <numFmt numFmtId="165" formatCode="#,##0.00"/>
    <numFmt numFmtId="166" formatCode="yyyy-mm-dd"/>
  </numFmts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37415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4F6"/>
        <bgColor indexed="64"/>
      </patternFill>
    </fill>
    <fill>
      <patternFill patternType="solid">
        <fgColor rgb="FFFFF7ED"/>
        <bgColor indexed="64"/>
      </patternFill>
    </fill>
    <fill>
      <patternFill patternType="solid">
        <fgColor rgb="FF11182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3" borderId="0" xfId="0" applyFill="1"/>
    <xf numFmtId="164" fontId="0" fillId="0" borderId="0" xfId="0" applyNumberFormat="1"/>
    <xf numFmtId="0" fontId="4" fillId="4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3">
    <dxf>
      <font>
        <color rgb="FF065F46"/>
      </font>
      <fill>
        <patternFill>
          <bgColor rgb="FFDCFCE7"/>
        </patternFill>
      </fill>
    </dxf>
    <dxf>
      <font>
        <color rgb="FF92400E"/>
      </font>
      <fill>
        <patternFill>
          <bgColor rgb="FFFEF9C3"/>
        </patternFill>
      </fill>
    </dxf>
    <dxf>
      <font>
        <color rgb="FF991B1B"/>
      </font>
      <fill>
        <patternFill>
          <bgColor rgb="FFFEE2E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/>
  </sheetViews>
  <sheetFormatPr defaultRowHeight="15"/>
  <cols>
    <col min="1" max="1" width="30.7109375" customWidth="1"/>
    <col min="2" max="3" width="28.7109375" customWidth="1"/>
  </cols>
  <sheetData>
    <row r="1" spans="1:2">
      <c r="A1" s="1" t="s">
        <v>0</v>
      </c>
    </row>
    <row r="2" spans="1:2">
      <c r="A2" s="2" t="s">
        <v>1</v>
      </c>
    </row>
    <row r="4" spans="1:2">
      <c r="A4" s="3" t="s">
        <v>2</v>
      </c>
      <c r="B4" s="4">
        <v>1000</v>
      </c>
    </row>
    <row r="5" spans="1:2">
      <c r="A5" s="3" t="s">
        <v>3</v>
      </c>
      <c r="B5" s="4">
        <v>800</v>
      </c>
    </row>
    <row r="6" spans="1:2">
      <c r="A6" s="3" t="s">
        <v>4</v>
      </c>
      <c r="B6" s="4">
        <v>300</v>
      </c>
    </row>
    <row r="7" spans="1:2">
      <c r="A7" s="3" t="s">
        <v>5</v>
      </c>
      <c r="B7" s="4" t="s">
        <v>7</v>
      </c>
    </row>
    <row r="8" spans="1:2">
      <c r="A8" s="3" t="s">
        <v>6</v>
      </c>
      <c r="B8" s="4">
        <v>50</v>
      </c>
    </row>
    <row r="10" spans="1:2">
      <c r="A10" s="3" t="s">
        <v>8</v>
      </c>
    </row>
    <row r="11" spans="1:2">
      <c r="A11" t="s">
        <v>9</v>
      </c>
      <c r="B11" s="5">
        <f>IF(B4&gt;0, B3/B4, "")</f>
        <v>0</v>
      </c>
    </row>
    <row r="12" spans="1:2">
      <c r="A12" t="s">
        <v>10</v>
      </c>
      <c r="B12">
        <f>IF(B4=0,"",""&amp;IF(B3/B4&gt;=1,"OK — ≥ 1 month buffered",IF(B3/B4&gt;=0.5,"Warning — &lt; 1 month","Low — add buffer now")))</f>
        <v>0</v>
      </c>
    </row>
  </sheetData>
  <conditionalFormatting sqref="B11">
    <cfRule type="cellIs" dxfId="0" priority="1" operator="greaterThanOrEqual">
      <formula>1</formula>
    </cfRule>
    <cfRule type="cellIs" dxfId="1" priority="2" operator="between">
      <formula>0.5</formula>
      <formula>0.99</formula>
    </cfRule>
    <cfRule type="cellIs" dxfId="2" priority="3" operator="lessThan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2.7109375" customWidth="1"/>
    <col min="2" max="3" width="16.7109375" customWidth="1"/>
    <col min="4" max="5" width="18.7109375" customWidth="1"/>
    <col min="6" max="16" width="20.7109375" customWidth="1"/>
  </cols>
  <sheetData>
    <row r="1" spans="1:16">
      <c r="A1" s="6" t="s">
        <v>11</v>
      </c>
      <c r="B1" s="6" t="s">
        <v>12</v>
      </c>
      <c r="C1" s="6" t="s">
        <v>13</v>
      </c>
      <c r="D1" s="6" t="s">
        <v>14</v>
      </c>
      <c r="E1" s="6" t="s">
        <v>15</v>
      </c>
      <c r="F1" s="6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  <c r="M1" s="6" t="s">
        <v>23</v>
      </c>
      <c r="N1" s="6" t="s">
        <v>24</v>
      </c>
      <c r="O1" s="6" t="s">
        <v>25</v>
      </c>
      <c r="P1" s="6" t="s">
        <v>26</v>
      </c>
    </row>
    <row r="2" spans="1:16">
      <c r="A2" t="s">
        <v>27</v>
      </c>
      <c r="B2" t="s">
        <v>28</v>
      </c>
      <c r="C2" t="s">
        <v>29</v>
      </c>
      <c r="D2" t="s">
        <v>30</v>
      </c>
      <c r="E2" t="s">
        <v>31</v>
      </c>
      <c r="F2">
        <v>1</v>
      </c>
      <c r="G2" s="7">
        <v>1800</v>
      </c>
      <c r="H2" t="s">
        <v>32</v>
      </c>
      <c r="I2" t="s">
        <v>33</v>
      </c>
      <c r="J2" t="s">
        <v>34</v>
      </c>
      <c r="K2" t="s">
        <v>35</v>
      </c>
      <c r="L2" s="4"/>
      <c r="M2" t="s">
        <v>31</v>
      </c>
      <c r="N2" t="s">
        <v>31</v>
      </c>
      <c r="O2" t="s">
        <v>36</v>
      </c>
      <c r="P2" s="8">
        <f>IF($F2="", "", IF(DATE(YEAR(TODAY()),MONTH(TODAY()),$F2)-TODAY()&lt;0, DATE(YEAR(TODAY()),MONTH(TODAY())+1,$F2)-TODAY(), DATE(YEAR(TODAY()),MONTH(TODAY()),$F2)-TODAY()))</f>
        <v>0</v>
      </c>
    </row>
    <row r="3" spans="1:16">
      <c r="A3" t="s">
        <v>37</v>
      </c>
      <c r="B3" t="s">
        <v>38</v>
      </c>
      <c r="C3" t="s">
        <v>39</v>
      </c>
      <c r="D3" t="s">
        <v>30</v>
      </c>
      <c r="E3" t="s">
        <v>31</v>
      </c>
      <c r="F3">
        <v>7</v>
      </c>
      <c r="G3" s="7">
        <v>150</v>
      </c>
      <c r="H3" t="s">
        <v>31</v>
      </c>
      <c r="I3" t="s">
        <v>33</v>
      </c>
      <c r="J3" t="s">
        <v>34</v>
      </c>
      <c r="K3" t="s">
        <v>35</v>
      </c>
      <c r="L3" s="4"/>
      <c r="M3" t="s">
        <v>31</v>
      </c>
      <c r="N3" t="s">
        <v>31</v>
      </c>
      <c r="O3" t="s">
        <v>40</v>
      </c>
      <c r="P3" s="8">
        <f>IF($F3="", "", IF(DATE(YEAR(TODAY()),MONTH(TODAY()),$F3)-TODAY()&lt;0, DATE(YEAR(TODAY()),MONTH(TODAY())+1,$F3)-TODAY(), DATE(YEAR(TODAY()),MONTH(TODAY()),$F3)-TODAY()))</f>
        <v>0</v>
      </c>
    </row>
    <row r="4" spans="1:16">
      <c r="A4" t="s">
        <v>41</v>
      </c>
      <c r="B4" t="s">
        <v>42</v>
      </c>
      <c r="C4" t="s">
        <v>43</v>
      </c>
      <c r="D4" t="s">
        <v>44</v>
      </c>
      <c r="E4" t="s">
        <v>31</v>
      </c>
      <c r="F4">
        <v>12</v>
      </c>
      <c r="G4" s="7">
        <v>45</v>
      </c>
      <c r="H4" t="s">
        <v>32</v>
      </c>
      <c r="I4" t="s">
        <v>45</v>
      </c>
      <c r="J4" t="s">
        <v>7</v>
      </c>
      <c r="K4" t="s">
        <v>35</v>
      </c>
      <c r="L4" s="4"/>
      <c r="M4" t="s">
        <v>31</v>
      </c>
      <c r="N4" t="s">
        <v>31</v>
      </c>
      <c r="O4" t="s">
        <v>46</v>
      </c>
      <c r="P4" s="8">
        <f>IF($F4="", "", IF(DATE(YEAR(TODAY()),MONTH(TODAY()),$F4)-TODAY()&lt;0, DATE(YEAR(TODAY()),MONTH(TODAY())+1,$F4)-TODAY(), DATE(YEAR(TODAY()),MONTH(TODAY()),$F4)-TODAY()))</f>
        <v>0</v>
      </c>
    </row>
    <row r="5" spans="1:16">
      <c r="A5" t="s">
        <v>47</v>
      </c>
      <c r="B5" t="s">
        <v>48</v>
      </c>
      <c r="C5" t="s">
        <v>47</v>
      </c>
      <c r="D5" t="s">
        <v>49</v>
      </c>
      <c r="E5" t="s">
        <v>31</v>
      </c>
      <c r="F5">
        <v>15</v>
      </c>
      <c r="G5" s="7">
        <v>12</v>
      </c>
      <c r="H5" t="s">
        <v>32</v>
      </c>
      <c r="I5" t="s">
        <v>45</v>
      </c>
      <c r="J5" t="s">
        <v>50</v>
      </c>
      <c r="K5" t="s">
        <v>35</v>
      </c>
      <c r="L5" s="4"/>
      <c r="M5" t="s">
        <v>31</v>
      </c>
      <c r="N5" t="s">
        <v>31</v>
      </c>
      <c r="O5" t="s">
        <v>51</v>
      </c>
      <c r="P5" s="8">
        <f>IF($F5="", "", IF(DATE(YEAR(TODAY()),MONTH(TODAY()),$F5)-TODAY()&lt;0, DATE(YEAR(TODAY()),MONTH(TODAY())+1,$F5)-TODAY(), DATE(YEAR(TODAY()),MONTH(TODAY()),$F5)-TODAY()))</f>
        <v>0</v>
      </c>
    </row>
    <row r="6" spans="1:16">
      <c r="A6" t="s">
        <v>52</v>
      </c>
      <c r="B6" t="s">
        <v>53</v>
      </c>
      <c r="C6" t="s">
        <v>54</v>
      </c>
      <c r="D6" t="s">
        <v>30</v>
      </c>
      <c r="E6" t="s">
        <v>31</v>
      </c>
      <c r="F6">
        <v>20</v>
      </c>
      <c r="G6" s="7">
        <v>130</v>
      </c>
      <c r="H6" t="s">
        <v>32</v>
      </c>
      <c r="I6" t="s">
        <v>33</v>
      </c>
      <c r="J6" t="s">
        <v>34</v>
      </c>
      <c r="K6" t="s">
        <v>35</v>
      </c>
      <c r="L6" s="4"/>
      <c r="M6" t="s">
        <v>31</v>
      </c>
      <c r="N6" t="s">
        <v>31</v>
      </c>
      <c r="O6" t="s">
        <v>55</v>
      </c>
      <c r="P6" s="8">
        <f>IF($F6="", "", IF(DATE(YEAR(TODAY()),MONTH(TODAY()),$F6)-TODAY()&lt;0, DATE(YEAR(TODAY()),MONTH(TODAY())+1,$F6)-TODAY(), DATE(YEAR(TODAY()),MONTH(TODAY()),$F6)-TODAY()))</f>
        <v>0</v>
      </c>
    </row>
    <row r="7" spans="1:16">
      <c r="A7" t="s">
        <v>56</v>
      </c>
      <c r="B7" t="s">
        <v>57</v>
      </c>
      <c r="C7" t="s">
        <v>58</v>
      </c>
      <c r="D7" t="s">
        <v>44</v>
      </c>
      <c r="E7" t="s">
        <v>32</v>
      </c>
      <c r="F7">
        <v>5</v>
      </c>
      <c r="G7" s="7">
        <v>40</v>
      </c>
      <c r="H7" t="s">
        <v>32</v>
      </c>
      <c r="I7" t="s">
        <v>45</v>
      </c>
      <c r="J7" t="s">
        <v>7</v>
      </c>
      <c r="K7" t="s">
        <v>35</v>
      </c>
      <c r="L7" s="4"/>
      <c r="M7" t="s">
        <v>32</v>
      </c>
      <c r="N7" t="s">
        <v>32</v>
      </c>
      <c r="O7" t="s">
        <v>59</v>
      </c>
      <c r="P7" s="8">
        <f>IF($F7="", "", IF(DATE(YEAR(TODAY()),MONTH(TODAY()),$F7)-TODAY()&lt;0, DATE(YEAR(TODAY()),MONTH(TODAY())+1,$F7)-TODAY(), DATE(YEAR(TODAY()),MONTH(TODAY()),$F7)-TODAY()))</f>
        <v>0</v>
      </c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>
        <f>IF($F8="", "", IF(DATE(YEAR(TODAY()),MONTH(TODAY()),$F8)-TODAY()&lt;0, DATE(YEAR(TODAY()),MONTH(TODAY())+1,$F8)-TODAY(), DATE(YEAR(TODAY()),MONTH(TODAY()),$F8)-TODAY()))</f>
        <v>0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8">
        <f>IF($F9="", "", IF(DATE(YEAR(TODAY()),MONTH(TODAY()),$F9)-TODAY()&lt;0, DATE(YEAR(TODAY()),MONTH(TODAY())+1,$F9)-TODAY(), DATE(YEAR(TODAY()),MONTH(TODAY()),$F9)-TODAY()))</f>
        <v>0</v>
      </c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8">
        <f>IF($F10="", "", IF(DATE(YEAR(TODAY()),MONTH(TODAY()),$F10)-TODAY()&lt;0, DATE(YEAR(TODAY()),MONTH(TODAY())+1,$F10)-TODAY(), DATE(YEAR(TODAY()),MONTH(TODAY()),$F10)-TODAY()))</f>
        <v>0</v>
      </c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8">
        <f>IF($F11="", "", IF(DATE(YEAR(TODAY()),MONTH(TODAY()),$F11)-TODAY()&lt;0, DATE(YEAR(TODAY()),MONTH(TODAY())+1,$F11)-TODAY(), DATE(YEAR(TODAY()),MONTH(TODAY()),$F11)-TODAY()))</f>
        <v>0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8">
        <f>IF($F12="", "", IF(DATE(YEAR(TODAY()),MONTH(TODAY()),$F12)-TODAY()&lt;0, DATE(YEAR(TODAY()),MONTH(TODAY())+1,$F12)-TODAY(), DATE(YEAR(TODAY()),MONTH(TODAY()),$F12)-TODAY()))</f>
        <v>0</v>
      </c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8">
        <f>IF($F13="", "", IF(DATE(YEAR(TODAY()),MONTH(TODAY()),$F13)-TODAY()&lt;0, DATE(YEAR(TODAY()),MONTH(TODAY())+1,$F13)-TODAY(), DATE(YEAR(TODAY()),MONTH(TODAY()),$F13)-TODAY()))</f>
        <v>0</v>
      </c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8">
        <f>IF($F14="", "", IF(DATE(YEAR(TODAY()),MONTH(TODAY()),$F14)-TODAY()&lt;0, DATE(YEAR(TODAY()),MONTH(TODAY())+1,$F14)-TODAY(), DATE(YEAR(TODAY()),MONTH(TODAY()),$F14)-TODAY()))</f>
        <v>0</v>
      </c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8">
        <f>IF($F15="", "", IF(DATE(YEAR(TODAY()),MONTH(TODAY()),$F15)-TODAY()&lt;0, DATE(YEAR(TODAY()),MONTH(TODAY())+1,$F15)-TODAY(), DATE(YEAR(TODAY()),MONTH(TODAY()),$F15)-TODAY()))</f>
        <v>0</v>
      </c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8">
        <f>IF($F16="", "", IF(DATE(YEAR(TODAY()),MONTH(TODAY()),$F16)-TODAY()&lt;0, DATE(YEAR(TODAY()),MONTH(TODAY())+1,$F16)-TODAY(), DATE(YEAR(TODAY()),MONTH(TODAY()),$F16)-TODAY()))</f>
        <v>0</v>
      </c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8">
        <f>IF($F17="", "", IF(DATE(YEAR(TODAY()),MONTH(TODAY()),$F17)-TODAY()&lt;0, DATE(YEAR(TODAY()),MONTH(TODAY())+1,$F17)-TODAY(), DATE(YEAR(TODAY()),MONTH(TODAY()),$F17)-TODAY()))</f>
        <v>0</v>
      </c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8">
        <f>IF($F18="", "", IF(DATE(YEAR(TODAY()),MONTH(TODAY()),$F18)-TODAY()&lt;0, DATE(YEAR(TODAY()),MONTH(TODAY())+1,$F18)-TODAY(), DATE(YEAR(TODAY()),MONTH(TODAY()),$F18)-TODAY()))</f>
        <v>0</v>
      </c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8">
        <f>IF($F19="", "", IF(DATE(YEAR(TODAY()),MONTH(TODAY()),$F19)-TODAY()&lt;0, DATE(YEAR(TODAY()),MONTH(TODAY())+1,$F19)-TODAY(), DATE(YEAR(TODAY()),MONTH(TODAY()),$F19)-TODAY()))</f>
        <v>0</v>
      </c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8">
        <f>IF($F20="", "", IF(DATE(YEAR(TODAY()),MONTH(TODAY()),$F20)-TODAY()&lt;0, DATE(YEAR(TODAY()),MONTH(TODAY())+1,$F20)-TODAY(), DATE(YEAR(TODAY()),MONTH(TODAY()),$F20)-TODAY()))</f>
        <v>0</v>
      </c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8">
        <f>IF($F21="", "", IF(DATE(YEAR(TODAY()),MONTH(TODAY()),$F21)-TODAY()&lt;0, DATE(YEAR(TODAY()),MONTH(TODAY())+1,$F21)-TODAY(), DATE(YEAR(TODAY()),MONTH(TODAY()),$F21)-TODAY()))</f>
        <v>0</v>
      </c>
    </row>
    <row r="22" spans="1:1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8">
        <f>IF($F22="", "", IF(DATE(YEAR(TODAY()),MONTH(TODAY()),$F22)-TODAY()&lt;0, DATE(YEAR(TODAY()),MONTH(TODAY())+1,$F22)-TODAY(), DATE(YEAR(TODAY()),MONTH(TODAY()),$F22)-TODAY()))</f>
        <v>0</v>
      </c>
    </row>
    <row r="23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8">
        <f>IF($F23="", "", IF(DATE(YEAR(TODAY()),MONTH(TODAY()),$F23)-TODAY()&lt;0, DATE(YEAR(TODAY()),MONTH(TODAY())+1,$F23)-TODAY(), DATE(YEAR(TODAY()),MONTH(TODAY()),$F23)-TODAY()))</f>
        <v>0</v>
      </c>
    </row>
    <row r="24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8">
        <f>IF($F24="", "", IF(DATE(YEAR(TODAY()),MONTH(TODAY()),$F24)-TODAY()&lt;0, DATE(YEAR(TODAY()),MONTH(TODAY())+1,$F24)-TODAY(), DATE(YEAR(TODAY()),MONTH(TODAY()),$F24)-TODAY()))</f>
        <v>0</v>
      </c>
    </row>
    <row r="25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8">
        <f>IF($F25="", "", IF(DATE(YEAR(TODAY()),MONTH(TODAY()),$F25)-TODAY()&lt;0, DATE(YEAR(TODAY()),MONTH(TODAY())+1,$F25)-TODAY(), DATE(YEAR(TODAY()),MONTH(TODAY()),$F25)-TODAY()))</f>
        <v>0</v>
      </c>
    </row>
    <row r="26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8">
        <f>IF($F26="", "", IF(DATE(YEAR(TODAY()),MONTH(TODAY()),$F26)-TODAY()&lt;0, DATE(YEAR(TODAY()),MONTH(TODAY())+1,$F26)-TODAY(), DATE(YEAR(TODAY()),MONTH(TODAY()),$F26)-TODAY()))</f>
        <v>0</v>
      </c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8">
        <f>IF($F27="", "", IF(DATE(YEAR(TODAY()),MONTH(TODAY()),$F27)-TODAY()&lt;0, DATE(YEAR(TODAY()),MONTH(TODAY())+1,$F27)-TODAY(), DATE(YEAR(TODAY()),MONTH(TODAY()),$F27)-TODAY()))</f>
        <v>0</v>
      </c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8">
        <f>IF($F28="", "", IF(DATE(YEAR(TODAY()),MONTH(TODAY()),$F28)-TODAY()&lt;0, DATE(YEAR(TODAY()),MONTH(TODAY())+1,$F28)-TODAY(), DATE(YEAR(TODAY()),MONTH(TODAY()),$F28)-TODAY()))</f>
        <v>0</v>
      </c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8">
        <f>IF($F29="", "", IF(DATE(YEAR(TODAY()),MONTH(TODAY()),$F29)-TODAY()&lt;0, DATE(YEAR(TODAY()),MONTH(TODAY())+1,$F29)-TODAY(), DATE(YEAR(TODAY()),MONTH(TODAY()),$F29)-TODAY()))</f>
        <v>0</v>
      </c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8">
        <f>IF($F30="", "", IF(DATE(YEAR(TODAY()),MONTH(TODAY()),$F30)-TODAY()&lt;0, DATE(YEAR(TODAY()),MONTH(TODAY())+1,$F30)-TODAY(), DATE(YEAR(TODAY()),MONTH(TODAY()),$F30)-TODAY()))</f>
        <v>0</v>
      </c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8">
        <f>IF($F31="", "", IF(DATE(YEAR(TODAY()),MONTH(TODAY()),$F31)-TODAY()&lt;0, DATE(YEAR(TODAY()),MONTH(TODAY())+1,$F31)-TODAY(), DATE(YEAR(TODAY()),MONTH(TODAY()),$F31)-TODAY()))</f>
        <v>0</v>
      </c>
    </row>
  </sheetData>
  <conditionalFormatting sqref="A2:P31">
    <cfRule type="expression" dxfId="1" priority="1">
      <formula>AND($K2="Active",$E2="No")</formula>
    </cfRule>
    <cfRule type="expression" dxfId="1" priority="2">
      <formula>AND($P2&lt;4,$P2&lt;&gt;"",$M2&lt;&gt;"Yes")</formula>
    </cfRule>
    <cfRule type="expression" dxfId="2" priority="3">
      <formula>AND($P2&lt;0,$P2&lt;&gt;"")</formula>
    </cfRule>
  </conditionalFormatting>
  <dataValidations count="270">
    <dataValidation type="list" allowBlank="1" showInputMessage="1" showErrorMessage="1" sqref="B2">
      <formula1>"Housing,Utilities,Internet,Mobile,Insurance,Loans,Taxes,Media/Streaming,Software,Other"</formula1>
    </dataValidation>
    <dataValidation type="list" allowBlank="1" showInputMessage="1" showErrorMessage="1" sqref="D2">
      <formula1>"Bills ACH,Primary Card,Virtual Card"</formula1>
    </dataValidation>
    <dataValidation type="list" allowBlank="1" showInputMessage="1" showErrorMessage="1" sqref="E2">
      <formula1>"Yes,No"</formula1>
    </dataValidation>
    <dataValidation type="whole" allowBlank="1" showInputMessage="1" showErrorMessage="1" sqref="F2">
      <formula1>1</formula1>
      <formula2>31</formula2>
    </dataValidation>
    <dataValidation type="list" allowBlank="1" showInputMessage="1" showErrorMessage="1" sqref="H2">
      <formula1>"Yes,No"</formula1>
    </dataValidation>
    <dataValidation type="list" allowBlank="1" showInputMessage="1" showErrorMessage="1" sqref="I2">
      <formula1>"ACH,Card,Other"</formula1>
    </dataValidation>
    <dataValidation type="list" allowBlank="1" showInputMessage="1" showErrorMessage="1" sqref="K2">
      <formula1>"Active,Paused"</formula1>
    </dataValidation>
    <dataValidation type="list" allowBlank="1" showInputMessage="1" showErrorMessage="1" sqref="M2">
      <formula1>"Yes,No"</formula1>
    </dataValidation>
    <dataValidation type="list" allowBlank="1" showInputMessage="1" showErrorMessage="1" sqref="N2">
      <formula1>"Yes,No"</formula1>
    </dataValidation>
    <dataValidation type="list" allowBlank="1" showInputMessage="1" showErrorMessage="1" sqref="B3">
      <formula1>"Housing,Utilities,Internet,Mobile,Insurance,Loans,Taxes,Media/Streaming,Software,Other"</formula1>
    </dataValidation>
    <dataValidation type="list" allowBlank="1" showInputMessage="1" showErrorMessage="1" sqref="D3">
      <formula1>"Bills ACH,Primary Card,Virtual Card"</formula1>
    </dataValidation>
    <dataValidation type="list" allowBlank="1" showInputMessage="1" showErrorMessage="1" sqref="E3">
      <formula1>"Yes,No"</formula1>
    </dataValidation>
    <dataValidation type="whole" allowBlank="1" showInputMessage="1" showErrorMessage="1" sqref="F3">
      <formula1>1</formula1>
      <formula2>31</formula2>
    </dataValidation>
    <dataValidation type="list" allowBlank="1" showInputMessage="1" showErrorMessage="1" sqref="H3">
      <formula1>"Yes,No"</formula1>
    </dataValidation>
    <dataValidation type="list" allowBlank="1" showInputMessage="1" showErrorMessage="1" sqref="I3">
      <formula1>"ACH,Card,Other"</formula1>
    </dataValidation>
    <dataValidation type="list" allowBlank="1" showInputMessage="1" showErrorMessage="1" sqref="K3">
      <formula1>"Active,Paused"</formula1>
    </dataValidation>
    <dataValidation type="list" allowBlank="1" showInputMessage="1" showErrorMessage="1" sqref="M3">
      <formula1>"Yes,No"</formula1>
    </dataValidation>
    <dataValidation type="list" allowBlank="1" showInputMessage="1" showErrorMessage="1" sqref="N3">
      <formula1>"Yes,No"</formula1>
    </dataValidation>
    <dataValidation type="list" allowBlank="1" showInputMessage="1" showErrorMessage="1" sqref="B4">
      <formula1>"Housing,Utilities,Internet,Mobile,Insurance,Loans,Taxes,Media/Streaming,Software,Other"</formula1>
    </dataValidation>
    <dataValidation type="list" allowBlank="1" showInputMessage="1" showErrorMessage="1" sqref="D4">
      <formula1>"Bills ACH,Primary Card,Virtual Card"</formula1>
    </dataValidation>
    <dataValidation type="list" allowBlank="1" showInputMessage="1" showErrorMessage="1" sqref="E4">
      <formula1>"Yes,No"</formula1>
    </dataValidation>
    <dataValidation type="whole" allowBlank="1" showInputMessage="1" showErrorMessage="1" sqref="F4">
      <formula1>1</formula1>
      <formula2>31</formula2>
    </dataValidation>
    <dataValidation type="list" allowBlank="1" showInputMessage="1" showErrorMessage="1" sqref="H4">
      <formula1>"Yes,No"</formula1>
    </dataValidation>
    <dataValidation type="list" allowBlank="1" showInputMessage="1" showErrorMessage="1" sqref="I4">
      <formula1>"ACH,Card,Other"</formula1>
    </dataValidation>
    <dataValidation type="list" allowBlank="1" showInputMessage="1" showErrorMessage="1" sqref="K4">
      <formula1>"Active,Paused"</formula1>
    </dataValidation>
    <dataValidation type="list" allowBlank="1" showInputMessage="1" showErrorMessage="1" sqref="M4">
      <formula1>"Yes,No"</formula1>
    </dataValidation>
    <dataValidation type="list" allowBlank="1" showInputMessage="1" showErrorMessage="1" sqref="N4">
      <formula1>"Yes,No"</formula1>
    </dataValidation>
    <dataValidation type="list" allowBlank="1" showInputMessage="1" showErrorMessage="1" sqref="B5">
      <formula1>"Housing,Utilities,Internet,Mobile,Insurance,Loans,Taxes,Media/Streaming,Software,Other"</formula1>
    </dataValidation>
    <dataValidation type="list" allowBlank="1" showInputMessage="1" showErrorMessage="1" sqref="D5">
      <formula1>"Bills ACH,Primary Card,Virtual Card"</formula1>
    </dataValidation>
    <dataValidation type="list" allowBlank="1" showInputMessage="1" showErrorMessage="1" sqref="E5">
      <formula1>"Yes,No"</formula1>
    </dataValidation>
    <dataValidation type="whole" allowBlank="1" showInputMessage="1" showErrorMessage="1" sqref="F5">
      <formula1>1</formula1>
      <formula2>31</formula2>
    </dataValidation>
    <dataValidation type="list" allowBlank="1" showInputMessage="1" showErrorMessage="1" sqref="H5">
      <formula1>"Yes,No"</formula1>
    </dataValidation>
    <dataValidation type="list" allowBlank="1" showInputMessage="1" showErrorMessage="1" sqref="I5">
      <formula1>"ACH,Card,Other"</formula1>
    </dataValidation>
    <dataValidation type="list" allowBlank="1" showInputMessage="1" showErrorMessage="1" sqref="K5">
      <formula1>"Active,Paused"</formula1>
    </dataValidation>
    <dataValidation type="list" allowBlank="1" showInputMessage="1" showErrorMessage="1" sqref="M5">
      <formula1>"Yes,No"</formula1>
    </dataValidation>
    <dataValidation type="list" allowBlank="1" showInputMessage="1" showErrorMessage="1" sqref="N5">
      <formula1>"Yes,No"</formula1>
    </dataValidation>
    <dataValidation type="list" allowBlank="1" showInputMessage="1" showErrorMessage="1" sqref="B6">
      <formula1>"Housing,Utilities,Internet,Mobile,Insurance,Loans,Taxes,Media/Streaming,Software,Other"</formula1>
    </dataValidation>
    <dataValidation type="list" allowBlank="1" showInputMessage="1" showErrorMessage="1" sqref="D6">
      <formula1>"Bills ACH,Primary Card,Virtual Card"</formula1>
    </dataValidation>
    <dataValidation type="list" allowBlank="1" showInputMessage="1" showErrorMessage="1" sqref="E6">
      <formula1>"Yes,No"</formula1>
    </dataValidation>
    <dataValidation type="whole" allowBlank="1" showInputMessage="1" showErrorMessage="1" sqref="F6">
      <formula1>1</formula1>
      <formula2>31</formula2>
    </dataValidation>
    <dataValidation type="list" allowBlank="1" showInputMessage="1" showErrorMessage="1" sqref="H6">
      <formula1>"Yes,No"</formula1>
    </dataValidation>
    <dataValidation type="list" allowBlank="1" showInputMessage="1" showErrorMessage="1" sqref="I6">
      <formula1>"ACH,Card,Other"</formula1>
    </dataValidation>
    <dataValidation type="list" allowBlank="1" showInputMessage="1" showErrorMessage="1" sqref="K6">
      <formula1>"Active,Paused"</formula1>
    </dataValidation>
    <dataValidation type="list" allowBlank="1" showInputMessage="1" showErrorMessage="1" sqref="M6">
      <formula1>"Yes,No"</formula1>
    </dataValidation>
    <dataValidation type="list" allowBlank="1" showInputMessage="1" showErrorMessage="1" sqref="N6">
      <formula1>"Yes,No"</formula1>
    </dataValidation>
    <dataValidation type="list" allowBlank="1" showInputMessage="1" showErrorMessage="1" sqref="B7">
      <formula1>"Housing,Utilities,Internet,Mobile,Insurance,Loans,Taxes,Media/Streaming,Software,Other"</formula1>
    </dataValidation>
    <dataValidation type="list" allowBlank="1" showInputMessage="1" showErrorMessage="1" sqref="D7">
      <formula1>"Bills ACH,Primary Card,Virtual Card"</formula1>
    </dataValidation>
    <dataValidation type="list" allowBlank="1" showInputMessage="1" showErrorMessage="1" sqref="E7">
      <formula1>"Yes,No"</formula1>
    </dataValidation>
    <dataValidation type="whole" allowBlank="1" showInputMessage="1" showErrorMessage="1" sqref="F7">
      <formula1>1</formula1>
      <formula2>31</formula2>
    </dataValidation>
    <dataValidation type="list" allowBlank="1" showInputMessage="1" showErrorMessage="1" sqref="H7">
      <formula1>"Yes,No"</formula1>
    </dataValidation>
    <dataValidation type="list" allowBlank="1" showInputMessage="1" showErrorMessage="1" sqref="I7">
      <formula1>"ACH,Card,Other"</formula1>
    </dataValidation>
    <dataValidation type="list" allowBlank="1" showInputMessage="1" showErrorMessage="1" sqref="K7">
      <formula1>"Active,Paused"</formula1>
    </dataValidation>
    <dataValidation type="list" allowBlank="1" showInputMessage="1" showErrorMessage="1" sqref="M7">
      <formula1>"Yes,No"</formula1>
    </dataValidation>
    <dataValidation type="list" allowBlank="1" showInputMessage="1" showErrorMessage="1" sqref="N7">
      <formula1>"Yes,No"</formula1>
    </dataValidation>
    <dataValidation type="list" allowBlank="1" showInputMessage="1" showErrorMessage="1" sqref="B8">
      <formula1>"Housing,Utilities,Internet,Mobile,Insurance,Loans,Taxes,Media/Streaming,Software,Other"</formula1>
    </dataValidation>
    <dataValidation type="list" allowBlank="1" showInputMessage="1" showErrorMessage="1" sqref="D8">
      <formula1>"Bills ACH,Primary Card,Virtual Card"</formula1>
    </dataValidation>
    <dataValidation type="list" allowBlank="1" showInputMessage="1" showErrorMessage="1" sqref="E8">
      <formula1>"Yes,No"</formula1>
    </dataValidation>
    <dataValidation type="whole" allowBlank="1" showInputMessage="1" showErrorMessage="1" sqref="F8">
      <formula1>1</formula1>
      <formula2>31</formula2>
    </dataValidation>
    <dataValidation type="list" allowBlank="1" showInputMessage="1" showErrorMessage="1" sqref="H8">
      <formula1>"Yes,No"</formula1>
    </dataValidation>
    <dataValidation type="list" allowBlank="1" showInputMessage="1" showErrorMessage="1" sqref="I8">
      <formula1>"ACH,Card,Other"</formula1>
    </dataValidation>
    <dataValidation type="list" allowBlank="1" showInputMessage="1" showErrorMessage="1" sqref="K8">
      <formula1>"Active,Paused"</formula1>
    </dataValidation>
    <dataValidation type="list" allowBlank="1" showInputMessage="1" showErrorMessage="1" sqref="M8">
      <formula1>"Yes,No"</formula1>
    </dataValidation>
    <dataValidation type="list" allowBlank="1" showInputMessage="1" showErrorMessage="1" sqref="N8">
      <formula1>"Yes,No"</formula1>
    </dataValidation>
    <dataValidation type="list" allowBlank="1" showInputMessage="1" showErrorMessage="1" sqref="B9">
      <formula1>"Housing,Utilities,Internet,Mobile,Insurance,Loans,Taxes,Media/Streaming,Software,Other"</formula1>
    </dataValidation>
    <dataValidation type="list" allowBlank="1" showInputMessage="1" showErrorMessage="1" sqref="D9">
      <formula1>"Bills ACH,Primary Card,Virtual Card"</formula1>
    </dataValidation>
    <dataValidation type="list" allowBlank="1" showInputMessage="1" showErrorMessage="1" sqref="E9">
      <formula1>"Yes,No"</formula1>
    </dataValidation>
    <dataValidation type="whole" allowBlank="1" showInputMessage="1" showErrorMessage="1" sqref="F9">
      <formula1>1</formula1>
      <formula2>31</formula2>
    </dataValidation>
    <dataValidation type="list" allowBlank="1" showInputMessage="1" showErrorMessage="1" sqref="H9">
      <formula1>"Yes,No"</formula1>
    </dataValidation>
    <dataValidation type="list" allowBlank="1" showInputMessage="1" showErrorMessage="1" sqref="I9">
      <formula1>"ACH,Card,Other"</formula1>
    </dataValidation>
    <dataValidation type="list" allowBlank="1" showInputMessage="1" showErrorMessage="1" sqref="K9">
      <formula1>"Active,Paused"</formula1>
    </dataValidation>
    <dataValidation type="list" allowBlank="1" showInputMessage="1" showErrorMessage="1" sqref="M9">
      <formula1>"Yes,No"</formula1>
    </dataValidation>
    <dataValidation type="list" allowBlank="1" showInputMessage="1" showErrorMessage="1" sqref="N9">
      <formula1>"Yes,No"</formula1>
    </dataValidation>
    <dataValidation type="list" allowBlank="1" showInputMessage="1" showErrorMessage="1" sqref="B10">
      <formula1>"Housing,Utilities,Internet,Mobile,Insurance,Loans,Taxes,Media/Streaming,Software,Other"</formula1>
    </dataValidation>
    <dataValidation type="list" allowBlank="1" showInputMessage="1" showErrorMessage="1" sqref="D10">
      <formula1>"Bills ACH,Primary Card,Virtual Card"</formula1>
    </dataValidation>
    <dataValidation type="list" allowBlank="1" showInputMessage="1" showErrorMessage="1" sqref="E10">
      <formula1>"Yes,No"</formula1>
    </dataValidation>
    <dataValidation type="whole" allowBlank="1" showInputMessage="1" showErrorMessage="1" sqref="F10">
      <formula1>1</formula1>
      <formula2>31</formula2>
    </dataValidation>
    <dataValidation type="list" allowBlank="1" showInputMessage="1" showErrorMessage="1" sqref="H10">
      <formula1>"Yes,No"</formula1>
    </dataValidation>
    <dataValidation type="list" allowBlank="1" showInputMessage="1" showErrorMessage="1" sqref="I10">
      <formula1>"ACH,Card,Other"</formula1>
    </dataValidation>
    <dataValidation type="list" allowBlank="1" showInputMessage="1" showErrorMessage="1" sqref="K10">
      <formula1>"Active,Paused"</formula1>
    </dataValidation>
    <dataValidation type="list" allowBlank="1" showInputMessage="1" showErrorMessage="1" sqref="M10">
      <formula1>"Yes,No"</formula1>
    </dataValidation>
    <dataValidation type="list" allowBlank="1" showInputMessage="1" showErrorMessage="1" sqref="N10">
      <formula1>"Yes,No"</formula1>
    </dataValidation>
    <dataValidation type="list" allowBlank="1" showInputMessage="1" showErrorMessage="1" sqref="B11">
      <formula1>"Housing,Utilities,Internet,Mobile,Insurance,Loans,Taxes,Media/Streaming,Software,Other"</formula1>
    </dataValidation>
    <dataValidation type="list" allowBlank="1" showInputMessage="1" showErrorMessage="1" sqref="D11">
      <formula1>"Bills ACH,Primary Card,Virtual Card"</formula1>
    </dataValidation>
    <dataValidation type="list" allowBlank="1" showInputMessage="1" showErrorMessage="1" sqref="E11">
      <formula1>"Yes,No"</formula1>
    </dataValidation>
    <dataValidation type="whole" allowBlank="1" showInputMessage="1" showErrorMessage="1" sqref="F11">
      <formula1>1</formula1>
      <formula2>31</formula2>
    </dataValidation>
    <dataValidation type="list" allowBlank="1" showInputMessage="1" showErrorMessage="1" sqref="H11">
      <formula1>"Yes,No"</formula1>
    </dataValidation>
    <dataValidation type="list" allowBlank="1" showInputMessage="1" showErrorMessage="1" sqref="I11">
      <formula1>"ACH,Card,Other"</formula1>
    </dataValidation>
    <dataValidation type="list" allowBlank="1" showInputMessage="1" showErrorMessage="1" sqref="K11">
      <formula1>"Active,Paused"</formula1>
    </dataValidation>
    <dataValidation type="list" allowBlank="1" showInputMessage="1" showErrorMessage="1" sqref="M11">
      <formula1>"Yes,No"</formula1>
    </dataValidation>
    <dataValidation type="list" allowBlank="1" showInputMessage="1" showErrorMessage="1" sqref="N11">
      <formula1>"Yes,No"</formula1>
    </dataValidation>
    <dataValidation type="list" allowBlank="1" showInputMessage="1" showErrorMessage="1" sqref="B12">
      <formula1>"Housing,Utilities,Internet,Mobile,Insurance,Loans,Taxes,Media/Streaming,Software,Other"</formula1>
    </dataValidation>
    <dataValidation type="list" allowBlank="1" showInputMessage="1" showErrorMessage="1" sqref="D12">
      <formula1>"Bills ACH,Primary Card,Virtual Card"</formula1>
    </dataValidation>
    <dataValidation type="list" allowBlank="1" showInputMessage="1" showErrorMessage="1" sqref="E12">
      <formula1>"Yes,No"</formula1>
    </dataValidation>
    <dataValidation type="whole" allowBlank="1" showInputMessage="1" showErrorMessage="1" sqref="F12">
      <formula1>1</formula1>
      <formula2>31</formula2>
    </dataValidation>
    <dataValidation type="list" allowBlank="1" showInputMessage="1" showErrorMessage="1" sqref="H12">
      <formula1>"Yes,No"</formula1>
    </dataValidation>
    <dataValidation type="list" allowBlank="1" showInputMessage="1" showErrorMessage="1" sqref="I12">
      <formula1>"ACH,Card,Other"</formula1>
    </dataValidation>
    <dataValidation type="list" allowBlank="1" showInputMessage="1" showErrorMessage="1" sqref="K12">
      <formula1>"Active,Paused"</formula1>
    </dataValidation>
    <dataValidation type="list" allowBlank="1" showInputMessage="1" showErrorMessage="1" sqref="M12">
      <formula1>"Yes,No"</formula1>
    </dataValidation>
    <dataValidation type="list" allowBlank="1" showInputMessage="1" showErrorMessage="1" sqref="N12">
      <formula1>"Yes,No"</formula1>
    </dataValidation>
    <dataValidation type="list" allowBlank="1" showInputMessage="1" showErrorMessage="1" sqref="B13">
      <formula1>"Housing,Utilities,Internet,Mobile,Insurance,Loans,Taxes,Media/Streaming,Software,Other"</formula1>
    </dataValidation>
    <dataValidation type="list" allowBlank="1" showInputMessage="1" showErrorMessage="1" sqref="D13">
      <formula1>"Bills ACH,Primary Card,Virtual Card"</formula1>
    </dataValidation>
    <dataValidation type="list" allowBlank="1" showInputMessage="1" showErrorMessage="1" sqref="E13">
      <formula1>"Yes,No"</formula1>
    </dataValidation>
    <dataValidation type="whole" allowBlank="1" showInputMessage="1" showErrorMessage="1" sqref="F13">
      <formula1>1</formula1>
      <formula2>31</formula2>
    </dataValidation>
    <dataValidation type="list" allowBlank="1" showInputMessage="1" showErrorMessage="1" sqref="H13">
      <formula1>"Yes,No"</formula1>
    </dataValidation>
    <dataValidation type="list" allowBlank="1" showInputMessage="1" showErrorMessage="1" sqref="I13">
      <formula1>"ACH,Card,Other"</formula1>
    </dataValidation>
    <dataValidation type="list" allowBlank="1" showInputMessage="1" showErrorMessage="1" sqref="K13">
      <formula1>"Active,Paused"</formula1>
    </dataValidation>
    <dataValidation type="list" allowBlank="1" showInputMessage="1" showErrorMessage="1" sqref="M13">
      <formula1>"Yes,No"</formula1>
    </dataValidation>
    <dataValidation type="list" allowBlank="1" showInputMessage="1" showErrorMessage="1" sqref="N13">
      <formula1>"Yes,No"</formula1>
    </dataValidation>
    <dataValidation type="list" allowBlank="1" showInputMessage="1" showErrorMessage="1" sqref="B14">
      <formula1>"Housing,Utilities,Internet,Mobile,Insurance,Loans,Taxes,Media/Streaming,Software,Other"</formula1>
    </dataValidation>
    <dataValidation type="list" allowBlank="1" showInputMessage="1" showErrorMessage="1" sqref="D14">
      <formula1>"Bills ACH,Primary Card,Virtual Card"</formula1>
    </dataValidation>
    <dataValidation type="list" allowBlank="1" showInputMessage="1" showErrorMessage="1" sqref="E14">
      <formula1>"Yes,No"</formula1>
    </dataValidation>
    <dataValidation type="whole" allowBlank="1" showInputMessage="1" showErrorMessage="1" sqref="F14">
      <formula1>1</formula1>
      <formula2>31</formula2>
    </dataValidation>
    <dataValidation type="list" allowBlank="1" showInputMessage="1" showErrorMessage="1" sqref="H14">
      <formula1>"Yes,No"</formula1>
    </dataValidation>
    <dataValidation type="list" allowBlank="1" showInputMessage="1" showErrorMessage="1" sqref="I14">
      <formula1>"ACH,Card,Other"</formula1>
    </dataValidation>
    <dataValidation type="list" allowBlank="1" showInputMessage="1" showErrorMessage="1" sqref="K14">
      <formula1>"Active,Paused"</formula1>
    </dataValidation>
    <dataValidation type="list" allowBlank="1" showInputMessage="1" showErrorMessage="1" sqref="M14">
      <formula1>"Yes,No"</formula1>
    </dataValidation>
    <dataValidation type="list" allowBlank="1" showInputMessage="1" showErrorMessage="1" sqref="N14">
      <formula1>"Yes,No"</formula1>
    </dataValidation>
    <dataValidation type="list" allowBlank="1" showInputMessage="1" showErrorMessage="1" sqref="B15">
      <formula1>"Housing,Utilities,Internet,Mobile,Insurance,Loans,Taxes,Media/Streaming,Software,Other"</formula1>
    </dataValidation>
    <dataValidation type="list" allowBlank="1" showInputMessage="1" showErrorMessage="1" sqref="D15">
      <formula1>"Bills ACH,Primary Card,Virtual Card"</formula1>
    </dataValidation>
    <dataValidation type="list" allowBlank="1" showInputMessage="1" showErrorMessage="1" sqref="E15">
      <formula1>"Yes,No"</formula1>
    </dataValidation>
    <dataValidation type="whole" allowBlank="1" showInputMessage="1" showErrorMessage="1" sqref="F15">
      <formula1>1</formula1>
      <formula2>31</formula2>
    </dataValidation>
    <dataValidation type="list" allowBlank="1" showInputMessage="1" showErrorMessage="1" sqref="H15">
      <formula1>"Yes,No"</formula1>
    </dataValidation>
    <dataValidation type="list" allowBlank="1" showInputMessage="1" showErrorMessage="1" sqref="I15">
      <formula1>"ACH,Card,Other"</formula1>
    </dataValidation>
    <dataValidation type="list" allowBlank="1" showInputMessage="1" showErrorMessage="1" sqref="K15">
      <formula1>"Active,Paused"</formula1>
    </dataValidation>
    <dataValidation type="list" allowBlank="1" showInputMessage="1" showErrorMessage="1" sqref="M15">
      <formula1>"Yes,No"</formula1>
    </dataValidation>
    <dataValidation type="list" allowBlank="1" showInputMessage="1" showErrorMessage="1" sqref="N15">
      <formula1>"Yes,No"</formula1>
    </dataValidation>
    <dataValidation type="list" allowBlank="1" showInputMessage="1" showErrorMessage="1" sqref="B16">
      <formula1>"Housing,Utilities,Internet,Mobile,Insurance,Loans,Taxes,Media/Streaming,Software,Other"</formula1>
    </dataValidation>
    <dataValidation type="list" allowBlank="1" showInputMessage="1" showErrorMessage="1" sqref="D16">
      <formula1>"Bills ACH,Primary Card,Virtual Card"</formula1>
    </dataValidation>
    <dataValidation type="list" allowBlank="1" showInputMessage="1" showErrorMessage="1" sqref="E16">
      <formula1>"Yes,No"</formula1>
    </dataValidation>
    <dataValidation type="whole" allowBlank="1" showInputMessage="1" showErrorMessage="1" sqref="F16">
      <formula1>1</formula1>
      <formula2>31</formula2>
    </dataValidation>
    <dataValidation type="list" allowBlank="1" showInputMessage="1" showErrorMessage="1" sqref="H16">
      <formula1>"Yes,No"</formula1>
    </dataValidation>
    <dataValidation type="list" allowBlank="1" showInputMessage="1" showErrorMessage="1" sqref="I16">
      <formula1>"ACH,Card,Other"</formula1>
    </dataValidation>
    <dataValidation type="list" allowBlank="1" showInputMessage="1" showErrorMessage="1" sqref="K16">
      <formula1>"Active,Paused"</formula1>
    </dataValidation>
    <dataValidation type="list" allowBlank="1" showInputMessage="1" showErrorMessage="1" sqref="M16">
      <formula1>"Yes,No"</formula1>
    </dataValidation>
    <dataValidation type="list" allowBlank="1" showInputMessage="1" showErrorMessage="1" sqref="N16">
      <formula1>"Yes,No"</formula1>
    </dataValidation>
    <dataValidation type="list" allowBlank="1" showInputMessage="1" showErrorMessage="1" sqref="B17">
      <formula1>"Housing,Utilities,Internet,Mobile,Insurance,Loans,Taxes,Media/Streaming,Software,Other"</formula1>
    </dataValidation>
    <dataValidation type="list" allowBlank="1" showInputMessage="1" showErrorMessage="1" sqref="D17">
      <formula1>"Bills ACH,Primary Card,Virtual Card"</formula1>
    </dataValidation>
    <dataValidation type="list" allowBlank="1" showInputMessage="1" showErrorMessage="1" sqref="E17">
      <formula1>"Yes,No"</formula1>
    </dataValidation>
    <dataValidation type="whole" allowBlank="1" showInputMessage="1" showErrorMessage="1" sqref="F17">
      <formula1>1</formula1>
      <formula2>31</formula2>
    </dataValidation>
    <dataValidation type="list" allowBlank="1" showInputMessage="1" showErrorMessage="1" sqref="H17">
      <formula1>"Yes,No"</formula1>
    </dataValidation>
    <dataValidation type="list" allowBlank="1" showInputMessage="1" showErrorMessage="1" sqref="I17">
      <formula1>"ACH,Card,Other"</formula1>
    </dataValidation>
    <dataValidation type="list" allowBlank="1" showInputMessage="1" showErrorMessage="1" sqref="K17">
      <formula1>"Active,Paused"</formula1>
    </dataValidation>
    <dataValidation type="list" allowBlank="1" showInputMessage="1" showErrorMessage="1" sqref="M17">
      <formula1>"Yes,No"</formula1>
    </dataValidation>
    <dataValidation type="list" allowBlank="1" showInputMessage="1" showErrorMessage="1" sqref="N17">
      <formula1>"Yes,No"</formula1>
    </dataValidation>
    <dataValidation type="list" allowBlank="1" showInputMessage="1" showErrorMessage="1" sqref="B18">
      <formula1>"Housing,Utilities,Internet,Mobile,Insurance,Loans,Taxes,Media/Streaming,Software,Other"</formula1>
    </dataValidation>
    <dataValidation type="list" allowBlank="1" showInputMessage="1" showErrorMessage="1" sqref="D18">
      <formula1>"Bills ACH,Primary Card,Virtual Card"</formula1>
    </dataValidation>
    <dataValidation type="list" allowBlank="1" showInputMessage="1" showErrorMessage="1" sqref="E18">
      <formula1>"Yes,No"</formula1>
    </dataValidation>
    <dataValidation type="whole" allowBlank="1" showInputMessage="1" showErrorMessage="1" sqref="F18">
      <formula1>1</formula1>
      <formula2>31</formula2>
    </dataValidation>
    <dataValidation type="list" allowBlank="1" showInputMessage="1" showErrorMessage="1" sqref="H18">
      <formula1>"Yes,No"</formula1>
    </dataValidation>
    <dataValidation type="list" allowBlank="1" showInputMessage="1" showErrorMessage="1" sqref="I18">
      <formula1>"ACH,Card,Other"</formula1>
    </dataValidation>
    <dataValidation type="list" allowBlank="1" showInputMessage="1" showErrorMessage="1" sqref="K18">
      <formula1>"Active,Paused"</formula1>
    </dataValidation>
    <dataValidation type="list" allowBlank="1" showInputMessage="1" showErrorMessage="1" sqref="M18">
      <formula1>"Yes,No"</formula1>
    </dataValidation>
    <dataValidation type="list" allowBlank="1" showInputMessage="1" showErrorMessage="1" sqref="N18">
      <formula1>"Yes,No"</formula1>
    </dataValidation>
    <dataValidation type="list" allowBlank="1" showInputMessage="1" showErrorMessage="1" sqref="B19">
      <formula1>"Housing,Utilities,Internet,Mobile,Insurance,Loans,Taxes,Media/Streaming,Software,Other"</formula1>
    </dataValidation>
    <dataValidation type="list" allowBlank="1" showInputMessage="1" showErrorMessage="1" sqref="D19">
      <formula1>"Bills ACH,Primary Card,Virtual Card"</formula1>
    </dataValidation>
    <dataValidation type="list" allowBlank="1" showInputMessage="1" showErrorMessage="1" sqref="E19">
      <formula1>"Yes,No"</formula1>
    </dataValidation>
    <dataValidation type="whole" allowBlank="1" showInputMessage="1" showErrorMessage="1" sqref="F19">
      <formula1>1</formula1>
      <formula2>31</formula2>
    </dataValidation>
    <dataValidation type="list" allowBlank="1" showInputMessage="1" showErrorMessage="1" sqref="H19">
      <formula1>"Yes,No"</formula1>
    </dataValidation>
    <dataValidation type="list" allowBlank="1" showInputMessage="1" showErrorMessage="1" sqref="I19">
      <formula1>"ACH,Card,Other"</formula1>
    </dataValidation>
    <dataValidation type="list" allowBlank="1" showInputMessage="1" showErrorMessage="1" sqref="K19">
      <formula1>"Active,Paused"</formula1>
    </dataValidation>
    <dataValidation type="list" allowBlank="1" showInputMessage="1" showErrorMessage="1" sqref="M19">
      <formula1>"Yes,No"</formula1>
    </dataValidation>
    <dataValidation type="list" allowBlank="1" showInputMessage="1" showErrorMessage="1" sqref="N19">
      <formula1>"Yes,No"</formula1>
    </dataValidation>
    <dataValidation type="list" allowBlank="1" showInputMessage="1" showErrorMessage="1" sqref="B20">
      <formula1>"Housing,Utilities,Internet,Mobile,Insurance,Loans,Taxes,Media/Streaming,Software,Other"</formula1>
    </dataValidation>
    <dataValidation type="list" allowBlank="1" showInputMessage="1" showErrorMessage="1" sqref="D20">
      <formula1>"Bills ACH,Primary Card,Virtual Card"</formula1>
    </dataValidation>
    <dataValidation type="list" allowBlank="1" showInputMessage="1" showErrorMessage="1" sqref="E20">
      <formula1>"Yes,No"</formula1>
    </dataValidation>
    <dataValidation type="whole" allowBlank="1" showInputMessage="1" showErrorMessage="1" sqref="F20">
      <formula1>1</formula1>
      <formula2>31</formula2>
    </dataValidation>
    <dataValidation type="list" allowBlank="1" showInputMessage="1" showErrorMessage="1" sqref="H20">
      <formula1>"Yes,No"</formula1>
    </dataValidation>
    <dataValidation type="list" allowBlank="1" showInputMessage="1" showErrorMessage="1" sqref="I20">
      <formula1>"ACH,Card,Other"</formula1>
    </dataValidation>
    <dataValidation type="list" allowBlank="1" showInputMessage="1" showErrorMessage="1" sqref="K20">
      <formula1>"Active,Paused"</formula1>
    </dataValidation>
    <dataValidation type="list" allowBlank="1" showInputMessage="1" showErrorMessage="1" sqref="M20">
      <formula1>"Yes,No"</formula1>
    </dataValidation>
    <dataValidation type="list" allowBlank="1" showInputMessage="1" showErrorMessage="1" sqref="N20">
      <formula1>"Yes,No"</formula1>
    </dataValidation>
    <dataValidation type="list" allowBlank="1" showInputMessage="1" showErrorMessage="1" sqref="B21">
      <formula1>"Housing,Utilities,Internet,Mobile,Insurance,Loans,Taxes,Media/Streaming,Software,Other"</formula1>
    </dataValidation>
    <dataValidation type="list" allowBlank="1" showInputMessage="1" showErrorMessage="1" sqref="D21">
      <formula1>"Bills ACH,Primary Card,Virtual Card"</formula1>
    </dataValidation>
    <dataValidation type="list" allowBlank="1" showInputMessage="1" showErrorMessage="1" sqref="E21">
      <formula1>"Yes,No"</formula1>
    </dataValidation>
    <dataValidation type="whole" allowBlank="1" showInputMessage="1" showErrorMessage="1" sqref="F21">
      <formula1>1</formula1>
      <formula2>31</formula2>
    </dataValidation>
    <dataValidation type="list" allowBlank="1" showInputMessage="1" showErrorMessage="1" sqref="H21">
      <formula1>"Yes,No"</formula1>
    </dataValidation>
    <dataValidation type="list" allowBlank="1" showInputMessage="1" showErrorMessage="1" sqref="I21">
      <formula1>"ACH,Card,Other"</formula1>
    </dataValidation>
    <dataValidation type="list" allowBlank="1" showInputMessage="1" showErrorMessage="1" sqref="K21">
      <formula1>"Active,Paused"</formula1>
    </dataValidation>
    <dataValidation type="list" allowBlank="1" showInputMessage="1" showErrorMessage="1" sqref="M21">
      <formula1>"Yes,No"</formula1>
    </dataValidation>
    <dataValidation type="list" allowBlank="1" showInputMessage="1" showErrorMessage="1" sqref="N21">
      <formula1>"Yes,No"</formula1>
    </dataValidation>
    <dataValidation type="list" allowBlank="1" showInputMessage="1" showErrorMessage="1" sqref="B22">
      <formula1>"Housing,Utilities,Internet,Mobile,Insurance,Loans,Taxes,Media/Streaming,Software,Other"</formula1>
    </dataValidation>
    <dataValidation type="list" allowBlank="1" showInputMessage="1" showErrorMessage="1" sqref="D22">
      <formula1>"Bills ACH,Primary Card,Virtual Card"</formula1>
    </dataValidation>
    <dataValidation type="list" allowBlank="1" showInputMessage="1" showErrorMessage="1" sqref="E22">
      <formula1>"Yes,No"</formula1>
    </dataValidation>
    <dataValidation type="whole" allowBlank="1" showInputMessage="1" showErrorMessage="1" sqref="F22">
      <formula1>1</formula1>
      <formula2>31</formula2>
    </dataValidation>
    <dataValidation type="list" allowBlank="1" showInputMessage="1" showErrorMessage="1" sqref="H22">
      <formula1>"Yes,No"</formula1>
    </dataValidation>
    <dataValidation type="list" allowBlank="1" showInputMessage="1" showErrorMessage="1" sqref="I22">
      <formula1>"ACH,Card,Other"</formula1>
    </dataValidation>
    <dataValidation type="list" allowBlank="1" showInputMessage="1" showErrorMessage="1" sqref="K22">
      <formula1>"Active,Paused"</formula1>
    </dataValidation>
    <dataValidation type="list" allowBlank="1" showInputMessage="1" showErrorMessage="1" sqref="M22">
      <formula1>"Yes,No"</formula1>
    </dataValidation>
    <dataValidation type="list" allowBlank="1" showInputMessage="1" showErrorMessage="1" sqref="N22">
      <formula1>"Yes,No"</formula1>
    </dataValidation>
    <dataValidation type="list" allowBlank="1" showInputMessage="1" showErrorMessage="1" sqref="B23">
      <formula1>"Housing,Utilities,Internet,Mobile,Insurance,Loans,Taxes,Media/Streaming,Software,Other"</formula1>
    </dataValidation>
    <dataValidation type="list" allowBlank="1" showInputMessage="1" showErrorMessage="1" sqref="D23">
      <formula1>"Bills ACH,Primary Card,Virtual Card"</formula1>
    </dataValidation>
    <dataValidation type="list" allowBlank="1" showInputMessage="1" showErrorMessage="1" sqref="E23">
      <formula1>"Yes,No"</formula1>
    </dataValidation>
    <dataValidation type="whole" allowBlank="1" showInputMessage="1" showErrorMessage="1" sqref="F23">
      <formula1>1</formula1>
      <formula2>31</formula2>
    </dataValidation>
    <dataValidation type="list" allowBlank="1" showInputMessage="1" showErrorMessage="1" sqref="H23">
      <formula1>"Yes,No"</formula1>
    </dataValidation>
    <dataValidation type="list" allowBlank="1" showInputMessage="1" showErrorMessage="1" sqref="I23">
      <formula1>"ACH,Card,Other"</formula1>
    </dataValidation>
    <dataValidation type="list" allowBlank="1" showInputMessage="1" showErrorMessage="1" sqref="K23">
      <formula1>"Active,Paused"</formula1>
    </dataValidation>
    <dataValidation type="list" allowBlank="1" showInputMessage="1" showErrorMessage="1" sqref="M23">
      <formula1>"Yes,No"</formula1>
    </dataValidation>
    <dataValidation type="list" allowBlank="1" showInputMessage="1" showErrorMessage="1" sqref="N23">
      <formula1>"Yes,No"</formula1>
    </dataValidation>
    <dataValidation type="list" allowBlank="1" showInputMessage="1" showErrorMessage="1" sqref="B24">
      <formula1>"Housing,Utilities,Internet,Mobile,Insurance,Loans,Taxes,Media/Streaming,Software,Other"</formula1>
    </dataValidation>
    <dataValidation type="list" allowBlank="1" showInputMessage="1" showErrorMessage="1" sqref="D24">
      <formula1>"Bills ACH,Primary Card,Virtual Card"</formula1>
    </dataValidation>
    <dataValidation type="list" allowBlank="1" showInputMessage="1" showErrorMessage="1" sqref="E24">
      <formula1>"Yes,No"</formula1>
    </dataValidation>
    <dataValidation type="whole" allowBlank="1" showInputMessage="1" showErrorMessage="1" sqref="F24">
      <formula1>1</formula1>
      <formula2>31</formula2>
    </dataValidation>
    <dataValidation type="list" allowBlank="1" showInputMessage="1" showErrorMessage="1" sqref="H24">
      <formula1>"Yes,No"</formula1>
    </dataValidation>
    <dataValidation type="list" allowBlank="1" showInputMessage="1" showErrorMessage="1" sqref="I24">
      <formula1>"ACH,Card,Other"</formula1>
    </dataValidation>
    <dataValidation type="list" allowBlank="1" showInputMessage="1" showErrorMessage="1" sqref="K24">
      <formula1>"Active,Paused"</formula1>
    </dataValidation>
    <dataValidation type="list" allowBlank="1" showInputMessage="1" showErrorMessage="1" sqref="M24">
      <formula1>"Yes,No"</formula1>
    </dataValidation>
    <dataValidation type="list" allowBlank="1" showInputMessage="1" showErrorMessage="1" sqref="N24">
      <formula1>"Yes,No"</formula1>
    </dataValidation>
    <dataValidation type="list" allowBlank="1" showInputMessage="1" showErrorMessage="1" sqref="B25">
      <formula1>"Housing,Utilities,Internet,Mobile,Insurance,Loans,Taxes,Media/Streaming,Software,Other"</formula1>
    </dataValidation>
    <dataValidation type="list" allowBlank="1" showInputMessage="1" showErrorMessage="1" sqref="D25">
      <formula1>"Bills ACH,Primary Card,Virtual Card"</formula1>
    </dataValidation>
    <dataValidation type="list" allowBlank="1" showInputMessage="1" showErrorMessage="1" sqref="E25">
      <formula1>"Yes,No"</formula1>
    </dataValidation>
    <dataValidation type="whole" allowBlank="1" showInputMessage="1" showErrorMessage="1" sqref="F25">
      <formula1>1</formula1>
      <formula2>31</formula2>
    </dataValidation>
    <dataValidation type="list" allowBlank="1" showInputMessage="1" showErrorMessage="1" sqref="H25">
      <formula1>"Yes,No"</formula1>
    </dataValidation>
    <dataValidation type="list" allowBlank="1" showInputMessage="1" showErrorMessage="1" sqref="I25">
      <formula1>"ACH,Card,Other"</formula1>
    </dataValidation>
    <dataValidation type="list" allowBlank="1" showInputMessage="1" showErrorMessage="1" sqref="K25">
      <formula1>"Active,Paused"</formula1>
    </dataValidation>
    <dataValidation type="list" allowBlank="1" showInputMessage="1" showErrorMessage="1" sqref="M25">
      <formula1>"Yes,No"</formula1>
    </dataValidation>
    <dataValidation type="list" allowBlank="1" showInputMessage="1" showErrorMessage="1" sqref="N25">
      <formula1>"Yes,No"</formula1>
    </dataValidation>
    <dataValidation type="list" allowBlank="1" showInputMessage="1" showErrorMessage="1" sqref="B26">
      <formula1>"Housing,Utilities,Internet,Mobile,Insurance,Loans,Taxes,Media/Streaming,Software,Other"</formula1>
    </dataValidation>
    <dataValidation type="list" allowBlank="1" showInputMessage="1" showErrorMessage="1" sqref="D26">
      <formula1>"Bills ACH,Primary Card,Virtual Card"</formula1>
    </dataValidation>
    <dataValidation type="list" allowBlank="1" showInputMessage="1" showErrorMessage="1" sqref="E26">
      <formula1>"Yes,No"</formula1>
    </dataValidation>
    <dataValidation type="whole" allowBlank="1" showInputMessage="1" showErrorMessage="1" sqref="F26">
      <formula1>1</formula1>
      <formula2>31</formula2>
    </dataValidation>
    <dataValidation type="list" allowBlank="1" showInputMessage="1" showErrorMessage="1" sqref="H26">
      <formula1>"Yes,No"</formula1>
    </dataValidation>
    <dataValidation type="list" allowBlank="1" showInputMessage="1" showErrorMessage="1" sqref="I26">
      <formula1>"ACH,Card,Other"</formula1>
    </dataValidation>
    <dataValidation type="list" allowBlank="1" showInputMessage="1" showErrorMessage="1" sqref="K26">
      <formula1>"Active,Paused"</formula1>
    </dataValidation>
    <dataValidation type="list" allowBlank="1" showInputMessage="1" showErrorMessage="1" sqref="M26">
      <formula1>"Yes,No"</formula1>
    </dataValidation>
    <dataValidation type="list" allowBlank="1" showInputMessage="1" showErrorMessage="1" sqref="N26">
      <formula1>"Yes,No"</formula1>
    </dataValidation>
    <dataValidation type="list" allowBlank="1" showInputMessage="1" showErrorMessage="1" sqref="B27">
      <formula1>"Housing,Utilities,Internet,Mobile,Insurance,Loans,Taxes,Media/Streaming,Software,Other"</formula1>
    </dataValidation>
    <dataValidation type="list" allowBlank="1" showInputMessage="1" showErrorMessage="1" sqref="D27">
      <formula1>"Bills ACH,Primary Card,Virtual Card"</formula1>
    </dataValidation>
    <dataValidation type="list" allowBlank="1" showInputMessage="1" showErrorMessage="1" sqref="E27">
      <formula1>"Yes,No"</formula1>
    </dataValidation>
    <dataValidation type="whole" allowBlank="1" showInputMessage="1" showErrorMessage="1" sqref="F27">
      <formula1>1</formula1>
      <formula2>31</formula2>
    </dataValidation>
    <dataValidation type="list" allowBlank="1" showInputMessage="1" showErrorMessage="1" sqref="H27">
      <formula1>"Yes,No"</formula1>
    </dataValidation>
    <dataValidation type="list" allowBlank="1" showInputMessage="1" showErrorMessage="1" sqref="I27">
      <formula1>"ACH,Card,Other"</formula1>
    </dataValidation>
    <dataValidation type="list" allowBlank="1" showInputMessage="1" showErrorMessage="1" sqref="K27">
      <formula1>"Active,Paused"</formula1>
    </dataValidation>
    <dataValidation type="list" allowBlank="1" showInputMessage="1" showErrorMessage="1" sqref="M27">
      <formula1>"Yes,No"</formula1>
    </dataValidation>
    <dataValidation type="list" allowBlank="1" showInputMessage="1" showErrorMessage="1" sqref="N27">
      <formula1>"Yes,No"</formula1>
    </dataValidation>
    <dataValidation type="list" allowBlank="1" showInputMessage="1" showErrorMessage="1" sqref="B28">
      <formula1>"Housing,Utilities,Internet,Mobile,Insurance,Loans,Taxes,Media/Streaming,Software,Other"</formula1>
    </dataValidation>
    <dataValidation type="list" allowBlank="1" showInputMessage="1" showErrorMessage="1" sqref="D28">
      <formula1>"Bills ACH,Primary Card,Virtual Card"</formula1>
    </dataValidation>
    <dataValidation type="list" allowBlank="1" showInputMessage="1" showErrorMessage="1" sqref="E28">
      <formula1>"Yes,No"</formula1>
    </dataValidation>
    <dataValidation type="whole" allowBlank="1" showInputMessage="1" showErrorMessage="1" sqref="F28">
      <formula1>1</formula1>
      <formula2>31</formula2>
    </dataValidation>
    <dataValidation type="list" allowBlank="1" showInputMessage="1" showErrorMessage="1" sqref="H28">
      <formula1>"Yes,No"</formula1>
    </dataValidation>
    <dataValidation type="list" allowBlank="1" showInputMessage="1" showErrorMessage="1" sqref="I28">
      <formula1>"ACH,Card,Other"</formula1>
    </dataValidation>
    <dataValidation type="list" allowBlank="1" showInputMessage="1" showErrorMessage="1" sqref="K28">
      <formula1>"Active,Paused"</formula1>
    </dataValidation>
    <dataValidation type="list" allowBlank="1" showInputMessage="1" showErrorMessage="1" sqref="M28">
      <formula1>"Yes,No"</formula1>
    </dataValidation>
    <dataValidation type="list" allowBlank="1" showInputMessage="1" showErrorMessage="1" sqref="N28">
      <formula1>"Yes,No"</formula1>
    </dataValidation>
    <dataValidation type="list" allowBlank="1" showInputMessage="1" showErrorMessage="1" sqref="B29">
      <formula1>"Housing,Utilities,Internet,Mobile,Insurance,Loans,Taxes,Media/Streaming,Software,Other"</formula1>
    </dataValidation>
    <dataValidation type="list" allowBlank="1" showInputMessage="1" showErrorMessage="1" sqref="D29">
      <formula1>"Bills ACH,Primary Card,Virtual Card"</formula1>
    </dataValidation>
    <dataValidation type="list" allowBlank="1" showInputMessage="1" showErrorMessage="1" sqref="E29">
      <formula1>"Yes,No"</formula1>
    </dataValidation>
    <dataValidation type="whole" allowBlank="1" showInputMessage="1" showErrorMessage="1" sqref="F29">
      <formula1>1</formula1>
      <formula2>31</formula2>
    </dataValidation>
    <dataValidation type="list" allowBlank="1" showInputMessage="1" showErrorMessage="1" sqref="H29">
      <formula1>"Yes,No"</formula1>
    </dataValidation>
    <dataValidation type="list" allowBlank="1" showInputMessage="1" showErrorMessage="1" sqref="I29">
      <formula1>"ACH,Card,Other"</formula1>
    </dataValidation>
    <dataValidation type="list" allowBlank="1" showInputMessage="1" showErrorMessage="1" sqref="K29">
      <formula1>"Active,Paused"</formula1>
    </dataValidation>
    <dataValidation type="list" allowBlank="1" showInputMessage="1" showErrorMessage="1" sqref="M29">
      <formula1>"Yes,No"</formula1>
    </dataValidation>
    <dataValidation type="list" allowBlank="1" showInputMessage="1" showErrorMessage="1" sqref="N29">
      <formula1>"Yes,No"</formula1>
    </dataValidation>
    <dataValidation type="list" allowBlank="1" showInputMessage="1" showErrorMessage="1" sqref="B30">
      <formula1>"Housing,Utilities,Internet,Mobile,Insurance,Loans,Taxes,Media/Streaming,Software,Other"</formula1>
    </dataValidation>
    <dataValidation type="list" allowBlank="1" showInputMessage="1" showErrorMessage="1" sqref="D30">
      <formula1>"Bills ACH,Primary Card,Virtual Card"</formula1>
    </dataValidation>
    <dataValidation type="list" allowBlank="1" showInputMessage="1" showErrorMessage="1" sqref="E30">
      <formula1>"Yes,No"</formula1>
    </dataValidation>
    <dataValidation type="whole" allowBlank="1" showInputMessage="1" showErrorMessage="1" sqref="F30">
      <formula1>1</formula1>
      <formula2>31</formula2>
    </dataValidation>
    <dataValidation type="list" allowBlank="1" showInputMessage="1" showErrorMessage="1" sqref="H30">
      <formula1>"Yes,No"</formula1>
    </dataValidation>
    <dataValidation type="list" allowBlank="1" showInputMessage="1" showErrorMessage="1" sqref="I30">
      <formula1>"ACH,Card,Other"</formula1>
    </dataValidation>
    <dataValidation type="list" allowBlank="1" showInputMessage="1" showErrorMessage="1" sqref="K30">
      <formula1>"Active,Paused"</formula1>
    </dataValidation>
    <dataValidation type="list" allowBlank="1" showInputMessage="1" showErrorMessage="1" sqref="M30">
      <formula1>"Yes,No"</formula1>
    </dataValidation>
    <dataValidation type="list" allowBlank="1" showInputMessage="1" showErrorMessage="1" sqref="N30">
      <formula1>"Yes,No"</formula1>
    </dataValidation>
    <dataValidation type="list" allowBlank="1" showInputMessage="1" showErrorMessage="1" sqref="B31">
      <formula1>"Housing,Utilities,Internet,Mobile,Insurance,Loans,Taxes,Media/Streaming,Software,Other"</formula1>
    </dataValidation>
    <dataValidation type="list" allowBlank="1" showInputMessage="1" showErrorMessage="1" sqref="D31">
      <formula1>"Bills ACH,Primary Card,Virtual Card"</formula1>
    </dataValidation>
    <dataValidation type="list" allowBlank="1" showInputMessage="1" showErrorMessage="1" sqref="E31">
      <formula1>"Yes,No"</formula1>
    </dataValidation>
    <dataValidation type="whole" allowBlank="1" showInputMessage="1" showErrorMessage="1" sqref="F31">
      <formula1>1</formula1>
      <formula2>31</formula2>
    </dataValidation>
    <dataValidation type="list" allowBlank="1" showInputMessage="1" showErrorMessage="1" sqref="H31">
      <formula1>"Yes,No"</formula1>
    </dataValidation>
    <dataValidation type="list" allowBlank="1" showInputMessage="1" showErrorMessage="1" sqref="I31">
      <formula1>"ACH,Card,Other"</formula1>
    </dataValidation>
    <dataValidation type="list" allowBlank="1" showInputMessage="1" showErrorMessage="1" sqref="K31">
      <formula1>"Active,Paused"</formula1>
    </dataValidation>
    <dataValidation type="list" allowBlank="1" showInputMessage="1" showErrorMessage="1" sqref="M31">
      <formula1>"Yes,No"</formula1>
    </dataValidation>
    <dataValidation type="list" allowBlank="1" showInputMessage="1" showErrorMessage="1" sqref="N31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defaultRowHeight="15"/>
  <cols>
    <col min="1" max="7" width="22.7109375" customWidth="1"/>
  </cols>
  <sheetData>
    <row r="1" spans="1:7">
      <c r="A1" s="1" t="s">
        <v>60</v>
      </c>
    </row>
    <row r="2" spans="1:7">
      <c r="A2" s="2" t="s">
        <v>61</v>
      </c>
    </row>
    <row r="4" spans="1:7">
      <c r="A4" s="3" t="s">
        <v>62</v>
      </c>
      <c r="B4" s="8">
        <f>YEAR(TODAY())</f>
        <v>0</v>
      </c>
    </row>
    <row r="5" spans="1:7">
      <c r="A5" s="3" t="s">
        <v>63</v>
      </c>
      <c r="B5" s="8">
        <f>MONTH(TODAY())</f>
        <v>0</v>
      </c>
    </row>
    <row r="7" spans="1:7">
      <c r="A7" s="6" t="s">
        <v>11</v>
      </c>
      <c r="B7" s="6" t="s">
        <v>64</v>
      </c>
      <c r="C7" s="6" t="s">
        <v>65</v>
      </c>
      <c r="D7" s="6" t="s">
        <v>15</v>
      </c>
      <c r="E7" s="6" t="s">
        <v>66</v>
      </c>
      <c r="F7" s="6" t="s">
        <v>67</v>
      </c>
      <c r="G7" s="6" t="s">
        <v>25</v>
      </c>
    </row>
    <row r="8" spans="1:7">
      <c r="A8">
        <f>IF(Bills_Log!$K2="Active", Bills_Log!$A2, "")</f>
        <v>0</v>
      </c>
      <c r="B8" s="9">
        <f>IF(Bills_Log!$K2="Active", DATE($B$4,$B$5,Bills_Log!$F2), "")</f>
        <v>0</v>
      </c>
      <c r="C8" s="7">
        <f>IF(Bills_Log!$K2="Active", Bills_Log!$G2, "")</f>
        <v>0</v>
      </c>
      <c r="D8">
        <f>IF(Bills_Log!$K2="Active", Bills_Log!$E2, "")</f>
        <v>0</v>
      </c>
      <c r="E8" s="4"/>
      <c r="F8" s="4"/>
      <c r="G8" s="4"/>
    </row>
    <row r="9" spans="1:7">
      <c r="A9">
        <f>IF(Bills_Log!$K3="Active", Bills_Log!$A3, "")</f>
        <v>0</v>
      </c>
      <c r="B9" s="9">
        <f>IF(Bills_Log!$K3="Active", DATE($B$4,$B$5,Bills_Log!$F3), "")</f>
        <v>0</v>
      </c>
      <c r="C9" s="7">
        <f>IF(Bills_Log!$K3="Active", Bills_Log!$G3, "")</f>
        <v>0</v>
      </c>
      <c r="D9">
        <f>IF(Bills_Log!$K3="Active", Bills_Log!$E3, "")</f>
        <v>0</v>
      </c>
      <c r="E9" s="4"/>
      <c r="F9" s="4"/>
      <c r="G9" s="4"/>
    </row>
    <row r="10" spans="1:7">
      <c r="A10">
        <f>IF(Bills_Log!$K4="Active", Bills_Log!$A4, "")</f>
        <v>0</v>
      </c>
      <c r="B10" s="9">
        <f>IF(Bills_Log!$K4="Active", DATE($B$4,$B$5,Bills_Log!$F4), "")</f>
        <v>0</v>
      </c>
      <c r="C10" s="7">
        <f>IF(Bills_Log!$K4="Active", Bills_Log!$G4, "")</f>
        <v>0</v>
      </c>
      <c r="D10">
        <f>IF(Bills_Log!$K4="Active", Bills_Log!$E4, "")</f>
        <v>0</v>
      </c>
      <c r="E10" s="4"/>
      <c r="F10" s="4"/>
      <c r="G10" s="4"/>
    </row>
    <row r="11" spans="1:7">
      <c r="A11">
        <f>IF(Bills_Log!$K5="Active", Bills_Log!$A5, "")</f>
        <v>0</v>
      </c>
      <c r="B11" s="9">
        <f>IF(Bills_Log!$K5="Active", DATE($B$4,$B$5,Bills_Log!$F5), "")</f>
        <v>0</v>
      </c>
      <c r="C11" s="7">
        <f>IF(Bills_Log!$K5="Active", Bills_Log!$G5, "")</f>
        <v>0</v>
      </c>
      <c r="D11">
        <f>IF(Bills_Log!$K5="Active", Bills_Log!$E5, "")</f>
        <v>0</v>
      </c>
      <c r="E11" s="4"/>
      <c r="F11" s="4"/>
      <c r="G11" s="4"/>
    </row>
    <row r="12" spans="1:7">
      <c r="A12">
        <f>IF(Bills_Log!$K6="Active", Bills_Log!$A6, "")</f>
        <v>0</v>
      </c>
      <c r="B12" s="9">
        <f>IF(Bills_Log!$K6="Active", DATE($B$4,$B$5,Bills_Log!$F6), "")</f>
        <v>0</v>
      </c>
      <c r="C12" s="7">
        <f>IF(Bills_Log!$K6="Active", Bills_Log!$G6, "")</f>
        <v>0</v>
      </c>
      <c r="D12">
        <f>IF(Bills_Log!$K6="Active", Bills_Log!$E6, "")</f>
        <v>0</v>
      </c>
      <c r="E12" s="4"/>
      <c r="F12" s="4"/>
      <c r="G12" s="4"/>
    </row>
    <row r="13" spans="1:7">
      <c r="A13">
        <f>IF(Bills_Log!$K7="Active", Bills_Log!$A7, "")</f>
        <v>0</v>
      </c>
      <c r="B13" s="9">
        <f>IF(Bills_Log!$K7="Active", DATE($B$4,$B$5,Bills_Log!$F7), "")</f>
        <v>0</v>
      </c>
      <c r="C13" s="7">
        <f>IF(Bills_Log!$K7="Active", Bills_Log!$G7, "")</f>
        <v>0</v>
      </c>
      <c r="D13">
        <f>IF(Bills_Log!$K7="Active", Bills_Log!$E7, "")</f>
        <v>0</v>
      </c>
      <c r="E13" s="4"/>
      <c r="F13" s="4"/>
      <c r="G13" s="4"/>
    </row>
    <row r="14" spans="1:7">
      <c r="A14">
        <f>IF(Bills_Log!$K8="Active", Bills_Log!$A8, "")</f>
        <v>0</v>
      </c>
      <c r="B14" s="9">
        <f>IF(Bills_Log!$K8="Active", DATE($B$4,$B$5,Bills_Log!$F8), "")</f>
        <v>0</v>
      </c>
      <c r="C14" s="7">
        <f>IF(Bills_Log!$K8="Active", Bills_Log!$G8, "")</f>
        <v>0</v>
      </c>
      <c r="D14">
        <f>IF(Bills_Log!$K8="Active", Bills_Log!$E8, "")</f>
        <v>0</v>
      </c>
      <c r="E14" s="4"/>
      <c r="F14" s="4"/>
      <c r="G14" s="4"/>
    </row>
    <row r="15" spans="1:7">
      <c r="A15">
        <f>IF(Bills_Log!$K9="Active", Bills_Log!$A9, "")</f>
        <v>0</v>
      </c>
      <c r="B15" s="9">
        <f>IF(Bills_Log!$K9="Active", DATE($B$4,$B$5,Bills_Log!$F9), "")</f>
        <v>0</v>
      </c>
      <c r="C15" s="7">
        <f>IF(Bills_Log!$K9="Active", Bills_Log!$G9, "")</f>
        <v>0</v>
      </c>
      <c r="D15">
        <f>IF(Bills_Log!$K9="Active", Bills_Log!$E9, "")</f>
        <v>0</v>
      </c>
      <c r="E15" s="4"/>
      <c r="F15" s="4"/>
      <c r="G15" s="4"/>
    </row>
    <row r="16" spans="1:7">
      <c r="A16">
        <f>IF(Bills_Log!$K10="Active", Bills_Log!$A10, "")</f>
        <v>0</v>
      </c>
      <c r="B16" s="9">
        <f>IF(Bills_Log!$K10="Active", DATE($B$4,$B$5,Bills_Log!$F10), "")</f>
        <v>0</v>
      </c>
      <c r="C16" s="7">
        <f>IF(Bills_Log!$K10="Active", Bills_Log!$G10, "")</f>
        <v>0</v>
      </c>
      <c r="D16">
        <f>IF(Bills_Log!$K10="Active", Bills_Log!$E10, "")</f>
        <v>0</v>
      </c>
      <c r="E16" s="4"/>
      <c r="F16" s="4"/>
      <c r="G16" s="4"/>
    </row>
    <row r="17" spans="1:7">
      <c r="A17">
        <f>IF(Bills_Log!$K11="Active", Bills_Log!$A11, "")</f>
        <v>0</v>
      </c>
      <c r="B17" s="9">
        <f>IF(Bills_Log!$K11="Active", DATE($B$4,$B$5,Bills_Log!$F11), "")</f>
        <v>0</v>
      </c>
      <c r="C17" s="7">
        <f>IF(Bills_Log!$K11="Active", Bills_Log!$G11, "")</f>
        <v>0</v>
      </c>
      <c r="D17">
        <f>IF(Bills_Log!$K11="Active", Bills_Log!$E11, "")</f>
        <v>0</v>
      </c>
      <c r="E17" s="4"/>
      <c r="F17" s="4"/>
      <c r="G17" s="4"/>
    </row>
    <row r="18" spans="1:7">
      <c r="A18">
        <f>IF(Bills_Log!$K12="Active", Bills_Log!$A12, "")</f>
        <v>0</v>
      </c>
      <c r="B18" s="9">
        <f>IF(Bills_Log!$K12="Active", DATE($B$4,$B$5,Bills_Log!$F12), "")</f>
        <v>0</v>
      </c>
      <c r="C18" s="7">
        <f>IF(Bills_Log!$K12="Active", Bills_Log!$G12, "")</f>
        <v>0</v>
      </c>
      <c r="D18">
        <f>IF(Bills_Log!$K12="Active", Bills_Log!$E12, "")</f>
        <v>0</v>
      </c>
      <c r="E18" s="4"/>
      <c r="F18" s="4"/>
      <c r="G18" s="4"/>
    </row>
    <row r="19" spans="1:7">
      <c r="A19">
        <f>IF(Bills_Log!$K13="Active", Bills_Log!$A13, "")</f>
        <v>0</v>
      </c>
      <c r="B19" s="9">
        <f>IF(Bills_Log!$K13="Active", DATE($B$4,$B$5,Bills_Log!$F13), "")</f>
        <v>0</v>
      </c>
      <c r="C19" s="7">
        <f>IF(Bills_Log!$K13="Active", Bills_Log!$G13, "")</f>
        <v>0</v>
      </c>
      <c r="D19">
        <f>IF(Bills_Log!$K13="Active", Bills_Log!$E13, "")</f>
        <v>0</v>
      </c>
      <c r="E19" s="4"/>
      <c r="F19" s="4"/>
      <c r="G19" s="4"/>
    </row>
    <row r="20" spans="1:7">
      <c r="A20">
        <f>IF(Bills_Log!$K14="Active", Bills_Log!$A14, "")</f>
        <v>0</v>
      </c>
      <c r="B20" s="9">
        <f>IF(Bills_Log!$K14="Active", DATE($B$4,$B$5,Bills_Log!$F14), "")</f>
        <v>0</v>
      </c>
      <c r="C20" s="7">
        <f>IF(Bills_Log!$K14="Active", Bills_Log!$G14, "")</f>
        <v>0</v>
      </c>
      <c r="D20">
        <f>IF(Bills_Log!$K14="Active", Bills_Log!$E14, "")</f>
        <v>0</v>
      </c>
      <c r="E20" s="4"/>
      <c r="F20" s="4"/>
      <c r="G20" s="4"/>
    </row>
    <row r="21" spans="1:7">
      <c r="A21">
        <f>IF(Bills_Log!$K15="Active", Bills_Log!$A15, "")</f>
        <v>0</v>
      </c>
      <c r="B21" s="9">
        <f>IF(Bills_Log!$K15="Active", DATE($B$4,$B$5,Bills_Log!$F15), "")</f>
        <v>0</v>
      </c>
      <c r="C21" s="7">
        <f>IF(Bills_Log!$K15="Active", Bills_Log!$G15, "")</f>
        <v>0</v>
      </c>
      <c r="D21">
        <f>IF(Bills_Log!$K15="Active", Bills_Log!$E15, "")</f>
        <v>0</v>
      </c>
      <c r="E21" s="4"/>
      <c r="F21" s="4"/>
      <c r="G21" s="4"/>
    </row>
    <row r="22" spans="1:7">
      <c r="A22">
        <f>IF(Bills_Log!$K16="Active", Bills_Log!$A16, "")</f>
        <v>0</v>
      </c>
      <c r="B22" s="9">
        <f>IF(Bills_Log!$K16="Active", DATE($B$4,$B$5,Bills_Log!$F16), "")</f>
        <v>0</v>
      </c>
      <c r="C22" s="7">
        <f>IF(Bills_Log!$K16="Active", Bills_Log!$G16, "")</f>
        <v>0</v>
      </c>
      <c r="D22">
        <f>IF(Bills_Log!$K16="Active", Bills_Log!$E16, "")</f>
        <v>0</v>
      </c>
      <c r="E22" s="4"/>
      <c r="F22" s="4"/>
      <c r="G22" s="4"/>
    </row>
    <row r="23" spans="1:7">
      <c r="A23">
        <f>IF(Bills_Log!$K17="Active", Bills_Log!$A17, "")</f>
        <v>0</v>
      </c>
      <c r="B23" s="9">
        <f>IF(Bills_Log!$K17="Active", DATE($B$4,$B$5,Bills_Log!$F17), "")</f>
        <v>0</v>
      </c>
      <c r="C23" s="7">
        <f>IF(Bills_Log!$K17="Active", Bills_Log!$G17, "")</f>
        <v>0</v>
      </c>
      <c r="D23">
        <f>IF(Bills_Log!$K17="Active", Bills_Log!$E17, "")</f>
        <v>0</v>
      </c>
      <c r="E23" s="4"/>
      <c r="F23" s="4"/>
      <c r="G23" s="4"/>
    </row>
    <row r="24" spans="1:7">
      <c r="A24">
        <f>IF(Bills_Log!$K18="Active", Bills_Log!$A18, "")</f>
        <v>0</v>
      </c>
      <c r="B24" s="9">
        <f>IF(Bills_Log!$K18="Active", DATE($B$4,$B$5,Bills_Log!$F18), "")</f>
        <v>0</v>
      </c>
      <c r="C24" s="7">
        <f>IF(Bills_Log!$K18="Active", Bills_Log!$G18, "")</f>
        <v>0</v>
      </c>
      <c r="D24">
        <f>IF(Bills_Log!$K18="Active", Bills_Log!$E18, "")</f>
        <v>0</v>
      </c>
      <c r="E24" s="4"/>
      <c r="F24" s="4"/>
      <c r="G24" s="4"/>
    </row>
    <row r="25" spans="1:7">
      <c r="A25">
        <f>IF(Bills_Log!$K19="Active", Bills_Log!$A19, "")</f>
        <v>0</v>
      </c>
      <c r="B25" s="9">
        <f>IF(Bills_Log!$K19="Active", DATE($B$4,$B$5,Bills_Log!$F19), "")</f>
        <v>0</v>
      </c>
      <c r="C25" s="7">
        <f>IF(Bills_Log!$K19="Active", Bills_Log!$G19, "")</f>
        <v>0</v>
      </c>
      <c r="D25">
        <f>IF(Bills_Log!$K19="Active", Bills_Log!$E19, "")</f>
        <v>0</v>
      </c>
      <c r="E25" s="4"/>
      <c r="F25" s="4"/>
      <c r="G25" s="4"/>
    </row>
    <row r="26" spans="1:7">
      <c r="A26">
        <f>IF(Bills_Log!$K20="Active", Bills_Log!$A20, "")</f>
        <v>0</v>
      </c>
      <c r="B26" s="9">
        <f>IF(Bills_Log!$K20="Active", DATE($B$4,$B$5,Bills_Log!$F20), "")</f>
        <v>0</v>
      </c>
      <c r="C26" s="7">
        <f>IF(Bills_Log!$K20="Active", Bills_Log!$G20, "")</f>
        <v>0</v>
      </c>
      <c r="D26">
        <f>IF(Bills_Log!$K20="Active", Bills_Log!$E20, "")</f>
        <v>0</v>
      </c>
      <c r="E26" s="4"/>
      <c r="F26" s="4"/>
      <c r="G26" s="4"/>
    </row>
    <row r="27" spans="1:7">
      <c r="A27">
        <f>IF(Bills_Log!$K21="Active", Bills_Log!$A21, "")</f>
        <v>0</v>
      </c>
      <c r="B27" s="9">
        <f>IF(Bills_Log!$K21="Active", DATE($B$4,$B$5,Bills_Log!$F21), "")</f>
        <v>0</v>
      </c>
      <c r="C27" s="7">
        <f>IF(Bills_Log!$K21="Active", Bills_Log!$G21, "")</f>
        <v>0</v>
      </c>
      <c r="D27">
        <f>IF(Bills_Log!$K21="Active", Bills_Log!$E21, "")</f>
        <v>0</v>
      </c>
      <c r="E27" s="4"/>
      <c r="F27" s="4"/>
      <c r="G27" s="4"/>
    </row>
  </sheetData>
  <conditionalFormatting sqref="A8:G27">
    <cfRule type="expression" dxfId="1" priority="1">
      <formula>(B7-TODAY())&lt;=3 * (E7&lt;&gt;"Yes")</formula>
    </cfRule>
  </conditionalFormatting>
  <conditionalFormatting sqref="E8:F27">
    <cfRule type="cellIs" dxfId="0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cols>
    <col min="1" max="5" width="38.7109375" customWidth="1"/>
  </cols>
  <sheetData>
    <row r="1" spans="1:3">
      <c r="A1" s="1" t="s">
        <v>68</v>
      </c>
    </row>
    <row r="2" spans="1:3">
      <c r="A2" s="2" t="s">
        <v>69</v>
      </c>
    </row>
    <row r="4" spans="1:3">
      <c r="A4" s="3" t="s">
        <v>9</v>
      </c>
      <c r="B4">
        <f>IF(Accounts!B4&gt;0, Accounts!B3/Accounts!B4, "")</f>
        <v>0</v>
      </c>
    </row>
    <row r="5" spans="1:3">
      <c r="A5" s="3" t="s">
        <v>70</v>
      </c>
      <c r="B5">
        <f>IFERROR(COUNTIFS(Bills_Log!$E:$E,"Yes",Bills_Log!$K:$K,"Active")/COUNTIF(Bills_Log!$K:$K,"Active"),"")</f>
        <v>0</v>
      </c>
      <c r="C5" s="2" t="s">
        <v>71</v>
      </c>
    </row>
    <row r="6" spans="1:3">
      <c r="A6" s="3" t="s">
        <v>72</v>
      </c>
      <c r="B6">
        <f>COUNTIFS(Bills_Log!$K$2:$K$31,"Active",Bills_Log!$P$2:$P$31,"&gt;=",0,Bills_Log!$P$2:$P$31,"&lt;=",7)</f>
        <v>0</v>
      </c>
    </row>
    <row r="7" spans="1:3">
      <c r="A7" s="3" t="s">
        <v>73</v>
      </c>
      <c r="B7">
        <f>COUNTIFS(Bills_Log!$K:$K,"Active",Bills_Log!$E:$E,"No")</f>
        <v>0</v>
      </c>
    </row>
    <row r="9" spans="1:3">
      <c r="A9" s="3" t="s">
        <v>74</v>
      </c>
    </row>
    <row r="10" spans="1:3">
      <c r="A10" t="s">
        <v>75</v>
      </c>
      <c r="B10" t="s">
        <v>26</v>
      </c>
    </row>
    <row r="11" spans="1:3">
      <c r="A11">
        <f>INDEX(Bills_Log!$A$2:$A$31, MATCH(B11, Bills_Log!$P$2:$P$31, 0))</f>
        <v>0</v>
      </c>
      <c r="B11">
        <f>SMALL(IF((Bills_Log!$K$2:$K$31="Active")*(Bills_Log!$P$2:$P$31&gt;=0),Bills_Log!$P$2:$P$31),1)</f>
        <v>0</v>
      </c>
    </row>
    <row r="12" spans="1:3">
      <c r="A12">
        <f>INDEX(Bills_Log!$A$2:$A$31, MATCH(B12, Bills_Log!$P$2:$P$31, 0))</f>
        <v>0</v>
      </c>
      <c r="B12">
        <f>SMALL(IF((Bills_Log!$K$2:$K$31="Active")*(Bills_Log!$P$2:$P$31&gt;=0),Bills_Log!$P$2:$P$31),2)</f>
        <v>0</v>
      </c>
    </row>
    <row r="13" spans="1:3">
      <c r="A13">
        <f>INDEX(Bills_Log!$A$2:$A$31, MATCH(B13, Bills_Log!$P$2:$P$31, 0))</f>
        <v>0</v>
      </c>
      <c r="B13">
        <f>SMALL(IF((Bills_Log!$K$2:$K$31="Active")*(Bills_Log!$P$2:$P$31&gt;=0),Bills_Log!$P$2:$P$31),3)</f>
        <v>0</v>
      </c>
    </row>
    <row r="14" spans="1:3">
      <c r="A14">
        <f>INDEX(Bills_Log!$A$2:$A$31, MATCH(B14, Bills_Log!$P$2:$P$31, 0))</f>
        <v>0</v>
      </c>
      <c r="B14">
        <f>SMALL(IF((Bills_Log!$K$2:$K$31="Active")*(Bills_Log!$P$2:$P$31&gt;=0),Bills_Log!$P$2:$P$31),4)</f>
        <v>0</v>
      </c>
    </row>
    <row r="15" spans="1:3">
      <c r="A15">
        <f>INDEX(Bills_Log!$A$2:$A$31, MATCH(B15, Bills_Log!$P$2:$P$31, 0))</f>
        <v>0</v>
      </c>
      <c r="B15">
        <f>SMALL(IF((Bills_Log!$K$2:$K$31="Active")*(Bills_Log!$P$2:$P$31&gt;=0),Bills_Log!$P$2:$P$31),5)</f>
        <v>0</v>
      </c>
    </row>
    <row r="17" spans="1:1">
      <c r="A17" s="2" t="s">
        <v>76</v>
      </c>
    </row>
  </sheetData>
  <conditionalFormatting sqref="B4">
    <cfRule type="cellIs" dxfId="0" priority="1" operator="greaterThanOrEqual">
      <formula>1</formula>
    </cfRule>
    <cfRule type="cellIs" dxfId="1" priority="2" operator="between">
      <formula>0.5</formula>
      <formula>0.99</formula>
    </cfRule>
    <cfRule type="cellIs" dxfId="2" priority="3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Accounts</vt:lpstr>
      <vt:lpstr>Bills_Log</vt:lpstr>
      <vt:lpstr>Calendar_Checklist</vt:lpstr>
      <vt:lpstr>Summary_Dashboard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2025-09-02T10:21:03Z</dcterms:created>
  <dcterms:modified xsi:type="dcterms:W3CDTF">2025-09-02T10:21:03Z</dcterms:modified>
</cp:coreProperties>
</file>