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c2b07330f0f22f0/Documents/Springfield Ohio Notes/"/>
    </mc:Choice>
  </mc:AlternateContent>
  <xr:revisionPtr revIDLastSave="1137" documentId="8_{E95D8B5B-A3CA-4314-A1A6-C0C5AE7BE926}" xr6:coauthVersionLast="47" xr6:coauthVersionMax="47" xr10:uidLastSave="{B1DFFD1E-5876-4897-88F7-CFAA54E625D7}"/>
  <bookViews>
    <workbookView xWindow="-110" yWindow="-110" windowWidth="22620" windowHeight="13500" xr2:uid="{09108A7E-1964-4DF6-A109-984DFDF284CE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" i="1" l="1"/>
  <c r="X7" i="1"/>
  <c r="W7" i="1"/>
  <c r="V33" i="1"/>
  <c r="X33" i="1"/>
  <c r="Y33" i="1" s="1"/>
  <c r="D37" i="1"/>
  <c r="E37" i="1" s="1"/>
  <c r="Q42" i="1"/>
  <c r="S42" i="1" s="1"/>
  <c r="T42" i="1" s="1"/>
  <c r="L42" i="1"/>
  <c r="N42" i="1" s="1"/>
  <c r="O42" i="1" s="1"/>
  <c r="G42" i="1"/>
  <c r="I42" i="1" s="1"/>
  <c r="J42" i="1" s="1"/>
  <c r="D42" i="1"/>
  <c r="E42" i="1" s="1"/>
  <c r="Q41" i="1"/>
  <c r="S41" i="1" s="1"/>
  <c r="T41" i="1" s="1"/>
  <c r="L41" i="1"/>
  <c r="N41" i="1" s="1"/>
  <c r="O41" i="1" s="1"/>
  <c r="G41" i="1"/>
  <c r="I41" i="1" s="1"/>
  <c r="J41" i="1" s="1"/>
  <c r="D41" i="1"/>
  <c r="E41" i="1" s="1"/>
  <c r="Q40" i="1"/>
  <c r="S40" i="1" s="1"/>
  <c r="T40" i="1" s="1"/>
  <c r="L40" i="1"/>
  <c r="N40" i="1" s="1"/>
  <c r="O40" i="1" s="1"/>
  <c r="G40" i="1"/>
  <c r="I40" i="1" s="1"/>
  <c r="J40" i="1" s="1"/>
  <c r="D40" i="1"/>
  <c r="E40" i="1" s="1"/>
  <c r="V39" i="1"/>
  <c r="X39" i="1" s="1"/>
  <c r="Y39" i="1" s="1"/>
  <c r="Q39" i="1"/>
  <c r="S39" i="1" s="1"/>
  <c r="T39" i="1" s="1"/>
  <c r="L39" i="1"/>
  <c r="N39" i="1" s="1"/>
  <c r="O39" i="1" s="1"/>
  <c r="G39" i="1"/>
  <c r="I39" i="1" s="1"/>
  <c r="J39" i="1" s="1"/>
  <c r="D39" i="1"/>
  <c r="E39" i="1" s="1"/>
  <c r="V38" i="1"/>
  <c r="X38" i="1" s="1"/>
  <c r="Y38" i="1" s="1"/>
  <c r="Q38" i="1"/>
  <c r="S38" i="1" s="1"/>
  <c r="T38" i="1" s="1"/>
  <c r="L38" i="1"/>
  <c r="N38" i="1" s="1"/>
  <c r="O38" i="1" s="1"/>
  <c r="G38" i="1"/>
  <c r="I38" i="1" s="1"/>
  <c r="J38" i="1" s="1"/>
  <c r="D38" i="1"/>
  <c r="E38" i="1" s="1"/>
  <c r="V37" i="1"/>
  <c r="X37" i="1" s="1"/>
  <c r="Y37" i="1" s="1"/>
  <c r="Q37" i="1"/>
  <c r="S37" i="1" s="1"/>
  <c r="T37" i="1" s="1"/>
  <c r="L37" i="1"/>
  <c r="N37" i="1" s="1"/>
  <c r="O37" i="1" s="1"/>
  <c r="G37" i="1"/>
  <c r="I37" i="1" s="1"/>
  <c r="J37" i="1" s="1"/>
  <c r="V36" i="1"/>
  <c r="Q36" i="1"/>
  <c r="S36" i="1" s="1"/>
  <c r="T36" i="1" s="1"/>
  <c r="L36" i="1"/>
  <c r="N36" i="1" s="1"/>
  <c r="O36" i="1" s="1"/>
  <c r="G36" i="1"/>
  <c r="I36" i="1" s="1"/>
  <c r="J36" i="1" s="1"/>
  <c r="D36" i="1"/>
  <c r="E36" i="1" s="1"/>
  <c r="V35" i="1"/>
  <c r="X35" i="1" s="1"/>
  <c r="Y35" i="1" s="1"/>
  <c r="Q35" i="1"/>
  <c r="S35" i="1" s="1"/>
  <c r="T35" i="1" s="1"/>
  <c r="L35" i="1"/>
  <c r="N35" i="1" s="1"/>
  <c r="O35" i="1" s="1"/>
  <c r="G35" i="1"/>
  <c r="I35" i="1" s="1"/>
  <c r="J35" i="1" s="1"/>
  <c r="D35" i="1"/>
  <c r="E35" i="1" s="1"/>
  <c r="V34" i="1"/>
  <c r="X34" i="1" s="1"/>
  <c r="Y34" i="1" s="1"/>
  <c r="Q34" i="1"/>
  <c r="S34" i="1" s="1"/>
  <c r="T34" i="1" s="1"/>
  <c r="L34" i="1"/>
  <c r="N34" i="1" s="1"/>
  <c r="O34" i="1" s="1"/>
  <c r="G34" i="1"/>
  <c r="I34" i="1" s="1"/>
  <c r="J34" i="1" s="1"/>
  <c r="D34" i="1"/>
  <c r="E34" i="1" s="1"/>
  <c r="V27" i="1"/>
  <c r="Q27" i="1"/>
  <c r="S27" i="1" s="1"/>
  <c r="T27" i="1" s="1"/>
  <c r="L27" i="1"/>
  <c r="N27" i="1" s="1"/>
  <c r="O27" i="1" s="1"/>
  <c r="G27" i="1"/>
  <c r="I27" i="1" s="1"/>
  <c r="J27" i="1" s="1"/>
  <c r="D27" i="1"/>
  <c r="E27" i="1" s="1"/>
  <c r="V26" i="1"/>
  <c r="X26" i="1" s="1"/>
  <c r="Y26" i="1" s="1"/>
  <c r="Q32" i="1"/>
  <c r="S32" i="1" s="1"/>
  <c r="T32" i="1" s="1"/>
  <c r="V32" i="1"/>
  <c r="L32" i="1"/>
  <c r="N32" i="1" s="1"/>
  <c r="O32" i="1" s="1"/>
  <c r="G32" i="1"/>
  <c r="I32" i="1" s="1"/>
  <c r="J32" i="1" s="1"/>
  <c r="D32" i="1"/>
  <c r="E32" i="1" s="1"/>
  <c r="C38" i="2"/>
  <c r="B38" i="2"/>
  <c r="V20" i="1"/>
  <c r="X20" i="1" s="1"/>
  <c r="Y20" i="1" s="1"/>
  <c r="Q20" i="1"/>
  <c r="S20" i="1" s="1"/>
  <c r="T20" i="1" s="1"/>
  <c r="L20" i="1"/>
  <c r="N20" i="1" s="1"/>
  <c r="O20" i="1" s="1"/>
  <c r="G20" i="1"/>
  <c r="I20" i="1" s="1"/>
  <c r="J20" i="1" s="1"/>
  <c r="D20" i="1"/>
  <c r="E20" i="1" s="1"/>
  <c r="V64" i="1"/>
  <c r="X64" i="1" s="1"/>
  <c r="Y64" i="1" s="1"/>
  <c r="Q64" i="1"/>
  <c r="S64" i="1" s="1"/>
  <c r="T64" i="1" s="1"/>
  <c r="L64" i="1"/>
  <c r="N64" i="1" s="1"/>
  <c r="O64" i="1" s="1"/>
  <c r="G64" i="1"/>
  <c r="I64" i="1" s="1"/>
  <c r="J64" i="1" s="1"/>
  <c r="D64" i="1"/>
  <c r="E64" i="1" s="1"/>
  <c r="V63" i="1"/>
  <c r="X63" i="1" s="1"/>
  <c r="Y63" i="1" s="1"/>
  <c r="Q63" i="1"/>
  <c r="S63" i="1" s="1"/>
  <c r="T63" i="1" s="1"/>
  <c r="L63" i="1"/>
  <c r="N63" i="1" s="1"/>
  <c r="O63" i="1" s="1"/>
  <c r="G63" i="1"/>
  <c r="I63" i="1" s="1"/>
  <c r="J63" i="1" s="1"/>
  <c r="D63" i="1"/>
  <c r="E63" i="1" s="1"/>
  <c r="V62" i="1"/>
  <c r="Q62" i="1"/>
  <c r="S62" i="1" s="1"/>
  <c r="T62" i="1" s="1"/>
  <c r="L62" i="1"/>
  <c r="N62" i="1" s="1"/>
  <c r="O62" i="1" s="1"/>
  <c r="G62" i="1"/>
  <c r="I62" i="1" s="1"/>
  <c r="J62" i="1" s="1"/>
  <c r="D62" i="1"/>
  <c r="E62" i="1" s="1"/>
  <c r="V61" i="1"/>
  <c r="X61" i="1" s="1"/>
  <c r="Y61" i="1" s="1"/>
  <c r="Q61" i="1"/>
  <c r="S61" i="1" s="1"/>
  <c r="T61" i="1" s="1"/>
  <c r="L61" i="1"/>
  <c r="N61" i="1" s="1"/>
  <c r="O61" i="1" s="1"/>
  <c r="G61" i="1"/>
  <c r="I61" i="1" s="1"/>
  <c r="J61" i="1" s="1"/>
  <c r="D61" i="1"/>
  <c r="E61" i="1" s="1"/>
  <c r="V45" i="1"/>
  <c r="X45" i="1" s="1"/>
  <c r="Y45" i="1" s="1"/>
  <c r="Q45" i="1"/>
  <c r="S45" i="1" s="1"/>
  <c r="T45" i="1" s="1"/>
  <c r="L45" i="1"/>
  <c r="N45" i="1" s="1"/>
  <c r="O45" i="1" s="1"/>
  <c r="G45" i="1"/>
  <c r="I45" i="1" s="1"/>
  <c r="J45" i="1" s="1"/>
  <c r="D45" i="1"/>
  <c r="E45" i="1" s="1"/>
  <c r="Q24" i="1"/>
  <c r="L24" i="1"/>
  <c r="N24" i="1" s="1"/>
  <c r="O24" i="1" s="1"/>
  <c r="G24" i="1"/>
  <c r="I24" i="1" s="1"/>
  <c r="J24" i="1" s="1"/>
  <c r="D24" i="1"/>
  <c r="E24" i="1" s="1"/>
  <c r="V23" i="1"/>
  <c r="X23" i="1" s="1"/>
  <c r="Y23" i="1" s="1"/>
  <c r="Q23" i="1"/>
  <c r="S23" i="1" s="1"/>
  <c r="T23" i="1" s="1"/>
  <c r="V18" i="1"/>
  <c r="X18" i="1" s="1"/>
  <c r="Y18" i="1" s="1"/>
  <c r="V21" i="1"/>
  <c r="X21" i="1" s="1"/>
  <c r="Y21" i="1" s="1"/>
  <c r="Q21" i="1"/>
  <c r="S21" i="1" s="1"/>
  <c r="T21" i="1" s="1"/>
  <c r="L21" i="1"/>
  <c r="N21" i="1" s="1"/>
  <c r="O21" i="1" s="1"/>
  <c r="G21" i="1"/>
  <c r="I21" i="1" s="1"/>
  <c r="J21" i="1" s="1"/>
  <c r="D21" i="1"/>
  <c r="E21" i="1" s="1"/>
  <c r="L56" i="1"/>
  <c r="N56" i="1" s="1"/>
  <c r="O56" i="1" s="1"/>
  <c r="L58" i="1"/>
  <c r="N58" i="1" s="1"/>
  <c r="O58" i="1" s="1"/>
  <c r="V58" i="1"/>
  <c r="X58" i="1" s="1"/>
  <c r="Y58" i="1" s="1"/>
  <c r="Q58" i="1"/>
  <c r="S58" i="1" s="1"/>
  <c r="T58" i="1" s="1"/>
  <c r="G58" i="1"/>
  <c r="I58" i="1" s="1"/>
  <c r="J58" i="1" s="1"/>
  <c r="D58" i="1"/>
  <c r="E58" i="1" s="1"/>
  <c r="V10" i="1"/>
  <c r="X10" i="1" s="1"/>
  <c r="Y10" i="1" s="1"/>
  <c r="Q10" i="1"/>
  <c r="S10" i="1" s="1"/>
  <c r="T10" i="1" s="1"/>
  <c r="L10" i="1"/>
  <c r="N10" i="1" s="1"/>
  <c r="O10" i="1" s="1"/>
  <c r="G10" i="1"/>
  <c r="I10" i="1" s="1"/>
  <c r="J10" i="1" s="1"/>
  <c r="D10" i="1"/>
  <c r="E10" i="1" s="1"/>
  <c r="M15" i="1"/>
  <c r="Q15" i="1" s="1"/>
  <c r="S15" i="1" s="1"/>
  <c r="T15" i="1" s="1"/>
  <c r="V15" i="1"/>
  <c r="X15" i="1" s="1"/>
  <c r="Y15" i="1" s="1"/>
  <c r="V22" i="1"/>
  <c r="X22" i="1" s="1"/>
  <c r="Y22" i="1" s="1"/>
  <c r="Q22" i="1"/>
  <c r="S22" i="1" s="1"/>
  <c r="T22" i="1" s="1"/>
  <c r="L22" i="1"/>
  <c r="N22" i="1" s="1"/>
  <c r="O22" i="1" s="1"/>
  <c r="G22" i="1"/>
  <c r="I22" i="1" s="1"/>
  <c r="J22" i="1" s="1"/>
  <c r="D22" i="1"/>
  <c r="E22" i="1" s="1"/>
  <c r="I14" i="1"/>
  <c r="L14" i="1"/>
  <c r="N14" i="1" s="1"/>
  <c r="O14" i="1" s="1"/>
  <c r="Q14" i="1"/>
  <c r="S14" i="1" s="1"/>
  <c r="T14" i="1" s="1"/>
  <c r="V14" i="1"/>
  <c r="X14" i="1" s="1"/>
  <c r="Y14" i="1" s="1"/>
  <c r="L13" i="1"/>
  <c r="N13" i="1" s="1"/>
  <c r="O13" i="1" s="1"/>
  <c r="I13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X87" i="1" s="1"/>
  <c r="Y87" i="1" s="1"/>
  <c r="V86" i="1"/>
  <c r="X86" i="1" s="1"/>
  <c r="Y86" i="1" s="1"/>
  <c r="V85" i="1"/>
  <c r="X85" i="1" s="1"/>
  <c r="Y85" i="1" s="1"/>
  <c r="V84" i="1"/>
  <c r="X84" i="1" s="1"/>
  <c r="Y84" i="1" s="1"/>
  <c r="V83" i="1"/>
  <c r="X83" i="1" s="1"/>
  <c r="Y83" i="1" s="1"/>
  <c r="V82" i="1"/>
  <c r="X82" i="1" s="1"/>
  <c r="Y82" i="1" s="1"/>
  <c r="V81" i="1"/>
  <c r="X81" i="1" s="1"/>
  <c r="Y81" i="1" s="1"/>
  <c r="V80" i="1"/>
  <c r="X80" i="1" s="1"/>
  <c r="Y80" i="1" s="1"/>
  <c r="V79" i="1"/>
  <c r="X79" i="1" s="1"/>
  <c r="Y79" i="1" s="1"/>
  <c r="V78" i="1"/>
  <c r="X78" i="1" s="1"/>
  <c r="Y78" i="1" s="1"/>
  <c r="V77" i="1"/>
  <c r="X77" i="1" s="1"/>
  <c r="Y77" i="1" s="1"/>
  <c r="V76" i="1"/>
  <c r="X76" i="1" s="1"/>
  <c r="Y76" i="1" s="1"/>
  <c r="V75" i="1"/>
  <c r="X75" i="1" s="1"/>
  <c r="Y75" i="1" s="1"/>
  <c r="V74" i="1"/>
  <c r="X74" i="1" s="1"/>
  <c r="Y74" i="1" s="1"/>
  <c r="V73" i="1"/>
  <c r="X73" i="1" s="1"/>
  <c r="Y73" i="1" s="1"/>
  <c r="V72" i="1"/>
  <c r="X72" i="1" s="1"/>
  <c r="Y72" i="1" s="1"/>
  <c r="V71" i="1"/>
  <c r="X71" i="1" s="1"/>
  <c r="Y71" i="1" s="1"/>
  <c r="V70" i="1"/>
  <c r="X70" i="1" s="1"/>
  <c r="Y70" i="1" s="1"/>
  <c r="V69" i="1"/>
  <c r="X69" i="1" s="1"/>
  <c r="Y69" i="1" s="1"/>
  <c r="V68" i="1"/>
  <c r="X68" i="1" s="1"/>
  <c r="Y68" i="1" s="1"/>
  <c r="V66" i="1"/>
  <c r="X66" i="1" s="1"/>
  <c r="Y66" i="1" s="1"/>
  <c r="V65" i="1"/>
  <c r="X65" i="1" s="1"/>
  <c r="Y65" i="1" s="1"/>
  <c r="V60" i="1"/>
  <c r="X60" i="1" s="1"/>
  <c r="Y60" i="1" s="1"/>
  <c r="V59" i="1"/>
  <c r="X59" i="1" s="1"/>
  <c r="Y59" i="1" s="1"/>
  <c r="V57" i="1"/>
  <c r="V56" i="1"/>
  <c r="V55" i="1"/>
  <c r="V54" i="1"/>
  <c r="X54" i="1" s="1"/>
  <c r="Y54" i="1" s="1"/>
  <c r="V19" i="1"/>
  <c r="X19" i="1" s="1"/>
  <c r="Y19" i="1" s="1"/>
  <c r="V17" i="1"/>
  <c r="X17" i="1" s="1"/>
  <c r="Y17" i="1" s="1"/>
  <c r="V8" i="1"/>
  <c r="X8" i="1" s="1"/>
  <c r="Y8" i="1" s="1"/>
  <c r="V53" i="1"/>
  <c r="X53" i="1" s="1"/>
  <c r="Y53" i="1" s="1"/>
  <c r="V52" i="1"/>
  <c r="X52" i="1" s="1"/>
  <c r="Y52" i="1" s="1"/>
  <c r="V51" i="1"/>
  <c r="X51" i="1" s="1"/>
  <c r="Y51" i="1" s="1"/>
  <c r="V50" i="1"/>
  <c r="X50" i="1" s="1"/>
  <c r="Y50" i="1" s="1"/>
  <c r="V49" i="1"/>
  <c r="X49" i="1" s="1"/>
  <c r="Y49" i="1" s="1"/>
  <c r="V48" i="1"/>
  <c r="X48" i="1" s="1"/>
  <c r="Y48" i="1" s="1"/>
  <c r="V47" i="1"/>
  <c r="X47" i="1" s="1"/>
  <c r="Y47" i="1" s="1"/>
  <c r="V46" i="1"/>
  <c r="X46" i="1" s="1"/>
  <c r="Y46" i="1" s="1"/>
  <c r="V25" i="1"/>
  <c r="X25" i="1" s="1"/>
  <c r="Y25" i="1" s="1"/>
  <c r="V16" i="1"/>
  <c r="X16" i="1" s="1"/>
  <c r="Y16" i="1" s="1"/>
  <c r="V13" i="1"/>
  <c r="X13" i="1" s="1"/>
  <c r="Y13" i="1" s="1"/>
  <c r="V12" i="1"/>
  <c r="X12" i="1" s="1"/>
  <c r="Y12" i="1" s="1"/>
  <c r="V11" i="1"/>
  <c r="X11" i="1" s="1"/>
  <c r="Y11" i="1" s="1"/>
  <c r="V9" i="1"/>
  <c r="X9" i="1" s="1"/>
  <c r="Y9" i="1" s="1"/>
  <c r="Q118" i="1"/>
  <c r="S118" i="1" s="1"/>
  <c r="T118" i="1" s="1"/>
  <c r="Q117" i="1"/>
  <c r="S117" i="1" s="1"/>
  <c r="T117" i="1" s="1"/>
  <c r="Q116" i="1"/>
  <c r="S116" i="1" s="1"/>
  <c r="T116" i="1" s="1"/>
  <c r="Q115" i="1"/>
  <c r="S115" i="1" s="1"/>
  <c r="T115" i="1" s="1"/>
  <c r="Q114" i="1"/>
  <c r="S114" i="1" s="1"/>
  <c r="T114" i="1" s="1"/>
  <c r="Q113" i="1"/>
  <c r="S113" i="1" s="1"/>
  <c r="T113" i="1" s="1"/>
  <c r="Q112" i="1"/>
  <c r="S112" i="1" s="1"/>
  <c r="T112" i="1" s="1"/>
  <c r="Q111" i="1"/>
  <c r="S111" i="1" s="1"/>
  <c r="T111" i="1" s="1"/>
  <c r="Q110" i="1"/>
  <c r="S110" i="1" s="1"/>
  <c r="T110" i="1" s="1"/>
  <c r="Q109" i="1"/>
  <c r="S109" i="1" s="1"/>
  <c r="T109" i="1" s="1"/>
  <c r="Q108" i="1"/>
  <c r="S108" i="1" s="1"/>
  <c r="T108" i="1" s="1"/>
  <c r="Q107" i="1"/>
  <c r="S107" i="1" s="1"/>
  <c r="T107" i="1" s="1"/>
  <c r="Q106" i="1"/>
  <c r="S106" i="1" s="1"/>
  <c r="T106" i="1" s="1"/>
  <c r="Q105" i="1"/>
  <c r="S105" i="1" s="1"/>
  <c r="T105" i="1" s="1"/>
  <c r="Q104" i="1"/>
  <c r="S104" i="1" s="1"/>
  <c r="T104" i="1" s="1"/>
  <c r="Q103" i="1"/>
  <c r="S103" i="1" s="1"/>
  <c r="T103" i="1" s="1"/>
  <c r="Q102" i="1"/>
  <c r="S102" i="1" s="1"/>
  <c r="T102" i="1" s="1"/>
  <c r="Q101" i="1"/>
  <c r="S101" i="1" s="1"/>
  <c r="T101" i="1" s="1"/>
  <c r="Q100" i="1"/>
  <c r="S100" i="1" s="1"/>
  <c r="T100" i="1" s="1"/>
  <c r="Q99" i="1"/>
  <c r="S99" i="1" s="1"/>
  <c r="T99" i="1" s="1"/>
  <c r="Q98" i="1"/>
  <c r="S98" i="1" s="1"/>
  <c r="T98" i="1" s="1"/>
  <c r="Q97" i="1"/>
  <c r="S97" i="1" s="1"/>
  <c r="T97" i="1" s="1"/>
  <c r="Q96" i="1"/>
  <c r="S96" i="1" s="1"/>
  <c r="T96" i="1" s="1"/>
  <c r="Q95" i="1"/>
  <c r="S95" i="1" s="1"/>
  <c r="T95" i="1" s="1"/>
  <c r="Q94" i="1"/>
  <c r="S94" i="1" s="1"/>
  <c r="T94" i="1" s="1"/>
  <c r="Q93" i="1"/>
  <c r="S93" i="1" s="1"/>
  <c r="T93" i="1" s="1"/>
  <c r="Q92" i="1"/>
  <c r="S92" i="1" s="1"/>
  <c r="T92" i="1" s="1"/>
  <c r="Q91" i="1"/>
  <c r="S91" i="1" s="1"/>
  <c r="T91" i="1" s="1"/>
  <c r="Q90" i="1"/>
  <c r="S90" i="1" s="1"/>
  <c r="T90" i="1" s="1"/>
  <c r="Q89" i="1"/>
  <c r="S89" i="1" s="1"/>
  <c r="T89" i="1" s="1"/>
  <c r="Q88" i="1"/>
  <c r="S88" i="1" s="1"/>
  <c r="T88" i="1" s="1"/>
  <c r="Q87" i="1"/>
  <c r="S87" i="1" s="1"/>
  <c r="T87" i="1" s="1"/>
  <c r="Q86" i="1"/>
  <c r="S86" i="1" s="1"/>
  <c r="T86" i="1" s="1"/>
  <c r="Q85" i="1"/>
  <c r="S85" i="1" s="1"/>
  <c r="T85" i="1" s="1"/>
  <c r="Q84" i="1"/>
  <c r="S84" i="1" s="1"/>
  <c r="T84" i="1" s="1"/>
  <c r="Q83" i="1"/>
  <c r="S83" i="1" s="1"/>
  <c r="T83" i="1" s="1"/>
  <c r="Q82" i="1"/>
  <c r="S82" i="1" s="1"/>
  <c r="T82" i="1" s="1"/>
  <c r="Q81" i="1"/>
  <c r="S81" i="1" s="1"/>
  <c r="T81" i="1" s="1"/>
  <c r="Q80" i="1"/>
  <c r="S80" i="1" s="1"/>
  <c r="T80" i="1" s="1"/>
  <c r="Q79" i="1"/>
  <c r="S79" i="1" s="1"/>
  <c r="T79" i="1" s="1"/>
  <c r="Q78" i="1"/>
  <c r="S78" i="1" s="1"/>
  <c r="T78" i="1" s="1"/>
  <c r="Q77" i="1"/>
  <c r="S77" i="1" s="1"/>
  <c r="T77" i="1" s="1"/>
  <c r="Q76" i="1"/>
  <c r="S76" i="1" s="1"/>
  <c r="T76" i="1" s="1"/>
  <c r="Q75" i="1"/>
  <c r="S75" i="1" s="1"/>
  <c r="T75" i="1" s="1"/>
  <c r="Q74" i="1"/>
  <c r="S74" i="1" s="1"/>
  <c r="T74" i="1" s="1"/>
  <c r="Q73" i="1"/>
  <c r="S73" i="1" s="1"/>
  <c r="T73" i="1" s="1"/>
  <c r="Q72" i="1"/>
  <c r="S72" i="1" s="1"/>
  <c r="T72" i="1" s="1"/>
  <c r="Q71" i="1"/>
  <c r="S71" i="1" s="1"/>
  <c r="T71" i="1" s="1"/>
  <c r="Q70" i="1"/>
  <c r="S70" i="1" s="1"/>
  <c r="T70" i="1" s="1"/>
  <c r="Q69" i="1"/>
  <c r="S69" i="1" s="1"/>
  <c r="T69" i="1" s="1"/>
  <c r="Q68" i="1"/>
  <c r="S68" i="1" s="1"/>
  <c r="T68" i="1" s="1"/>
  <c r="Q67" i="1"/>
  <c r="Q66" i="1"/>
  <c r="S66" i="1" s="1"/>
  <c r="T66" i="1" s="1"/>
  <c r="S65" i="1"/>
  <c r="Q60" i="1"/>
  <c r="S60" i="1" s="1"/>
  <c r="T60" i="1" s="1"/>
  <c r="Q59" i="1"/>
  <c r="S59" i="1" s="1"/>
  <c r="T59" i="1" s="1"/>
  <c r="Q57" i="1"/>
  <c r="S57" i="1" s="1"/>
  <c r="T57" i="1" s="1"/>
  <c r="Q56" i="1"/>
  <c r="S56" i="1" s="1"/>
  <c r="T56" i="1" s="1"/>
  <c r="Q55" i="1"/>
  <c r="S55" i="1" s="1"/>
  <c r="T55" i="1" s="1"/>
  <c r="Q54" i="1"/>
  <c r="S54" i="1" s="1"/>
  <c r="T54" i="1" s="1"/>
  <c r="Q17" i="1"/>
  <c r="S17" i="1" s="1"/>
  <c r="T17" i="1" s="1"/>
  <c r="Q8" i="1"/>
  <c r="S8" i="1" s="1"/>
  <c r="T8" i="1" s="1"/>
  <c r="S53" i="1"/>
  <c r="Q52" i="1"/>
  <c r="S52" i="1" s="1"/>
  <c r="T52" i="1" s="1"/>
  <c r="Q51" i="1"/>
  <c r="S51" i="1" s="1"/>
  <c r="T51" i="1" s="1"/>
  <c r="Q50" i="1"/>
  <c r="S50" i="1" s="1"/>
  <c r="T50" i="1" s="1"/>
  <c r="Q49" i="1"/>
  <c r="S49" i="1" s="1"/>
  <c r="T49" i="1" s="1"/>
  <c r="Q48" i="1"/>
  <c r="S48" i="1" s="1"/>
  <c r="T48" i="1" s="1"/>
  <c r="Q47" i="1"/>
  <c r="S47" i="1" s="1"/>
  <c r="T47" i="1" s="1"/>
  <c r="Q46" i="1"/>
  <c r="S46" i="1" s="1"/>
  <c r="T46" i="1" s="1"/>
  <c r="Q16" i="1"/>
  <c r="S16" i="1" s="1"/>
  <c r="T16" i="1" s="1"/>
  <c r="Q13" i="1"/>
  <c r="S13" i="1" s="1"/>
  <c r="T13" i="1" s="1"/>
  <c r="Q11" i="1"/>
  <c r="S11" i="1" s="1"/>
  <c r="T11" i="1" s="1"/>
  <c r="Q9" i="1"/>
  <c r="S9" i="1" s="1"/>
  <c r="T9" i="1" s="1"/>
  <c r="Q7" i="1"/>
  <c r="L118" i="1"/>
  <c r="N118" i="1" s="1"/>
  <c r="O118" i="1" s="1"/>
  <c r="L117" i="1"/>
  <c r="N117" i="1" s="1"/>
  <c r="O117" i="1" s="1"/>
  <c r="L116" i="1"/>
  <c r="N116" i="1" s="1"/>
  <c r="O116" i="1" s="1"/>
  <c r="L115" i="1"/>
  <c r="N115" i="1" s="1"/>
  <c r="O115" i="1" s="1"/>
  <c r="L114" i="1"/>
  <c r="N114" i="1" s="1"/>
  <c r="O114" i="1" s="1"/>
  <c r="L113" i="1"/>
  <c r="N113" i="1" s="1"/>
  <c r="O113" i="1" s="1"/>
  <c r="L112" i="1"/>
  <c r="N112" i="1" s="1"/>
  <c r="O112" i="1" s="1"/>
  <c r="L111" i="1"/>
  <c r="N111" i="1" s="1"/>
  <c r="O111" i="1" s="1"/>
  <c r="L110" i="1"/>
  <c r="N110" i="1" s="1"/>
  <c r="O110" i="1" s="1"/>
  <c r="L109" i="1"/>
  <c r="N109" i="1" s="1"/>
  <c r="O109" i="1" s="1"/>
  <c r="L108" i="1"/>
  <c r="N108" i="1" s="1"/>
  <c r="O108" i="1" s="1"/>
  <c r="L107" i="1"/>
  <c r="N107" i="1" s="1"/>
  <c r="O107" i="1" s="1"/>
  <c r="L106" i="1"/>
  <c r="N106" i="1" s="1"/>
  <c r="O106" i="1" s="1"/>
  <c r="L105" i="1"/>
  <c r="N105" i="1" s="1"/>
  <c r="O105" i="1" s="1"/>
  <c r="L104" i="1"/>
  <c r="N104" i="1" s="1"/>
  <c r="O104" i="1" s="1"/>
  <c r="L103" i="1"/>
  <c r="N103" i="1" s="1"/>
  <c r="O103" i="1" s="1"/>
  <c r="L102" i="1"/>
  <c r="N102" i="1" s="1"/>
  <c r="O102" i="1" s="1"/>
  <c r="L101" i="1"/>
  <c r="N101" i="1" s="1"/>
  <c r="O101" i="1" s="1"/>
  <c r="L100" i="1"/>
  <c r="N100" i="1" s="1"/>
  <c r="O100" i="1" s="1"/>
  <c r="L99" i="1"/>
  <c r="N99" i="1" s="1"/>
  <c r="O99" i="1" s="1"/>
  <c r="L98" i="1"/>
  <c r="N98" i="1" s="1"/>
  <c r="O98" i="1" s="1"/>
  <c r="L97" i="1"/>
  <c r="N97" i="1" s="1"/>
  <c r="O97" i="1" s="1"/>
  <c r="L96" i="1"/>
  <c r="N96" i="1" s="1"/>
  <c r="O96" i="1" s="1"/>
  <c r="L95" i="1"/>
  <c r="N95" i="1" s="1"/>
  <c r="O95" i="1" s="1"/>
  <c r="L94" i="1"/>
  <c r="N94" i="1" s="1"/>
  <c r="O94" i="1" s="1"/>
  <c r="L93" i="1"/>
  <c r="N93" i="1" s="1"/>
  <c r="O93" i="1" s="1"/>
  <c r="L92" i="1"/>
  <c r="N92" i="1" s="1"/>
  <c r="O92" i="1" s="1"/>
  <c r="L91" i="1"/>
  <c r="N91" i="1" s="1"/>
  <c r="O91" i="1" s="1"/>
  <c r="L90" i="1"/>
  <c r="N90" i="1" s="1"/>
  <c r="O90" i="1" s="1"/>
  <c r="L89" i="1"/>
  <c r="N89" i="1" s="1"/>
  <c r="O89" i="1" s="1"/>
  <c r="L88" i="1"/>
  <c r="N88" i="1" s="1"/>
  <c r="O88" i="1" s="1"/>
  <c r="L87" i="1"/>
  <c r="N87" i="1" s="1"/>
  <c r="O87" i="1" s="1"/>
  <c r="L86" i="1"/>
  <c r="N86" i="1" s="1"/>
  <c r="O86" i="1" s="1"/>
  <c r="L85" i="1"/>
  <c r="N85" i="1" s="1"/>
  <c r="O85" i="1" s="1"/>
  <c r="L84" i="1"/>
  <c r="N84" i="1" s="1"/>
  <c r="O84" i="1" s="1"/>
  <c r="L83" i="1"/>
  <c r="N83" i="1" s="1"/>
  <c r="O83" i="1" s="1"/>
  <c r="L82" i="1"/>
  <c r="N82" i="1" s="1"/>
  <c r="O82" i="1" s="1"/>
  <c r="L81" i="1"/>
  <c r="N81" i="1" s="1"/>
  <c r="O81" i="1" s="1"/>
  <c r="L80" i="1"/>
  <c r="N80" i="1" s="1"/>
  <c r="O80" i="1" s="1"/>
  <c r="L79" i="1"/>
  <c r="N79" i="1" s="1"/>
  <c r="O79" i="1" s="1"/>
  <c r="L78" i="1"/>
  <c r="N78" i="1" s="1"/>
  <c r="O78" i="1" s="1"/>
  <c r="L77" i="1"/>
  <c r="N77" i="1" s="1"/>
  <c r="O77" i="1" s="1"/>
  <c r="L76" i="1"/>
  <c r="N76" i="1" s="1"/>
  <c r="O76" i="1" s="1"/>
  <c r="L75" i="1"/>
  <c r="N75" i="1" s="1"/>
  <c r="O75" i="1" s="1"/>
  <c r="L74" i="1"/>
  <c r="N74" i="1" s="1"/>
  <c r="O74" i="1" s="1"/>
  <c r="L73" i="1"/>
  <c r="N73" i="1" s="1"/>
  <c r="O73" i="1" s="1"/>
  <c r="L72" i="1"/>
  <c r="N72" i="1" s="1"/>
  <c r="O72" i="1" s="1"/>
  <c r="L71" i="1"/>
  <c r="N71" i="1" s="1"/>
  <c r="O71" i="1" s="1"/>
  <c r="L70" i="1"/>
  <c r="N70" i="1" s="1"/>
  <c r="O70" i="1" s="1"/>
  <c r="L69" i="1"/>
  <c r="N69" i="1" s="1"/>
  <c r="O69" i="1" s="1"/>
  <c r="L68" i="1"/>
  <c r="N68" i="1" s="1"/>
  <c r="O68" i="1" s="1"/>
  <c r="L67" i="1"/>
  <c r="N67" i="1" s="1"/>
  <c r="O67" i="1" s="1"/>
  <c r="L66" i="1"/>
  <c r="N66" i="1" s="1"/>
  <c r="O66" i="1" s="1"/>
  <c r="L54" i="1"/>
  <c r="N54" i="1" s="1"/>
  <c r="O54" i="1" s="1"/>
  <c r="L17" i="1"/>
  <c r="N17" i="1" s="1"/>
  <c r="O17" i="1" s="1"/>
  <c r="L8" i="1"/>
  <c r="N8" i="1" s="1"/>
  <c r="O8" i="1" s="1"/>
  <c r="L51" i="1"/>
  <c r="N51" i="1" s="1"/>
  <c r="O51" i="1" s="1"/>
  <c r="L50" i="1"/>
  <c r="N50" i="1" s="1"/>
  <c r="O50" i="1" s="1"/>
  <c r="L49" i="1"/>
  <c r="N49" i="1" s="1"/>
  <c r="O49" i="1" s="1"/>
  <c r="L48" i="1"/>
  <c r="N48" i="1" s="1"/>
  <c r="O48" i="1" s="1"/>
  <c r="L47" i="1"/>
  <c r="N47" i="1" s="1"/>
  <c r="O47" i="1" s="1"/>
  <c r="L46" i="1"/>
  <c r="N46" i="1" s="1"/>
  <c r="O46" i="1" s="1"/>
  <c r="L16" i="1"/>
  <c r="N16" i="1" s="1"/>
  <c r="O16" i="1" s="1"/>
  <c r="L11" i="1"/>
  <c r="N11" i="1" s="1"/>
  <c r="O11" i="1" s="1"/>
  <c r="L9" i="1"/>
  <c r="N9" i="1" s="1"/>
  <c r="O9" i="1" s="1"/>
  <c r="L7" i="1"/>
  <c r="N7" i="1" s="1"/>
  <c r="O7" i="1" s="1"/>
  <c r="G118" i="1"/>
  <c r="I118" i="1" s="1"/>
  <c r="J118" i="1" s="1"/>
  <c r="D118" i="1"/>
  <c r="E118" i="1" s="1"/>
  <c r="G117" i="1"/>
  <c r="I117" i="1" s="1"/>
  <c r="J117" i="1" s="1"/>
  <c r="D117" i="1"/>
  <c r="E117" i="1" s="1"/>
  <c r="G116" i="1"/>
  <c r="I116" i="1" s="1"/>
  <c r="J116" i="1" s="1"/>
  <c r="D116" i="1"/>
  <c r="E116" i="1" s="1"/>
  <c r="G115" i="1"/>
  <c r="I115" i="1" s="1"/>
  <c r="J115" i="1" s="1"/>
  <c r="D115" i="1"/>
  <c r="E115" i="1" s="1"/>
  <c r="G114" i="1"/>
  <c r="I114" i="1" s="1"/>
  <c r="J114" i="1" s="1"/>
  <c r="D114" i="1"/>
  <c r="E114" i="1" s="1"/>
  <c r="G113" i="1"/>
  <c r="I113" i="1" s="1"/>
  <c r="J113" i="1" s="1"/>
  <c r="D113" i="1"/>
  <c r="E113" i="1" s="1"/>
  <c r="G112" i="1"/>
  <c r="I112" i="1" s="1"/>
  <c r="J112" i="1" s="1"/>
  <c r="D112" i="1"/>
  <c r="E112" i="1" s="1"/>
  <c r="G111" i="1"/>
  <c r="I111" i="1" s="1"/>
  <c r="J111" i="1" s="1"/>
  <c r="D111" i="1"/>
  <c r="E111" i="1" s="1"/>
  <c r="G110" i="1"/>
  <c r="I110" i="1" s="1"/>
  <c r="J110" i="1" s="1"/>
  <c r="D110" i="1"/>
  <c r="E110" i="1" s="1"/>
  <c r="G109" i="1"/>
  <c r="I109" i="1" s="1"/>
  <c r="J109" i="1" s="1"/>
  <c r="D109" i="1"/>
  <c r="E109" i="1" s="1"/>
  <c r="G108" i="1"/>
  <c r="I108" i="1" s="1"/>
  <c r="J108" i="1" s="1"/>
  <c r="D108" i="1"/>
  <c r="E108" i="1" s="1"/>
  <c r="G107" i="1"/>
  <c r="I107" i="1" s="1"/>
  <c r="J107" i="1" s="1"/>
  <c r="D107" i="1"/>
  <c r="E107" i="1" s="1"/>
  <c r="G106" i="1"/>
  <c r="I106" i="1" s="1"/>
  <c r="J106" i="1" s="1"/>
  <c r="D106" i="1"/>
  <c r="E106" i="1" s="1"/>
  <c r="G105" i="1"/>
  <c r="I105" i="1" s="1"/>
  <c r="J105" i="1" s="1"/>
  <c r="D105" i="1"/>
  <c r="E105" i="1" s="1"/>
  <c r="G104" i="1"/>
  <c r="I104" i="1" s="1"/>
  <c r="J104" i="1" s="1"/>
  <c r="D104" i="1"/>
  <c r="E104" i="1" s="1"/>
  <c r="G103" i="1"/>
  <c r="I103" i="1" s="1"/>
  <c r="J103" i="1" s="1"/>
  <c r="D103" i="1"/>
  <c r="E103" i="1" s="1"/>
  <c r="G102" i="1"/>
  <c r="I102" i="1" s="1"/>
  <c r="J102" i="1" s="1"/>
  <c r="D102" i="1"/>
  <c r="E102" i="1" s="1"/>
  <c r="G101" i="1"/>
  <c r="I101" i="1" s="1"/>
  <c r="J101" i="1" s="1"/>
  <c r="D101" i="1"/>
  <c r="E101" i="1" s="1"/>
  <c r="G100" i="1"/>
  <c r="I100" i="1" s="1"/>
  <c r="J100" i="1" s="1"/>
  <c r="D100" i="1"/>
  <c r="E100" i="1" s="1"/>
  <c r="G99" i="1"/>
  <c r="I99" i="1" s="1"/>
  <c r="J99" i="1" s="1"/>
  <c r="D99" i="1"/>
  <c r="E99" i="1" s="1"/>
  <c r="G98" i="1"/>
  <c r="I98" i="1" s="1"/>
  <c r="J98" i="1" s="1"/>
  <c r="D98" i="1"/>
  <c r="E98" i="1" s="1"/>
  <c r="G97" i="1"/>
  <c r="I97" i="1" s="1"/>
  <c r="J97" i="1" s="1"/>
  <c r="D97" i="1"/>
  <c r="E97" i="1" s="1"/>
  <c r="G96" i="1"/>
  <c r="I96" i="1" s="1"/>
  <c r="J96" i="1" s="1"/>
  <c r="D96" i="1"/>
  <c r="E96" i="1" s="1"/>
  <c r="G95" i="1"/>
  <c r="I95" i="1" s="1"/>
  <c r="J95" i="1" s="1"/>
  <c r="D95" i="1"/>
  <c r="E95" i="1" s="1"/>
  <c r="G94" i="1"/>
  <c r="I94" i="1" s="1"/>
  <c r="J94" i="1" s="1"/>
  <c r="D94" i="1"/>
  <c r="E94" i="1" s="1"/>
  <c r="G93" i="1"/>
  <c r="I93" i="1" s="1"/>
  <c r="J93" i="1" s="1"/>
  <c r="D93" i="1"/>
  <c r="E93" i="1" s="1"/>
  <c r="G92" i="1"/>
  <c r="I92" i="1" s="1"/>
  <c r="J92" i="1" s="1"/>
  <c r="D92" i="1"/>
  <c r="E92" i="1" s="1"/>
  <c r="G91" i="1"/>
  <c r="I91" i="1" s="1"/>
  <c r="J91" i="1" s="1"/>
  <c r="D91" i="1"/>
  <c r="E91" i="1" s="1"/>
  <c r="G90" i="1"/>
  <c r="I90" i="1" s="1"/>
  <c r="J90" i="1" s="1"/>
  <c r="D90" i="1"/>
  <c r="E90" i="1" s="1"/>
  <c r="G89" i="1"/>
  <c r="I89" i="1" s="1"/>
  <c r="J89" i="1" s="1"/>
  <c r="D89" i="1"/>
  <c r="E89" i="1" s="1"/>
  <c r="G88" i="1"/>
  <c r="I88" i="1" s="1"/>
  <c r="J88" i="1" s="1"/>
  <c r="D88" i="1"/>
  <c r="E88" i="1" s="1"/>
  <c r="G87" i="1"/>
  <c r="I87" i="1" s="1"/>
  <c r="J87" i="1" s="1"/>
  <c r="D87" i="1"/>
  <c r="E87" i="1" s="1"/>
  <c r="G86" i="1"/>
  <c r="I86" i="1" s="1"/>
  <c r="J86" i="1" s="1"/>
  <c r="D86" i="1"/>
  <c r="E86" i="1" s="1"/>
  <c r="G85" i="1"/>
  <c r="I85" i="1" s="1"/>
  <c r="J85" i="1" s="1"/>
  <c r="D85" i="1"/>
  <c r="E85" i="1" s="1"/>
  <c r="G84" i="1"/>
  <c r="I84" i="1" s="1"/>
  <c r="J84" i="1" s="1"/>
  <c r="D84" i="1"/>
  <c r="E84" i="1" s="1"/>
  <c r="G83" i="1"/>
  <c r="I83" i="1" s="1"/>
  <c r="J83" i="1" s="1"/>
  <c r="D83" i="1"/>
  <c r="E83" i="1" s="1"/>
  <c r="G82" i="1"/>
  <c r="I82" i="1" s="1"/>
  <c r="J82" i="1" s="1"/>
  <c r="D82" i="1"/>
  <c r="E82" i="1" s="1"/>
  <c r="G81" i="1"/>
  <c r="I81" i="1" s="1"/>
  <c r="J81" i="1" s="1"/>
  <c r="D81" i="1"/>
  <c r="E81" i="1" s="1"/>
  <c r="G80" i="1"/>
  <c r="I80" i="1" s="1"/>
  <c r="J80" i="1" s="1"/>
  <c r="D80" i="1"/>
  <c r="E80" i="1" s="1"/>
  <c r="G79" i="1"/>
  <c r="I79" i="1" s="1"/>
  <c r="J79" i="1" s="1"/>
  <c r="D79" i="1"/>
  <c r="E79" i="1" s="1"/>
  <c r="G78" i="1"/>
  <c r="I78" i="1" s="1"/>
  <c r="J78" i="1" s="1"/>
  <c r="D78" i="1"/>
  <c r="E78" i="1" s="1"/>
  <c r="G77" i="1"/>
  <c r="I77" i="1" s="1"/>
  <c r="J77" i="1" s="1"/>
  <c r="D77" i="1"/>
  <c r="E77" i="1" s="1"/>
  <c r="G76" i="1"/>
  <c r="I76" i="1" s="1"/>
  <c r="J76" i="1" s="1"/>
  <c r="D76" i="1"/>
  <c r="E76" i="1" s="1"/>
  <c r="G75" i="1"/>
  <c r="I75" i="1" s="1"/>
  <c r="J75" i="1" s="1"/>
  <c r="D75" i="1"/>
  <c r="E75" i="1" s="1"/>
  <c r="G74" i="1"/>
  <c r="I74" i="1" s="1"/>
  <c r="J74" i="1" s="1"/>
  <c r="D74" i="1"/>
  <c r="E74" i="1" s="1"/>
  <c r="G72" i="1"/>
  <c r="I72" i="1" s="1"/>
  <c r="J72" i="1" s="1"/>
  <c r="D72" i="1"/>
  <c r="E72" i="1" s="1"/>
  <c r="G71" i="1"/>
  <c r="I71" i="1" s="1"/>
  <c r="J71" i="1" s="1"/>
  <c r="D71" i="1"/>
  <c r="E71" i="1" s="1"/>
  <c r="G70" i="1"/>
  <c r="I70" i="1" s="1"/>
  <c r="J70" i="1" s="1"/>
  <c r="D70" i="1"/>
  <c r="E70" i="1" s="1"/>
  <c r="G69" i="1"/>
  <c r="I69" i="1" s="1"/>
  <c r="J69" i="1" s="1"/>
  <c r="D69" i="1"/>
  <c r="E69" i="1" s="1"/>
  <c r="G68" i="1"/>
  <c r="I68" i="1" s="1"/>
  <c r="J68" i="1" s="1"/>
  <c r="D68" i="1"/>
  <c r="E68" i="1" s="1"/>
  <c r="G67" i="1"/>
  <c r="I67" i="1" s="1"/>
  <c r="J67" i="1" s="1"/>
  <c r="D67" i="1"/>
  <c r="E67" i="1" s="1"/>
  <c r="I66" i="1"/>
  <c r="G56" i="1"/>
  <c r="I56" i="1" s="1"/>
  <c r="J56" i="1" s="1"/>
  <c r="D56" i="1"/>
  <c r="E56" i="1" s="1"/>
  <c r="G54" i="1"/>
  <c r="I54" i="1" s="1"/>
  <c r="J54" i="1" s="1"/>
  <c r="D54" i="1"/>
  <c r="E54" i="1" s="1"/>
  <c r="G17" i="1"/>
  <c r="I17" i="1" s="1"/>
  <c r="J17" i="1" s="1"/>
  <c r="D17" i="1"/>
  <c r="E17" i="1" s="1"/>
  <c r="G8" i="1"/>
  <c r="I8" i="1" s="1"/>
  <c r="J8" i="1" s="1"/>
  <c r="D8" i="1"/>
  <c r="E8" i="1" s="1"/>
  <c r="G51" i="1"/>
  <c r="I51" i="1" s="1"/>
  <c r="J51" i="1" s="1"/>
  <c r="D51" i="1"/>
  <c r="E51" i="1" s="1"/>
  <c r="G49" i="1"/>
  <c r="I49" i="1" s="1"/>
  <c r="J49" i="1" s="1"/>
  <c r="D49" i="1"/>
  <c r="E49" i="1" s="1"/>
  <c r="G48" i="1"/>
  <c r="I48" i="1" s="1"/>
  <c r="J48" i="1" s="1"/>
  <c r="D48" i="1"/>
  <c r="E48" i="1" s="1"/>
  <c r="G47" i="1"/>
  <c r="I47" i="1" s="1"/>
  <c r="J47" i="1" s="1"/>
  <c r="D47" i="1"/>
  <c r="E47" i="1" s="1"/>
  <c r="G46" i="1"/>
  <c r="I46" i="1" s="1"/>
  <c r="J46" i="1" s="1"/>
  <c r="D46" i="1"/>
  <c r="E46" i="1" s="1"/>
  <c r="G16" i="1"/>
  <c r="I16" i="1" s="1"/>
  <c r="J16" i="1" s="1"/>
  <c r="G11" i="1"/>
  <c r="I11" i="1" s="1"/>
  <c r="J11" i="1" s="1"/>
  <c r="D11" i="1"/>
  <c r="E11" i="1" s="1"/>
  <c r="G9" i="1"/>
  <c r="I9" i="1" s="1"/>
  <c r="J9" i="1" s="1"/>
  <c r="D9" i="1"/>
  <c r="E9" i="1" s="1"/>
  <c r="I7" i="1"/>
  <c r="J7" i="1" s="1"/>
  <c r="V6" i="1"/>
  <c r="X6" i="1" s="1"/>
  <c r="Y6" i="1" s="1"/>
  <c r="Q6" i="1"/>
  <c r="S6" i="1" s="1"/>
  <c r="T6" i="1" s="1"/>
  <c r="L6" i="1"/>
  <c r="N6" i="1" s="1"/>
  <c r="O6" i="1" s="1"/>
  <c r="G6" i="1"/>
  <c r="I6" i="1" s="1"/>
  <c r="J6" i="1" s="1"/>
  <c r="D6" i="1"/>
  <c r="E6" i="1" s="1"/>
  <c r="D16" i="1"/>
  <c r="E16" i="1" s="1"/>
</calcChain>
</file>

<file path=xl/sharedStrings.xml><?xml version="1.0" encoding="utf-8"?>
<sst xmlns="http://schemas.openxmlformats.org/spreadsheetml/2006/main" count="196" uniqueCount="184">
  <si>
    <t>Person</t>
  </si>
  <si>
    <t>Increase Amt</t>
  </si>
  <si>
    <t>Increase %</t>
  </si>
  <si>
    <t>Logan Cobbs</t>
  </si>
  <si>
    <t>Bryan Heck</t>
  </si>
  <si>
    <t>Christopher Moore</t>
  </si>
  <si>
    <t xml:space="preserve">Notes, Job Title/Promotion/Any Special Reason? </t>
  </si>
  <si>
    <t>From 2019 - 2023 (4 years as City Manager, his salary increased $61,206.</t>
  </si>
  <si>
    <t>Increase $$</t>
  </si>
  <si>
    <t>Salary Increase Table</t>
  </si>
  <si>
    <t>**just picked some randomly to test how 2023 went for them all</t>
  </si>
  <si>
    <t>Tom Franzen</t>
  </si>
  <si>
    <t>Karen Graves</t>
  </si>
  <si>
    <t>Jill Allen</t>
  </si>
  <si>
    <t>Katie Eviston</t>
  </si>
  <si>
    <t xml:space="preserve">From 2019 - </t>
  </si>
  <si>
    <t>From 2019-2023 (4 years in same job as Asst City Mgr), his salary increased $32,733. And nobody knows what he does.</t>
  </si>
  <si>
    <t xml:space="preserve">Hired as Engagement and Diversity Mgr in 2023, no data for comparison until 2024 numbers come out. </t>
  </si>
  <si>
    <t>From 2019 - 2023 (4 years as Law Director), her salary increased  $63,914.</t>
  </si>
  <si>
    <t xml:space="preserve">2019: Acctg Budget Mgr, 2020: Budget Mgr, 2021 - 2022: Asst Dir of Finance, 2023: Dir of Finance. Promotions, but in 4 years, her salary increased $70,818, a 93% increase. </t>
  </si>
  <si>
    <t>Now randos…</t>
  </si>
  <si>
    <t>Natalie Payton</t>
  </si>
  <si>
    <t>Personnel Analyst 2014-2022, HR Generalist in 2023 but no raise that year at all.  From 2019 - 2023, her salary increased $20,602.</t>
  </si>
  <si>
    <t>Jason Via**</t>
  </si>
  <si>
    <t>Job title is Project Leader from 2019-2023. Salary increased $17,897.</t>
  </si>
  <si>
    <t>Natalie Koepnick</t>
  </si>
  <si>
    <t>Kurtis Tyson</t>
  </si>
  <si>
    <t>Construction Superintendent from 2019-2023. In the magical year of 2023, his salary increased  $12,760. From 2019-2023, salary increased  $27,561.</t>
  </si>
  <si>
    <t>Chief Allison**</t>
  </si>
  <si>
    <t xml:space="preserve">Just appointed  Chief of Police Dec 2022. </t>
  </si>
  <si>
    <t xml:space="preserve">Just appointed  Deputy Director of Public Safety Jan 2023. </t>
  </si>
  <si>
    <t>Jill Pierce</t>
  </si>
  <si>
    <t>Jeremy Leist</t>
  </si>
  <si>
    <t>Community Development Coordinator hired in 2021. In 2 years, his salary increased  $8.974.</t>
  </si>
  <si>
    <t>Kimberly Fultz</t>
  </si>
  <si>
    <t xml:space="preserve">She went from Code Enf Coordinator to Manager, but not in on the milk and honey. From 2019-2023, her salary increased $16,766 (but she did get a promotion.) </t>
  </si>
  <si>
    <t>Juanita Downing</t>
  </si>
  <si>
    <t>Steve Thompson</t>
  </si>
  <si>
    <t>https://springfieldohio.gov/springfield-ohio-directory/</t>
  </si>
  <si>
    <t>Tiffany Smith</t>
  </si>
  <si>
    <t>Adam Lipp</t>
  </si>
  <si>
    <t>Gary Peters</t>
  </si>
  <si>
    <t xml:space="preserve">IT Manager reasonable until 2023 magical year when he got a $15K raise. </t>
  </si>
  <si>
    <t>Vaide Agwan</t>
  </si>
  <si>
    <t>Regina Jeffers</t>
  </si>
  <si>
    <t>Sarah Gillis</t>
  </si>
  <si>
    <t>Leslie McDermott</t>
  </si>
  <si>
    <t>Jim Bodenmiller</t>
  </si>
  <si>
    <t>Jason Irick</t>
  </si>
  <si>
    <t>Assistant Law Director (2019 might reflect 1/2 year? no data in 2020) So from 2021-2023 as Assistant Law Director, his salary increased $19,440. In 2 years.</t>
  </si>
  <si>
    <t>From 2019 - 2023, in the same job title as Deputy Director HR  her salary increased  $45,102.</t>
  </si>
  <si>
    <t xml:space="preserve">Asst Finance Director - Utility Billing Mgr from Sept 2023 - Apr 2025. 30K in 2023, but that's 1/3 of the year, so used $90K 2023. 2024 she was still Utility Billing Manager. </t>
  </si>
  <si>
    <t>Nikki (Nicole) Weber</t>
  </si>
  <si>
    <t>Asst Finance Director 2022 -2023, City Treasurer 2019-2021. From 2019 - 2023, her salary increased (while in the same job titles and being our as a consultant in 2021 )  $63,450.</t>
  </si>
  <si>
    <t>City Treasurer - hired in 2022, only have salary for 2023.</t>
  </si>
  <si>
    <t>Randall Stevenson</t>
  </si>
  <si>
    <t xml:space="preserve">Hired mid-2022 as Assistant Law Director. Made $50,895, so I doubled it. In 2023, his salary increased by  $10,000, a 10% increase. </t>
  </si>
  <si>
    <t>Shawn Wilson</t>
  </si>
  <si>
    <t xml:space="preserve">From 2019-2023 (4 years in same job as Deputy Service Director), his salary increased $39,802 or 40.3%. </t>
  </si>
  <si>
    <t>From 2019-2023 (4 years in same job as Service Director), his salary increased  $47,915.</t>
  </si>
  <si>
    <t>Leo Shanayda</t>
  </si>
  <si>
    <t xml:space="preserve">From 2019 -2023, 4 years as City Engineer, his salary increased  $27,741 or 26%. </t>
  </si>
  <si>
    <t>Kendall Lucas-Matthews</t>
  </si>
  <si>
    <t>Hired 2022 as Accounting Manager, no real data yet.</t>
  </si>
  <si>
    <t>Robert Bruno</t>
  </si>
  <si>
    <t>Hired end of 2022 as Econ Development Manager. In one year, from 2022 - 2023, his salary increased $12,352 or 18.7%.</t>
  </si>
  <si>
    <t>Juli Springer</t>
  </si>
  <si>
    <t>From 2019-2023, in the same job as Engineering Project Manage, her salary increased $25,324 or 32%.</t>
  </si>
  <si>
    <t xml:space="preserve">Promoted from Planning Zoning Code Administrator to Deputy Community Dev Director in 2021, from 2019-2023, his salary increased $33,424 or 39.5%. </t>
  </si>
  <si>
    <t xml:space="preserve">In 2019, he was City Manager. He retired in Jan 2020. Heck hired him back in June 2022 as Human Resources Director. In 2023, he got a raise and began double-dipping, something that Ohio thinks is acceptable enough to actually encourage. </t>
  </si>
  <si>
    <t>Jeffrey Rodgers</t>
  </si>
  <si>
    <t>Was the HR Director prior to Bodenmiller being hired mid-2022. He was paid for a full year of 2022, though, so the two HR Directors in 2022 cost $215,231. From 2019-2022, in the same job, his salary increased $39,851 or 37%.</t>
  </si>
  <si>
    <t>Brandy Bubp</t>
  </si>
  <si>
    <t>From 2019-2023, in the same job as Purchasing Manager, her salary increased $23,718 or 39%. Biggest increase was in 2023 of $15,539 or 22.6%.</t>
  </si>
  <si>
    <t>Travis Parsons</t>
  </si>
  <si>
    <t>From 2019-2023, in the same job as Utilities Main Superintendent, his salary increased $32,000 or 45.7%.</t>
  </si>
  <si>
    <t>Joy Suttles</t>
  </si>
  <si>
    <t>Kyle Naeve</t>
  </si>
  <si>
    <t>From 2019-2023, in same job as Sys Admin, salary increased $21, 373 or 29.45%.</t>
  </si>
  <si>
    <t>Frank Wildman</t>
  </si>
  <si>
    <t xml:space="preserve">From 2019-2023 in same job as App Specialist, salary increased ~$7K. </t>
  </si>
  <si>
    <t>Emily Ogden</t>
  </si>
  <si>
    <t>Staff Accountant (more for Katie?) Hired in 2023</t>
  </si>
  <si>
    <t>Kathy Vest</t>
  </si>
  <si>
    <t xml:space="preserve">Grants Accountant - same job. Her salary increased #12K from 2021-2023. </t>
  </si>
  <si>
    <t>Becky Carden</t>
  </si>
  <si>
    <t>From 2019-2022 (she left in 2023) as Development Program Coordinator, her salary increased  #13,494.</t>
  </si>
  <si>
    <t>Mike Aston</t>
  </si>
  <si>
    <t>Same job as Lead Mechanic, reasonable increases.</t>
  </si>
  <si>
    <t>Mark Winget</t>
  </si>
  <si>
    <t xml:space="preserve">Same job as Equip Operator, reasonable increases. </t>
  </si>
  <si>
    <t>Kevin Colvin</t>
  </si>
  <si>
    <t>Blair Hardesty</t>
  </si>
  <si>
    <t xml:space="preserve">From 2019-2023, her salary increased $32,365. She was Sr Auditor 2019 and 2020. Taxation and Revenue Collection Admin 2021-2023 (when her salary increased $23,403 (in 2 years, same job). </t>
  </si>
  <si>
    <t>Timothy Weaver</t>
  </si>
  <si>
    <t xml:space="preserve">From 2019-2023 in Operations Engineer role, his salary increased $37,286 or 38%. </t>
  </si>
  <si>
    <t>Michael Becraft</t>
  </si>
  <si>
    <t xml:space="preserve">From 2019-2023 in Utilities Maintenance Supervisor role, his salary increased $48,677 or 93%. </t>
  </si>
  <si>
    <t xml:space="preserve">From 2019-2023 in Engineering Service Coordinator role, his salary increased $36,413. In 2023, the increase was $16.966. </t>
  </si>
  <si>
    <t>Brian Hines</t>
  </si>
  <si>
    <t>Valerie Lough</t>
  </si>
  <si>
    <t xml:space="preserve">Her salary in the same Community Information Coordinator role in 2018 was $50,391 (I put in 2019 column as she must have left for 2 years. She came back in 2021 in the same job at $76,177. From 2018/19 to 2023, her salary increased $32,719 or 64.9%. </t>
  </si>
  <si>
    <t>Shannon</t>
  </si>
  <si>
    <t>Logan</t>
  </si>
  <si>
    <t>Code Enforcement Manager</t>
  </si>
  <si>
    <t>Code Enf Officer 1</t>
  </si>
  <si>
    <t>Code Enf Officer 2</t>
  </si>
  <si>
    <t>Code Enf Officer 3</t>
  </si>
  <si>
    <t>Community Dev Specialist (Code Enf Division)</t>
  </si>
  <si>
    <t>Building Regs Clerk</t>
  </si>
  <si>
    <t>HVAC Inspector Commercial</t>
  </si>
  <si>
    <t>HVAC Inspector Residential</t>
  </si>
  <si>
    <t xml:space="preserve">Plan Reviews Coordinator for Commercial and Electirical </t>
  </si>
  <si>
    <t>Planning and Zoning Administrator</t>
  </si>
  <si>
    <t>Planning and Zoning Specialist</t>
  </si>
  <si>
    <t>Fair Housing Coordinator</t>
  </si>
  <si>
    <t>MVE Contractor</t>
  </si>
  <si>
    <t>Housing Rehab Coordinator</t>
  </si>
  <si>
    <t>Rehab Specialist</t>
  </si>
  <si>
    <t>Housing Program Coordinator</t>
  </si>
  <si>
    <t>Lead Safe Program Manager</t>
  </si>
  <si>
    <t>Lead Safe Specialist</t>
  </si>
  <si>
    <t>Rehab Specialitst for Lead Safe Manager</t>
  </si>
  <si>
    <t>Job called</t>
  </si>
  <si>
    <t>Building Official Admin Specialist</t>
  </si>
  <si>
    <t>Deputy Director</t>
  </si>
  <si>
    <t>Steve Thompson $118K  promoted to job in 2021</t>
  </si>
  <si>
    <t>Assistant Code Enforcement Manager</t>
  </si>
  <si>
    <t>Code Inspector</t>
  </si>
  <si>
    <t>For Logan, this is "City Planner"</t>
  </si>
  <si>
    <t>For Logan, thi is "Planning and Zoning Technician"</t>
  </si>
  <si>
    <t>Neighborhood Service Manager</t>
  </si>
  <si>
    <t>Neighborhood Development Specialist</t>
  </si>
  <si>
    <t>Federal Programs Specialist</t>
  </si>
  <si>
    <t>Vacant</t>
  </si>
  <si>
    <t>Chief Building Official</t>
  </si>
  <si>
    <t xml:space="preserve">For Logan, Certified Bldg Inspector </t>
  </si>
  <si>
    <t>For Logan, Electrical Inspector (vacant)</t>
  </si>
  <si>
    <t>Department  Secretary</t>
  </si>
  <si>
    <t>Director</t>
  </si>
  <si>
    <t>Enforcement = Compliance not Enforcement for Logan</t>
  </si>
  <si>
    <t>For Logan Cobbs, Admin Specialist (stil in Payroll database as Secretary)</t>
  </si>
  <si>
    <t>CDBG Program Coordinator</t>
  </si>
  <si>
    <t xml:space="preserve">Administers the Block grants, part of the HUD Consolidation Plan - why delete the job? </t>
  </si>
  <si>
    <t>administers, could work on a plan: https://www.governmentjobs.com/careers/springfieldoh/jobs/newprint/3648140</t>
  </si>
  <si>
    <t>Oversee the development of Springfield’s five-year Consolidated Plan and annual Action Plan submitted to HUD. https://www.governmentjobs.com/careers/springfieldoh/jobs/5076050/neighborhood-services-manager</t>
  </si>
  <si>
    <t xml:space="preserve">If you oversee it, who does it? </t>
  </si>
  <si>
    <t>Prepare the Consolidated Plan Annual Performance Report (CAPER) and review the Report with City staff.</t>
  </si>
  <si>
    <t>https://www.governmentjobs.com/careers/springfieldoh/jobs/5076050/neighborhood-services-manager</t>
  </si>
  <si>
    <t>$87K</t>
  </si>
  <si>
    <t>Jacob King</t>
  </si>
  <si>
    <t>Brian Miller</t>
  </si>
  <si>
    <t xml:space="preserve">From 2019 - 2023, in the same job title as Fire Chief, his salary increased $58,328 or 53%. His replacement was hired June 2023, but he still earned the 2nd highest paid spot that year with $167,884. </t>
  </si>
  <si>
    <t xml:space="preserve">Hired in June 2023 for $70,275 (half year). </t>
  </si>
  <si>
    <t>GENERAL</t>
  </si>
  <si>
    <t>Brian Leciejewski</t>
  </si>
  <si>
    <t xml:space="preserve">From 2019-2023, as Asst Fire Chief, his salary increased $48,323.  2022-2023 was $21,281. </t>
  </si>
  <si>
    <t>Bart Berner</t>
  </si>
  <si>
    <t>From 2019-2023, as Fire Captain, his salary increased $26,087.</t>
  </si>
  <si>
    <t>Scott Ripp</t>
  </si>
  <si>
    <t>FIRE (hard to figure, because maybe hourly? Or bonuses for more fires? Tried to pick who I thought would be salary)</t>
  </si>
  <si>
    <t>Matthew Smith</t>
  </si>
  <si>
    <t>From 2019, 2023, as Assistant Fire Chief, his salary increased $39,577. 2022-2023 increase was $14,887.</t>
  </si>
  <si>
    <t>Charles Alexander</t>
  </si>
  <si>
    <t>Did he leaave 2023? From 2019-2022, his salary increased $27,917. 2020-2021, increase was $12,042.</t>
  </si>
  <si>
    <t>Douglas Boggs</t>
  </si>
  <si>
    <t>Firefighter, so might be hourly. From 2019-2023, his salary increased 22,634. 2022-2023 increase was $16,547.</t>
  </si>
  <si>
    <t>From 2019-2023, in the same job as Traffic Control Superintendent, his salary increased $54,267 or 71.5%. In 2023, his salary increased 41,343 from 2022.  Not in 2024 payroll list.</t>
  </si>
  <si>
    <t xml:space="preserve">He left in 2023. Not in 2024 payroll. From 2019-2022, his salary increased $27,483. </t>
  </si>
  <si>
    <t>Salary increased  $20,364 from 2019-2023 as City Clerk. Retired in 2024, so raised her salary up for better retirement benefits. Gov't famous for this.</t>
  </si>
  <si>
    <t xml:space="preserve">Created job in 2022 - "Financial Analyst Supervisor". Will need 2024 data to see increases. Not in the 2024 payroll list. </t>
  </si>
  <si>
    <t>Brittany Jones (Olson) (Sparks in 2024?)</t>
  </si>
  <si>
    <t xml:space="preserve">Created job in 2023 - "Assistant Airport Manager". </t>
  </si>
  <si>
    <t>&lt; 75K</t>
  </si>
  <si>
    <t>&lt;75K</t>
  </si>
  <si>
    <t>Law Clerk hired in 2022. not on 2024 payroll list (I queried &gt;75K)</t>
  </si>
  <si>
    <t>Hired in 2022. Not on 2024 payroll list.  (I queried &gt; 75K)</t>
  </si>
  <si>
    <t>City Clerk (2023 job title was Project Assistant/Admin Assistant), From 2019 - 2023, same job title, increased $19,442, a 58% increase. Doesn't include her promotion to now City Clerk. Not on 2024 payroll list.(I queried &gt; 75K)</t>
  </si>
  <si>
    <t>???</t>
  </si>
  <si>
    <t>&lt;&lt; 75K</t>
  </si>
  <si>
    <t>From 2019-2023 in the same jobs as Community Development Specialist, salary  Increased ~$7k. Not on 2024 payroll list. (I quiered &gt; 75K)</t>
  </si>
  <si>
    <t>??</t>
  </si>
  <si>
    <t>In 2019, she was Asst TO the city mgr, then she left for a year, and came back at double her salary. Came back as Dev Director. Just use 2021 salary of $75K to 2024 salary of $150K K. $75,661 in 2024 payroll list, but hired back (out 2023) in July 2024)</t>
  </si>
  <si>
    <t>Trent Devine (not on 2024 payroll list, so must be just under $75K)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</si>
</sst>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2" fontId="0" fillId="0" borderId="0" xfId="0" applyNumberFormat="1"/>
    <xf numFmtId="164" fontId="0" fillId="0" borderId="0" xfId="0" applyNumberFormat="1"/>
    <xf numFmtId="0" fontId="0" fillId="2" borderId="0" xfId="0" applyFill="1"/>
    <xf numFmtId="0" fontId="0" fillId="3" borderId="0" xfId="0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3" borderId="0" xfId="0" applyFont="1" applyFill="1"/>
    <xf numFmtId="2" fontId="0" fillId="3" borderId="0" xfId="0" applyNumberFormat="1" applyFill="1"/>
    <xf numFmtId="0" fontId="1" fillId="2" borderId="0" xfId="0" applyFont="1" applyFill="1"/>
    <xf numFmtId="0" fontId="1" fillId="0" borderId="0" xfId="0" applyFont="1"/>
    <xf numFmtId="0" fontId="2" fillId="0" borderId="0" xfId="0" applyFont="1"/>
    <xf numFmtId="164" fontId="0" fillId="2" borderId="0" xfId="0" applyNumberFormat="1" applyFill="1"/>
    <xf numFmtId="164" fontId="0" fillId="5" borderId="0" xfId="0" applyNumberFormat="1" applyFill="1"/>
    <xf numFmtId="2" fontId="0" fillId="5" borderId="0" xfId="0" applyNumberFormat="1" applyFill="1"/>
    <xf numFmtId="0" fontId="3" fillId="0" borderId="0" xfId="1"/>
    <xf numFmtId="0" fontId="0" fillId="6" borderId="0" xfId="0" applyFill="1"/>
    <xf numFmtId="0" fontId="0" fillId="7" borderId="0" xfId="0" applyFill="1"/>
    <xf numFmtId="0" fontId="1" fillId="7" borderId="0" xfId="0" applyFont="1" applyFill="1"/>
    <xf numFmtId="0" fontId="1" fillId="8" borderId="0" xfId="0" applyFont="1" applyFill="1"/>
    <xf numFmtId="0" fontId="1" fillId="8" borderId="0" xfId="0" applyFont="1" applyFill="1" applyAlignment="1">
      <alignment horizontal="right"/>
    </xf>
    <xf numFmtId="0" fontId="0" fillId="8" borderId="0" xfId="0" applyFill="1"/>
    <xf numFmtId="164" fontId="1" fillId="8" borderId="0" xfId="0" applyNumberFormat="1" applyFont="1" applyFill="1"/>
    <xf numFmtId="2" fontId="1" fillId="8" borderId="0" xfId="0" applyNumberFormat="1" applyFont="1" applyFill="1"/>
    <xf numFmtId="0" fontId="0" fillId="9" borderId="0" xfId="0" applyFill="1"/>
    <xf numFmtId="164" fontId="0" fillId="9" borderId="0" xfId="0" applyNumberFormat="1" applyFill="1"/>
    <xf numFmtId="2" fontId="0" fillId="9" borderId="0" xfId="0" applyNumberFormat="1" applyFill="1"/>
    <xf numFmtId="164" fontId="4" fillId="2" borderId="0" xfId="0" applyNumberFormat="1" applyFont="1" applyFill="1"/>
    <xf numFmtId="0" fontId="0" fillId="0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pringfieldohio.gov/springfield-ohio-director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878B5-9732-47B9-83ED-D50266B02DC2}">
  <dimension ref="A1:AA126"/>
  <sheetViews>
    <sheetView tabSelected="1" zoomScale="184" zoomScaleNormal="184" workbookViewId="0">
      <pane xSplit="1" topLeftCell="B1" activePane="topRight" state="frozen"/>
      <selection pane="topRight" activeCell="B6" sqref="B6"/>
    </sheetView>
  </sheetViews>
  <sheetFormatPr defaultRowHeight="14.5" x14ac:dyDescent="0.35"/>
  <cols>
    <col min="1" max="1" width="54.6328125" customWidth="1"/>
    <col min="2" max="2" width="12.1796875" bestFit="1" customWidth="1"/>
    <col min="3" max="3" width="9" bestFit="1" customWidth="1"/>
    <col min="4" max="4" width="11.453125" bestFit="1" customWidth="1"/>
    <col min="5" max="5" width="9.7265625" bestFit="1" customWidth="1"/>
    <col min="6" max="6" width="0.90625" style="4" customWidth="1"/>
    <col min="7" max="7" width="9" bestFit="1" customWidth="1"/>
    <col min="8" max="8" width="8.54296875" bestFit="1" customWidth="1"/>
    <col min="9" max="9" width="11.453125" bestFit="1" customWidth="1"/>
    <col min="10" max="10" width="9.7265625" bestFit="1" customWidth="1"/>
    <col min="11" max="11" width="0.7265625" style="4" customWidth="1"/>
    <col min="12" max="12" width="8.54296875" bestFit="1" customWidth="1"/>
    <col min="13" max="13" width="12.26953125" bestFit="1" customWidth="1"/>
    <col min="14" max="14" width="11.453125" bestFit="1" customWidth="1"/>
    <col min="15" max="15" width="9.7265625" bestFit="1" customWidth="1"/>
    <col min="16" max="16" width="0.90625" style="4" customWidth="1"/>
    <col min="17" max="17" width="12.26953125" bestFit="1" customWidth="1"/>
    <col min="18" max="18" width="10.1796875" bestFit="1" customWidth="1"/>
    <col min="19" max="19" width="11.453125" bestFit="1" customWidth="1"/>
    <col min="20" max="20" width="9.7265625" bestFit="1" customWidth="1"/>
    <col min="21" max="21" width="0.90625" style="4" customWidth="1"/>
    <col min="22" max="22" width="8.54296875" bestFit="1" customWidth="1"/>
    <col min="23" max="23" width="9.26953125" customWidth="1"/>
    <col min="24" max="24" width="11.453125" bestFit="1" customWidth="1"/>
    <col min="25" max="25" width="9.7265625" bestFit="1" customWidth="1"/>
    <col min="26" max="26" width="0.90625" style="4" customWidth="1"/>
    <col min="27" max="27" width="164.81640625" bestFit="1" customWidth="1"/>
  </cols>
  <sheetData>
    <row r="1" spans="1:27" ht="18.5" x14ac:dyDescent="0.45">
      <c r="A1" s="11" t="s">
        <v>9</v>
      </c>
      <c r="F1"/>
      <c r="K1"/>
      <c r="P1"/>
      <c r="U1"/>
      <c r="X1">
        <f>187918/52</f>
        <v>3613.8076923076924</v>
      </c>
      <c r="Z1"/>
    </row>
    <row r="2" spans="1:27" x14ac:dyDescent="0.35">
      <c r="A2" t="s">
        <v>10</v>
      </c>
      <c r="F2"/>
      <c r="K2"/>
      <c r="P2"/>
      <c r="U2"/>
      <c r="Z2"/>
    </row>
    <row r="3" spans="1:27" x14ac:dyDescent="0.35">
      <c r="A3" s="15" t="s">
        <v>38</v>
      </c>
      <c r="F3"/>
      <c r="K3"/>
      <c r="P3"/>
      <c r="U3"/>
      <c r="Z3"/>
    </row>
    <row r="4" spans="1:27" s="5" customFormat="1" x14ac:dyDescent="0.35">
      <c r="A4" s="5" t="s">
        <v>0</v>
      </c>
      <c r="B4" s="6">
        <v>2019</v>
      </c>
      <c r="C4" s="6">
        <v>2020</v>
      </c>
      <c r="D4" s="6" t="s">
        <v>8</v>
      </c>
      <c r="E4" s="6" t="s">
        <v>2</v>
      </c>
      <c r="F4" s="4"/>
      <c r="G4" s="6">
        <v>2020</v>
      </c>
      <c r="H4" s="5">
        <v>2021</v>
      </c>
      <c r="I4" s="5" t="s">
        <v>1</v>
      </c>
      <c r="J4" s="5" t="s">
        <v>2</v>
      </c>
      <c r="K4" s="7" t="s">
        <v>1</v>
      </c>
      <c r="L4" s="5">
        <v>2021</v>
      </c>
      <c r="M4" s="5">
        <v>2022</v>
      </c>
      <c r="N4" s="5" t="s">
        <v>1</v>
      </c>
      <c r="O4" s="5" t="s">
        <v>2</v>
      </c>
      <c r="P4" s="7"/>
      <c r="Q4" s="5">
        <v>2022</v>
      </c>
      <c r="R4" s="5">
        <v>2023</v>
      </c>
      <c r="S4" s="5" t="s">
        <v>1</v>
      </c>
      <c r="T4" s="5" t="s">
        <v>2</v>
      </c>
      <c r="U4" s="7"/>
      <c r="V4" s="5">
        <v>2023</v>
      </c>
      <c r="W4" s="9">
        <v>2024</v>
      </c>
      <c r="X4" s="5" t="s">
        <v>1</v>
      </c>
      <c r="Y4" s="5" t="s">
        <v>2</v>
      </c>
      <c r="Z4" s="7"/>
      <c r="AA4" s="5" t="s">
        <v>6</v>
      </c>
    </row>
    <row r="5" spans="1:27" s="19" customFormat="1" x14ac:dyDescent="0.35">
      <c r="A5" s="19" t="s">
        <v>154</v>
      </c>
      <c r="B5" s="20"/>
      <c r="C5" s="20"/>
      <c r="D5" s="20"/>
      <c r="E5" s="20"/>
      <c r="F5" s="21"/>
      <c r="G5" s="20"/>
    </row>
    <row r="6" spans="1:27" x14ac:dyDescent="0.35">
      <c r="A6" t="s">
        <v>4</v>
      </c>
      <c r="B6" s="2">
        <v>126712</v>
      </c>
      <c r="C6" s="2">
        <v>145060</v>
      </c>
      <c r="D6" s="2">
        <f>+C6-B6</f>
        <v>18348</v>
      </c>
      <c r="E6" s="1">
        <f>+D6/B6%</f>
        <v>14.480080813182651</v>
      </c>
      <c r="G6" s="2">
        <f>+C6</f>
        <v>145060</v>
      </c>
      <c r="H6" s="2">
        <v>153068</v>
      </c>
      <c r="I6" s="2">
        <f>+H6-G6</f>
        <v>8008</v>
      </c>
      <c r="J6" s="1">
        <f>+I6/G6%</f>
        <v>5.5204742865021377</v>
      </c>
      <c r="L6" s="2">
        <f>+H6</f>
        <v>153068</v>
      </c>
      <c r="M6" s="2">
        <v>167617</v>
      </c>
      <c r="N6" s="2">
        <f>+M6-L6</f>
        <v>14549</v>
      </c>
      <c r="O6" s="1">
        <f>+N6/L6%</f>
        <v>9.5049259152794825</v>
      </c>
      <c r="Q6" s="2">
        <f>+M6</f>
        <v>167617</v>
      </c>
      <c r="R6" s="2">
        <v>187918</v>
      </c>
      <c r="S6" s="2">
        <f>+R6-Q6</f>
        <v>20301</v>
      </c>
      <c r="T6" s="1">
        <f>+S6/Q6%</f>
        <v>12.111539998926123</v>
      </c>
      <c r="U6" s="8"/>
      <c r="V6" s="2">
        <f>+R6</f>
        <v>187918</v>
      </c>
      <c r="W6" s="12">
        <v>209547</v>
      </c>
      <c r="X6" s="2">
        <f t="shared" ref="X6:X68" si="0">+W6-V6</f>
        <v>21629</v>
      </c>
      <c r="Y6" s="1">
        <f t="shared" ref="Y6:Y68" si="1">+X6/V6%</f>
        <v>11.509807469215296</v>
      </c>
      <c r="AA6" t="s">
        <v>7</v>
      </c>
    </row>
    <row r="7" spans="1:27" x14ac:dyDescent="0.35">
      <c r="A7" t="s">
        <v>3</v>
      </c>
      <c r="B7" s="2">
        <v>35612</v>
      </c>
      <c r="C7" s="13"/>
      <c r="D7" s="13"/>
      <c r="E7" s="14"/>
      <c r="G7" s="2">
        <v>35612</v>
      </c>
      <c r="H7" s="2">
        <v>75143</v>
      </c>
      <c r="I7" s="2">
        <f t="shared" ref="I7:I94" si="2">+H7-G7</f>
        <v>39531</v>
      </c>
      <c r="J7" s="1">
        <f t="shared" ref="J7:J94" si="3">+I7/G7%</f>
        <v>111.00471751095137</v>
      </c>
      <c r="L7" s="2">
        <f t="shared" ref="L7:L94" si="4">+H7</f>
        <v>75143</v>
      </c>
      <c r="M7" s="2">
        <v>82943</v>
      </c>
      <c r="N7" s="2">
        <f t="shared" ref="N7:N94" si="5">+M7-L7</f>
        <v>7800</v>
      </c>
      <c r="O7" s="1">
        <f t="shared" ref="O7:O94" si="6">+N7/L7%</f>
        <v>10.380208402645623</v>
      </c>
      <c r="Q7" s="2">
        <f t="shared" ref="Q7:Q94" si="7">+M7</f>
        <v>82943</v>
      </c>
      <c r="R7" s="12"/>
      <c r="S7" s="14"/>
      <c r="T7" s="14"/>
      <c r="U7" s="8"/>
      <c r="V7" s="14"/>
      <c r="W7" s="12">
        <f>75661+75661</f>
        <v>151322</v>
      </c>
      <c r="X7" s="2">
        <f t="shared" ref="X7" si="8">+W7-V7</f>
        <v>151322</v>
      </c>
      <c r="Y7" s="14"/>
      <c r="AA7" t="s">
        <v>182</v>
      </c>
    </row>
    <row r="8" spans="1:27" x14ac:dyDescent="0.35">
      <c r="A8" t="s">
        <v>37</v>
      </c>
      <c r="B8" s="2">
        <v>84775</v>
      </c>
      <c r="C8" s="2">
        <v>93204</v>
      </c>
      <c r="D8" s="2">
        <f>+C8-B8</f>
        <v>8429</v>
      </c>
      <c r="E8" s="1">
        <f>+D8/B8%</f>
        <v>9.942789737540549</v>
      </c>
      <c r="G8" s="2">
        <f>+C8</f>
        <v>93204</v>
      </c>
      <c r="H8" s="2">
        <v>99008</v>
      </c>
      <c r="I8" s="2">
        <f>+H8-G8</f>
        <v>5804</v>
      </c>
      <c r="J8" s="1">
        <f>+I8/G8%</f>
        <v>6.2272005493326468</v>
      </c>
      <c r="L8" s="2">
        <f>+H8</f>
        <v>99008</v>
      </c>
      <c r="M8" s="2">
        <v>109023</v>
      </c>
      <c r="N8" s="2">
        <f>+M8-L8</f>
        <v>10015</v>
      </c>
      <c r="O8" s="1">
        <f>+N8/L8%</f>
        <v>10.115344214608919</v>
      </c>
      <c r="Q8" s="2">
        <f>+M8</f>
        <v>109023</v>
      </c>
      <c r="R8" s="2">
        <v>118199</v>
      </c>
      <c r="S8" s="2">
        <f>+R8-Q8</f>
        <v>9176</v>
      </c>
      <c r="T8" s="1">
        <f>+S8/Q8%</f>
        <v>8.4165726498078381</v>
      </c>
      <c r="U8" s="8"/>
      <c r="V8" s="2">
        <f>+R8</f>
        <v>118199</v>
      </c>
      <c r="W8" s="12">
        <v>127676</v>
      </c>
      <c r="X8" s="2">
        <f t="shared" si="0"/>
        <v>9477</v>
      </c>
      <c r="Y8" s="1">
        <f t="shared" si="1"/>
        <v>8.0178343302396797</v>
      </c>
      <c r="AA8" t="s">
        <v>68</v>
      </c>
    </row>
    <row r="9" spans="1:27" x14ac:dyDescent="0.35">
      <c r="A9" t="s">
        <v>5</v>
      </c>
      <c r="B9" s="2">
        <v>115913</v>
      </c>
      <c r="C9" s="2">
        <v>133514</v>
      </c>
      <c r="D9" s="2">
        <f t="shared" ref="D9:D94" si="9">+C9-B9</f>
        <v>17601</v>
      </c>
      <c r="E9" s="1">
        <f t="shared" ref="E9:E94" si="10">+D9/B9%</f>
        <v>15.184664360339218</v>
      </c>
      <c r="G9" s="2">
        <f t="shared" ref="G9:G94" si="11">+C9</f>
        <v>133514</v>
      </c>
      <c r="H9" s="2">
        <v>135425</v>
      </c>
      <c r="I9" s="2">
        <f t="shared" si="2"/>
        <v>1911</v>
      </c>
      <c r="J9" s="1">
        <f t="shared" si="3"/>
        <v>1.4313105741719969</v>
      </c>
      <c r="L9" s="2">
        <f t="shared" si="4"/>
        <v>135425</v>
      </c>
      <c r="M9" s="2">
        <v>141209</v>
      </c>
      <c r="N9" s="2">
        <f t="shared" si="5"/>
        <v>5784</v>
      </c>
      <c r="O9" s="1">
        <f t="shared" si="6"/>
        <v>4.2709987077718292</v>
      </c>
      <c r="Q9" s="2">
        <f t="shared" si="7"/>
        <v>141209</v>
      </c>
      <c r="R9" s="2">
        <v>163108</v>
      </c>
      <c r="S9" s="2">
        <f t="shared" ref="S9:S94" si="12">+R9-Q9</f>
        <v>21899</v>
      </c>
      <c r="T9" s="1">
        <f t="shared" ref="T9:T94" si="13">+S9/Q9%</f>
        <v>15.508218314696656</v>
      </c>
      <c r="U9" s="8"/>
      <c r="V9" s="2">
        <f t="shared" ref="V7:V94" si="14">+R9</f>
        <v>163108</v>
      </c>
      <c r="W9" s="12">
        <v>173080</v>
      </c>
      <c r="X9" s="2">
        <f t="shared" si="0"/>
        <v>9972</v>
      </c>
      <c r="Y9" s="1">
        <f t="shared" si="1"/>
        <v>6.1137405890575574</v>
      </c>
      <c r="AA9" t="s">
        <v>59</v>
      </c>
    </row>
    <row r="10" spans="1:27" x14ac:dyDescent="0.35">
      <c r="A10" t="s">
        <v>57</v>
      </c>
      <c r="B10" s="2">
        <v>98772</v>
      </c>
      <c r="C10" s="2">
        <v>113325</v>
      </c>
      <c r="D10" s="2">
        <f t="shared" ref="D10" si="15">+C10-B10</f>
        <v>14553</v>
      </c>
      <c r="E10" s="1">
        <f t="shared" ref="E10" si="16">+D10/B10%</f>
        <v>14.733932693475884</v>
      </c>
      <c r="G10" s="2">
        <f t="shared" ref="G10" si="17">+C10</f>
        <v>113325</v>
      </c>
      <c r="H10" s="2">
        <v>115924</v>
      </c>
      <c r="I10" s="2">
        <f t="shared" ref="I10" si="18">+H10-G10</f>
        <v>2599</v>
      </c>
      <c r="J10" s="1">
        <f t="shared" ref="J10" si="19">+I10/G10%</f>
        <v>2.2934039267593205</v>
      </c>
      <c r="L10" s="2">
        <f t="shared" ref="L10" si="20">+H10</f>
        <v>115924</v>
      </c>
      <c r="M10" s="2">
        <v>120914</v>
      </c>
      <c r="N10" s="2">
        <f t="shared" ref="N10" si="21">+M10-L10</f>
        <v>4990</v>
      </c>
      <c r="O10" s="1">
        <f t="shared" ref="O10" si="22">+N10/L10%</f>
        <v>4.304544356647459</v>
      </c>
      <c r="Q10" s="2">
        <f t="shared" ref="Q10" si="23">+M10</f>
        <v>120914</v>
      </c>
      <c r="R10" s="2">
        <v>138544</v>
      </c>
      <c r="S10" s="2">
        <f t="shared" ref="S10" si="24">+R10-Q10</f>
        <v>17630</v>
      </c>
      <c r="T10" s="1">
        <f t="shared" ref="T10" si="25">+S10/Q10%</f>
        <v>14.580611012785946</v>
      </c>
      <c r="U10" s="8"/>
      <c r="V10" s="2">
        <f t="shared" si="14"/>
        <v>138544</v>
      </c>
      <c r="W10" s="12">
        <v>145267</v>
      </c>
      <c r="X10" s="2">
        <f t="shared" si="0"/>
        <v>6723</v>
      </c>
      <c r="Y10" s="1">
        <f t="shared" si="1"/>
        <v>4.8526100011548676</v>
      </c>
      <c r="AA10" t="s">
        <v>58</v>
      </c>
    </row>
    <row r="11" spans="1:27" x14ac:dyDescent="0.35">
      <c r="A11" t="s">
        <v>11</v>
      </c>
      <c r="B11" s="2">
        <v>135092</v>
      </c>
      <c r="C11" s="2">
        <v>144824</v>
      </c>
      <c r="D11" s="2">
        <f t="shared" si="9"/>
        <v>9732</v>
      </c>
      <c r="E11" s="1">
        <f t="shared" si="10"/>
        <v>7.2039795102596749</v>
      </c>
      <c r="G11" s="2">
        <f t="shared" si="11"/>
        <v>144824</v>
      </c>
      <c r="H11" s="2">
        <v>140404</v>
      </c>
      <c r="I11" s="2">
        <f t="shared" si="2"/>
        <v>-4420</v>
      </c>
      <c r="J11" s="1">
        <f t="shared" si="3"/>
        <v>-3.0519803347511463</v>
      </c>
      <c r="L11" s="2">
        <f t="shared" si="4"/>
        <v>140404</v>
      </c>
      <c r="M11" s="2">
        <v>146480</v>
      </c>
      <c r="N11" s="2">
        <f t="shared" si="5"/>
        <v>6076</v>
      </c>
      <c r="O11" s="1">
        <f t="shared" si="6"/>
        <v>4.3275120366941113</v>
      </c>
      <c r="Q11" s="2">
        <f t="shared" si="7"/>
        <v>146480</v>
      </c>
      <c r="R11" s="2">
        <v>167825</v>
      </c>
      <c r="S11" s="2">
        <f t="shared" si="12"/>
        <v>21345</v>
      </c>
      <c r="T11" s="1">
        <f t="shared" si="13"/>
        <v>14.57195521572911</v>
      </c>
      <c r="U11" s="8"/>
      <c r="V11" s="2">
        <f t="shared" si="14"/>
        <v>167825</v>
      </c>
      <c r="W11" s="12">
        <v>177222</v>
      </c>
      <c r="X11" s="2">
        <f t="shared" si="0"/>
        <v>9397</v>
      </c>
      <c r="Y11" s="1">
        <f t="shared" si="1"/>
        <v>5.5992849694622375</v>
      </c>
      <c r="AA11" t="s">
        <v>16</v>
      </c>
    </row>
    <row r="12" spans="1:27" x14ac:dyDescent="0.35">
      <c r="A12" t="s">
        <v>12</v>
      </c>
      <c r="B12" s="13"/>
      <c r="C12" s="13"/>
      <c r="D12" s="13"/>
      <c r="E12" s="14"/>
      <c r="G12" s="13"/>
      <c r="H12" s="13"/>
      <c r="I12" s="13"/>
      <c r="J12" s="14"/>
      <c r="L12" s="13"/>
      <c r="M12" s="13"/>
      <c r="N12" s="13"/>
      <c r="O12" s="14"/>
      <c r="Q12" s="13"/>
      <c r="R12" s="2">
        <v>92522</v>
      </c>
      <c r="S12" s="13"/>
      <c r="T12" s="14"/>
      <c r="U12" s="8"/>
      <c r="V12" s="2">
        <f t="shared" si="14"/>
        <v>92522</v>
      </c>
      <c r="W12" s="12">
        <v>103778</v>
      </c>
      <c r="X12" s="2">
        <f t="shared" si="0"/>
        <v>11256</v>
      </c>
      <c r="Y12" s="1">
        <f t="shared" si="1"/>
        <v>12.165755171742937</v>
      </c>
      <c r="AA12" t="s">
        <v>17</v>
      </c>
    </row>
    <row r="13" spans="1:27" x14ac:dyDescent="0.35">
      <c r="A13" t="s">
        <v>13</v>
      </c>
      <c r="B13" s="2">
        <v>95920</v>
      </c>
      <c r="C13" s="13"/>
      <c r="D13" s="13"/>
      <c r="E13" s="14"/>
      <c r="G13" s="13"/>
      <c r="H13" s="2">
        <v>124901</v>
      </c>
      <c r="I13" s="2">
        <f t="shared" ref="I13:I14" si="26">+H13-G13</f>
        <v>124901</v>
      </c>
      <c r="J13" s="14"/>
      <c r="L13" s="2">
        <f t="shared" si="4"/>
        <v>124901</v>
      </c>
      <c r="M13" s="2">
        <v>136047</v>
      </c>
      <c r="N13" s="2">
        <f t="shared" si="5"/>
        <v>11146</v>
      </c>
      <c r="O13" s="1">
        <f t="shared" si="6"/>
        <v>8.9238677032209512</v>
      </c>
      <c r="Q13" s="2">
        <f t="shared" si="7"/>
        <v>136047</v>
      </c>
      <c r="R13" s="2">
        <v>159834</v>
      </c>
      <c r="S13" s="2">
        <f t="shared" si="12"/>
        <v>23787</v>
      </c>
      <c r="T13" s="1">
        <f t="shared" si="13"/>
        <v>17.484398773953117</v>
      </c>
      <c r="U13" s="8"/>
      <c r="V13" s="2">
        <f t="shared" si="14"/>
        <v>159834</v>
      </c>
      <c r="W13" s="12">
        <v>170835</v>
      </c>
      <c r="X13" s="2">
        <f t="shared" si="0"/>
        <v>11001</v>
      </c>
      <c r="Y13" s="1">
        <f t="shared" si="1"/>
        <v>6.8827658695896998</v>
      </c>
      <c r="Z13" s="4" t="s">
        <v>15</v>
      </c>
      <c r="AA13" t="s">
        <v>18</v>
      </c>
    </row>
    <row r="14" spans="1:27" x14ac:dyDescent="0.35">
      <c r="A14" t="s">
        <v>48</v>
      </c>
      <c r="B14" s="2">
        <v>50809</v>
      </c>
      <c r="C14" s="13"/>
      <c r="D14" s="13"/>
      <c r="E14" s="14"/>
      <c r="G14" s="13"/>
      <c r="H14" s="2">
        <v>93424</v>
      </c>
      <c r="I14" s="2">
        <f t="shared" si="26"/>
        <v>93424</v>
      </c>
      <c r="J14" s="14"/>
      <c r="L14" s="2">
        <f t="shared" ref="L14" si="27">+H14</f>
        <v>93424</v>
      </c>
      <c r="M14" s="2">
        <v>101728</v>
      </c>
      <c r="N14" s="2">
        <f t="shared" ref="N14" si="28">+M14-L14</f>
        <v>8304</v>
      </c>
      <c r="O14" s="1">
        <f t="shared" ref="O14" si="29">+N14/L14%</f>
        <v>8.8885083062168171</v>
      </c>
      <c r="Q14" s="2">
        <f t="shared" si="7"/>
        <v>101728</v>
      </c>
      <c r="R14" s="2">
        <v>112864</v>
      </c>
      <c r="S14" s="2">
        <f t="shared" si="12"/>
        <v>11136</v>
      </c>
      <c r="T14" s="1">
        <f t="shared" si="13"/>
        <v>10.946838628499528</v>
      </c>
      <c r="U14" s="8"/>
      <c r="V14" s="2">
        <f t="shared" si="14"/>
        <v>112864</v>
      </c>
      <c r="W14" s="12">
        <v>120665</v>
      </c>
      <c r="X14" s="2">
        <f t="shared" si="0"/>
        <v>7801</v>
      </c>
      <c r="Y14" s="1">
        <f t="shared" si="1"/>
        <v>6.911858519988658</v>
      </c>
      <c r="AA14" t="s">
        <v>49</v>
      </c>
    </row>
    <row r="15" spans="1:27" x14ac:dyDescent="0.35">
      <c r="A15" t="s">
        <v>55</v>
      </c>
      <c r="B15" s="13"/>
      <c r="C15" s="13"/>
      <c r="D15" s="13"/>
      <c r="E15" s="14"/>
      <c r="G15" s="13"/>
      <c r="H15" s="13"/>
      <c r="I15" s="13"/>
      <c r="J15" s="14"/>
      <c r="L15" s="13"/>
      <c r="M15" s="2">
        <f>50985+50985</f>
        <v>101970</v>
      </c>
      <c r="N15" s="13"/>
      <c r="O15" s="14"/>
      <c r="Q15" s="2">
        <f t="shared" si="7"/>
        <v>101970</v>
      </c>
      <c r="R15" s="2">
        <v>111970</v>
      </c>
      <c r="S15" s="2">
        <f t="shared" si="12"/>
        <v>10000</v>
      </c>
      <c r="T15" s="1">
        <f t="shared" si="13"/>
        <v>9.8068059233107778</v>
      </c>
      <c r="U15" s="8"/>
      <c r="V15" s="2">
        <f t="shared" si="14"/>
        <v>111970</v>
      </c>
      <c r="W15" s="12">
        <v>119094</v>
      </c>
      <c r="X15" s="2">
        <f t="shared" si="0"/>
        <v>7124</v>
      </c>
      <c r="Y15" s="1">
        <f t="shared" si="1"/>
        <v>6.3624185049566844</v>
      </c>
      <c r="AA15" t="s">
        <v>56</v>
      </c>
    </row>
    <row r="16" spans="1:27" x14ac:dyDescent="0.35">
      <c r="A16" t="s">
        <v>14</v>
      </c>
      <c r="B16" s="2">
        <v>76277</v>
      </c>
      <c r="C16" s="2">
        <v>91791</v>
      </c>
      <c r="D16" s="2">
        <f t="shared" si="9"/>
        <v>15514</v>
      </c>
      <c r="E16" s="1">
        <f t="shared" si="10"/>
        <v>20.339027491904506</v>
      </c>
      <c r="G16" s="2">
        <f t="shared" si="11"/>
        <v>91791</v>
      </c>
      <c r="H16" s="2">
        <v>101116</v>
      </c>
      <c r="I16" s="2">
        <f t="shared" si="2"/>
        <v>9325</v>
      </c>
      <c r="J16" s="1">
        <f t="shared" si="3"/>
        <v>10.158948045015308</v>
      </c>
      <c r="L16" s="2">
        <f t="shared" si="4"/>
        <v>101116</v>
      </c>
      <c r="M16" s="2">
        <v>114504</v>
      </c>
      <c r="N16" s="2">
        <f t="shared" si="5"/>
        <v>13388</v>
      </c>
      <c r="O16" s="1">
        <f t="shared" si="6"/>
        <v>13.240238933502116</v>
      </c>
      <c r="Q16" s="2">
        <f t="shared" si="7"/>
        <v>114504</v>
      </c>
      <c r="R16" s="2">
        <v>147095</v>
      </c>
      <c r="S16" s="2">
        <f t="shared" si="12"/>
        <v>32591</v>
      </c>
      <c r="T16" s="1">
        <f t="shared" si="13"/>
        <v>28.462761126248864</v>
      </c>
      <c r="U16" s="8"/>
      <c r="V16" s="2">
        <f t="shared" si="14"/>
        <v>147095</v>
      </c>
      <c r="W16" s="12">
        <v>165143</v>
      </c>
      <c r="X16" s="2">
        <f t="shared" si="0"/>
        <v>18048</v>
      </c>
      <c r="Y16" s="1">
        <f t="shared" si="1"/>
        <v>12.269621673068425</v>
      </c>
      <c r="AA16" t="s">
        <v>19</v>
      </c>
    </row>
    <row r="17" spans="1:27" x14ac:dyDescent="0.35">
      <c r="A17" t="s">
        <v>52</v>
      </c>
      <c r="B17" s="2">
        <v>69991</v>
      </c>
      <c r="C17" s="2">
        <v>86193</v>
      </c>
      <c r="D17" s="2">
        <f>+C17-B17</f>
        <v>16202</v>
      </c>
      <c r="E17" s="1">
        <f>+D17/B17%</f>
        <v>23.148690545927334</v>
      </c>
      <c r="G17" s="2">
        <f>+C17</f>
        <v>86193</v>
      </c>
      <c r="H17" s="2">
        <v>57711</v>
      </c>
      <c r="I17" s="2">
        <f>+H17-G17</f>
        <v>-28482</v>
      </c>
      <c r="J17" s="1">
        <f>+I17/G17%</f>
        <v>-33.044446764818488</v>
      </c>
      <c r="L17" s="2">
        <f>+H17</f>
        <v>57711</v>
      </c>
      <c r="M17" s="2">
        <v>108649</v>
      </c>
      <c r="N17" s="2">
        <f>+M17-L17</f>
        <v>50938</v>
      </c>
      <c r="O17" s="1">
        <f>+N17/L17%</f>
        <v>88.26393581812826</v>
      </c>
      <c r="Q17" s="2">
        <f>+M17</f>
        <v>108649</v>
      </c>
      <c r="R17" s="2">
        <v>133441</v>
      </c>
      <c r="S17" s="2">
        <f>+R17-Q17</f>
        <v>24792</v>
      </c>
      <c r="T17" s="1">
        <f>+S17/Q17%</f>
        <v>22.818433671731906</v>
      </c>
      <c r="U17" s="8"/>
      <c r="V17" s="2">
        <f>+R17</f>
        <v>133441</v>
      </c>
      <c r="W17" s="12">
        <v>143611</v>
      </c>
      <c r="X17" s="2">
        <f t="shared" si="0"/>
        <v>10170</v>
      </c>
      <c r="Y17" s="1">
        <f t="shared" si="1"/>
        <v>7.6213457632961381</v>
      </c>
      <c r="AA17" t="s">
        <v>53</v>
      </c>
    </row>
    <row r="18" spans="1:27" x14ac:dyDescent="0.35">
      <c r="A18" t="s">
        <v>39</v>
      </c>
      <c r="B18" s="14"/>
      <c r="C18" s="14"/>
      <c r="D18" s="14"/>
      <c r="E18" s="14"/>
      <c r="G18" s="14"/>
      <c r="H18" s="14"/>
      <c r="I18" s="14"/>
      <c r="J18" s="14"/>
      <c r="K18" s="14"/>
      <c r="L18" s="14"/>
      <c r="M18" s="14"/>
      <c r="N18" s="14"/>
      <c r="O18" s="14"/>
      <c r="Q18" s="14"/>
      <c r="R18" s="2">
        <v>90000</v>
      </c>
      <c r="S18" s="14"/>
      <c r="T18" s="14"/>
      <c r="U18" s="8"/>
      <c r="V18" s="2">
        <f>+R18</f>
        <v>90000</v>
      </c>
      <c r="W18" s="12">
        <v>99522</v>
      </c>
      <c r="X18" s="2">
        <f t="shared" si="0"/>
        <v>9522</v>
      </c>
      <c r="Y18" s="1">
        <f t="shared" si="1"/>
        <v>10.58</v>
      </c>
      <c r="AA18" t="s">
        <v>51</v>
      </c>
    </row>
    <row r="19" spans="1:27" x14ac:dyDescent="0.35">
      <c r="A19" t="s">
        <v>40</v>
      </c>
      <c r="B19" s="14"/>
      <c r="C19" s="14"/>
      <c r="D19" s="14"/>
      <c r="E19" s="14"/>
      <c r="G19" s="14"/>
      <c r="H19" s="14"/>
      <c r="I19" s="14"/>
      <c r="J19" s="14"/>
      <c r="K19" s="14"/>
      <c r="L19" s="14"/>
      <c r="M19" s="14"/>
      <c r="N19" s="14"/>
      <c r="O19" s="14"/>
      <c r="Q19" s="14"/>
      <c r="R19" s="2">
        <v>83000</v>
      </c>
      <c r="S19" s="14"/>
      <c r="T19" s="14"/>
      <c r="U19" s="8"/>
      <c r="V19" s="2">
        <f>+R19</f>
        <v>83000</v>
      </c>
      <c r="W19" s="12">
        <v>95987</v>
      </c>
      <c r="X19" s="2">
        <f t="shared" si="0"/>
        <v>12987</v>
      </c>
      <c r="Y19" s="1">
        <f t="shared" si="1"/>
        <v>15.64698795180723</v>
      </c>
      <c r="AA19" t="s">
        <v>54</v>
      </c>
    </row>
    <row r="20" spans="1:27" x14ac:dyDescent="0.35">
      <c r="A20" t="s">
        <v>92</v>
      </c>
      <c r="B20" s="2">
        <v>58962</v>
      </c>
      <c r="C20" s="2">
        <v>62940</v>
      </c>
      <c r="D20" s="2">
        <f t="shared" ref="D20" si="30">+C20-B20</f>
        <v>3978</v>
      </c>
      <c r="E20" s="1">
        <f t="shared" ref="E20" si="31">+D20/B20%</f>
        <v>6.7467182252976494</v>
      </c>
      <c r="G20" s="2">
        <f t="shared" ref="G20" si="32">+C20</f>
        <v>62940</v>
      </c>
      <c r="H20" s="2">
        <v>68294</v>
      </c>
      <c r="I20" s="2">
        <f t="shared" ref="I20" si="33">+H20-G20</f>
        <v>5354</v>
      </c>
      <c r="J20" s="1">
        <f t="shared" ref="J20" si="34">+I20/G20%</f>
        <v>8.5065141404512232</v>
      </c>
      <c r="L20" s="2">
        <f t="shared" ref="L20" si="35">+H20</f>
        <v>68294</v>
      </c>
      <c r="M20" s="2">
        <v>80830</v>
      </c>
      <c r="N20" s="2">
        <f t="shared" ref="N20" si="36">+M20-L20</f>
        <v>12536</v>
      </c>
      <c r="O20" s="1">
        <f t="shared" ref="O20" si="37">+N20/L20%</f>
        <v>18.355931707031363</v>
      </c>
      <c r="Q20" s="2">
        <f t="shared" ref="Q20" si="38">+M20</f>
        <v>80830</v>
      </c>
      <c r="R20" s="2">
        <v>91327</v>
      </c>
      <c r="S20" s="2">
        <f t="shared" ref="S20" si="39">+R20-Q20</f>
        <v>10497</v>
      </c>
      <c r="T20" s="1">
        <f t="shared" ref="T20" si="40">+S20/Q20%</f>
        <v>12.986514907831252</v>
      </c>
      <c r="U20" s="8"/>
      <c r="V20" s="2">
        <f>+R20</f>
        <v>91327</v>
      </c>
      <c r="W20" s="12">
        <v>98869</v>
      </c>
      <c r="X20" s="2">
        <f t="shared" si="0"/>
        <v>7542</v>
      </c>
      <c r="Y20" s="1">
        <f t="shared" si="1"/>
        <v>8.258236885039473</v>
      </c>
      <c r="AA20" t="s">
        <v>93</v>
      </c>
    </row>
    <row r="21" spans="1:27" x14ac:dyDescent="0.35">
      <c r="A21" t="s">
        <v>66</v>
      </c>
      <c r="B21" s="2">
        <v>77794</v>
      </c>
      <c r="C21" s="2">
        <v>84573</v>
      </c>
      <c r="D21" s="2">
        <f t="shared" ref="D21" si="41">+C21-B21</f>
        <v>6779</v>
      </c>
      <c r="E21" s="1">
        <f t="shared" ref="E21" si="42">+D21/B21%</f>
        <v>8.7140396431601399</v>
      </c>
      <c r="G21" s="2">
        <f t="shared" si="11"/>
        <v>84573</v>
      </c>
      <c r="H21" s="2">
        <v>85635</v>
      </c>
      <c r="I21" s="2">
        <f t="shared" ref="I21" si="43">+H21-G21</f>
        <v>1062</v>
      </c>
      <c r="J21" s="1">
        <f t="shared" ref="J21" si="44">+I21/G21%</f>
        <v>1.255719910609769</v>
      </c>
      <c r="L21" s="2">
        <f t="shared" si="4"/>
        <v>85635</v>
      </c>
      <c r="M21" s="2">
        <v>89532</v>
      </c>
      <c r="N21" s="2">
        <f t="shared" ref="N21" si="45">+M21-L21</f>
        <v>3897</v>
      </c>
      <c r="O21" s="1">
        <f t="shared" ref="O21" si="46">+N21/L21%</f>
        <v>4.5507094062007356</v>
      </c>
      <c r="Q21" s="2">
        <f t="shared" ref="Q21:Q24" si="47">+M21</f>
        <v>89532</v>
      </c>
      <c r="R21" s="2">
        <v>103118</v>
      </c>
      <c r="S21" s="2">
        <f t="shared" ref="S21" si="48">+R21-Q21</f>
        <v>13586</v>
      </c>
      <c r="T21" s="1">
        <f t="shared" ref="T21" si="49">+S21/Q21%</f>
        <v>15.174462761917527</v>
      </c>
      <c r="U21" s="8"/>
      <c r="V21" s="2">
        <f>+R21</f>
        <v>103118</v>
      </c>
      <c r="W21" s="12">
        <v>108094</v>
      </c>
      <c r="X21" s="2">
        <f t="shared" si="0"/>
        <v>4976</v>
      </c>
      <c r="Y21" s="1">
        <f t="shared" si="1"/>
        <v>4.8255396729959852</v>
      </c>
      <c r="AA21" t="s">
        <v>67</v>
      </c>
    </row>
    <row r="22" spans="1:27" x14ac:dyDescent="0.35">
      <c r="A22" t="s">
        <v>46</v>
      </c>
      <c r="B22" s="2">
        <v>79010</v>
      </c>
      <c r="C22" s="2">
        <v>96029</v>
      </c>
      <c r="D22" s="2">
        <f t="shared" ref="D22" si="50">+C22-B22</f>
        <v>17019</v>
      </c>
      <c r="E22" s="1">
        <f t="shared" ref="E22" si="51">+D22/B22%</f>
        <v>21.540311352993292</v>
      </c>
      <c r="G22" s="2">
        <f t="shared" si="11"/>
        <v>96029</v>
      </c>
      <c r="H22" s="2">
        <v>102322</v>
      </c>
      <c r="I22" s="2">
        <f t="shared" ref="I22" si="52">+H22-G22</f>
        <v>6293</v>
      </c>
      <c r="J22" s="1">
        <f t="shared" ref="J22" si="53">+I22/G22%</f>
        <v>6.5532287121598687</v>
      </c>
      <c r="L22" s="2">
        <f t="shared" si="4"/>
        <v>102322</v>
      </c>
      <c r="M22" s="2">
        <v>111980</v>
      </c>
      <c r="N22" s="2">
        <f t="shared" ref="N22" si="54">+M22-L22</f>
        <v>9658</v>
      </c>
      <c r="O22" s="1">
        <f t="shared" ref="O22" si="55">+N22/L22%</f>
        <v>9.4388303590625675</v>
      </c>
      <c r="Q22" s="2">
        <f t="shared" si="47"/>
        <v>111980</v>
      </c>
      <c r="R22" s="2">
        <v>124112</v>
      </c>
      <c r="S22" s="2">
        <f t="shared" ref="S22" si="56">+R22-Q22</f>
        <v>12132</v>
      </c>
      <c r="T22" s="1">
        <f t="shared" ref="T22" si="57">+S22/Q22%</f>
        <v>10.834077513841757</v>
      </c>
      <c r="U22" s="8"/>
      <c r="V22" s="2">
        <f t="shared" si="14"/>
        <v>124112</v>
      </c>
      <c r="W22" s="12">
        <v>130028</v>
      </c>
      <c r="X22" s="2">
        <f t="shared" si="0"/>
        <v>5916</v>
      </c>
      <c r="Y22" s="1">
        <f t="shared" si="1"/>
        <v>4.7666623694727344</v>
      </c>
      <c r="AA22" t="s">
        <v>50</v>
      </c>
    </row>
    <row r="23" spans="1:27" x14ac:dyDescent="0.35">
      <c r="A23" t="s">
        <v>47</v>
      </c>
      <c r="B23" s="2">
        <v>137014</v>
      </c>
      <c r="C23" s="2"/>
      <c r="D23" s="14"/>
      <c r="E23" s="14"/>
      <c r="G23" s="14"/>
      <c r="H23" s="14"/>
      <c r="I23" s="14"/>
      <c r="J23" s="14"/>
      <c r="L23" s="13"/>
      <c r="M23" s="2">
        <v>134650</v>
      </c>
      <c r="N23" s="13"/>
      <c r="O23" s="14"/>
      <c r="Q23" s="2">
        <f t="shared" si="47"/>
        <v>134650</v>
      </c>
      <c r="R23" s="2">
        <v>141523</v>
      </c>
      <c r="S23" s="2">
        <f t="shared" ref="S23" si="58">+R23-Q23</f>
        <v>6873</v>
      </c>
      <c r="T23" s="1">
        <f t="shared" ref="T23" si="59">+S23/Q23%</f>
        <v>5.1043445971036023</v>
      </c>
      <c r="U23" s="8"/>
      <c r="V23" s="2">
        <f t="shared" si="14"/>
        <v>141523</v>
      </c>
      <c r="W23" s="12">
        <v>155736</v>
      </c>
      <c r="X23" s="2">
        <f t="shared" si="0"/>
        <v>14213</v>
      </c>
      <c r="Y23" s="1">
        <f t="shared" si="1"/>
        <v>10.042890554892137</v>
      </c>
      <c r="AA23" t="s">
        <v>69</v>
      </c>
    </row>
    <row r="24" spans="1:27" x14ac:dyDescent="0.35">
      <c r="A24" t="s">
        <v>70</v>
      </c>
      <c r="B24" s="2">
        <v>108055</v>
      </c>
      <c r="C24" s="2">
        <v>117646</v>
      </c>
      <c r="D24" s="2">
        <f t="shared" ref="D24" si="60">+C24-B24</f>
        <v>9591</v>
      </c>
      <c r="E24" s="1">
        <f t="shared" ref="E24" si="61">+D24/B24%</f>
        <v>8.8760353523668503</v>
      </c>
      <c r="G24" s="2">
        <f t="shared" ref="G24" si="62">+C24</f>
        <v>117646</v>
      </c>
      <c r="H24" s="2">
        <v>124657</v>
      </c>
      <c r="I24" s="2">
        <f t="shared" ref="I24" si="63">+H24-G24</f>
        <v>7011</v>
      </c>
      <c r="J24" s="1">
        <f t="shared" ref="J24" si="64">+I24/G24%</f>
        <v>5.9594036346327117</v>
      </c>
      <c r="L24" s="2">
        <f t="shared" si="4"/>
        <v>124657</v>
      </c>
      <c r="M24" s="2">
        <v>147906</v>
      </c>
      <c r="N24" s="2">
        <f t="shared" ref="N24" si="65">+M24-L24</f>
        <v>23249</v>
      </c>
      <c r="O24" s="1">
        <f t="shared" ref="O24" si="66">+N24/L24%</f>
        <v>18.650376633482278</v>
      </c>
      <c r="Q24" s="2">
        <f t="shared" si="47"/>
        <v>147906</v>
      </c>
      <c r="R24" s="13"/>
      <c r="S24" s="14"/>
      <c r="T24" s="14"/>
      <c r="U24" s="8"/>
      <c r="V24" s="14"/>
      <c r="W24" s="14"/>
      <c r="X24" s="14"/>
      <c r="Y24" s="14"/>
      <c r="AA24" t="s">
        <v>71</v>
      </c>
    </row>
    <row r="25" spans="1:27" x14ac:dyDescent="0.35">
      <c r="A25" t="s">
        <v>28</v>
      </c>
      <c r="B25" s="13"/>
      <c r="C25" s="13"/>
      <c r="D25" s="13"/>
      <c r="E25" s="14"/>
      <c r="G25" s="13"/>
      <c r="H25" s="13"/>
      <c r="I25" s="13"/>
      <c r="J25" s="14"/>
      <c r="L25" s="13"/>
      <c r="M25" s="13"/>
      <c r="N25" s="13"/>
      <c r="O25" s="14"/>
      <c r="Q25" s="13"/>
      <c r="R25" s="2">
        <v>152406</v>
      </c>
      <c r="S25" s="13"/>
      <c r="T25" s="14"/>
      <c r="U25" s="8"/>
      <c r="V25" s="2">
        <f t="shared" si="14"/>
        <v>152406</v>
      </c>
      <c r="W25" s="12">
        <v>167686</v>
      </c>
      <c r="X25" s="2">
        <f t="shared" si="0"/>
        <v>15280</v>
      </c>
      <c r="Y25" s="1">
        <f t="shared" si="1"/>
        <v>10.025852000577405</v>
      </c>
      <c r="AA25" t="s">
        <v>29</v>
      </c>
    </row>
    <row r="26" spans="1:27" x14ac:dyDescent="0.35">
      <c r="A26" t="s">
        <v>23</v>
      </c>
      <c r="B26" s="13"/>
      <c r="C26" s="13"/>
      <c r="D26" s="13"/>
      <c r="E26" s="14"/>
      <c r="G26" s="13"/>
      <c r="H26" s="13"/>
      <c r="I26" s="13"/>
      <c r="J26" s="14"/>
      <c r="L26" s="13"/>
      <c r="M26" s="13"/>
      <c r="N26" s="13"/>
      <c r="O26" s="14"/>
      <c r="Q26" s="13"/>
      <c r="R26" s="2">
        <v>119829</v>
      </c>
      <c r="S26" s="13"/>
      <c r="T26" s="14"/>
      <c r="U26" s="8"/>
      <c r="V26" s="2">
        <f t="shared" ref="V26:V27" si="67">+R26</f>
        <v>119829</v>
      </c>
      <c r="W26" s="12">
        <v>130599</v>
      </c>
      <c r="X26" s="2">
        <f t="shared" si="0"/>
        <v>10770</v>
      </c>
      <c r="Y26" s="1">
        <f t="shared" si="1"/>
        <v>8.9878076258668607</v>
      </c>
      <c r="AA26" t="s">
        <v>30</v>
      </c>
    </row>
    <row r="27" spans="1:27" x14ac:dyDescent="0.35">
      <c r="A27" t="s">
        <v>91</v>
      </c>
      <c r="B27" s="2">
        <v>75828</v>
      </c>
      <c r="C27" s="2">
        <v>83850</v>
      </c>
      <c r="D27" s="2">
        <f t="shared" ref="D27" si="68">+C27-B27</f>
        <v>8022</v>
      </c>
      <c r="E27" s="1">
        <f t="shared" ref="E27" si="69">+D27/B27%</f>
        <v>10.579205570501662</v>
      </c>
      <c r="G27" s="2">
        <f t="shared" ref="G27" si="70">+C27</f>
        <v>83850</v>
      </c>
      <c r="H27" s="2">
        <v>84855</v>
      </c>
      <c r="I27" s="2">
        <f t="shared" ref="I27" si="71">+H27-G27</f>
        <v>1005</v>
      </c>
      <c r="J27" s="1">
        <f t="shared" ref="J27" si="72">+I27/G27%</f>
        <v>1.1985688729874777</v>
      </c>
      <c r="L27" s="2">
        <f t="shared" ref="L27" si="73">+H27</f>
        <v>84855</v>
      </c>
      <c r="M27" s="2">
        <v>88752</v>
      </c>
      <c r="N27" s="2">
        <f t="shared" ref="N27" si="74">+M27-L27</f>
        <v>3897</v>
      </c>
      <c r="O27" s="1">
        <f t="shared" ref="O27" si="75">+N27/L27%</f>
        <v>4.5925402156620123</v>
      </c>
      <c r="Q27" s="2">
        <f t="shared" ref="Q27" si="76">+M27</f>
        <v>88752</v>
      </c>
      <c r="R27" s="2">
        <v>130095</v>
      </c>
      <c r="S27" s="2">
        <f t="shared" ref="S27" si="77">+R27-Q27</f>
        <v>41343</v>
      </c>
      <c r="T27" s="1">
        <f t="shared" ref="T27" si="78">+S27/Q27%</f>
        <v>46.582612222823151</v>
      </c>
      <c r="U27" s="8"/>
      <c r="V27" s="2">
        <f t="shared" si="67"/>
        <v>130095</v>
      </c>
      <c r="W27" s="14"/>
      <c r="X27" s="14"/>
      <c r="Y27" s="14"/>
      <c r="AA27" t="s">
        <v>167</v>
      </c>
    </row>
    <row r="28" spans="1:27" x14ac:dyDescent="0.35">
      <c r="B28" s="13"/>
      <c r="C28" s="13"/>
      <c r="D28" s="13"/>
      <c r="E28" s="14"/>
      <c r="G28" s="13"/>
      <c r="H28" s="13"/>
      <c r="I28" s="13"/>
      <c r="J28" s="14"/>
      <c r="L28" s="13"/>
      <c r="M28" s="13"/>
      <c r="N28" s="13"/>
      <c r="O28" s="14"/>
      <c r="Q28" s="13"/>
      <c r="R28" s="2"/>
      <c r="S28" s="13"/>
      <c r="T28" s="14"/>
      <c r="U28" s="8"/>
      <c r="V28" s="2"/>
      <c r="W28" s="2"/>
      <c r="X28" s="2"/>
      <c r="Y28" s="2"/>
    </row>
    <row r="29" spans="1:27" x14ac:dyDescent="0.35">
      <c r="B29" s="13"/>
      <c r="C29" s="13"/>
      <c r="D29" s="13"/>
      <c r="E29" s="14"/>
      <c r="G29" s="13"/>
      <c r="H29" s="13"/>
      <c r="I29" s="13"/>
      <c r="J29" s="14"/>
      <c r="L29" s="13"/>
      <c r="M29" s="13"/>
      <c r="N29" s="13"/>
      <c r="O29" s="14"/>
      <c r="Q29" s="13"/>
      <c r="R29" s="2"/>
      <c r="S29" s="13"/>
      <c r="T29" s="14"/>
      <c r="U29" s="8"/>
      <c r="V29" s="2"/>
      <c r="W29" s="2"/>
      <c r="X29" s="2"/>
      <c r="Y29" s="2"/>
    </row>
    <row r="30" spans="1:27" s="24" customFormat="1" ht="7.5" customHeight="1" x14ac:dyDescent="0.35">
      <c r="B30" s="25"/>
      <c r="C30" s="25"/>
      <c r="D30" s="25"/>
      <c r="E30" s="26"/>
      <c r="G30" s="25"/>
      <c r="H30" s="25"/>
      <c r="I30" s="25"/>
      <c r="J30" s="26"/>
      <c r="L30" s="25"/>
      <c r="M30" s="25"/>
      <c r="N30" s="25"/>
      <c r="O30" s="26"/>
      <c r="Q30" s="25"/>
      <c r="R30" s="25"/>
      <c r="S30" s="25"/>
      <c r="T30" s="26"/>
      <c r="U30" s="26"/>
      <c r="V30" s="25"/>
      <c r="W30" s="25"/>
      <c r="X30" s="25"/>
      <c r="Y30" s="25"/>
    </row>
    <row r="31" spans="1:27" s="19" customFormat="1" x14ac:dyDescent="0.35">
      <c r="A31" s="19" t="s">
        <v>160</v>
      </c>
      <c r="B31" s="22"/>
      <c r="C31" s="22"/>
      <c r="D31" s="22"/>
      <c r="E31" s="23"/>
      <c r="G31" s="22"/>
      <c r="H31" s="22"/>
      <c r="I31" s="22"/>
      <c r="J31" s="23"/>
      <c r="L31" s="22"/>
      <c r="M31" s="22"/>
      <c r="N31" s="22"/>
      <c r="O31" s="23"/>
      <c r="Q31" s="22"/>
      <c r="R31" s="22"/>
      <c r="S31" s="22"/>
      <c r="T31" s="23"/>
      <c r="U31" s="23"/>
      <c r="V31" s="22"/>
      <c r="W31" s="22"/>
      <c r="X31" s="22"/>
      <c r="Y31" s="22"/>
    </row>
    <row r="32" spans="1:27" x14ac:dyDescent="0.35">
      <c r="A32" t="s">
        <v>151</v>
      </c>
      <c r="B32" s="2">
        <v>109556</v>
      </c>
      <c r="C32" s="2">
        <v>121754</v>
      </c>
      <c r="D32" s="2">
        <f t="shared" ref="D32" si="79">+C32-B32</f>
        <v>12198</v>
      </c>
      <c r="E32" s="1">
        <f t="shared" ref="E32" si="80">+D32/B32%</f>
        <v>11.134031910621053</v>
      </c>
      <c r="G32" s="2">
        <f t="shared" ref="G32" si="81">+C32</f>
        <v>121754</v>
      </c>
      <c r="H32" s="2">
        <v>129513</v>
      </c>
      <c r="I32" s="2">
        <f t="shared" ref="I32" si="82">+H32-G32</f>
        <v>7759</v>
      </c>
      <c r="J32" s="1">
        <f t="shared" ref="J32" si="83">+I32/G32%</f>
        <v>6.3726859076498519</v>
      </c>
      <c r="L32" s="2">
        <f t="shared" ref="L32" si="84">+H32</f>
        <v>129513</v>
      </c>
      <c r="M32" s="2">
        <v>142007</v>
      </c>
      <c r="N32" s="2">
        <f t="shared" ref="N32" si="85">+M32-L32</f>
        <v>12494</v>
      </c>
      <c r="O32" s="1">
        <f t="shared" ref="O32" si="86">+N32/L32%</f>
        <v>9.6469080323982919</v>
      </c>
      <c r="Q32" s="2">
        <f t="shared" ref="Q32" si="87">+M32</f>
        <v>142007</v>
      </c>
      <c r="R32" s="2">
        <v>167884</v>
      </c>
      <c r="S32" s="2">
        <f t="shared" ref="S32" si="88">+R32-Q32</f>
        <v>25877</v>
      </c>
      <c r="T32" s="1">
        <f t="shared" ref="T32" si="89">+S32/Q32%</f>
        <v>18.222341152196723</v>
      </c>
      <c r="U32" s="8"/>
      <c r="V32" s="2">
        <f t="shared" ref="V32:V39" si="90">+R32</f>
        <v>167884</v>
      </c>
      <c r="W32" s="14"/>
      <c r="X32" s="14"/>
      <c r="Y32" s="14"/>
      <c r="AA32" t="s">
        <v>152</v>
      </c>
    </row>
    <row r="33" spans="1:27" x14ac:dyDescent="0.35">
      <c r="A33" t="s">
        <v>150</v>
      </c>
      <c r="B33" s="13"/>
      <c r="C33" s="13"/>
      <c r="D33" s="13"/>
      <c r="E33" s="14"/>
      <c r="G33" s="13"/>
      <c r="H33" s="13"/>
      <c r="I33" s="13"/>
      <c r="J33" s="14"/>
      <c r="L33" s="13"/>
      <c r="M33" s="13"/>
      <c r="N33" s="13"/>
      <c r="O33" s="14"/>
      <c r="Q33" s="13"/>
      <c r="R33" s="2">
        <v>70275</v>
      </c>
      <c r="S33" s="13"/>
      <c r="T33" s="14"/>
      <c r="U33" s="8"/>
      <c r="V33" s="2">
        <f>70275+70275</f>
        <v>140550</v>
      </c>
      <c r="W33" s="12">
        <v>142517</v>
      </c>
      <c r="X33" s="2">
        <f t="shared" si="0"/>
        <v>1967</v>
      </c>
      <c r="Y33" s="1">
        <f t="shared" si="1"/>
        <v>1.3995019565990752</v>
      </c>
      <c r="AA33" t="s">
        <v>153</v>
      </c>
    </row>
    <row r="34" spans="1:27" x14ac:dyDescent="0.35">
      <c r="A34" t="s">
        <v>155</v>
      </c>
      <c r="B34" s="2">
        <v>84921</v>
      </c>
      <c r="C34" s="2">
        <v>96648</v>
      </c>
      <c r="D34" s="2">
        <f t="shared" ref="D34:D42" si="91">+C34-B34</f>
        <v>11727</v>
      </c>
      <c r="E34" s="1">
        <f t="shared" ref="E34:E42" si="92">+D34/B34%</f>
        <v>13.809305118875189</v>
      </c>
      <c r="G34" s="2">
        <f t="shared" ref="G34:G42" si="93">+C34</f>
        <v>96648</v>
      </c>
      <c r="H34" s="2">
        <v>105205</v>
      </c>
      <c r="I34" s="2">
        <f t="shared" ref="I34:I42" si="94">+H34-G34</f>
        <v>8557</v>
      </c>
      <c r="J34" s="1">
        <f t="shared" ref="J34:J42" si="95">+I34/G34%</f>
        <v>8.8537786607068956</v>
      </c>
      <c r="L34" s="2">
        <f t="shared" ref="L34:L42" si="96">+H34</f>
        <v>105205</v>
      </c>
      <c r="M34" s="2">
        <v>111963</v>
      </c>
      <c r="N34" s="2">
        <f t="shared" ref="N34:N42" si="97">+M34-L34</f>
        <v>6758</v>
      </c>
      <c r="O34" s="1">
        <f t="shared" ref="O34:O42" si="98">+N34/L34%</f>
        <v>6.4236490661090251</v>
      </c>
      <c r="Q34" s="2">
        <f t="shared" ref="Q34:Q42" si="99">+M34</f>
        <v>111963</v>
      </c>
      <c r="R34" s="2">
        <v>133244</v>
      </c>
      <c r="S34" s="2">
        <f t="shared" ref="S34:S42" si="100">+R34-Q34</f>
        <v>21281</v>
      </c>
      <c r="T34" s="1">
        <f t="shared" ref="T34:T42" si="101">+S34/Q34%</f>
        <v>19.007172012182593</v>
      </c>
      <c r="U34" s="8"/>
      <c r="V34" s="2">
        <f t="shared" si="90"/>
        <v>133244</v>
      </c>
      <c r="W34" s="12">
        <v>139191</v>
      </c>
      <c r="X34" s="2">
        <f t="shared" si="0"/>
        <v>5947</v>
      </c>
      <c r="Y34" s="1">
        <f t="shared" si="1"/>
        <v>4.4632403710486024</v>
      </c>
      <c r="AA34" t="s">
        <v>156</v>
      </c>
    </row>
    <row r="35" spans="1:27" ht="15.5" customHeight="1" x14ac:dyDescent="0.35">
      <c r="A35" t="s">
        <v>157</v>
      </c>
      <c r="B35" s="2">
        <v>83312</v>
      </c>
      <c r="C35" s="2">
        <v>89086</v>
      </c>
      <c r="D35" s="2">
        <f t="shared" si="91"/>
        <v>5774</v>
      </c>
      <c r="E35" s="1">
        <f t="shared" si="92"/>
        <v>6.9305742270021122</v>
      </c>
      <c r="G35" s="2">
        <f t="shared" si="93"/>
        <v>89086</v>
      </c>
      <c r="H35" s="2">
        <v>99427</v>
      </c>
      <c r="I35" s="2">
        <f t="shared" si="94"/>
        <v>10341</v>
      </c>
      <c r="J35" s="1">
        <f t="shared" si="95"/>
        <v>11.60788451608558</v>
      </c>
      <c r="L35" s="2">
        <f t="shared" si="96"/>
        <v>99427</v>
      </c>
      <c r="M35" s="2">
        <v>104059</v>
      </c>
      <c r="N35" s="2">
        <f t="shared" si="97"/>
        <v>4632</v>
      </c>
      <c r="O35" s="1">
        <f t="shared" si="98"/>
        <v>4.6586943184446881</v>
      </c>
      <c r="Q35" s="2">
        <f t="shared" si="99"/>
        <v>104059</v>
      </c>
      <c r="R35" s="2">
        <v>109399</v>
      </c>
      <c r="S35" s="2">
        <f t="shared" si="100"/>
        <v>5340</v>
      </c>
      <c r="T35" s="1">
        <f t="shared" si="101"/>
        <v>5.1317041293881358</v>
      </c>
      <c r="U35" s="8"/>
      <c r="V35" s="2">
        <f t="shared" si="90"/>
        <v>109399</v>
      </c>
      <c r="W35" s="12">
        <v>116566</v>
      </c>
      <c r="X35" s="2">
        <f t="shared" si="0"/>
        <v>7167</v>
      </c>
      <c r="Y35" s="1">
        <f t="shared" si="1"/>
        <v>6.5512481832557885</v>
      </c>
      <c r="AA35" t="s">
        <v>158</v>
      </c>
    </row>
    <row r="36" spans="1:27" ht="14.5" customHeight="1" x14ac:dyDescent="0.35">
      <c r="A36" t="s">
        <v>159</v>
      </c>
      <c r="B36" s="2">
        <v>75199</v>
      </c>
      <c r="C36" s="2">
        <v>83439</v>
      </c>
      <c r="D36" s="2">
        <f t="shared" si="91"/>
        <v>8240</v>
      </c>
      <c r="E36" s="1">
        <f t="shared" si="92"/>
        <v>10.957592521177142</v>
      </c>
      <c r="G36" s="2">
        <f t="shared" si="93"/>
        <v>83439</v>
      </c>
      <c r="H36" s="2">
        <v>91439</v>
      </c>
      <c r="I36" s="2">
        <f t="shared" si="94"/>
        <v>8000</v>
      </c>
      <c r="J36" s="1">
        <f t="shared" si="95"/>
        <v>9.5878426155634653</v>
      </c>
      <c r="L36" s="2">
        <f t="shared" si="96"/>
        <v>91439</v>
      </c>
      <c r="M36" s="2">
        <v>102682</v>
      </c>
      <c r="N36" s="2">
        <f t="shared" si="97"/>
        <v>11243</v>
      </c>
      <c r="O36" s="1">
        <f t="shared" si="98"/>
        <v>12.2956287798423</v>
      </c>
      <c r="Q36" s="2">
        <f t="shared" si="99"/>
        <v>102682</v>
      </c>
      <c r="R36" s="2">
        <v>99364</v>
      </c>
      <c r="S36" s="2">
        <f t="shared" si="100"/>
        <v>-3318</v>
      </c>
      <c r="T36" s="1">
        <f t="shared" si="101"/>
        <v>-3.2313355797510765</v>
      </c>
      <c r="U36" s="8"/>
      <c r="V36" s="2">
        <f t="shared" si="90"/>
        <v>99364</v>
      </c>
      <c r="W36" s="14"/>
      <c r="X36" s="14"/>
      <c r="Y36" s="14"/>
      <c r="AA36" t="s">
        <v>168</v>
      </c>
    </row>
    <row r="37" spans="1:27" ht="14.5" customHeight="1" x14ac:dyDescent="0.35">
      <c r="A37" t="s">
        <v>161</v>
      </c>
      <c r="B37" s="2">
        <v>98034</v>
      </c>
      <c r="C37" s="2">
        <v>108969</v>
      </c>
      <c r="D37" s="2">
        <f t="shared" si="91"/>
        <v>10935</v>
      </c>
      <c r="E37" s="1">
        <f t="shared" si="92"/>
        <v>11.154293408409327</v>
      </c>
      <c r="G37" s="2">
        <f t="shared" si="93"/>
        <v>108969</v>
      </c>
      <c r="H37" s="2">
        <v>116819</v>
      </c>
      <c r="I37" s="2">
        <f t="shared" si="94"/>
        <v>7850</v>
      </c>
      <c r="J37" s="1">
        <f t="shared" si="95"/>
        <v>7.2038836733382885</v>
      </c>
      <c r="L37" s="2">
        <f t="shared" si="96"/>
        <v>116819</v>
      </c>
      <c r="M37" s="2">
        <v>122704</v>
      </c>
      <c r="N37" s="2">
        <f t="shared" si="97"/>
        <v>5885</v>
      </c>
      <c r="O37" s="1">
        <f t="shared" si="98"/>
        <v>5.0377079071041519</v>
      </c>
      <c r="Q37" s="2">
        <f t="shared" si="99"/>
        <v>122704</v>
      </c>
      <c r="R37" s="2">
        <v>137591</v>
      </c>
      <c r="S37" s="2">
        <f t="shared" si="100"/>
        <v>14887</v>
      </c>
      <c r="T37" s="1">
        <f t="shared" si="101"/>
        <v>12.132448819924372</v>
      </c>
      <c r="U37" s="8"/>
      <c r="V37" s="2">
        <f t="shared" si="90"/>
        <v>137591</v>
      </c>
      <c r="W37" s="12">
        <v>140220</v>
      </c>
      <c r="X37" s="2">
        <f t="shared" si="0"/>
        <v>2629</v>
      </c>
      <c r="Y37" s="1">
        <f t="shared" si="1"/>
        <v>1.9107354405448029</v>
      </c>
      <c r="AA37" t="s">
        <v>162</v>
      </c>
    </row>
    <row r="38" spans="1:27" ht="14.5" customHeight="1" x14ac:dyDescent="0.35">
      <c r="A38" t="s">
        <v>163</v>
      </c>
      <c r="B38" s="2">
        <v>87946</v>
      </c>
      <c r="C38" s="2">
        <v>94781</v>
      </c>
      <c r="D38" s="2">
        <f t="shared" si="91"/>
        <v>6835</v>
      </c>
      <c r="E38" s="1">
        <f t="shared" si="92"/>
        <v>7.7718145225479267</v>
      </c>
      <c r="G38" s="2">
        <f t="shared" si="93"/>
        <v>94781</v>
      </c>
      <c r="H38" s="2">
        <v>106823</v>
      </c>
      <c r="I38" s="2">
        <f t="shared" si="94"/>
        <v>12042</v>
      </c>
      <c r="J38" s="1">
        <f t="shared" si="95"/>
        <v>12.705078021966429</v>
      </c>
      <c r="L38" s="2">
        <f t="shared" si="96"/>
        <v>106823</v>
      </c>
      <c r="M38" s="2">
        <v>115863</v>
      </c>
      <c r="N38" s="2">
        <f t="shared" si="97"/>
        <v>9040</v>
      </c>
      <c r="O38" s="1">
        <f t="shared" si="98"/>
        <v>8.4625970062626958</v>
      </c>
      <c r="Q38" s="2">
        <f t="shared" si="99"/>
        <v>115863</v>
      </c>
      <c r="R38" s="2">
        <v>112525</v>
      </c>
      <c r="S38" s="2">
        <f t="shared" si="100"/>
        <v>-3338</v>
      </c>
      <c r="T38" s="1">
        <f t="shared" si="101"/>
        <v>-2.8809887539594174</v>
      </c>
      <c r="U38" s="8"/>
      <c r="V38" s="2">
        <f t="shared" si="90"/>
        <v>112525</v>
      </c>
      <c r="W38" s="12">
        <v>114904</v>
      </c>
      <c r="X38" s="2">
        <f t="shared" si="0"/>
        <v>2379</v>
      </c>
      <c r="Y38" s="1">
        <f t="shared" si="1"/>
        <v>2.1141968451455231</v>
      </c>
      <c r="AA38" t="s">
        <v>164</v>
      </c>
    </row>
    <row r="39" spans="1:27" ht="14.5" customHeight="1" x14ac:dyDescent="0.35">
      <c r="A39" t="s">
        <v>165</v>
      </c>
      <c r="B39" s="2">
        <v>74474</v>
      </c>
      <c r="C39" s="2">
        <v>74021</v>
      </c>
      <c r="D39" s="2">
        <f t="shared" si="91"/>
        <v>-453</v>
      </c>
      <c r="E39" s="1">
        <f t="shared" si="92"/>
        <v>-0.60826597201707977</v>
      </c>
      <c r="G39" s="2">
        <f t="shared" si="93"/>
        <v>74021</v>
      </c>
      <c r="H39" s="2">
        <v>87427</v>
      </c>
      <c r="I39" s="2">
        <f t="shared" si="94"/>
        <v>13406</v>
      </c>
      <c r="J39" s="1">
        <f t="shared" si="95"/>
        <v>18.111076586374136</v>
      </c>
      <c r="L39" s="2">
        <f t="shared" si="96"/>
        <v>87427</v>
      </c>
      <c r="M39" s="2">
        <v>80561</v>
      </c>
      <c r="N39" s="2">
        <f t="shared" si="97"/>
        <v>-6866</v>
      </c>
      <c r="O39" s="1">
        <f t="shared" si="98"/>
        <v>-7.853409129902662</v>
      </c>
      <c r="Q39" s="2">
        <f t="shared" si="99"/>
        <v>80561</v>
      </c>
      <c r="R39" s="2">
        <v>97108</v>
      </c>
      <c r="S39" s="2">
        <f t="shared" si="100"/>
        <v>16547</v>
      </c>
      <c r="T39" s="1">
        <f t="shared" si="101"/>
        <v>20.539715246831594</v>
      </c>
      <c r="U39" s="8"/>
      <c r="V39" s="2">
        <f t="shared" si="90"/>
        <v>97108</v>
      </c>
      <c r="W39" s="12">
        <v>106794</v>
      </c>
      <c r="X39" s="2">
        <f t="shared" si="0"/>
        <v>9686</v>
      </c>
      <c r="Y39" s="1">
        <f t="shared" si="1"/>
        <v>9.9744614243934588</v>
      </c>
      <c r="AA39" t="s">
        <v>166</v>
      </c>
    </row>
    <row r="40" spans="1:27" ht="14.5" customHeight="1" x14ac:dyDescent="0.35">
      <c r="B40" s="2"/>
      <c r="C40" s="2"/>
      <c r="D40" s="2">
        <f t="shared" si="91"/>
        <v>0</v>
      </c>
      <c r="E40" s="1" t="e">
        <f t="shared" si="92"/>
        <v>#DIV/0!</v>
      </c>
      <c r="G40" s="2">
        <f t="shared" si="93"/>
        <v>0</v>
      </c>
      <c r="H40" s="2">
        <v>84855</v>
      </c>
      <c r="I40" s="2">
        <f t="shared" si="94"/>
        <v>84855</v>
      </c>
      <c r="J40" s="1" t="e">
        <f t="shared" si="95"/>
        <v>#DIV/0!</v>
      </c>
      <c r="L40" s="2">
        <f t="shared" si="96"/>
        <v>84855</v>
      </c>
      <c r="M40" s="2">
        <v>88752</v>
      </c>
      <c r="N40" s="2">
        <f t="shared" si="97"/>
        <v>3897</v>
      </c>
      <c r="O40" s="1">
        <f t="shared" si="98"/>
        <v>4.5925402156620123</v>
      </c>
      <c r="Q40" s="2">
        <f t="shared" si="99"/>
        <v>88752</v>
      </c>
      <c r="R40" s="2">
        <v>130095</v>
      </c>
      <c r="S40" s="2">
        <f t="shared" si="100"/>
        <v>41343</v>
      </c>
      <c r="T40" s="1">
        <f t="shared" si="101"/>
        <v>46.582612222823151</v>
      </c>
      <c r="U40" s="8"/>
      <c r="V40" s="2"/>
      <c r="W40" s="12"/>
      <c r="X40" s="2"/>
      <c r="Y40" s="1"/>
    </row>
    <row r="41" spans="1:27" ht="14.5" customHeight="1" x14ac:dyDescent="0.35">
      <c r="B41" s="2"/>
      <c r="C41" s="2"/>
      <c r="D41" s="2">
        <f t="shared" si="91"/>
        <v>0</v>
      </c>
      <c r="E41" s="1" t="e">
        <f t="shared" si="92"/>
        <v>#DIV/0!</v>
      </c>
      <c r="G41" s="2">
        <f t="shared" si="93"/>
        <v>0</v>
      </c>
      <c r="H41" s="2">
        <v>84855</v>
      </c>
      <c r="I41" s="2">
        <f t="shared" si="94"/>
        <v>84855</v>
      </c>
      <c r="J41" s="1" t="e">
        <f t="shared" si="95"/>
        <v>#DIV/0!</v>
      </c>
      <c r="L41" s="2">
        <f t="shared" si="96"/>
        <v>84855</v>
      </c>
      <c r="M41" s="2">
        <v>88752</v>
      </c>
      <c r="N41" s="2">
        <f t="shared" si="97"/>
        <v>3897</v>
      </c>
      <c r="O41" s="1">
        <f t="shared" si="98"/>
        <v>4.5925402156620123</v>
      </c>
      <c r="Q41" s="2">
        <f t="shared" si="99"/>
        <v>88752</v>
      </c>
      <c r="R41" s="2">
        <v>130095</v>
      </c>
      <c r="S41" s="2">
        <f t="shared" si="100"/>
        <v>41343</v>
      </c>
      <c r="T41" s="1">
        <f t="shared" si="101"/>
        <v>46.582612222823151</v>
      </c>
      <c r="U41" s="8"/>
      <c r="V41" s="2"/>
      <c r="W41" s="12"/>
      <c r="X41" s="2"/>
      <c r="Y41" s="1"/>
    </row>
    <row r="42" spans="1:27" ht="14.5" customHeight="1" x14ac:dyDescent="0.35">
      <c r="B42" s="2"/>
      <c r="C42" s="2"/>
      <c r="D42" s="2">
        <f t="shared" si="91"/>
        <v>0</v>
      </c>
      <c r="E42" s="1" t="e">
        <f t="shared" si="92"/>
        <v>#DIV/0!</v>
      </c>
      <c r="G42" s="2">
        <f t="shared" si="93"/>
        <v>0</v>
      </c>
      <c r="H42" s="2">
        <v>84855</v>
      </c>
      <c r="I42" s="2">
        <f t="shared" si="94"/>
        <v>84855</v>
      </c>
      <c r="J42" s="1" t="e">
        <f t="shared" si="95"/>
        <v>#DIV/0!</v>
      </c>
      <c r="L42" s="2">
        <f t="shared" si="96"/>
        <v>84855</v>
      </c>
      <c r="M42" s="2">
        <v>88752</v>
      </c>
      <c r="N42" s="2">
        <f t="shared" si="97"/>
        <v>3897</v>
      </c>
      <c r="O42" s="1">
        <f t="shared" si="98"/>
        <v>4.5925402156620123</v>
      </c>
      <c r="Q42" s="2">
        <f t="shared" si="99"/>
        <v>88752</v>
      </c>
      <c r="R42" s="2">
        <v>130095</v>
      </c>
      <c r="S42" s="2">
        <f t="shared" si="100"/>
        <v>41343</v>
      </c>
      <c r="T42" s="1">
        <f t="shared" si="101"/>
        <v>46.582612222823151</v>
      </c>
      <c r="U42" s="8"/>
      <c r="V42" s="2"/>
      <c r="W42" s="12"/>
      <c r="X42" s="2"/>
      <c r="Y42" s="1"/>
    </row>
    <row r="43" spans="1:27" ht="14.5" customHeight="1" x14ac:dyDescent="0.35">
      <c r="B43" s="2"/>
      <c r="C43" s="2"/>
      <c r="D43" s="2"/>
      <c r="E43" s="1"/>
      <c r="G43" s="2"/>
      <c r="H43" s="2"/>
      <c r="I43" s="2"/>
      <c r="J43" s="1"/>
      <c r="L43" s="2"/>
      <c r="M43" s="2"/>
      <c r="N43" s="2"/>
      <c r="O43" s="1"/>
      <c r="Q43" s="2"/>
      <c r="R43" s="2"/>
      <c r="S43" s="2"/>
      <c r="T43" s="1"/>
      <c r="U43" s="8"/>
      <c r="V43" s="2"/>
      <c r="W43" s="12"/>
      <c r="X43" s="2"/>
      <c r="Y43" s="1"/>
    </row>
    <row r="44" spans="1:27" x14ac:dyDescent="0.35">
      <c r="A44" s="10" t="s">
        <v>20</v>
      </c>
      <c r="B44" s="2"/>
      <c r="C44" s="2"/>
      <c r="D44" s="2"/>
      <c r="E44" s="1"/>
      <c r="G44" s="2"/>
      <c r="H44" s="2"/>
      <c r="I44" s="2"/>
      <c r="J44" s="1"/>
      <c r="L44" s="2"/>
      <c r="M44" s="2"/>
      <c r="N44" s="2"/>
      <c r="O44" s="1"/>
      <c r="Q44" s="2"/>
      <c r="R44" s="2"/>
      <c r="S44" s="2"/>
      <c r="T44" s="1"/>
      <c r="U44" s="8"/>
      <c r="V44" s="2"/>
      <c r="W44" s="12"/>
      <c r="X44" s="2"/>
      <c r="Y44" s="1"/>
    </row>
    <row r="45" spans="1:27" x14ac:dyDescent="0.35">
      <c r="A45" t="s">
        <v>72</v>
      </c>
      <c r="B45" s="2">
        <v>60406</v>
      </c>
      <c r="C45" s="2">
        <v>64423</v>
      </c>
      <c r="D45" s="2">
        <f t="shared" ref="D45" si="102">+C45-B45</f>
        <v>4017</v>
      </c>
      <c r="E45" s="1">
        <f t="shared" ref="E45" si="103">+D45/B45%</f>
        <v>6.6500016554646892</v>
      </c>
      <c r="G45" s="2">
        <f t="shared" ref="G45" si="104">+C45</f>
        <v>64423</v>
      </c>
      <c r="H45" s="2">
        <v>65742</v>
      </c>
      <c r="I45" s="2">
        <f t="shared" ref="I45" si="105">+H45-G45</f>
        <v>1319</v>
      </c>
      <c r="J45" s="1">
        <f t="shared" ref="J45" si="106">+I45/G45%</f>
        <v>2.0474054297378266</v>
      </c>
      <c r="L45" s="2">
        <f t="shared" ref="L45" si="107">+H45</f>
        <v>65742</v>
      </c>
      <c r="M45" s="2">
        <v>68585</v>
      </c>
      <c r="N45" s="2">
        <f t="shared" ref="N45" si="108">+M45-L45</f>
        <v>2843</v>
      </c>
      <c r="O45" s="1">
        <f t="shared" ref="O45" si="109">+N45/L45%</f>
        <v>4.3244805451613884</v>
      </c>
      <c r="Q45" s="2">
        <f t="shared" ref="Q45" si="110">+M45</f>
        <v>68585</v>
      </c>
      <c r="R45" s="2">
        <v>84124</v>
      </c>
      <c r="S45" s="2">
        <f t="shared" ref="S45" si="111">+R45-Q45</f>
        <v>15539</v>
      </c>
      <c r="T45" s="1">
        <f t="shared" ref="T45" si="112">+S45/Q45%</f>
        <v>22.656557556316979</v>
      </c>
      <c r="U45" s="8"/>
      <c r="V45" s="2">
        <f t="shared" ref="V45" si="113">+R45</f>
        <v>84124</v>
      </c>
      <c r="W45" s="12">
        <v>93717</v>
      </c>
      <c r="X45" s="2">
        <f t="shared" si="0"/>
        <v>9593</v>
      </c>
      <c r="Y45" s="1">
        <f t="shared" si="1"/>
        <v>11.403404498121819</v>
      </c>
      <c r="AA45" t="s">
        <v>73</v>
      </c>
    </row>
    <row r="46" spans="1:27" x14ac:dyDescent="0.35">
      <c r="A46" t="s">
        <v>21</v>
      </c>
      <c r="B46" s="2">
        <v>76193</v>
      </c>
      <c r="C46" s="2">
        <v>84595</v>
      </c>
      <c r="D46" s="2">
        <f t="shared" si="9"/>
        <v>8402</v>
      </c>
      <c r="E46" s="1">
        <f t="shared" si="10"/>
        <v>11.027259722021709</v>
      </c>
      <c r="G46" s="2">
        <f t="shared" si="11"/>
        <v>84595</v>
      </c>
      <c r="H46" s="2">
        <v>89912</v>
      </c>
      <c r="I46" s="2">
        <f t="shared" si="2"/>
        <v>5317</v>
      </c>
      <c r="J46" s="1">
        <f t="shared" si="3"/>
        <v>6.2852414445298184</v>
      </c>
      <c r="L46" s="2">
        <f t="shared" si="4"/>
        <v>89912</v>
      </c>
      <c r="M46" s="2">
        <v>95412</v>
      </c>
      <c r="N46" s="2">
        <f t="shared" si="5"/>
        <v>5500</v>
      </c>
      <c r="O46" s="1">
        <f t="shared" si="6"/>
        <v>6.117092267995373</v>
      </c>
      <c r="Q46" s="2">
        <f t="shared" si="7"/>
        <v>95412</v>
      </c>
      <c r="R46" s="2">
        <v>96795</v>
      </c>
      <c r="S46" s="2">
        <f t="shared" si="12"/>
        <v>1383</v>
      </c>
      <c r="T46" s="1">
        <f t="shared" si="13"/>
        <v>1.4495032071437555</v>
      </c>
      <c r="U46" s="8"/>
      <c r="V46" s="2">
        <f t="shared" si="14"/>
        <v>96795</v>
      </c>
      <c r="W46" s="12">
        <v>101331</v>
      </c>
      <c r="X46" s="2">
        <f t="shared" si="0"/>
        <v>4536</v>
      </c>
      <c r="Y46" s="1">
        <f t="shared" si="1"/>
        <v>4.6861924686192467</v>
      </c>
      <c r="AA46" t="s">
        <v>22</v>
      </c>
    </row>
    <row r="47" spans="1:27" x14ac:dyDescent="0.35">
      <c r="A47" t="s">
        <v>25</v>
      </c>
      <c r="B47" s="2">
        <v>80668</v>
      </c>
      <c r="C47" s="2">
        <v>86623</v>
      </c>
      <c r="D47" s="2">
        <f t="shared" si="9"/>
        <v>5955</v>
      </c>
      <c r="E47" s="1">
        <f t="shared" si="10"/>
        <v>7.3821093866217096</v>
      </c>
      <c r="G47" s="2">
        <f t="shared" si="11"/>
        <v>86623</v>
      </c>
      <c r="H47" s="2">
        <v>89216</v>
      </c>
      <c r="I47" s="2">
        <f t="shared" si="2"/>
        <v>2593</v>
      </c>
      <c r="J47" s="1">
        <f t="shared" si="3"/>
        <v>2.9934313057732935</v>
      </c>
      <c r="L47" s="2">
        <f t="shared" si="4"/>
        <v>89216</v>
      </c>
      <c r="M47" s="2">
        <v>93304</v>
      </c>
      <c r="N47" s="2">
        <f t="shared" si="5"/>
        <v>4088</v>
      </c>
      <c r="O47" s="1">
        <f t="shared" si="6"/>
        <v>4.5821377331420372</v>
      </c>
      <c r="Q47" s="2">
        <f t="shared" si="7"/>
        <v>93304</v>
      </c>
      <c r="R47" s="2">
        <v>98565</v>
      </c>
      <c r="S47" s="2">
        <f t="shared" si="12"/>
        <v>5261</v>
      </c>
      <c r="T47" s="1">
        <f t="shared" si="13"/>
        <v>5.6385578324616308</v>
      </c>
      <c r="U47" s="8"/>
      <c r="V47" s="2">
        <f t="shared" si="14"/>
        <v>98565</v>
      </c>
      <c r="W47" s="12">
        <v>102287</v>
      </c>
      <c r="X47" s="2">
        <f t="shared" si="0"/>
        <v>3722</v>
      </c>
      <c r="Y47" s="1">
        <f t="shared" si="1"/>
        <v>3.7761883021356466</v>
      </c>
      <c r="AA47" t="s">
        <v>24</v>
      </c>
    </row>
    <row r="48" spans="1:27" x14ac:dyDescent="0.35">
      <c r="A48" t="s">
        <v>26</v>
      </c>
      <c r="B48" s="2">
        <v>73821</v>
      </c>
      <c r="C48" s="2">
        <v>83838</v>
      </c>
      <c r="D48" s="2">
        <f t="shared" si="9"/>
        <v>10017</v>
      </c>
      <c r="E48" s="1">
        <f t="shared" si="10"/>
        <v>13.569309546064128</v>
      </c>
      <c r="G48" s="2">
        <f t="shared" si="11"/>
        <v>83838</v>
      </c>
      <c r="H48" s="2">
        <v>84855</v>
      </c>
      <c r="I48" s="2">
        <f t="shared" si="2"/>
        <v>1017</v>
      </c>
      <c r="J48" s="1">
        <f t="shared" si="3"/>
        <v>1.2130537465111286</v>
      </c>
      <c r="L48" s="2">
        <f t="shared" si="4"/>
        <v>84855</v>
      </c>
      <c r="M48" s="2">
        <v>88622</v>
      </c>
      <c r="N48" s="2">
        <f t="shared" si="5"/>
        <v>3767</v>
      </c>
      <c r="O48" s="1">
        <f t="shared" si="6"/>
        <v>4.4393376937128046</v>
      </c>
      <c r="Q48" s="2">
        <f t="shared" si="7"/>
        <v>88622</v>
      </c>
      <c r="R48" s="2">
        <v>101382</v>
      </c>
      <c r="S48" s="2">
        <f t="shared" si="12"/>
        <v>12760</v>
      </c>
      <c r="T48" s="1">
        <f t="shared" si="13"/>
        <v>14.398230687639638</v>
      </c>
      <c r="U48" s="8"/>
      <c r="V48" s="2">
        <f t="shared" si="14"/>
        <v>101382</v>
      </c>
      <c r="W48" s="12">
        <v>115575</v>
      </c>
      <c r="X48" s="2">
        <f t="shared" si="0"/>
        <v>14193</v>
      </c>
      <c r="Y48" s="1">
        <f t="shared" si="1"/>
        <v>13.999526543173344</v>
      </c>
      <c r="AA48" t="s">
        <v>27</v>
      </c>
    </row>
    <row r="49" spans="1:27" x14ac:dyDescent="0.35">
      <c r="A49" t="s">
        <v>31</v>
      </c>
      <c r="B49" s="2">
        <v>60861</v>
      </c>
      <c r="C49" s="2">
        <v>68215</v>
      </c>
      <c r="D49" s="2">
        <f t="shared" si="9"/>
        <v>7354</v>
      </c>
      <c r="E49" s="1">
        <f t="shared" si="10"/>
        <v>12.083271717520251</v>
      </c>
      <c r="G49" s="2">
        <f t="shared" si="11"/>
        <v>68215</v>
      </c>
      <c r="H49" s="2">
        <v>72443</v>
      </c>
      <c r="I49" s="2">
        <f t="shared" si="2"/>
        <v>4228</v>
      </c>
      <c r="J49" s="1">
        <f t="shared" si="3"/>
        <v>6.1980502821959984</v>
      </c>
      <c r="L49" s="2">
        <f t="shared" si="4"/>
        <v>72443</v>
      </c>
      <c r="M49" s="2">
        <v>78536</v>
      </c>
      <c r="N49" s="2">
        <f t="shared" si="5"/>
        <v>6093</v>
      </c>
      <c r="O49" s="1">
        <f t="shared" si="6"/>
        <v>8.410750521099347</v>
      </c>
      <c r="Q49" s="2">
        <f t="shared" si="7"/>
        <v>78536</v>
      </c>
      <c r="R49" s="2">
        <v>81225</v>
      </c>
      <c r="S49" s="2">
        <f t="shared" si="12"/>
        <v>2689</v>
      </c>
      <c r="T49" s="1">
        <f t="shared" si="13"/>
        <v>3.4239075073851484</v>
      </c>
      <c r="U49" s="8"/>
      <c r="V49" s="2">
        <f t="shared" si="14"/>
        <v>81225</v>
      </c>
      <c r="W49" s="12">
        <v>115566</v>
      </c>
      <c r="X49" s="2">
        <f t="shared" si="0"/>
        <v>34341</v>
      </c>
      <c r="Y49" s="1">
        <f t="shared" si="1"/>
        <v>42.278855032317637</v>
      </c>
      <c r="AA49" t="s">
        <v>169</v>
      </c>
    </row>
    <row r="50" spans="1:27" x14ac:dyDescent="0.35">
      <c r="A50" s="3" t="s">
        <v>32</v>
      </c>
      <c r="B50" s="13"/>
      <c r="C50" s="13"/>
      <c r="D50" s="13"/>
      <c r="E50" s="14"/>
      <c r="G50" s="13"/>
      <c r="H50" s="2">
        <v>51891</v>
      </c>
      <c r="I50" s="14"/>
      <c r="J50" s="14"/>
      <c r="L50" s="2">
        <f t="shared" si="4"/>
        <v>51891</v>
      </c>
      <c r="M50" s="2">
        <v>60865</v>
      </c>
      <c r="N50" s="2">
        <f t="shared" si="5"/>
        <v>8974</v>
      </c>
      <c r="O50" s="1">
        <f t="shared" si="6"/>
        <v>17.2939430729799</v>
      </c>
      <c r="Q50" s="2">
        <f t="shared" si="7"/>
        <v>60865</v>
      </c>
      <c r="R50" s="2">
        <v>67317</v>
      </c>
      <c r="S50" s="2">
        <f t="shared" si="12"/>
        <v>6452</v>
      </c>
      <c r="T50" s="1">
        <f t="shared" si="13"/>
        <v>10.600509323913579</v>
      </c>
      <c r="U50" s="8"/>
      <c r="V50" s="2">
        <f t="shared" si="14"/>
        <v>67317</v>
      </c>
      <c r="W50" s="12"/>
      <c r="X50" s="2">
        <f t="shared" si="0"/>
        <v>-67317</v>
      </c>
      <c r="Y50" s="1">
        <f t="shared" si="1"/>
        <v>-100</v>
      </c>
      <c r="AA50" t="s">
        <v>33</v>
      </c>
    </row>
    <row r="51" spans="1:27" x14ac:dyDescent="0.35">
      <c r="A51" t="s">
        <v>34</v>
      </c>
      <c r="B51" s="2">
        <v>55493</v>
      </c>
      <c r="C51" s="2">
        <v>59595</v>
      </c>
      <c r="D51" s="2">
        <f t="shared" si="9"/>
        <v>4102</v>
      </c>
      <c r="E51" s="1">
        <f t="shared" si="10"/>
        <v>7.3919233056421536</v>
      </c>
      <c r="G51" s="2">
        <f t="shared" si="11"/>
        <v>59595</v>
      </c>
      <c r="H51" s="2">
        <v>61254</v>
      </c>
      <c r="I51" s="2">
        <f t="shared" si="2"/>
        <v>1659</v>
      </c>
      <c r="J51" s="1">
        <f t="shared" si="3"/>
        <v>2.7837905864585952</v>
      </c>
      <c r="L51" s="2">
        <f t="shared" si="4"/>
        <v>61254</v>
      </c>
      <c r="M51" s="2">
        <v>67186</v>
      </c>
      <c r="N51" s="2">
        <f t="shared" si="5"/>
        <v>5932</v>
      </c>
      <c r="O51" s="1">
        <f t="shared" si="6"/>
        <v>9.6842655173539693</v>
      </c>
      <c r="Q51" s="2">
        <f t="shared" si="7"/>
        <v>67186</v>
      </c>
      <c r="R51" s="2">
        <v>72259</v>
      </c>
      <c r="S51" s="2">
        <f t="shared" si="12"/>
        <v>5073</v>
      </c>
      <c r="T51" s="1">
        <f t="shared" si="13"/>
        <v>7.5506802012323995</v>
      </c>
      <c r="U51" s="8"/>
      <c r="V51" s="2">
        <f t="shared" si="14"/>
        <v>72259</v>
      </c>
      <c r="W51" s="12">
        <v>78248</v>
      </c>
      <c r="X51" s="2">
        <f t="shared" si="0"/>
        <v>5989</v>
      </c>
      <c r="Y51" s="1">
        <f t="shared" si="1"/>
        <v>8.2882409111667741</v>
      </c>
      <c r="AA51" t="s">
        <v>35</v>
      </c>
    </row>
    <row r="52" spans="1:27" x14ac:dyDescent="0.35">
      <c r="A52" s="3" t="s">
        <v>36</v>
      </c>
      <c r="B52" s="13"/>
      <c r="C52" s="13"/>
      <c r="D52" s="13"/>
      <c r="E52" s="14"/>
      <c r="G52" s="13"/>
      <c r="H52" s="13"/>
      <c r="I52" s="13"/>
      <c r="J52" s="14"/>
      <c r="L52" s="14"/>
      <c r="M52" s="2">
        <v>115649</v>
      </c>
      <c r="N52" s="14"/>
      <c r="O52" s="14"/>
      <c r="Q52" s="2">
        <f t="shared" si="7"/>
        <v>115649</v>
      </c>
      <c r="R52" s="2">
        <v>121308</v>
      </c>
      <c r="S52" s="2">
        <f t="shared" si="12"/>
        <v>5659</v>
      </c>
      <c r="T52" s="1">
        <f t="shared" si="13"/>
        <v>4.8932545893176771</v>
      </c>
      <c r="U52" s="8"/>
      <c r="V52" s="2">
        <f t="shared" si="14"/>
        <v>121308</v>
      </c>
      <c r="W52" s="12"/>
      <c r="X52" s="2">
        <f t="shared" si="0"/>
        <v>-121308</v>
      </c>
      <c r="Y52" s="1">
        <f t="shared" si="1"/>
        <v>-100</v>
      </c>
      <c r="AA52" t="s">
        <v>170</v>
      </c>
    </row>
    <row r="53" spans="1:27" x14ac:dyDescent="0.35">
      <c r="A53" t="s">
        <v>171</v>
      </c>
      <c r="B53" s="13"/>
      <c r="C53" s="13"/>
      <c r="D53" s="13"/>
      <c r="E53" s="14"/>
      <c r="G53" s="13"/>
      <c r="H53" s="13"/>
      <c r="I53" s="13"/>
      <c r="J53" s="14"/>
      <c r="L53" s="14"/>
      <c r="M53" s="14"/>
      <c r="N53" s="14"/>
      <c r="O53" s="14"/>
      <c r="Q53" s="14"/>
      <c r="R53" s="2">
        <v>57143</v>
      </c>
      <c r="S53" s="2">
        <f t="shared" si="12"/>
        <v>57143</v>
      </c>
      <c r="T53" s="14"/>
      <c r="U53" s="8"/>
      <c r="V53" s="2">
        <f t="shared" si="14"/>
        <v>57143</v>
      </c>
      <c r="W53" s="27">
        <v>76455</v>
      </c>
      <c r="X53" s="2">
        <f t="shared" si="0"/>
        <v>19312</v>
      </c>
      <c r="Y53" s="1">
        <f t="shared" si="1"/>
        <v>33.795915510211231</v>
      </c>
      <c r="AA53" t="s">
        <v>172</v>
      </c>
    </row>
    <row r="54" spans="1:27" x14ac:dyDescent="0.35">
      <c r="A54" t="s">
        <v>41</v>
      </c>
      <c r="B54" s="2">
        <v>88047</v>
      </c>
      <c r="C54" s="2">
        <v>98080</v>
      </c>
      <c r="D54" s="2">
        <f t="shared" si="9"/>
        <v>10033</v>
      </c>
      <c r="E54" s="1">
        <f t="shared" si="10"/>
        <v>11.395050370824674</v>
      </c>
      <c r="G54" s="2">
        <f t="shared" si="11"/>
        <v>98080</v>
      </c>
      <c r="H54" s="2">
        <v>99947</v>
      </c>
      <c r="I54" s="2">
        <f t="shared" si="2"/>
        <v>1867</v>
      </c>
      <c r="J54" s="1">
        <f t="shared" si="3"/>
        <v>1.9035481239804242</v>
      </c>
      <c r="L54" s="2">
        <f t="shared" si="4"/>
        <v>99947</v>
      </c>
      <c r="M54" s="2">
        <v>105364</v>
      </c>
      <c r="N54" s="2">
        <f t="shared" si="5"/>
        <v>5417</v>
      </c>
      <c r="O54" s="1">
        <f t="shared" si="6"/>
        <v>5.4198725324421941</v>
      </c>
      <c r="Q54" s="2">
        <f t="shared" si="7"/>
        <v>105364</v>
      </c>
      <c r="R54" s="2">
        <v>120408</v>
      </c>
      <c r="S54" s="2">
        <f t="shared" si="12"/>
        <v>15044</v>
      </c>
      <c r="T54" s="1">
        <f t="shared" si="13"/>
        <v>14.278121559545953</v>
      </c>
      <c r="U54" s="8"/>
      <c r="V54" s="2">
        <f t="shared" si="14"/>
        <v>120408</v>
      </c>
      <c r="W54" s="12">
        <v>126240</v>
      </c>
      <c r="X54" s="2">
        <f t="shared" si="0"/>
        <v>5832</v>
      </c>
      <c r="Y54" s="1">
        <f t="shared" si="1"/>
        <v>4.8435319912298187</v>
      </c>
      <c r="AA54" t="s">
        <v>42</v>
      </c>
    </row>
    <row r="55" spans="1:27" x14ac:dyDescent="0.35">
      <c r="A55" s="28" t="s">
        <v>43</v>
      </c>
      <c r="B55" s="14"/>
      <c r="C55" s="14"/>
      <c r="D55" s="14"/>
      <c r="E55" s="14"/>
      <c r="G55" s="14"/>
      <c r="H55" s="14"/>
      <c r="I55" s="14"/>
      <c r="J55" s="14"/>
      <c r="L55" s="14"/>
      <c r="M55" s="2">
        <v>58916</v>
      </c>
      <c r="N55" s="14"/>
      <c r="O55" s="14"/>
      <c r="Q55" s="2">
        <f t="shared" si="7"/>
        <v>58916</v>
      </c>
      <c r="R55" s="2">
        <v>64003</v>
      </c>
      <c r="S55" s="2">
        <f t="shared" si="12"/>
        <v>5087</v>
      </c>
      <c r="T55" s="1">
        <f t="shared" si="13"/>
        <v>8.6343268382103346</v>
      </c>
      <c r="U55" s="8"/>
      <c r="V55" s="2">
        <f t="shared" si="14"/>
        <v>64003</v>
      </c>
      <c r="W55" s="12" t="s">
        <v>174</v>
      </c>
      <c r="X55" s="2"/>
      <c r="Y55" s="1"/>
      <c r="AA55" t="s">
        <v>176</v>
      </c>
    </row>
    <row r="56" spans="1:27" x14ac:dyDescent="0.35">
      <c r="A56" t="s">
        <v>44</v>
      </c>
      <c r="B56" s="2">
        <v>46282</v>
      </c>
      <c r="C56" s="2">
        <v>52213</v>
      </c>
      <c r="D56" s="2">
        <f t="shared" si="9"/>
        <v>5931</v>
      </c>
      <c r="E56" s="1">
        <f t="shared" si="10"/>
        <v>12.814917246445702</v>
      </c>
      <c r="G56" s="2">
        <f t="shared" si="11"/>
        <v>52213</v>
      </c>
      <c r="H56" s="2">
        <v>54697</v>
      </c>
      <c r="I56" s="2">
        <f t="shared" si="2"/>
        <v>2484</v>
      </c>
      <c r="J56" s="1">
        <f t="shared" si="3"/>
        <v>4.7574358876141956</v>
      </c>
      <c r="L56" s="2">
        <f t="shared" si="4"/>
        <v>54697</v>
      </c>
      <c r="M56" s="2">
        <v>60413</v>
      </c>
      <c r="N56" s="2">
        <f t="shared" si="5"/>
        <v>5716</v>
      </c>
      <c r="O56" s="1">
        <f t="shared" si="6"/>
        <v>10.450298919501984</v>
      </c>
      <c r="Q56" s="2">
        <f t="shared" si="7"/>
        <v>60413</v>
      </c>
      <c r="R56" s="2">
        <v>65724</v>
      </c>
      <c r="S56" s="2">
        <f t="shared" si="12"/>
        <v>5311</v>
      </c>
      <c r="T56" s="1">
        <f t="shared" si="13"/>
        <v>8.7911542217734588</v>
      </c>
      <c r="U56" s="8"/>
      <c r="V56" s="2">
        <f t="shared" si="14"/>
        <v>65724</v>
      </c>
      <c r="W56" s="12" t="s">
        <v>173</v>
      </c>
      <c r="X56" s="2"/>
      <c r="Y56" s="1"/>
      <c r="AA56" t="s">
        <v>177</v>
      </c>
    </row>
    <row r="57" spans="1:27" x14ac:dyDescent="0.35">
      <c r="A57" t="s">
        <v>45</v>
      </c>
      <c r="B57" s="14"/>
      <c r="C57" s="14"/>
      <c r="D57" s="14"/>
      <c r="E57" s="14"/>
      <c r="G57" s="14"/>
      <c r="H57" s="14"/>
      <c r="I57" s="14"/>
      <c r="J57" s="14"/>
      <c r="L57" s="14"/>
      <c r="M57" s="2">
        <v>57263</v>
      </c>
      <c r="N57" s="14"/>
      <c r="O57" s="14"/>
      <c r="Q57" s="2">
        <f t="shared" si="7"/>
        <v>57263</v>
      </c>
      <c r="R57" s="2">
        <v>59862</v>
      </c>
      <c r="S57" s="2">
        <f t="shared" si="12"/>
        <v>2599</v>
      </c>
      <c r="T57" s="1">
        <f t="shared" si="13"/>
        <v>4.5387073677592857</v>
      </c>
      <c r="U57" s="8"/>
      <c r="V57" s="2">
        <f t="shared" si="14"/>
        <v>59862</v>
      </c>
      <c r="W57" s="12" t="s">
        <v>173</v>
      </c>
      <c r="X57" s="2"/>
      <c r="Y57" s="1"/>
      <c r="AA57" t="s">
        <v>175</v>
      </c>
    </row>
    <row r="58" spans="1:27" x14ac:dyDescent="0.35">
      <c r="A58" t="s">
        <v>60</v>
      </c>
      <c r="B58" s="2">
        <v>106027</v>
      </c>
      <c r="C58" s="2">
        <v>113080</v>
      </c>
      <c r="D58" s="2">
        <f t="shared" ref="D58" si="114">+C58-B58</f>
        <v>7053</v>
      </c>
      <c r="E58" s="1">
        <f t="shared" ref="E58" si="115">+D58/B58%</f>
        <v>6.6520791873767999</v>
      </c>
      <c r="G58" s="2">
        <f t="shared" ref="G58" si="116">+C58</f>
        <v>113080</v>
      </c>
      <c r="H58" s="2">
        <v>114272</v>
      </c>
      <c r="I58" s="2">
        <f t="shared" ref="I58" si="117">+H58-G58</f>
        <v>1192</v>
      </c>
      <c r="J58" s="1">
        <f t="shared" ref="J58" si="118">+I58/G58%</f>
        <v>1.0541209762999646</v>
      </c>
      <c r="L58" s="2">
        <f t="shared" si="4"/>
        <v>114272</v>
      </c>
      <c r="M58" s="2">
        <v>119083</v>
      </c>
      <c r="N58" s="2">
        <f t="shared" ref="N58" si="119">+M58-L58</f>
        <v>4811</v>
      </c>
      <c r="O58" s="1">
        <f t="shared" ref="O58" si="120">+N58/L58%</f>
        <v>4.2101302156258749</v>
      </c>
      <c r="Q58" s="2">
        <f t="shared" ref="Q58" si="121">+M58</f>
        <v>119083</v>
      </c>
      <c r="R58" s="2">
        <v>133768</v>
      </c>
      <c r="S58" s="2">
        <f t="shared" ref="S58" si="122">+R58-Q58</f>
        <v>14685</v>
      </c>
      <c r="T58" s="1">
        <f t="shared" ref="T58" si="123">+S58/Q58%</f>
        <v>12.331735008355517</v>
      </c>
      <c r="U58" s="8"/>
      <c r="V58" s="2">
        <f t="shared" ref="V58" si="124">+R58</f>
        <v>133768</v>
      </c>
      <c r="W58" s="12">
        <v>140727</v>
      </c>
      <c r="X58" s="2">
        <f t="shared" si="0"/>
        <v>6959</v>
      </c>
      <c r="Y58" s="1">
        <f t="shared" si="1"/>
        <v>5.2022905328628672</v>
      </c>
      <c r="AA58" t="s">
        <v>61</v>
      </c>
    </row>
    <row r="59" spans="1:27" x14ac:dyDescent="0.35">
      <c r="A59" t="s">
        <v>62</v>
      </c>
      <c r="B59" s="14"/>
      <c r="C59" s="14"/>
      <c r="D59" s="14"/>
      <c r="E59" s="14"/>
      <c r="G59" s="14"/>
      <c r="H59" s="14"/>
      <c r="I59" s="14"/>
      <c r="J59" s="14"/>
      <c r="L59" s="14"/>
      <c r="M59" s="2">
        <v>96056</v>
      </c>
      <c r="N59" s="14"/>
      <c r="O59" s="14"/>
      <c r="Q59" s="2">
        <f t="shared" si="7"/>
        <v>96056</v>
      </c>
      <c r="R59" s="2">
        <v>99410</v>
      </c>
      <c r="S59" s="2">
        <f t="shared" si="12"/>
        <v>3354</v>
      </c>
      <c r="T59" s="1">
        <f t="shared" si="13"/>
        <v>3.4917131673190642</v>
      </c>
      <c r="U59" s="8"/>
      <c r="V59" s="2">
        <f t="shared" si="14"/>
        <v>99410</v>
      </c>
      <c r="W59" s="12">
        <v>104490</v>
      </c>
      <c r="X59" s="2">
        <f t="shared" si="0"/>
        <v>5080</v>
      </c>
      <c r="Y59" s="1">
        <f t="shared" si="1"/>
        <v>5.1101498843174733</v>
      </c>
      <c r="AA59" t="s">
        <v>63</v>
      </c>
    </row>
    <row r="60" spans="1:27" x14ac:dyDescent="0.35">
      <c r="A60" s="3" t="s">
        <v>64</v>
      </c>
      <c r="B60" s="14"/>
      <c r="C60" s="14"/>
      <c r="D60" s="14"/>
      <c r="E60" s="14"/>
      <c r="G60" s="14"/>
      <c r="H60" s="14"/>
      <c r="I60" s="14"/>
      <c r="J60" s="14"/>
      <c r="L60" s="14"/>
      <c r="M60" s="2">
        <v>66044</v>
      </c>
      <c r="N60" s="14"/>
      <c r="O60" s="14"/>
      <c r="Q60" s="2">
        <f t="shared" si="7"/>
        <v>66044</v>
      </c>
      <c r="R60" s="2">
        <v>78396</v>
      </c>
      <c r="S60" s="2">
        <f t="shared" si="12"/>
        <v>12352</v>
      </c>
      <c r="T60" s="1">
        <f t="shared" si="13"/>
        <v>18.702683059778327</v>
      </c>
      <c r="U60" s="8"/>
      <c r="V60" s="2">
        <f t="shared" si="14"/>
        <v>78396</v>
      </c>
      <c r="W60" s="12" t="s">
        <v>178</v>
      </c>
      <c r="X60" s="2" t="e">
        <f t="shared" si="0"/>
        <v>#VALUE!</v>
      </c>
      <c r="Y60" s="1" t="e">
        <f t="shared" si="1"/>
        <v>#VALUE!</v>
      </c>
      <c r="AA60" t="s">
        <v>65</v>
      </c>
    </row>
    <row r="61" spans="1:27" x14ac:dyDescent="0.35">
      <c r="A61" t="s">
        <v>74</v>
      </c>
      <c r="B61" s="2">
        <v>69985</v>
      </c>
      <c r="C61" s="2">
        <v>80063</v>
      </c>
      <c r="D61" s="2">
        <f t="shared" ref="D61:D64" si="125">+C61-B61</f>
        <v>10078</v>
      </c>
      <c r="E61" s="1">
        <f t="shared" ref="E61:E64" si="126">+D61/B61%</f>
        <v>14.400228620418661</v>
      </c>
      <c r="G61" s="2">
        <f t="shared" ref="G61:G64" si="127">+C61</f>
        <v>80063</v>
      </c>
      <c r="H61" s="2">
        <v>85266</v>
      </c>
      <c r="I61" s="2">
        <f t="shared" ref="I61:I64" si="128">+H61-G61</f>
        <v>5203</v>
      </c>
      <c r="J61" s="1">
        <f t="shared" ref="J61:J64" si="129">+I61/G61%</f>
        <v>6.4986323270424542</v>
      </c>
      <c r="L61" s="2">
        <f t="shared" ref="L61:L64" si="130">+H61</f>
        <v>85266</v>
      </c>
      <c r="M61" s="2">
        <v>88988</v>
      </c>
      <c r="N61" s="2">
        <f t="shared" ref="N61:N64" si="131">+M61-L61</f>
        <v>3722</v>
      </c>
      <c r="O61" s="1">
        <f t="shared" ref="O61:O64" si="132">+N61/L61%</f>
        <v>4.3651631365374239</v>
      </c>
      <c r="Q61" s="2">
        <f t="shared" si="7"/>
        <v>88988</v>
      </c>
      <c r="R61" s="2">
        <v>101985</v>
      </c>
      <c r="S61" s="2">
        <f t="shared" si="12"/>
        <v>12997</v>
      </c>
      <c r="T61" s="1">
        <f t="shared" si="13"/>
        <v>14.605340045848878</v>
      </c>
      <c r="U61" s="8"/>
      <c r="V61" s="2">
        <f t="shared" si="14"/>
        <v>101985</v>
      </c>
      <c r="W61" s="12">
        <v>107143</v>
      </c>
      <c r="X61" s="2">
        <f t="shared" si="0"/>
        <v>5158</v>
      </c>
      <c r="Y61" s="1">
        <f t="shared" si="1"/>
        <v>5.0576065107613868</v>
      </c>
      <c r="AA61" t="s">
        <v>75</v>
      </c>
    </row>
    <row r="62" spans="1:27" x14ac:dyDescent="0.35">
      <c r="A62" t="s">
        <v>76</v>
      </c>
      <c r="B62" s="2">
        <v>45643</v>
      </c>
      <c r="C62" s="2">
        <v>48668</v>
      </c>
      <c r="D62" s="2">
        <f t="shared" si="125"/>
        <v>3025</v>
      </c>
      <c r="E62" s="1">
        <f t="shared" si="126"/>
        <v>6.6275222925749837</v>
      </c>
      <c r="G62" s="2">
        <f t="shared" si="127"/>
        <v>48668</v>
      </c>
      <c r="H62" s="2">
        <v>49214</v>
      </c>
      <c r="I62" s="2">
        <f t="shared" si="128"/>
        <v>546</v>
      </c>
      <c r="J62" s="1">
        <f t="shared" si="129"/>
        <v>1.1218870715870799</v>
      </c>
      <c r="L62" s="2">
        <f t="shared" si="130"/>
        <v>49214</v>
      </c>
      <c r="M62" s="2">
        <v>51337</v>
      </c>
      <c r="N62" s="2">
        <f t="shared" si="131"/>
        <v>2123</v>
      </c>
      <c r="O62" s="1">
        <f t="shared" si="132"/>
        <v>4.313813142601699</v>
      </c>
      <c r="Q62" s="2">
        <f t="shared" si="7"/>
        <v>51337</v>
      </c>
      <c r="R62" s="2">
        <v>52879</v>
      </c>
      <c r="S62" s="2">
        <f t="shared" si="12"/>
        <v>1542</v>
      </c>
      <c r="T62" s="1">
        <f t="shared" si="13"/>
        <v>3.0036815552135887</v>
      </c>
      <c r="U62" s="8"/>
      <c r="V62" s="2">
        <f t="shared" si="14"/>
        <v>52879</v>
      </c>
      <c r="W62" s="12" t="s">
        <v>179</v>
      </c>
      <c r="X62" s="2"/>
      <c r="Y62" s="1"/>
      <c r="AA62" t="s">
        <v>180</v>
      </c>
    </row>
    <row r="63" spans="1:27" x14ac:dyDescent="0.35">
      <c r="A63" t="s">
        <v>77</v>
      </c>
      <c r="B63" s="2">
        <v>72586</v>
      </c>
      <c r="C63" s="2">
        <v>78810</v>
      </c>
      <c r="D63" s="2">
        <f t="shared" si="125"/>
        <v>6224</v>
      </c>
      <c r="E63" s="1">
        <f t="shared" si="126"/>
        <v>8.5746562698040947</v>
      </c>
      <c r="G63" s="2">
        <f t="shared" si="127"/>
        <v>78810</v>
      </c>
      <c r="H63" s="2">
        <v>82010</v>
      </c>
      <c r="I63" s="2">
        <f t="shared" si="128"/>
        <v>3200</v>
      </c>
      <c r="J63" s="1">
        <f t="shared" si="129"/>
        <v>4.0603984265956097</v>
      </c>
      <c r="L63" s="2">
        <f t="shared" si="130"/>
        <v>82010</v>
      </c>
      <c r="M63" s="2">
        <v>88287</v>
      </c>
      <c r="N63" s="2">
        <f t="shared" si="131"/>
        <v>6277</v>
      </c>
      <c r="O63" s="1">
        <f t="shared" si="132"/>
        <v>7.6539446408974516</v>
      </c>
      <c r="Q63" s="2">
        <f t="shared" si="7"/>
        <v>88287</v>
      </c>
      <c r="R63" s="2">
        <v>93959</v>
      </c>
      <c r="S63" s="2">
        <f t="shared" si="12"/>
        <v>5672</v>
      </c>
      <c r="T63" s="1">
        <f t="shared" si="13"/>
        <v>6.4245019085482573</v>
      </c>
      <c r="U63" s="8"/>
      <c r="V63" s="2">
        <f t="shared" si="14"/>
        <v>93959</v>
      </c>
      <c r="W63" s="12">
        <v>97507</v>
      </c>
      <c r="X63" s="2">
        <f t="shared" si="0"/>
        <v>3548</v>
      </c>
      <c r="Y63" s="1">
        <f t="shared" si="1"/>
        <v>3.776115114039102</v>
      </c>
      <c r="AA63" t="s">
        <v>78</v>
      </c>
    </row>
    <row r="64" spans="1:27" x14ac:dyDescent="0.35">
      <c r="A64" t="s">
        <v>79</v>
      </c>
      <c r="B64" s="2">
        <v>43572</v>
      </c>
      <c r="C64" s="2">
        <v>46537</v>
      </c>
      <c r="D64" s="2">
        <f t="shared" si="125"/>
        <v>2965</v>
      </c>
      <c r="E64" s="1">
        <f t="shared" si="126"/>
        <v>6.8048287891306343</v>
      </c>
      <c r="G64" s="2">
        <f t="shared" si="127"/>
        <v>46537</v>
      </c>
      <c r="H64" s="2">
        <v>46888</v>
      </c>
      <c r="I64" s="2">
        <f t="shared" si="128"/>
        <v>351</v>
      </c>
      <c r="J64" s="1">
        <f t="shared" si="129"/>
        <v>0.75423856286395774</v>
      </c>
      <c r="L64" s="2">
        <f t="shared" si="130"/>
        <v>46888</v>
      </c>
      <c r="M64" s="2">
        <v>48639</v>
      </c>
      <c r="N64" s="2">
        <f t="shared" si="131"/>
        <v>1751</v>
      </c>
      <c r="O64" s="1">
        <f t="shared" si="132"/>
        <v>3.7344309844736392</v>
      </c>
      <c r="Q64" s="2">
        <f t="shared" si="7"/>
        <v>48639</v>
      </c>
      <c r="R64" s="2">
        <v>50331</v>
      </c>
      <c r="S64" s="2">
        <f t="shared" si="12"/>
        <v>1692</v>
      </c>
      <c r="T64" s="1">
        <f t="shared" si="13"/>
        <v>3.4786899401714675</v>
      </c>
      <c r="U64" s="8"/>
      <c r="V64" s="2">
        <f t="shared" si="14"/>
        <v>50331</v>
      </c>
      <c r="W64" s="12"/>
      <c r="X64" s="2">
        <f t="shared" si="0"/>
        <v>-50331</v>
      </c>
      <c r="Y64" s="1">
        <f t="shared" si="1"/>
        <v>-100</v>
      </c>
      <c r="AA64" t="s">
        <v>80</v>
      </c>
    </row>
    <row r="65" spans="1:27" x14ac:dyDescent="0.35">
      <c r="A65" t="s">
        <v>81</v>
      </c>
      <c r="B65" s="14"/>
      <c r="C65" s="14"/>
      <c r="D65" s="14"/>
      <c r="E65" s="14"/>
      <c r="G65" s="14"/>
      <c r="H65" s="14"/>
      <c r="I65" s="14"/>
      <c r="J65" s="14"/>
      <c r="L65" s="14"/>
      <c r="M65" s="14"/>
      <c r="N65" s="14"/>
      <c r="O65" s="14"/>
      <c r="Q65" s="14"/>
      <c r="R65" s="2">
        <v>54192</v>
      </c>
      <c r="S65" s="2">
        <f t="shared" si="12"/>
        <v>54192</v>
      </c>
      <c r="T65" s="14"/>
      <c r="U65" s="8"/>
      <c r="V65" s="2">
        <f t="shared" si="14"/>
        <v>54192</v>
      </c>
      <c r="W65" s="12"/>
      <c r="X65" s="2">
        <f t="shared" si="0"/>
        <v>-54192</v>
      </c>
      <c r="Y65" s="1">
        <f t="shared" si="1"/>
        <v>-100.00000000000001</v>
      </c>
      <c r="AA65" t="s">
        <v>82</v>
      </c>
    </row>
    <row r="66" spans="1:27" x14ac:dyDescent="0.35">
      <c r="A66" t="s">
        <v>83</v>
      </c>
      <c r="B66" s="14"/>
      <c r="C66" s="14"/>
      <c r="D66" s="14"/>
      <c r="E66" s="14"/>
      <c r="G66" s="14"/>
      <c r="H66" s="2">
        <v>57446</v>
      </c>
      <c r="I66" s="2">
        <f t="shared" si="2"/>
        <v>57446</v>
      </c>
      <c r="J66" s="14"/>
      <c r="L66" s="2">
        <f t="shared" si="4"/>
        <v>57446</v>
      </c>
      <c r="M66" s="2">
        <v>62772</v>
      </c>
      <c r="N66" s="2">
        <f t="shared" si="5"/>
        <v>5326</v>
      </c>
      <c r="O66" s="1">
        <f t="shared" si="6"/>
        <v>9.2713156703686934</v>
      </c>
      <c r="Q66" s="2">
        <f t="shared" si="7"/>
        <v>62772</v>
      </c>
      <c r="R66" s="2">
        <v>69095</v>
      </c>
      <c r="S66" s="2">
        <f t="shared" si="12"/>
        <v>6323</v>
      </c>
      <c r="T66" s="1">
        <f t="shared" si="13"/>
        <v>10.072962467342126</v>
      </c>
      <c r="U66" s="8"/>
      <c r="V66" s="2">
        <f t="shared" si="14"/>
        <v>69095</v>
      </c>
      <c r="W66" s="12" t="s">
        <v>181</v>
      </c>
      <c r="X66" s="2" t="e">
        <f t="shared" si="0"/>
        <v>#VALUE!</v>
      </c>
      <c r="Y66" s="1" t="e">
        <f t="shared" si="1"/>
        <v>#VALUE!</v>
      </c>
      <c r="AA66" t="s">
        <v>84</v>
      </c>
    </row>
    <row r="67" spans="1:27" x14ac:dyDescent="0.35">
      <c r="A67" t="s">
        <v>85</v>
      </c>
      <c r="B67" s="2">
        <v>52714</v>
      </c>
      <c r="C67" s="2">
        <v>59155</v>
      </c>
      <c r="D67" s="2">
        <f t="shared" si="9"/>
        <v>6441</v>
      </c>
      <c r="E67" s="1">
        <f t="shared" si="10"/>
        <v>12.218765413362675</v>
      </c>
      <c r="G67" s="2">
        <f t="shared" si="11"/>
        <v>59155</v>
      </c>
      <c r="H67" s="2">
        <v>60305</v>
      </c>
      <c r="I67" s="2">
        <f t="shared" si="2"/>
        <v>1150</v>
      </c>
      <c r="J67" s="1">
        <f t="shared" si="3"/>
        <v>1.9440453047079707</v>
      </c>
      <c r="L67" s="2">
        <f t="shared" si="4"/>
        <v>60305</v>
      </c>
      <c r="M67" s="2">
        <v>66208</v>
      </c>
      <c r="N67" s="2">
        <f t="shared" si="5"/>
        <v>5903</v>
      </c>
      <c r="O67" s="1">
        <f t="shared" si="6"/>
        <v>9.7885747450460165</v>
      </c>
      <c r="Q67" s="2">
        <f t="shared" si="7"/>
        <v>66208</v>
      </c>
      <c r="R67" s="14"/>
      <c r="S67" s="14"/>
      <c r="T67" s="14"/>
      <c r="U67" s="8"/>
      <c r="V67" s="14"/>
      <c r="W67" s="14"/>
      <c r="X67" s="14"/>
      <c r="Y67" s="14"/>
      <c r="AA67" t="s">
        <v>86</v>
      </c>
    </row>
    <row r="68" spans="1:27" x14ac:dyDescent="0.35">
      <c r="A68" t="s">
        <v>87</v>
      </c>
      <c r="B68" s="2">
        <v>56172</v>
      </c>
      <c r="C68" s="2">
        <v>59497</v>
      </c>
      <c r="D68" s="2">
        <f t="shared" si="9"/>
        <v>3325</v>
      </c>
      <c r="E68" s="1">
        <f t="shared" si="10"/>
        <v>5.9193192337819553</v>
      </c>
      <c r="G68" s="2">
        <f t="shared" si="11"/>
        <v>59497</v>
      </c>
      <c r="H68" s="2">
        <v>60535</v>
      </c>
      <c r="I68" s="2">
        <f t="shared" si="2"/>
        <v>1038</v>
      </c>
      <c r="J68" s="1">
        <f t="shared" si="3"/>
        <v>1.7446257794510647</v>
      </c>
      <c r="L68" s="2">
        <f t="shared" si="4"/>
        <v>60535</v>
      </c>
      <c r="M68" s="2">
        <v>64209</v>
      </c>
      <c r="N68" s="2">
        <f t="shared" si="5"/>
        <v>3674</v>
      </c>
      <c r="O68" s="1">
        <f t="shared" si="6"/>
        <v>6.0692161559428426</v>
      </c>
      <c r="Q68" s="2">
        <f t="shared" si="7"/>
        <v>64209</v>
      </c>
      <c r="R68" s="2">
        <v>67371</v>
      </c>
      <c r="S68" s="2">
        <f t="shared" si="12"/>
        <v>3162</v>
      </c>
      <c r="T68" s="1">
        <f t="shared" si="13"/>
        <v>4.9245432883240667</v>
      </c>
      <c r="U68" s="8"/>
      <c r="V68" s="2">
        <f t="shared" si="14"/>
        <v>67371</v>
      </c>
      <c r="W68" s="12"/>
      <c r="X68" s="2">
        <f t="shared" si="0"/>
        <v>-67371</v>
      </c>
      <c r="Y68" s="1">
        <f t="shared" si="1"/>
        <v>-100</v>
      </c>
      <c r="AA68" t="s">
        <v>88</v>
      </c>
    </row>
    <row r="69" spans="1:27" x14ac:dyDescent="0.35">
      <c r="A69" t="s">
        <v>89</v>
      </c>
      <c r="B69" s="2">
        <v>55628</v>
      </c>
      <c r="C69" s="2">
        <v>52925</v>
      </c>
      <c r="D69" s="2">
        <f t="shared" si="9"/>
        <v>-2703</v>
      </c>
      <c r="E69" s="1">
        <f t="shared" si="10"/>
        <v>-4.8590637808297981</v>
      </c>
      <c r="G69" s="2">
        <f t="shared" si="11"/>
        <v>52925</v>
      </c>
      <c r="H69" s="2">
        <v>60265</v>
      </c>
      <c r="I69" s="2">
        <f t="shared" si="2"/>
        <v>7340</v>
      </c>
      <c r="J69" s="1">
        <f t="shared" si="3"/>
        <v>13.868682097307511</v>
      </c>
      <c r="L69" s="2">
        <f t="shared" si="4"/>
        <v>60265</v>
      </c>
      <c r="M69" s="2">
        <v>66180</v>
      </c>
      <c r="N69" s="2">
        <f t="shared" si="5"/>
        <v>5915</v>
      </c>
      <c r="O69" s="1">
        <f t="shared" si="6"/>
        <v>9.8149838214552396</v>
      </c>
      <c r="Q69" s="2">
        <f t="shared" si="7"/>
        <v>66180</v>
      </c>
      <c r="R69" s="2">
        <v>70087</v>
      </c>
      <c r="S69" s="2">
        <f t="shared" si="12"/>
        <v>3907</v>
      </c>
      <c r="T69" s="1">
        <f t="shared" si="13"/>
        <v>5.903596252644304</v>
      </c>
      <c r="U69" s="8"/>
      <c r="V69" s="2">
        <f t="shared" si="14"/>
        <v>70087</v>
      </c>
      <c r="W69" s="12"/>
      <c r="X69" s="2">
        <f t="shared" ref="X69:X87" si="133">+W69-V69</f>
        <v>-70087</v>
      </c>
      <c r="Y69" s="1">
        <f t="shared" ref="Y69:Y87" si="134">+X69/V69%</f>
        <v>-100</v>
      </c>
      <c r="AA69" t="s">
        <v>90</v>
      </c>
    </row>
    <row r="70" spans="1:27" x14ac:dyDescent="0.35">
      <c r="A70" t="s">
        <v>94</v>
      </c>
      <c r="B70" s="2">
        <v>100340</v>
      </c>
      <c r="C70" s="2">
        <v>114919</v>
      </c>
      <c r="D70" s="2">
        <f t="shared" si="9"/>
        <v>14579</v>
      </c>
      <c r="E70" s="1">
        <f t="shared" si="10"/>
        <v>14.529599362168627</v>
      </c>
      <c r="G70" s="2">
        <f t="shared" si="11"/>
        <v>114919</v>
      </c>
      <c r="H70" s="2">
        <v>116536</v>
      </c>
      <c r="I70" s="2">
        <f t="shared" si="2"/>
        <v>1617</v>
      </c>
      <c r="J70" s="1">
        <f t="shared" si="3"/>
        <v>1.4070780288725102</v>
      </c>
      <c r="L70" s="2">
        <f t="shared" si="4"/>
        <v>116536</v>
      </c>
      <c r="M70" s="2">
        <v>121883</v>
      </c>
      <c r="N70" s="2">
        <f t="shared" si="5"/>
        <v>5347</v>
      </c>
      <c r="O70" s="1">
        <f t="shared" si="6"/>
        <v>4.5882817326834626</v>
      </c>
      <c r="Q70" s="2">
        <f t="shared" si="7"/>
        <v>121883</v>
      </c>
      <c r="R70" s="2">
        <v>137626</v>
      </c>
      <c r="S70" s="2">
        <f t="shared" si="12"/>
        <v>15743</v>
      </c>
      <c r="T70" s="1">
        <f t="shared" si="13"/>
        <v>12.91648548197862</v>
      </c>
      <c r="U70" s="8"/>
      <c r="V70" s="2">
        <f t="shared" si="14"/>
        <v>137626</v>
      </c>
      <c r="W70" s="12">
        <v>143978</v>
      </c>
      <c r="X70" s="2">
        <f t="shared" si="133"/>
        <v>6352</v>
      </c>
      <c r="Y70" s="1">
        <f t="shared" si="134"/>
        <v>4.6154069725197271</v>
      </c>
      <c r="AA70" t="s">
        <v>95</v>
      </c>
    </row>
    <row r="71" spans="1:27" x14ac:dyDescent="0.35">
      <c r="A71" t="s">
        <v>96</v>
      </c>
      <c r="B71" s="2">
        <v>52365</v>
      </c>
      <c r="C71" s="2">
        <v>75981</v>
      </c>
      <c r="D71" s="2">
        <f t="shared" si="9"/>
        <v>23616</v>
      </c>
      <c r="E71" s="1">
        <f t="shared" si="10"/>
        <v>45.098825551417931</v>
      </c>
      <c r="G71" s="2">
        <f t="shared" si="11"/>
        <v>75981</v>
      </c>
      <c r="H71" s="2">
        <v>85365</v>
      </c>
      <c r="I71" s="2">
        <f t="shared" si="2"/>
        <v>9384</v>
      </c>
      <c r="J71" s="1">
        <f t="shared" si="3"/>
        <v>12.350456035061399</v>
      </c>
      <c r="L71" s="2">
        <f t="shared" si="4"/>
        <v>85365</v>
      </c>
      <c r="M71" s="2">
        <v>92243</v>
      </c>
      <c r="N71" s="2">
        <f t="shared" si="5"/>
        <v>6878</v>
      </c>
      <c r="O71" s="1">
        <f t="shared" si="6"/>
        <v>8.0571662859485738</v>
      </c>
      <c r="Q71" s="2">
        <f t="shared" si="7"/>
        <v>92243</v>
      </c>
      <c r="R71" s="2">
        <v>101042</v>
      </c>
      <c r="S71" s="2">
        <f t="shared" si="12"/>
        <v>8799</v>
      </c>
      <c r="T71" s="1">
        <f t="shared" si="13"/>
        <v>9.5389352037552992</v>
      </c>
      <c r="U71" s="8"/>
      <c r="V71" s="2">
        <f t="shared" si="14"/>
        <v>101042</v>
      </c>
      <c r="W71" s="12">
        <v>112202</v>
      </c>
      <c r="X71" s="2">
        <f t="shared" si="133"/>
        <v>11160</v>
      </c>
      <c r="Y71" s="1">
        <f t="shared" si="134"/>
        <v>11.0449120167851</v>
      </c>
      <c r="AA71" t="s">
        <v>97</v>
      </c>
    </row>
    <row r="72" spans="1:27" x14ac:dyDescent="0.35">
      <c r="A72" t="s">
        <v>99</v>
      </c>
      <c r="B72" s="2">
        <v>68221</v>
      </c>
      <c r="C72" s="2">
        <v>76446</v>
      </c>
      <c r="D72" s="2">
        <f t="shared" si="9"/>
        <v>8225</v>
      </c>
      <c r="E72" s="1">
        <f t="shared" si="10"/>
        <v>12.056404919306372</v>
      </c>
      <c r="G72" s="2">
        <f t="shared" si="11"/>
        <v>76446</v>
      </c>
      <c r="H72" s="2">
        <v>81107</v>
      </c>
      <c r="I72" s="2">
        <f t="shared" si="2"/>
        <v>4661</v>
      </c>
      <c r="J72" s="1">
        <f t="shared" si="3"/>
        <v>6.0971143029066264</v>
      </c>
      <c r="L72" s="2">
        <f t="shared" si="4"/>
        <v>81107</v>
      </c>
      <c r="M72" s="2">
        <v>87668</v>
      </c>
      <c r="N72" s="2">
        <f t="shared" si="5"/>
        <v>6561</v>
      </c>
      <c r="O72" s="1">
        <f t="shared" si="6"/>
        <v>8.0893141159209438</v>
      </c>
      <c r="Q72" s="2">
        <f t="shared" si="7"/>
        <v>87668</v>
      </c>
      <c r="R72" s="2">
        <v>104634</v>
      </c>
      <c r="S72" s="2">
        <f t="shared" si="12"/>
        <v>16966</v>
      </c>
      <c r="T72" s="1">
        <f t="shared" si="13"/>
        <v>19.352557375553225</v>
      </c>
      <c r="U72" s="8"/>
      <c r="V72" s="2">
        <f t="shared" si="14"/>
        <v>104634</v>
      </c>
      <c r="W72" s="12">
        <v>105969</v>
      </c>
      <c r="X72" s="2">
        <f t="shared" si="133"/>
        <v>1335</v>
      </c>
      <c r="Y72" s="1">
        <f t="shared" si="134"/>
        <v>1.2758759103159585</v>
      </c>
      <c r="AA72" t="s">
        <v>98</v>
      </c>
    </row>
    <row r="73" spans="1:27" x14ac:dyDescent="0.35">
      <c r="A73" t="s">
        <v>100</v>
      </c>
      <c r="B73" s="2">
        <v>50391</v>
      </c>
      <c r="C73" s="14"/>
      <c r="D73" s="14"/>
      <c r="E73" s="14"/>
      <c r="G73" s="14"/>
      <c r="H73" s="2">
        <v>76177</v>
      </c>
      <c r="I73" s="14"/>
      <c r="J73" s="14"/>
      <c r="L73" s="2">
        <f t="shared" si="4"/>
        <v>76177</v>
      </c>
      <c r="M73" s="2">
        <v>79029</v>
      </c>
      <c r="N73" s="2">
        <f t="shared" si="5"/>
        <v>2852</v>
      </c>
      <c r="O73" s="1">
        <f t="shared" si="6"/>
        <v>3.7439122044711661</v>
      </c>
      <c r="Q73" s="2">
        <f t="shared" si="7"/>
        <v>79029</v>
      </c>
      <c r="R73" s="2">
        <v>83110</v>
      </c>
      <c r="S73" s="2">
        <f t="shared" si="12"/>
        <v>4081</v>
      </c>
      <c r="T73" s="1">
        <f t="shared" si="13"/>
        <v>5.1639271659770465</v>
      </c>
      <c r="U73" s="8"/>
      <c r="V73" s="2">
        <f t="shared" si="14"/>
        <v>83110</v>
      </c>
      <c r="W73" s="12">
        <v>77292</v>
      </c>
      <c r="X73" s="2">
        <f t="shared" si="133"/>
        <v>-5818</v>
      </c>
      <c r="Y73" s="1">
        <f t="shared" si="134"/>
        <v>-7.0003609673926119</v>
      </c>
      <c r="AA73" t="s">
        <v>101</v>
      </c>
    </row>
    <row r="74" spans="1:27" x14ac:dyDescent="0.35">
      <c r="A74" t="s">
        <v>183</v>
      </c>
      <c r="B74" s="2"/>
      <c r="C74" s="2"/>
      <c r="D74" s="2">
        <f t="shared" si="9"/>
        <v>0</v>
      </c>
      <c r="E74" s="1" t="e">
        <f t="shared" si="10"/>
        <v>#DIV/0!</v>
      </c>
      <c r="G74" s="2">
        <f t="shared" si="11"/>
        <v>0</v>
      </c>
      <c r="H74" s="2"/>
      <c r="I74" s="2">
        <f t="shared" si="2"/>
        <v>0</v>
      </c>
      <c r="J74" s="1" t="e">
        <f t="shared" si="3"/>
        <v>#DIV/0!</v>
      </c>
      <c r="L74" s="2">
        <f t="shared" si="4"/>
        <v>0</v>
      </c>
      <c r="M74" s="2"/>
      <c r="N74" s="2">
        <f t="shared" si="5"/>
        <v>0</v>
      </c>
      <c r="O74" s="1" t="e">
        <f t="shared" si="6"/>
        <v>#DIV/0!</v>
      </c>
      <c r="Q74" s="2">
        <f t="shared" si="7"/>
        <v>0</v>
      </c>
      <c r="R74" s="2"/>
      <c r="S74" s="2">
        <f t="shared" si="12"/>
        <v>0</v>
      </c>
      <c r="T74" s="1" t="e">
        <f t="shared" si="13"/>
        <v>#DIV/0!</v>
      </c>
      <c r="U74" s="8"/>
      <c r="V74" s="2">
        <f t="shared" si="14"/>
        <v>0</v>
      </c>
      <c r="W74" s="12"/>
      <c r="X74" s="2">
        <f t="shared" si="133"/>
        <v>0</v>
      </c>
      <c r="Y74" s="1" t="e">
        <f t="shared" si="134"/>
        <v>#DIV/0!</v>
      </c>
    </row>
    <row r="75" spans="1:27" x14ac:dyDescent="0.35">
      <c r="B75" s="2"/>
      <c r="C75" s="2"/>
      <c r="D75" s="2">
        <f t="shared" si="9"/>
        <v>0</v>
      </c>
      <c r="E75" s="1" t="e">
        <f t="shared" si="10"/>
        <v>#DIV/0!</v>
      </c>
      <c r="G75" s="2">
        <f t="shared" si="11"/>
        <v>0</v>
      </c>
      <c r="H75" s="2"/>
      <c r="I75" s="2">
        <f t="shared" si="2"/>
        <v>0</v>
      </c>
      <c r="J75" s="1" t="e">
        <f t="shared" si="3"/>
        <v>#DIV/0!</v>
      </c>
      <c r="L75" s="2">
        <f t="shared" si="4"/>
        <v>0</v>
      </c>
      <c r="M75" s="2"/>
      <c r="N75" s="2">
        <f t="shared" si="5"/>
        <v>0</v>
      </c>
      <c r="O75" s="1" t="e">
        <f t="shared" si="6"/>
        <v>#DIV/0!</v>
      </c>
      <c r="Q75" s="2">
        <f t="shared" si="7"/>
        <v>0</v>
      </c>
      <c r="R75" s="2"/>
      <c r="S75" s="2">
        <f t="shared" si="12"/>
        <v>0</v>
      </c>
      <c r="T75" s="1" t="e">
        <f t="shared" si="13"/>
        <v>#DIV/0!</v>
      </c>
      <c r="U75" s="8"/>
      <c r="V75" s="2">
        <f t="shared" si="14"/>
        <v>0</v>
      </c>
      <c r="W75" s="12"/>
      <c r="X75" s="2">
        <f t="shared" si="133"/>
        <v>0</v>
      </c>
      <c r="Y75" s="1" t="e">
        <f t="shared" si="134"/>
        <v>#DIV/0!</v>
      </c>
    </row>
    <row r="76" spans="1:27" x14ac:dyDescent="0.35">
      <c r="B76" s="2"/>
      <c r="C76" s="2"/>
      <c r="D76" s="2">
        <f t="shared" si="9"/>
        <v>0</v>
      </c>
      <c r="E76" s="1" t="e">
        <f t="shared" si="10"/>
        <v>#DIV/0!</v>
      </c>
      <c r="G76" s="2">
        <f t="shared" si="11"/>
        <v>0</v>
      </c>
      <c r="H76" s="2"/>
      <c r="I76" s="2">
        <f t="shared" si="2"/>
        <v>0</v>
      </c>
      <c r="J76" s="1" t="e">
        <f t="shared" si="3"/>
        <v>#DIV/0!</v>
      </c>
      <c r="L76" s="2">
        <f t="shared" si="4"/>
        <v>0</v>
      </c>
      <c r="M76" s="2"/>
      <c r="N76" s="2">
        <f t="shared" si="5"/>
        <v>0</v>
      </c>
      <c r="O76" s="1" t="e">
        <f t="shared" si="6"/>
        <v>#DIV/0!</v>
      </c>
      <c r="Q76" s="2">
        <f t="shared" si="7"/>
        <v>0</v>
      </c>
      <c r="R76" s="2"/>
      <c r="S76" s="2">
        <f t="shared" si="12"/>
        <v>0</v>
      </c>
      <c r="T76" s="1" t="e">
        <f t="shared" si="13"/>
        <v>#DIV/0!</v>
      </c>
      <c r="U76" s="8"/>
      <c r="V76" s="2">
        <f t="shared" si="14"/>
        <v>0</v>
      </c>
      <c r="W76" s="12"/>
      <c r="X76" s="2">
        <f t="shared" si="133"/>
        <v>0</v>
      </c>
      <c r="Y76" s="1" t="e">
        <f t="shared" si="134"/>
        <v>#DIV/0!</v>
      </c>
    </row>
    <row r="77" spans="1:27" x14ac:dyDescent="0.35">
      <c r="B77" s="2"/>
      <c r="C77" s="2"/>
      <c r="D77" s="2">
        <f t="shared" si="9"/>
        <v>0</v>
      </c>
      <c r="E77" s="1" t="e">
        <f t="shared" si="10"/>
        <v>#DIV/0!</v>
      </c>
      <c r="G77" s="2">
        <f t="shared" si="11"/>
        <v>0</v>
      </c>
      <c r="H77" s="2"/>
      <c r="I77" s="2">
        <f t="shared" si="2"/>
        <v>0</v>
      </c>
      <c r="J77" s="1" t="e">
        <f t="shared" si="3"/>
        <v>#DIV/0!</v>
      </c>
      <c r="L77" s="2">
        <f t="shared" si="4"/>
        <v>0</v>
      </c>
      <c r="M77" s="2"/>
      <c r="N77" s="2">
        <f t="shared" si="5"/>
        <v>0</v>
      </c>
      <c r="O77" s="1" t="e">
        <f t="shared" si="6"/>
        <v>#DIV/0!</v>
      </c>
      <c r="Q77" s="2">
        <f t="shared" si="7"/>
        <v>0</v>
      </c>
      <c r="R77" s="2"/>
      <c r="S77" s="2">
        <f t="shared" si="12"/>
        <v>0</v>
      </c>
      <c r="T77" s="1" t="e">
        <f t="shared" si="13"/>
        <v>#DIV/0!</v>
      </c>
      <c r="U77" s="8"/>
      <c r="V77" s="2">
        <f t="shared" si="14"/>
        <v>0</v>
      </c>
      <c r="W77" s="12"/>
      <c r="X77" s="2">
        <f t="shared" si="133"/>
        <v>0</v>
      </c>
      <c r="Y77" s="1" t="e">
        <f t="shared" si="134"/>
        <v>#DIV/0!</v>
      </c>
    </row>
    <row r="78" spans="1:27" x14ac:dyDescent="0.35">
      <c r="B78" s="2"/>
      <c r="C78" s="2"/>
      <c r="D78" s="2">
        <f t="shared" si="9"/>
        <v>0</v>
      </c>
      <c r="E78" s="1" t="e">
        <f t="shared" si="10"/>
        <v>#DIV/0!</v>
      </c>
      <c r="G78" s="2">
        <f t="shared" si="11"/>
        <v>0</v>
      </c>
      <c r="H78" s="2"/>
      <c r="I78" s="2">
        <f t="shared" si="2"/>
        <v>0</v>
      </c>
      <c r="J78" s="1" t="e">
        <f t="shared" si="3"/>
        <v>#DIV/0!</v>
      </c>
      <c r="L78" s="2">
        <f t="shared" si="4"/>
        <v>0</v>
      </c>
      <c r="M78" s="2"/>
      <c r="N78" s="2">
        <f t="shared" si="5"/>
        <v>0</v>
      </c>
      <c r="O78" s="1" t="e">
        <f t="shared" si="6"/>
        <v>#DIV/0!</v>
      </c>
      <c r="Q78" s="2">
        <f t="shared" si="7"/>
        <v>0</v>
      </c>
      <c r="R78" s="2"/>
      <c r="S78" s="2">
        <f t="shared" si="12"/>
        <v>0</v>
      </c>
      <c r="T78" s="1" t="e">
        <f t="shared" si="13"/>
        <v>#DIV/0!</v>
      </c>
      <c r="U78" s="8"/>
      <c r="V78" s="2">
        <f t="shared" si="14"/>
        <v>0</v>
      </c>
      <c r="W78" s="12"/>
      <c r="X78" s="2">
        <f t="shared" si="133"/>
        <v>0</v>
      </c>
      <c r="Y78" s="1" t="e">
        <f t="shared" si="134"/>
        <v>#DIV/0!</v>
      </c>
    </row>
    <row r="79" spans="1:27" x14ac:dyDescent="0.35">
      <c r="B79" s="2"/>
      <c r="C79" s="2"/>
      <c r="D79" s="2">
        <f t="shared" si="9"/>
        <v>0</v>
      </c>
      <c r="E79" s="1" t="e">
        <f t="shared" si="10"/>
        <v>#DIV/0!</v>
      </c>
      <c r="G79" s="2">
        <f t="shared" si="11"/>
        <v>0</v>
      </c>
      <c r="H79" s="2"/>
      <c r="I79" s="2">
        <f t="shared" si="2"/>
        <v>0</v>
      </c>
      <c r="J79" s="1" t="e">
        <f t="shared" si="3"/>
        <v>#DIV/0!</v>
      </c>
      <c r="L79" s="2">
        <f t="shared" si="4"/>
        <v>0</v>
      </c>
      <c r="M79" s="2"/>
      <c r="N79" s="2">
        <f t="shared" si="5"/>
        <v>0</v>
      </c>
      <c r="O79" s="1" t="e">
        <f t="shared" si="6"/>
        <v>#DIV/0!</v>
      </c>
      <c r="Q79" s="2">
        <f t="shared" si="7"/>
        <v>0</v>
      </c>
      <c r="R79" s="2"/>
      <c r="S79" s="2">
        <f t="shared" si="12"/>
        <v>0</v>
      </c>
      <c r="T79" s="1" t="e">
        <f t="shared" si="13"/>
        <v>#DIV/0!</v>
      </c>
      <c r="U79" s="8"/>
      <c r="V79" s="2">
        <f t="shared" si="14"/>
        <v>0</v>
      </c>
      <c r="W79" s="12"/>
      <c r="X79" s="2">
        <f t="shared" si="133"/>
        <v>0</v>
      </c>
      <c r="Y79" s="1" t="e">
        <f t="shared" si="134"/>
        <v>#DIV/0!</v>
      </c>
    </row>
    <row r="80" spans="1:27" x14ac:dyDescent="0.35">
      <c r="B80" s="2"/>
      <c r="C80" s="2"/>
      <c r="D80" s="2">
        <f t="shared" si="9"/>
        <v>0</v>
      </c>
      <c r="E80" s="1" t="e">
        <f t="shared" si="10"/>
        <v>#DIV/0!</v>
      </c>
      <c r="G80" s="2">
        <f t="shared" si="11"/>
        <v>0</v>
      </c>
      <c r="H80" s="2"/>
      <c r="I80" s="2">
        <f t="shared" si="2"/>
        <v>0</v>
      </c>
      <c r="J80" s="1" t="e">
        <f t="shared" si="3"/>
        <v>#DIV/0!</v>
      </c>
      <c r="L80" s="2">
        <f t="shared" si="4"/>
        <v>0</v>
      </c>
      <c r="M80" s="2"/>
      <c r="N80" s="2">
        <f t="shared" si="5"/>
        <v>0</v>
      </c>
      <c r="O80" s="1" t="e">
        <f t="shared" si="6"/>
        <v>#DIV/0!</v>
      </c>
      <c r="Q80" s="2">
        <f t="shared" si="7"/>
        <v>0</v>
      </c>
      <c r="R80" s="2"/>
      <c r="S80" s="2">
        <f t="shared" si="12"/>
        <v>0</v>
      </c>
      <c r="T80" s="1" t="e">
        <f t="shared" si="13"/>
        <v>#DIV/0!</v>
      </c>
      <c r="U80" s="8"/>
      <c r="V80" s="2">
        <f t="shared" si="14"/>
        <v>0</v>
      </c>
      <c r="W80" s="12"/>
      <c r="X80" s="2">
        <f t="shared" si="133"/>
        <v>0</v>
      </c>
      <c r="Y80" s="1" t="e">
        <f t="shared" si="134"/>
        <v>#DIV/0!</v>
      </c>
    </row>
    <row r="81" spans="2:25" x14ac:dyDescent="0.35">
      <c r="B81" s="2"/>
      <c r="C81" s="2"/>
      <c r="D81" s="2">
        <f t="shared" si="9"/>
        <v>0</v>
      </c>
      <c r="E81" s="1" t="e">
        <f t="shared" si="10"/>
        <v>#DIV/0!</v>
      </c>
      <c r="G81" s="2">
        <f t="shared" si="11"/>
        <v>0</v>
      </c>
      <c r="H81" s="2"/>
      <c r="I81" s="2">
        <f t="shared" si="2"/>
        <v>0</v>
      </c>
      <c r="J81" s="1" t="e">
        <f t="shared" si="3"/>
        <v>#DIV/0!</v>
      </c>
      <c r="L81" s="2">
        <f t="shared" si="4"/>
        <v>0</v>
      </c>
      <c r="M81" s="2"/>
      <c r="N81" s="2">
        <f t="shared" si="5"/>
        <v>0</v>
      </c>
      <c r="O81" s="1" t="e">
        <f t="shared" si="6"/>
        <v>#DIV/0!</v>
      </c>
      <c r="Q81" s="2">
        <f t="shared" si="7"/>
        <v>0</v>
      </c>
      <c r="R81" s="2"/>
      <c r="S81" s="2">
        <f t="shared" si="12"/>
        <v>0</v>
      </c>
      <c r="T81" s="1" t="e">
        <f t="shared" si="13"/>
        <v>#DIV/0!</v>
      </c>
      <c r="U81" s="8"/>
      <c r="V81" s="2">
        <f t="shared" si="14"/>
        <v>0</v>
      </c>
      <c r="W81" s="12"/>
      <c r="X81" s="2">
        <f t="shared" si="133"/>
        <v>0</v>
      </c>
      <c r="Y81" s="1" t="e">
        <f t="shared" si="134"/>
        <v>#DIV/0!</v>
      </c>
    </row>
    <row r="82" spans="2:25" x14ac:dyDescent="0.35">
      <c r="B82" s="2"/>
      <c r="C82" s="2"/>
      <c r="D82" s="2">
        <f t="shared" si="9"/>
        <v>0</v>
      </c>
      <c r="E82" s="1" t="e">
        <f t="shared" si="10"/>
        <v>#DIV/0!</v>
      </c>
      <c r="G82" s="2">
        <f t="shared" si="11"/>
        <v>0</v>
      </c>
      <c r="H82" s="2"/>
      <c r="I82" s="2">
        <f t="shared" si="2"/>
        <v>0</v>
      </c>
      <c r="J82" s="1" t="e">
        <f t="shared" si="3"/>
        <v>#DIV/0!</v>
      </c>
      <c r="L82" s="2">
        <f t="shared" si="4"/>
        <v>0</v>
      </c>
      <c r="M82" s="2"/>
      <c r="N82" s="2">
        <f t="shared" si="5"/>
        <v>0</v>
      </c>
      <c r="O82" s="1" t="e">
        <f t="shared" si="6"/>
        <v>#DIV/0!</v>
      </c>
      <c r="Q82" s="2">
        <f t="shared" si="7"/>
        <v>0</v>
      </c>
      <c r="R82" s="2"/>
      <c r="S82" s="2">
        <f t="shared" si="12"/>
        <v>0</v>
      </c>
      <c r="T82" s="1" t="e">
        <f t="shared" si="13"/>
        <v>#DIV/0!</v>
      </c>
      <c r="U82" s="8"/>
      <c r="V82" s="2">
        <f t="shared" si="14"/>
        <v>0</v>
      </c>
      <c r="W82" s="12"/>
      <c r="X82" s="2">
        <f t="shared" si="133"/>
        <v>0</v>
      </c>
      <c r="Y82" s="1" t="e">
        <f t="shared" si="134"/>
        <v>#DIV/0!</v>
      </c>
    </row>
    <row r="83" spans="2:25" x14ac:dyDescent="0.35">
      <c r="B83" s="2"/>
      <c r="C83" s="2"/>
      <c r="D83" s="2">
        <f t="shared" si="9"/>
        <v>0</v>
      </c>
      <c r="E83" s="1" t="e">
        <f t="shared" si="10"/>
        <v>#DIV/0!</v>
      </c>
      <c r="G83" s="2">
        <f t="shared" si="11"/>
        <v>0</v>
      </c>
      <c r="H83" s="2"/>
      <c r="I83" s="2">
        <f t="shared" si="2"/>
        <v>0</v>
      </c>
      <c r="J83" s="1" t="e">
        <f t="shared" si="3"/>
        <v>#DIV/0!</v>
      </c>
      <c r="L83" s="2">
        <f t="shared" si="4"/>
        <v>0</v>
      </c>
      <c r="M83" s="2"/>
      <c r="N83" s="2">
        <f t="shared" si="5"/>
        <v>0</v>
      </c>
      <c r="O83" s="1" t="e">
        <f t="shared" si="6"/>
        <v>#DIV/0!</v>
      </c>
      <c r="Q83" s="2">
        <f t="shared" si="7"/>
        <v>0</v>
      </c>
      <c r="R83" s="2"/>
      <c r="S83" s="2">
        <f t="shared" si="12"/>
        <v>0</v>
      </c>
      <c r="T83" s="1" t="e">
        <f t="shared" si="13"/>
        <v>#DIV/0!</v>
      </c>
      <c r="U83" s="8"/>
      <c r="V83" s="2">
        <f t="shared" si="14"/>
        <v>0</v>
      </c>
      <c r="W83" s="12"/>
      <c r="X83" s="2">
        <f t="shared" si="133"/>
        <v>0</v>
      </c>
      <c r="Y83" s="1" t="e">
        <f t="shared" si="134"/>
        <v>#DIV/0!</v>
      </c>
    </row>
    <row r="84" spans="2:25" x14ac:dyDescent="0.35">
      <c r="B84" s="2"/>
      <c r="C84" s="2"/>
      <c r="D84" s="2">
        <f t="shared" si="9"/>
        <v>0</v>
      </c>
      <c r="E84" s="1" t="e">
        <f t="shared" si="10"/>
        <v>#DIV/0!</v>
      </c>
      <c r="G84" s="2">
        <f t="shared" si="11"/>
        <v>0</v>
      </c>
      <c r="H84" s="2"/>
      <c r="I84" s="2">
        <f t="shared" si="2"/>
        <v>0</v>
      </c>
      <c r="J84" s="1" t="e">
        <f t="shared" si="3"/>
        <v>#DIV/0!</v>
      </c>
      <c r="L84" s="2">
        <f t="shared" si="4"/>
        <v>0</v>
      </c>
      <c r="M84" s="2"/>
      <c r="N84" s="2">
        <f t="shared" si="5"/>
        <v>0</v>
      </c>
      <c r="O84" s="1" t="e">
        <f t="shared" si="6"/>
        <v>#DIV/0!</v>
      </c>
      <c r="Q84" s="2">
        <f t="shared" si="7"/>
        <v>0</v>
      </c>
      <c r="R84" s="2"/>
      <c r="S84" s="2">
        <f t="shared" si="12"/>
        <v>0</v>
      </c>
      <c r="T84" s="1" t="e">
        <f t="shared" si="13"/>
        <v>#DIV/0!</v>
      </c>
      <c r="U84" s="8"/>
      <c r="V84" s="2">
        <f t="shared" si="14"/>
        <v>0</v>
      </c>
      <c r="W84" s="12"/>
      <c r="X84" s="2">
        <f t="shared" si="133"/>
        <v>0</v>
      </c>
      <c r="Y84" s="1" t="e">
        <f t="shared" si="134"/>
        <v>#DIV/0!</v>
      </c>
    </row>
    <row r="85" spans="2:25" x14ac:dyDescent="0.35">
      <c r="B85" s="2"/>
      <c r="C85" s="2"/>
      <c r="D85" s="2">
        <f t="shared" si="9"/>
        <v>0</v>
      </c>
      <c r="E85" s="1" t="e">
        <f t="shared" si="10"/>
        <v>#DIV/0!</v>
      </c>
      <c r="G85" s="2">
        <f t="shared" si="11"/>
        <v>0</v>
      </c>
      <c r="H85" s="2"/>
      <c r="I85" s="2">
        <f t="shared" si="2"/>
        <v>0</v>
      </c>
      <c r="J85" s="1" t="e">
        <f t="shared" si="3"/>
        <v>#DIV/0!</v>
      </c>
      <c r="L85" s="2">
        <f t="shared" si="4"/>
        <v>0</v>
      </c>
      <c r="M85" s="2"/>
      <c r="N85" s="2">
        <f t="shared" si="5"/>
        <v>0</v>
      </c>
      <c r="O85" s="1" t="e">
        <f t="shared" si="6"/>
        <v>#DIV/0!</v>
      </c>
      <c r="Q85" s="2">
        <f t="shared" si="7"/>
        <v>0</v>
      </c>
      <c r="R85" s="2"/>
      <c r="S85" s="2">
        <f t="shared" si="12"/>
        <v>0</v>
      </c>
      <c r="T85" s="1" t="e">
        <f t="shared" si="13"/>
        <v>#DIV/0!</v>
      </c>
      <c r="U85" s="8"/>
      <c r="V85" s="2">
        <f t="shared" si="14"/>
        <v>0</v>
      </c>
      <c r="W85" s="12"/>
      <c r="X85" s="2">
        <f t="shared" si="133"/>
        <v>0</v>
      </c>
      <c r="Y85" s="1" t="e">
        <f t="shared" si="134"/>
        <v>#DIV/0!</v>
      </c>
    </row>
    <row r="86" spans="2:25" x14ac:dyDescent="0.35">
      <c r="B86" s="2"/>
      <c r="C86" s="2"/>
      <c r="D86" s="2">
        <f t="shared" si="9"/>
        <v>0</v>
      </c>
      <c r="E86" s="1" t="e">
        <f t="shared" si="10"/>
        <v>#DIV/0!</v>
      </c>
      <c r="G86" s="2">
        <f t="shared" si="11"/>
        <v>0</v>
      </c>
      <c r="H86" s="2"/>
      <c r="I86" s="2">
        <f t="shared" si="2"/>
        <v>0</v>
      </c>
      <c r="J86" s="1" t="e">
        <f t="shared" si="3"/>
        <v>#DIV/0!</v>
      </c>
      <c r="L86" s="2">
        <f t="shared" si="4"/>
        <v>0</v>
      </c>
      <c r="M86" s="2"/>
      <c r="N86" s="2">
        <f t="shared" si="5"/>
        <v>0</v>
      </c>
      <c r="O86" s="1" t="e">
        <f t="shared" si="6"/>
        <v>#DIV/0!</v>
      </c>
      <c r="Q86" s="2">
        <f t="shared" si="7"/>
        <v>0</v>
      </c>
      <c r="R86" s="2"/>
      <c r="S86" s="2">
        <f t="shared" si="12"/>
        <v>0</v>
      </c>
      <c r="T86" s="1" t="e">
        <f t="shared" si="13"/>
        <v>#DIV/0!</v>
      </c>
      <c r="U86" s="8"/>
      <c r="V86" s="2">
        <f t="shared" si="14"/>
        <v>0</v>
      </c>
      <c r="W86" s="12"/>
      <c r="X86" s="2">
        <f t="shared" si="133"/>
        <v>0</v>
      </c>
      <c r="Y86" s="1" t="e">
        <f t="shared" si="134"/>
        <v>#DIV/0!</v>
      </c>
    </row>
    <row r="87" spans="2:25" x14ac:dyDescent="0.35">
      <c r="B87" s="2"/>
      <c r="C87" s="2"/>
      <c r="D87" s="2">
        <f t="shared" si="9"/>
        <v>0</v>
      </c>
      <c r="E87" s="1" t="e">
        <f t="shared" si="10"/>
        <v>#DIV/0!</v>
      </c>
      <c r="G87" s="2">
        <f t="shared" si="11"/>
        <v>0</v>
      </c>
      <c r="H87" s="2"/>
      <c r="I87" s="2">
        <f t="shared" si="2"/>
        <v>0</v>
      </c>
      <c r="J87" s="1" t="e">
        <f t="shared" si="3"/>
        <v>#DIV/0!</v>
      </c>
      <c r="L87" s="2">
        <f t="shared" si="4"/>
        <v>0</v>
      </c>
      <c r="M87" s="2"/>
      <c r="N87" s="2">
        <f t="shared" si="5"/>
        <v>0</v>
      </c>
      <c r="O87" s="1" t="e">
        <f t="shared" si="6"/>
        <v>#DIV/0!</v>
      </c>
      <c r="Q87" s="2">
        <f t="shared" si="7"/>
        <v>0</v>
      </c>
      <c r="R87" s="2"/>
      <c r="S87" s="2">
        <f t="shared" si="12"/>
        <v>0</v>
      </c>
      <c r="T87" s="1" t="e">
        <f t="shared" si="13"/>
        <v>#DIV/0!</v>
      </c>
      <c r="U87" s="8"/>
      <c r="V87" s="2">
        <f t="shared" si="14"/>
        <v>0</v>
      </c>
      <c r="W87" s="12"/>
      <c r="X87" s="2">
        <f t="shared" si="133"/>
        <v>0</v>
      </c>
      <c r="Y87" s="1" t="e">
        <f t="shared" si="134"/>
        <v>#DIV/0!</v>
      </c>
    </row>
    <row r="88" spans="2:25" x14ac:dyDescent="0.35">
      <c r="B88" s="2"/>
      <c r="C88" s="2"/>
      <c r="D88" s="2">
        <f t="shared" si="9"/>
        <v>0</v>
      </c>
      <c r="E88" s="1" t="e">
        <f t="shared" si="10"/>
        <v>#DIV/0!</v>
      </c>
      <c r="G88" s="2">
        <f t="shared" si="11"/>
        <v>0</v>
      </c>
      <c r="H88" s="2"/>
      <c r="I88" s="2">
        <f t="shared" si="2"/>
        <v>0</v>
      </c>
      <c r="J88" s="1" t="e">
        <f t="shared" si="3"/>
        <v>#DIV/0!</v>
      </c>
      <c r="L88" s="2">
        <f t="shared" si="4"/>
        <v>0</v>
      </c>
      <c r="M88" s="2"/>
      <c r="N88" s="2">
        <f t="shared" si="5"/>
        <v>0</v>
      </c>
      <c r="O88" s="1" t="e">
        <f t="shared" si="6"/>
        <v>#DIV/0!</v>
      </c>
      <c r="Q88" s="2">
        <f t="shared" si="7"/>
        <v>0</v>
      </c>
      <c r="R88" s="2"/>
      <c r="S88" s="2">
        <f t="shared" si="12"/>
        <v>0</v>
      </c>
      <c r="T88" s="1" t="e">
        <f t="shared" si="13"/>
        <v>#DIV/0!</v>
      </c>
      <c r="U88" s="8"/>
      <c r="V88" s="2">
        <f t="shared" si="14"/>
        <v>0</v>
      </c>
      <c r="W88" s="12"/>
    </row>
    <row r="89" spans="2:25" x14ac:dyDescent="0.35">
      <c r="B89" s="2"/>
      <c r="C89" s="2"/>
      <c r="D89" s="2">
        <f t="shared" si="9"/>
        <v>0</v>
      </c>
      <c r="E89" s="1" t="e">
        <f t="shared" si="10"/>
        <v>#DIV/0!</v>
      </c>
      <c r="G89" s="2">
        <f t="shared" si="11"/>
        <v>0</v>
      </c>
      <c r="H89" s="2"/>
      <c r="I89" s="2">
        <f t="shared" si="2"/>
        <v>0</v>
      </c>
      <c r="J89" s="1" t="e">
        <f t="shared" si="3"/>
        <v>#DIV/0!</v>
      </c>
      <c r="L89" s="2">
        <f t="shared" si="4"/>
        <v>0</v>
      </c>
      <c r="M89" s="2"/>
      <c r="N89" s="2">
        <f t="shared" si="5"/>
        <v>0</v>
      </c>
      <c r="O89" s="1" t="e">
        <f t="shared" si="6"/>
        <v>#DIV/0!</v>
      </c>
      <c r="Q89" s="2">
        <f t="shared" si="7"/>
        <v>0</v>
      </c>
      <c r="R89" s="2"/>
      <c r="S89" s="2">
        <f t="shared" si="12"/>
        <v>0</v>
      </c>
      <c r="T89" s="1" t="e">
        <f t="shared" si="13"/>
        <v>#DIV/0!</v>
      </c>
      <c r="U89" s="8"/>
      <c r="V89" s="2">
        <f t="shared" si="14"/>
        <v>0</v>
      </c>
      <c r="W89" s="12"/>
    </row>
    <row r="90" spans="2:25" x14ac:dyDescent="0.35">
      <c r="B90" s="2"/>
      <c r="C90" s="2"/>
      <c r="D90" s="2">
        <f t="shared" si="9"/>
        <v>0</v>
      </c>
      <c r="E90" s="1" t="e">
        <f t="shared" si="10"/>
        <v>#DIV/0!</v>
      </c>
      <c r="G90" s="2">
        <f t="shared" si="11"/>
        <v>0</v>
      </c>
      <c r="H90" s="2"/>
      <c r="I90" s="2">
        <f t="shared" si="2"/>
        <v>0</v>
      </c>
      <c r="J90" s="1" t="e">
        <f t="shared" si="3"/>
        <v>#DIV/0!</v>
      </c>
      <c r="L90" s="2">
        <f t="shared" si="4"/>
        <v>0</v>
      </c>
      <c r="M90" s="2"/>
      <c r="N90" s="2">
        <f t="shared" si="5"/>
        <v>0</v>
      </c>
      <c r="O90" s="1" t="e">
        <f t="shared" si="6"/>
        <v>#DIV/0!</v>
      </c>
      <c r="Q90" s="2">
        <f t="shared" si="7"/>
        <v>0</v>
      </c>
      <c r="R90" s="2"/>
      <c r="S90" s="2">
        <f t="shared" si="12"/>
        <v>0</v>
      </c>
      <c r="T90" s="1" t="e">
        <f t="shared" si="13"/>
        <v>#DIV/0!</v>
      </c>
      <c r="U90" s="8"/>
      <c r="V90" s="2">
        <f t="shared" si="14"/>
        <v>0</v>
      </c>
      <c r="W90" s="12"/>
    </row>
    <row r="91" spans="2:25" x14ac:dyDescent="0.35">
      <c r="B91" s="2"/>
      <c r="C91" s="2"/>
      <c r="D91" s="2">
        <f t="shared" si="9"/>
        <v>0</v>
      </c>
      <c r="E91" s="1" t="e">
        <f t="shared" si="10"/>
        <v>#DIV/0!</v>
      </c>
      <c r="G91" s="2">
        <f t="shared" si="11"/>
        <v>0</v>
      </c>
      <c r="H91" s="2"/>
      <c r="I91" s="2">
        <f t="shared" si="2"/>
        <v>0</v>
      </c>
      <c r="J91" s="1" t="e">
        <f t="shared" si="3"/>
        <v>#DIV/0!</v>
      </c>
      <c r="L91" s="2">
        <f t="shared" si="4"/>
        <v>0</v>
      </c>
      <c r="M91" s="2"/>
      <c r="N91" s="2">
        <f t="shared" si="5"/>
        <v>0</v>
      </c>
      <c r="O91" s="1" t="e">
        <f t="shared" si="6"/>
        <v>#DIV/0!</v>
      </c>
      <c r="Q91" s="2">
        <f t="shared" si="7"/>
        <v>0</v>
      </c>
      <c r="R91" s="2"/>
      <c r="S91" s="2">
        <f t="shared" si="12"/>
        <v>0</v>
      </c>
      <c r="T91" s="1" t="e">
        <f t="shared" si="13"/>
        <v>#DIV/0!</v>
      </c>
      <c r="U91" s="8"/>
      <c r="V91" s="2">
        <f t="shared" si="14"/>
        <v>0</v>
      </c>
      <c r="W91" s="12"/>
    </row>
    <row r="92" spans="2:25" x14ac:dyDescent="0.35">
      <c r="B92" s="2"/>
      <c r="C92" s="2"/>
      <c r="D92" s="2">
        <f t="shared" si="9"/>
        <v>0</v>
      </c>
      <c r="E92" s="1" t="e">
        <f t="shared" si="10"/>
        <v>#DIV/0!</v>
      </c>
      <c r="G92" s="2">
        <f t="shared" si="11"/>
        <v>0</v>
      </c>
      <c r="H92" s="2"/>
      <c r="I92" s="2">
        <f t="shared" si="2"/>
        <v>0</v>
      </c>
      <c r="J92" s="1" t="e">
        <f t="shared" si="3"/>
        <v>#DIV/0!</v>
      </c>
      <c r="L92" s="2">
        <f t="shared" si="4"/>
        <v>0</v>
      </c>
      <c r="M92" s="2"/>
      <c r="N92" s="2">
        <f t="shared" si="5"/>
        <v>0</v>
      </c>
      <c r="O92" s="1" t="e">
        <f t="shared" si="6"/>
        <v>#DIV/0!</v>
      </c>
      <c r="Q92" s="2">
        <f t="shared" si="7"/>
        <v>0</v>
      </c>
      <c r="R92" s="2"/>
      <c r="S92" s="2">
        <f t="shared" si="12"/>
        <v>0</v>
      </c>
      <c r="T92" s="1" t="e">
        <f t="shared" si="13"/>
        <v>#DIV/0!</v>
      </c>
      <c r="U92" s="8"/>
      <c r="V92" s="2">
        <f t="shared" si="14"/>
        <v>0</v>
      </c>
      <c r="W92" s="12"/>
    </row>
    <row r="93" spans="2:25" x14ac:dyDescent="0.35">
      <c r="B93" s="2"/>
      <c r="C93" s="2"/>
      <c r="D93" s="2">
        <f t="shared" si="9"/>
        <v>0</v>
      </c>
      <c r="E93" s="1" t="e">
        <f t="shared" si="10"/>
        <v>#DIV/0!</v>
      </c>
      <c r="G93" s="2">
        <f t="shared" si="11"/>
        <v>0</v>
      </c>
      <c r="H93" s="2"/>
      <c r="I93" s="2">
        <f t="shared" si="2"/>
        <v>0</v>
      </c>
      <c r="J93" s="1" t="e">
        <f t="shared" si="3"/>
        <v>#DIV/0!</v>
      </c>
      <c r="L93" s="2">
        <f t="shared" si="4"/>
        <v>0</v>
      </c>
      <c r="M93" s="2"/>
      <c r="N93" s="2">
        <f t="shared" si="5"/>
        <v>0</v>
      </c>
      <c r="O93" s="1" t="e">
        <f t="shared" si="6"/>
        <v>#DIV/0!</v>
      </c>
      <c r="Q93" s="2">
        <f t="shared" si="7"/>
        <v>0</v>
      </c>
      <c r="R93" s="2"/>
      <c r="S93" s="2">
        <f t="shared" si="12"/>
        <v>0</v>
      </c>
      <c r="T93" s="1" t="e">
        <f t="shared" si="13"/>
        <v>#DIV/0!</v>
      </c>
      <c r="U93" s="8"/>
      <c r="V93" s="2">
        <f t="shared" si="14"/>
        <v>0</v>
      </c>
      <c r="W93" s="12"/>
    </row>
    <row r="94" spans="2:25" x14ac:dyDescent="0.35">
      <c r="B94" s="2"/>
      <c r="C94" s="2"/>
      <c r="D94" s="2">
        <f t="shared" si="9"/>
        <v>0</v>
      </c>
      <c r="E94" s="1" t="e">
        <f t="shared" si="10"/>
        <v>#DIV/0!</v>
      </c>
      <c r="G94" s="2">
        <f t="shared" si="11"/>
        <v>0</v>
      </c>
      <c r="H94" s="2"/>
      <c r="I94" s="2">
        <f t="shared" si="2"/>
        <v>0</v>
      </c>
      <c r="J94" s="1" t="e">
        <f t="shared" si="3"/>
        <v>#DIV/0!</v>
      </c>
      <c r="L94" s="2">
        <f t="shared" si="4"/>
        <v>0</v>
      </c>
      <c r="M94" s="2"/>
      <c r="N94" s="2">
        <f t="shared" si="5"/>
        <v>0</v>
      </c>
      <c r="O94" s="1" t="e">
        <f t="shared" si="6"/>
        <v>#DIV/0!</v>
      </c>
      <c r="Q94" s="2">
        <f t="shared" si="7"/>
        <v>0</v>
      </c>
      <c r="R94" s="2"/>
      <c r="S94" s="2">
        <f t="shared" si="12"/>
        <v>0</v>
      </c>
      <c r="T94" s="1" t="e">
        <f t="shared" si="13"/>
        <v>#DIV/0!</v>
      </c>
      <c r="U94" s="8"/>
      <c r="V94" s="2">
        <f t="shared" si="14"/>
        <v>0</v>
      </c>
      <c r="W94" s="12"/>
    </row>
    <row r="95" spans="2:25" x14ac:dyDescent="0.35">
      <c r="B95" s="2"/>
      <c r="C95" s="2"/>
      <c r="D95" s="2">
        <f t="shared" ref="D95:D118" si="135">+C95-B95</f>
        <v>0</v>
      </c>
      <c r="E95" s="1" t="e">
        <f t="shared" ref="E95:E118" si="136">+D95/B95%</f>
        <v>#DIV/0!</v>
      </c>
      <c r="G95" s="2">
        <f t="shared" ref="G95:G118" si="137">+C95</f>
        <v>0</v>
      </c>
      <c r="H95" s="2"/>
      <c r="I95" s="2">
        <f t="shared" ref="I95:I118" si="138">+H95-G95</f>
        <v>0</v>
      </c>
      <c r="J95" s="1" t="e">
        <f t="shared" ref="J95:J118" si="139">+I95/G95%</f>
        <v>#DIV/0!</v>
      </c>
      <c r="L95" s="2">
        <f t="shared" ref="L95:L118" si="140">+H95</f>
        <v>0</v>
      </c>
      <c r="M95" s="2"/>
      <c r="N95" s="2">
        <f t="shared" ref="N95:N118" si="141">+M95-L95</f>
        <v>0</v>
      </c>
      <c r="O95" s="1" t="e">
        <f t="shared" ref="O95:O118" si="142">+N95/L95%</f>
        <v>#DIV/0!</v>
      </c>
      <c r="Q95" s="2">
        <f t="shared" ref="Q95:Q118" si="143">+M95</f>
        <v>0</v>
      </c>
      <c r="R95" s="2"/>
      <c r="S95" s="2">
        <f t="shared" ref="S95:S118" si="144">+R95-Q95</f>
        <v>0</v>
      </c>
      <c r="T95" s="1" t="e">
        <f t="shared" ref="T95:T118" si="145">+S95/Q95%</f>
        <v>#DIV/0!</v>
      </c>
      <c r="U95" s="8"/>
      <c r="V95" s="2">
        <f t="shared" ref="V95:V118" si="146">+R95</f>
        <v>0</v>
      </c>
      <c r="W95" s="12"/>
    </row>
    <row r="96" spans="2:25" x14ac:dyDescent="0.35">
      <c r="B96" s="2"/>
      <c r="C96" s="2"/>
      <c r="D96" s="2">
        <f t="shared" si="135"/>
        <v>0</v>
      </c>
      <c r="E96" s="1" t="e">
        <f t="shared" si="136"/>
        <v>#DIV/0!</v>
      </c>
      <c r="G96" s="2">
        <f t="shared" si="137"/>
        <v>0</v>
      </c>
      <c r="H96" s="2"/>
      <c r="I96" s="2">
        <f t="shared" si="138"/>
        <v>0</v>
      </c>
      <c r="J96" s="1" t="e">
        <f t="shared" si="139"/>
        <v>#DIV/0!</v>
      </c>
      <c r="L96" s="2">
        <f t="shared" si="140"/>
        <v>0</v>
      </c>
      <c r="M96" s="2"/>
      <c r="N96" s="2">
        <f t="shared" si="141"/>
        <v>0</v>
      </c>
      <c r="O96" s="1" t="e">
        <f t="shared" si="142"/>
        <v>#DIV/0!</v>
      </c>
      <c r="Q96" s="2">
        <f t="shared" si="143"/>
        <v>0</v>
      </c>
      <c r="R96" s="2"/>
      <c r="S96" s="2">
        <f t="shared" si="144"/>
        <v>0</v>
      </c>
      <c r="T96" s="1" t="e">
        <f t="shared" si="145"/>
        <v>#DIV/0!</v>
      </c>
      <c r="U96" s="8"/>
      <c r="V96" s="2">
        <f t="shared" si="146"/>
        <v>0</v>
      </c>
      <c r="W96" s="12"/>
    </row>
    <row r="97" spans="2:23" x14ac:dyDescent="0.35">
      <c r="B97" s="2"/>
      <c r="C97" s="2"/>
      <c r="D97" s="2">
        <f t="shared" si="135"/>
        <v>0</v>
      </c>
      <c r="E97" s="1" t="e">
        <f t="shared" si="136"/>
        <v>#DIV/0!</v>
      </c>
      <c r="G97" s="2">
        <f t="shared" si="137"/>
        <v>0</v>
      </c>
      <c r="H97" s="2"/>
      <c r="I97" s="2">
        <f t="shared" si="138"/>
        <v>0</v>
      </c>
      <c r="J97" s="1" t="e">
        <f t="shared" si="139"/>
        <v>#DIV/0!</v>
      </c>
      <c r="L97" s="2">
        <f t="shared" si="140"/>
        <v>0</v>
      </c>
      <c r="M97" s="2"/>
      <c r="N97" s="2">
        <f t="shared" si="141"/>
        <v>0</v>
      </c>
      <c r="O97" s="1" t="e">
        <f t="shared" si="142"/>
        <v>#DIV/0!</v>
      </c>
      <c r="Q97" s="2">
        <f t="shared" si="143"/>
        <v>0</v>
      </c>
      <c r="R97" s="2"/>
      <c r="S97" s="2">
        <f t="shared" si="144"/>
        <v>0</v>
      </c>
      <c r="T97" s="1" t="e">
        <f t="shared" si="145"/>
        <v>#DIV/0!</v>
      </c>
      <c r="U97" s="8"/>
      <c r="V97" s="2">
        <f t="shared" si="146"/>
        <v>0</v>
      </c>
      <c r="W97" s="12"/>
    </row>
    <row r="98" spans="2:23" x14ac:dyDescent="0.35">
      <c r="B98" s="2"/>
      <c r="C98" s="2"/>
      <c r="D98" s="2">
        <f t="shared" si="135"/>
        <v>0</v>
      </c>
      <c r="E98" s="1" t="e">
        <f t="shared" si="136"/>
        <v>#DIV/0!</v>
      </c>
      <c r="G98" s="2">
        <f t="shared" si="137"/>
        <v>0</v>
      </c>
      <c r="H98" s="2"/>
      <c r="I98" s="2">
        <f t="shared" si="138"/>
        <v>0</v>
      </c>
      <c r="J98" s="1" t="e">
        <f t="shared" si="139"/>
        <v>#DIV/0!</v>
      </c>
      <c r="L98" s="2">
        <f t="shared" si="140"/>
        <v>0</v>
      </c>
      <c r="M98" s="2"/>
      <c r="N98" s="2">
        <f t="shared" si="141"/>
        <v>0</v>
      </c>
      <c r="O98" s="1" t="e">
        <f t="shared" si="142"/>
        <v>#DIV/0!</v>
      </c>
      <c r="Q98" s="2">
        <f t="shared" si="143"/>
        <v>0</v>
      </c>
      <c r="R98" s="2"/>
      <c r="S98" s="2">
        <f t="shared" si="144"/>
        <v>0</v>
      </c>
      <c r="T98" s="1" t="e">
        <f t="shared" si="145"/>
        <v>#DIV/0!</v>
      </c>
      <c r="U98" s="8"/>
      <c r="V98" s="2">
        <f t="shared" si="146"/>
        <v>0</v>
      </c>
      <c r="W98" s="12"/>
    </row>
    <row r="99" spans="2:23" x14ac:dyDescent="0.35">
      <c r="B99" s="2"/>
      <c r="C99" s="2"/>
      <c r="D99" s="2">
        <f t="shared" si="135"/>
        <v>0</v>
      </c>
      <c r="E99" s="1" t="e">
        <f t="shared" si="136"/>
        <v>#DIV/0!</v>
      </c>
      <c r="G99" s="2">
        <f t="shared" si="137"/>
        <v>0</v>
      </c>
      <c r="H99" s="2"/>
      <c r="I99" s="2">
        <f t="shared" si="138"/>
        <v>0</v>
      </c>
      <c r="J99" s="1" t="e">
        <f t="shared" si="139"/>
        <v>#DIV/0!</v>
      </c>
      <c r="L99" s="2">
        <f t="shared" si="140"/>
        <v>0</v>
      </c>
      <c r="M99" s="2"/>
      <c r="N99" s="2">
        <f t="shared" si="141"/>
        <v>0</v>
      </c>
      <c r="O99" s="1" t="e">
        <f t="shared" si="142"/>
        <v>#DIV/0!</v>
      </c>
      <c r="Q99" s="2">
        <f t="shared" si="143"/>
        <v>0</v>
      </c>
      <c r="R99" s="2"/>
      <c r="S99" s="2">
        <f t="shared" si="144"/>
        <v>0</v>
      </c>
      <c r="T99" s="1" t="e">
        <f t="shared" si="145"/>
        <v>#DIV/0!</v>
      </c>
      <c r="U99" s="8"/>
      <c r="V99" s="2">
        <f t="shared" si="146"/>
        <v>0</v>
      </c>
      <c r="W99" s="12"/>
    </row>
    <row r="100" spans="2:23" x14ac:dyDescent="0.35">
      <c r="B100" s="2"/>
      <c r="C100" s="2"/>
      <c r="D100" s="2">
        <f t="shared" si="135"/>
        <v>0</v>
      </c>
      <c r="E100" s="1" t="e">
        <f t="shared" si="136"/>
        <v>#DIV/0!</v>
      </c>
      <c r="G100" s="2">
        <f t="shared" si="137"/>
        <v>0</v>
      </c>
      <c r="H100" s="2"/>
      <c r="I100" s="2">
        <f t="shared" si="138"/>
        <v>0</v>
      </c>
      <c r="J100" s="1" t="e">
        <f t="shared" si="139"/>
        <v>#DIV/0!</v>
      </c>
      <c r="L100" s="2">
        <f t="shared" si="140"/>
        <v>0</v>
      </c>
      <c r="M100" s="2"/>
      <c r="N100" s="2">
        <f t="shared" si="141"/>
        <v>0</v>
      </c>
      <c r="O100" s="1" t="e">
        <f t="shared" si="142"/>
        <v>#DIV/0!</v>
      </c>
      <c r="Q100" s="2">
        <f t="shared" si="143"/>
        <v>0</v>
      </c>
      <c r="R100" s="2"/>
      <c r="S100" s="2">
        <f t="shared" si="144"/>
        <v>0</v>
      </c>
      <c r="T100" s="1" t="e">
        <f t="shared" si="145"/>
        <v>#DIV/0!</v>
      </c>
      <c r="U100" s="8"/>
      <c r="V100" s="2">
        <f t="shared" si="146"/>
        <v>0</v>
      </c>
      <c r="W100" s="12"/>
    </row>
    <row r="101" spans="2:23" x14ac:dyDescent="0.35">
      <c r="B101" s="2"/>
      <c r="C101" s="2"/>
      <c r="D101" s="2">
        <f t="shared" si="135"/>
        <v>0</v>
      </c>
      <c r="E101" s="1" t="e">
        <f t="shared" si="136"/>
        <v>#DIV/0!</v>
      </c>
      <c r="G101" s="2">
        <f t="shared" si="137"/>
        <v>0</v>
      </c>
      <c r="H101" s="2"/>
      <c r="I101" s="2">
        <f t="shared" si="138"/>
        <v>0</v>
      </c>
      <c r="J101" s="1" t="e">
        <f t="shared" si="139"/>
        <v>#DIV/0!</v>
      </c>
      <c r="L101" s="2">
        <f t="shared" si="140"/>
        <v>0</v>
      </c>
      <c r="M101" s="2"/>
      <c r="N101" s="2">
        <f t="shared" si="141"/>
        <v>0</v>
      </c>
      <c r="O101" s="1" t="e">
        <f t="shared" si="142"/>
        <v>#DIV/0!</v>
      </c>
      <c r="Q101" s="2">
        <f t="shared" si="143"/>
        <v>0</v>
      </c>
      <c r="R101" s="2"/>
      <c r="S101" s="2">
        <f t="shared" si="144"/>
        <v>0</v>
      </c>
      <c r="T101" s="1" t="e">
        <f t="shared" si="145"/>
        <v>#DIV/0!</v>
      </c>
      <c r="U101" s="8"/>
      <c r="V101" s="2">
        <f t="shared" si="146"/>
        <v>0</v>
      </c>
      <c r="W101" s="12"/>
    </row>
    <row r="102" spans="2:23" x14ac:dyDescent="0.35">
      <c r="B102" s="2"/>
      <c r="C102" s="2"/>
      <c r="D102" s="2">
        <f t="shared" si="135"/>
        <v>0</v>
      </c>
      <c r="E102" s="1" t="e">
        <f t="shared" si="136"/>
        <v>#DIV/0!</v>
      </c>
      <c r="G102" s="2">
        <f t="shared" si="137"/>
        <v>0</v>
      </c>
      <c r="H102" s="2"/>
      <c r="I102" s="2">
        <f t="shared" si="138"/>
        <v>0</v>
      </c>
      <c r="J102" s="1" t="e">
        <f t="shared" si="139"/>
        <v>#DIV/0!</v>
      </c>
      <c r="L102" s="2">
        <f t="shared" si="140"/>
        <v>0</v>
      </c>
      <c r="M102" s="2"/>
      <c r="N102" s="2">
        <f t="shared" si="141"/>
        <v>0</v>
      </c>
      <c r="O102" s="1" t="e">
        <f t="shared" si="142"/>
        <v>#DIV/0!</v>
      </c>
      <c r="Q102" s="2">
        <f t="shared" si="143"/>
        <v>0</v>
      </c>
      <c r="R102" s="2"/>
      <c r="S102" s="2">
        <f t="shared" si="144"/>
        <v>0</v>
      </c>
      <c r="T102" s="1" t="e">
        <f t="shared" si="145"/>
        <v>#DIV/0!</v>
      </c>
      <c r="U102" s="8"/>
      <c r="V102" s="2">
        <f t="shared" si="146"/>
        <v>0</v>
      </c>
      <c r="W102" s="12"/>
    </row>
    <row r="103" spans="2:23" x14ac:dyDescent="0.35">
      <c r="B103" s="2"/>
      <c r="C103" s="2"/>
      <c r="D103" s="2">
        <f t="shared" si="135"/>
        <v>0</v>
      </c>
      <c r="E103" s="1" t="e">
        <f t="shared" si="136"/>
        <v>#DIV/0!</v>
      </c>
      <c r="G103" s="2">
        <f t="shared" si="137"/>
        <v>0</v>
      </c>
      <c r="H103" s="2"/>
      <c r="I103" s="2">
        <f t="shared" si="138"/>
        <v>0</v>
      </c>
      <c r="J103" s="1" t="e">
        <f t="shared" si="139"/>
        <v>#DIV/0!</v>
      </c>
      <c r="L103" s="2">
        <f t="shared" si="140"/>
        <v>0</v>
      </c>
      <c r="M103" s="2"/>
      <c r="N103" s="2">
        <f t="shared" si="141"/>
        <v>0</v>
      </c>
      <c r="O103" s="1" t="e">
        <f t="shared" si="142"/>
        <v>#DIV/0!</v>
      </c>
      <c r="Q103" s="2">
        <f t="shared" si="143"/>
        <v>0</v>
      </c>
      <c r="R103" s="2"/>
      <c r="S103" s="2">
        <f t="shared" si="144"/>
        <v>0</v>
      </c>
      <c r="T103" s="1" t="e">
        <f t="shared" si="145"/>
        <v>#DIV/0!</v>
      </c>
      <c r="U103" s="8"/>
      <c r="V103" s="2">
        <f t="shared" si="146"/>
        <v>0</v>
      </c>
      <c r="W103" s="12"/>
    </row>
    <row r="104" spans="2:23" x14ac:dyDescent="0.35">
      <c r="B104" s="2"/>
      <c r="C104" s="2"/>
      <c r="D104" s="2">
        <f t="shared" si="135"/>
        <v>0</v>
      </c>
      <c r="E104" s="1" t="e">
        <f t="shared" si="136"/>
        <v>#DIV/0!</v>
      </c>
      <c r="G104" s="2">
        <f t="shared" si="137"/>
        <v>0</v>
      </c>
      <c r="H104" s="2"/>
      <c r="I104" s="2">
        <f t="shared" si="138"/>
        <v>0</v>
      </c>
      <c r="J104" s="1" t="e">
        <f t="shared" si="139"/>
        <v>#DIV/0!</v>
      </c>
      <c r="L104" s="2">
        <f t="shared" si="140"/>
        <v>0</v>
      </c>
      <c r="M104" s="2"/>
      <c r="N104" s="2">
        <f t="shared" si="141"/>
        <v>0</v>
      </c>
      <c r="O104" s="1" t="e">
        <f t="shared" si="142"/>
        <v>#DIV/0!</v>
      </c>
      <c r="Q104" s="2">
        <f t="shared" si="143"/>
        <v>0</v>
      </c>
      <c r="R104" s="2"/>
      <c r="S104" s="2">
        <f t="shared" si="144"/>
        <v>0</v>
      </c>
      <c r="T104" s="1" t="e">
        <f t="shared" si="145"/>
        <v>#DIV/0!</v>
      </c>
      <c r="U104" s="8"/>
      <c r="V104" s="2">
        <f t="shared" si="146"/>
        <v>0</v>
      </c>
      <c r="W104" s="12"/>
    </row>
    <row r="105" spans="2:23" x14ac:dyDescent="0.35">
      <c r="B105" s="2"/>
      <c r="C105" s="2"/>
      <c r="D105" s="2">
        <f t="shared" si="135"/>
        <v>0</v>
      </c>
      <c r="E105" s="1" t="e">
        <f t="shared" si="136"/>
        <v>#DIV/0!</v>
      </c>
      <c r="G105" s="2">
        <f t="shared" si="137"/>
        <v>0</v>
      </c>
      <c r="H105" s="2"/>
      <c r="I105" s="2">
        <f t="shared" si="138"/>
        <v>0</v>
      </c>
      <c r="J105" s="1" t="e">
        <f t="shared" si="139"/>
        <v>#DIV/0!</v>
      </c>
      <c r="L105" s="2">
        <f t="shared" si="140"/>
        <v>0</v>
      </c>
      <c r="M105" s="2"/>
      <c r="N105" s="2">
        <f t="shared" si="141"/>
        <v>0</v>
      </c>
      <c r="O105" s="1" t="e">
        <f t="shared" si="142"/>
        <v>#DIV/0!</v>
      </c>
      <c r="Q105" s="2">
        <f t="shared" si="143"/>
        <v>0</v>
      </c>
      <c r="R105" s="2"/>
      <c r="S105" s="2">
        <f t="shared" si="144"/>
        <v>0</v>
      </c>
      <c r="T105" s="1" t="e">
        <f t="shared" si="145"/>
        <v>#DIV/0!</v>
      </c>
      <c r="U105" s="8"/>
      <c r="V105" s="2">
        <f t="shared" si="146"/>
        <v>0</v>
      </c>
      <c r="W105" s="12"/>
    </row>
    <row r="106" spans="2:23" x14ac:dyDescent="0.35">
      <c r="B106" s="2"/>
      <c r="C106" s="2"/>
      <c r="D106" s="2">
        <f t="shared" si="135"/>
        <v>0</v>
      </c>
      <c r="E106" s="1" t="e">
        <f t="shared" si="136"/>
        <v>#DIV/0!</v>
      </c>
      <c r="G106" s="2">
        <f t="shared" si="137"/>
        <v>0</v>
      </c>
      <c r="H106" s="2"/>
      <c r="I106" s="2">
        <f t="shared" si="138"/>
        <v>0</v>
      </c>
      <c r="J106" s="1" t="e">
        <f t="shared" si="139"/>
        <v>#DIV/0!</v>
      </c>
      <c r="L106" s="2">
        <f t="shared" si="140"/>
        <v>0</v>
      </c>
      <c r="M106" s="2"/>
      <c r="N106" s="2">
        <f t="shared" si="141"/>
        <v>0</v>
      </c>
      <c r="O106" s="1" t="e">
        <f t="shared" si="142"/>
        <v>#DIV/0!</v>
      </c>
      <c r="Q106" s="2">
        <f t="shared" si="143"/>
        <v>0</v>
      </c>
      <c r="R106" s="2"/>
      <c r="S106" s="2">
        <f t="shared" si="144"/>
        <v>0</v>
      </c>
      <c r="T106" s="1" t="e">
        <f t="shared" si="145"/>
        <v>#DIV/0!</v>
      </c>
      <c r="U106" s="8"/>
      <c r="V106" s="2">
        <f t="shared" si="146"/>
        <v>0</v>
      </c>
      <c r="W106" s="12"/>
    </row>
    <row r="107" spans="2:23" x14ac:dyDescent="0.35">
      <c r="B107" s="2"/>
      <c r="C107" s="2"/>
      <c r="D107" s="2">
        <f t="shared" si="135"/>
        <v>0</v>
      </c>
      <c r="E107" s="1" t="e">
        <f t="shared" si="136"/>
        <v>#DIV/0!</v>
      </c>
      <c r="G107" s="2">
        <f t="shared" si="137"/>
        <v>0</v>
      </c>
      <c r="H107" s="2"/>
      <c r="I107" s="2">
        <f t="shared" si="138"/>
        <v>0</v>
      </c>
      <c r="J107" s="1" t="e">
        <f t="shared" si="139"/>
        <v>#DIV/0!</v>
      </c>
      <c r="L107" s="2">
        <f t="shared" si="140"/>
        <v>0</v>
      </c>
      <c r="M107" s="2"/>
      <c r="N107" s="2">
        <f t="shared" si="141"/>
        <v>0</v>
      </c>
      <c r="O107" s="1" t="e">
        <f t="shared" si="142"/>
        <v>#DIV/0!</v>
      </c>
      <c r="Q107" s="2">
        <f t="shared" si="143"/>
        <v>0</v>
      </c>
      <c r="R107" s="2"/>
      <c r="S107" s="2">
        <f t="shared" si="144"/>
        <v>0</v>
      </c>
      <c r="T107" s="1" t="e">
        <f t="shared" si="145"/>
        <v>#DIV/0!</v>
      </c>
      <c r="U107" s="8"/>
      <c r="V107" s="2">
        <f t="shared" si="146"/>
        <v>0</v>
      </c>
      <c r="W107" s="12"/>
    </row>
    <row r="108" spans="2:23" x14ac:dyDescent="0.35">
      <c r="B108" s="2"/>
      <c r="C108" s="2"/>
      <c r="D108" s="2">
        <f t="shared" si="135"/>
        <v>0</v>
      </c>
      <c r="E108" s="1" t="e">
        <f t="shared" si="136"/>
        <v>#DIV/0!</v>
      </c>
      <c r="G108" s="2">
        <f t="shared" si="137"/>
        <v>0</v>
      </c>
      <c r="H108" s="2"/>
      <c r="I108" s="2">
        <f t="shared" si="138"/>
        <v>0</v>
      </c>
      <c r="J108" s="1" t="e">
        <f t="shared" si="139"/>
        <v>#DIV/0!</v>
      </c>
      <c r="L108" s="2">
        <f t="shared" si="140"/>
        <v>0</v>
      </c>
      <c r="M108" s="2"/>
      <c r="N108" s="2">
        <f t="shared" si="141"/>
        <v>0</v>
      </c>
      <c r="O108" s="1" t="e">
        <f t="shared" si="142"/>
        <v>#DIV/0!</v>
      </c>
      <c r="Q108" s="2">
        <f t="shared" si="143"/>
        <v>0</v>
      </c>
      <c r="R108" s="2"/>
      <c r="S108" s="2">
        <f t="shared" si="144"/>
        <v>0</v>
      </c>
      <c r="T108" s="1" t="e">
        <f t="shared" si="145"/>
        <v>#DIV/0!</v>
      </c>
      <c r="U108" s="8"/>
      <c r="V108" s="2">
        <f t="shared" si="146"/>
        <v>0</v>
      </c>
      <c r="W108" s="12"/>
    </row>
    <row r="109" spans="2:23" x14ac:dyDescent="0.35">
      <c r="B109" s="2"/>
      <c r="C109" s="2"/>
      <c r="D109" s="2">
        <f t="shared" si="135"/>
        <v>0</v>
      </c>
      <c r="E109" s="1" t="e">
        <f t="shared" si="136"/>
        <v>#DIV/0!</v>
      </c>
      <c r="G109" s="2">
        <f t="shared" si="137"/>
        <v>0</v>
      </c>
      <c r="H109" s="2"/>
      <c r="I109" s="2">
        <f t="shared" si="138"/>
        <v>0</v>
      </c>
      <c r="J109" s="1" t="e">
        <f t="shared" si="139"/>
        <v>#DIV/0!</v>
      </c>
      <c r="L109" s="2">
        <f t="shared" si="140"/>
        <v>0</v>
      </c>
      <c r="M109" s="2"/>
      <c r="N109" s="2">
        <f t="shared" si="141"/>
        <v>0</v>
      </c>
      <c r="O109" s="1" t="e">
        <f t="shared" si="142"/>
        <v>#DIV/0!</v>
      </c>
      <c r="Q109" s="2">
        <f t="shared" si="143"/>
        <v>0</v>
      </c>
      <c r="R109" s="2"/>
      <c r="S109" s="2">
        <f t="shared" si="144"/>
        <v>0</v>
      </c>
      <c r="T109" s="1" t="e">
        <f t="shared" si="145"/>
        <v>#DIV/0!</v>
      </c>
      <c r="U109" s="8"/>
      <c r="V109" s="2">
        <f t="shared" si="146"/>
        <v>0</v>
      </c>
      <c r="W109" s="12"/>
    </row>
    <row r="110" spans="2:23" x14ac:dyDescent="0.35">
      <c r="B110" s="2"/>
      <c r="C110" s="2"/>
      <c r="D110" s="2">
        <f t="shared" si="135"/>
        <v>0</v>
      </c>
      <c r="E110" s="1" t="e">
        <f t="shared" si="136"/>
        <v>#DIV/0!</v>
      </c>
      <c r="G110" s="2">
        <f t="shared" si="137"/>
        <v>0</v>
      </c>
      <c r="H110" s="2"/>
      <c r="I110" s="2">
        <f t="shared" si="138"/>
        <v>0</v>
      </c>
      <c r="J110" s="1" t="e">
        <f t="shared" si="139"/>
        <v>#DIV/0!</v>
      </c>
      <c r="L110" s="2">
        <f t="shared" si="140"/>
        <v>0</v>
      </c>
      <c r="M110" s="2"/>
      <c r="N110" s="2">
        <f t="shared" si="141"/>
        <v>0</v>
      </c>
      <c r="O110" s="1" t="e">
        <f t="shared" si="142"/>
        <v>#DIV/0!</v>
      </c>
      <c r="Q110" s="2">
        <f t="shared" si="143"/>
        <v>0</v>
      </c>
      <c r="R110" s="2"/>
      <c r="S110" s="2">
        <f t="shared" si="144"/>
        <v>0</v>
      </c>
      <c r="T110" s="1" t="e">
        <f t="shared" si="145"/>
        <v>#DIV/0!</v>
      </c>
      <c r="U110" s="8"/>
      <c r="V110" s="2">
        <f t="shared" si="146"/>
        <v>0</v>
      </c>
      <c r="W110" s="12"/>
    </row>
    <row r="111" spans="2:23" x14ac:dyDescent="0.35">
      <c r="B111" s="2"/>
      <c r="C111" s="2"/>
      <c r="D111" s="2">
        <f t="shared" si="135"/>
        <v>0</v>
      </c>
      <c r="E111" s="1" t="e">
        <f t="shared" si="136"/>
        <v>#DIV/0!</v>
      </c>
      <c r="G111" s="2">
        <f t="shared" si="137"/>
        <v>0</v>
      </c>
      <c r="H111" s="2"/>
      <c r="I111" s="2">
        <f t="shared" si="138"/>
        <v>0</v>
      </c>
      <c r="J111" s="1" t="e">
        <f t="shared" si="139"/>
        <v>#DIV/0!</v>
      </c>
      <c r="L111" s="2">
        <f t="shared" si="140"/>
        <v>0</v>
      </c>
      <c r="M111" s="2"/>
      <c r="N111" s="2">
        <f t="shared" si="141"/>
        <v>0</v>
      </c>
      <c r="O111" s="1" t="e">
        <f t="shared" si="142"/>
        <v>#DIV/0!</v>
      </c>
      <c r="Q111" s="2">
        <f t="shared" si="143"/>
        <v>0</v>
      </c>
      <c r="R111" s="2"/>
      <c r="S111" s="2">
        <f t="shared" si="144"/>
        <v>0</v>
      </c>
      <c r="T111" s="1" t="e">
        <f t="shared" si="145"/>
        <v>#DIV/0!</v>
      </c>
      <c r="U111" s="8"/>
      <c r="V111" s="2">
        <f t="shared" si="146"/>
        <v>0</v>
      </c>
      <c r="W111" s="12"/>
    </row>
    <row r="112" spans="2:23" x14ac:dyDescent="0.35">
      <c r="B112" s="2"/>
      <c r="C112" s="2"/>
      <c r="D112" s="2">
        <f t="shared" si="135"/>
        <v>0</v>
      </c>
      <c r="E112" s="1" t="e">
        <f t="shared" si="136"/>
        <v>#DIV/0!</v>
      </c>
      <c r="G112" s="2">
        <f t="shared" si="137"/>
        <v>0</v>
      </c>
      <c r="H112" s="2"/>
      <c r="I112" s="2">
        <f t="shared" si="138"/>
        <v>0</v>
      </c>
      <c r="J112" s="1" t="e">
        <f t="shared" si="139"/>
        <v>#DIV/0!</v>
      </c>
      <c r="L112" s="2">
        <f t="shared" si="140"/>
        <v>0</v>
      </c>
      <c r="M112" s="2"/>
      <c r="N112" s="2">
        <f t="shared" si="141"/>
        <v>0</v>
      </c>
      <c r="O112" s="1" t="e">
        <f t="shared" si="142"/>
        <v>#DIV/0!</v>
      </c>
      <c r="Q112" s="2">
        <f t="shared" si="143"/>
        <v>0</v>
      </c>
      <c r="R112" s="2"/>
      <c r="S112" s="2">
        <f t="shared" si="144"/>
        <v>0</v>
      </c>
      <c r="T112" s="1" t="e">
        <f t="shared" si="145"/>
        <v>#DIV/0!</v>
      </c>
      <c r="U112" s="8"/>
      <c r="V112" s="2">
        <f t="shared" si="146"/>
        <v>0</v>
      </c>
      <c r="W112" s="12"/>
    </row>
    <row r="113" spans="2:23" x14ac:dyDescent="0.35">
      <c r="B113" s="2"/>
      <c r="C113" s="2"/>
      <c r="D113" s="2">
        <f t="shared" si="135"/>
        <v>0</v>
      </c>
      <c r="E113" s="1" t="e">
        <f t="shared" si="136"/>
        <v>#DIV/0!</v>
      </c>
      <c r="G113" s="2">
        <f t="shared" si="137"/>
        <v>0</v>
      </c>
      <c r="H113" s="2"/>
      <c r="I113" s="2">
        <f t="shared" si="138"/>
        <v>0</v>
      </c>
      <c r="J113" s="1" t="e">
        <f t="shared" si="139"/>
        <v>#DIV/0!</v>
      </c>
      <c r="L113" s="2">
        <f t="shared" si="140"/>
        <v>0</v>
      </c>
      <c r="M113" s="2"/>
      <c r="N113" s="2">
        <f t="shared" si="141"/>
        <v>0</v>
      </c>
      <c r="O113" s="1" t="e">
        <f t="shared" si="142"/>
        <v>#DIV/0!</v>
      </c>
      <c r="Q113" s="2">
        <f t="shared" si="143"/>
        <v>0</v>
      </c>
      <c r="R113" s="2"/>
      <c r="S113" s="2">
        <f t="shared" si="144"/>
        <v>0</v>
      </c>
      <c r="T113" s="1" t="e">
        <f t="shared" si="145"/>
        <v>#DIV/0!</v>
      </c>
      <c r="U113" s="8"/>
      <c r="V113" s="2">
        <f t="shared" si="146"/>
        <v>0</v>
      </c>
      <c r="W113" s="12"/>
    </row>
    <row r="114" spans="2:23" x14ac:dyDescent="0.35">
      <c r="B114" s="2"/>
      <c r="C114" s="2"/>
      <c r="D114" s="2">
        <f t="shared" si="135"/>
        <v>0</v>
      </c>
      <c r="E114" s="1" t="e">
        <f t="shared" si="136"/>
        <v>#DIV/0!</v>
      </c>
      <c r="G114" s="2">
        <f t="shared" si="137"/>
        <v>0</v>
      </c>
      <c r="H114" s="2"/>
      <c r="I114" s="2">
        <f t="shared" si="138"/>
        <v>0</v>
      </c>
      <c r="J114" s="1" t="e">
        <f t="shared" si="139"/>
        <v>#DIV/0!</v>
      </c>
      <c r="L114" s="2">
        <f t="shared" si="140"/>
        <v>0</v>
      </c>
      <c r="M114" s="2"/>
      <c r="N114" s="2">
        <f t="shared" si="141"/>
        <v>0</v>
      </c>
      <c r="O114" s="1" t="e">
        <f t="shared" si="142"/>
        <v>#DIV/0!</v>
      </c>
      <c r="Q114" s="2">
        <f t="shared" si="143"/>
        <v>0</v>
      </c>
      <c r="R114" s="2"/>
      <c r="S114" s="2">
        <f t="shared" si="144"/>
        <v>0</v>
      </c>
      <c r="T114" s="1" t="e">
        <f t="shared" si="145"/>
        <v>#DIV/0!</v>
      </c>
      <c r="U114" s="8"/>
      <c r="V114" s="2">
        <f t="shared" si="146"/>
        <v>0</v>
      </c>
      <c r="W114" s="12"/>
    </row>
    <row r="115" spans="2:23" x14ac:dyDescent="0.35">
      <c r="B115" s="2"/>
      <c r="C115" s="2"/>
      <c r="D115" s="2">
        <f t="shared" si="135"/>
        <v>0</v>
      </c>
      <c r="E115" s="1" t="e">
        <f t="shared" si="136"/>
        <v>#DIV/0!</v>
      </c>
      <c r="G115" s="2">
        <f t="shared" si="137"/>
        <v>0</v>
      </c>
      <c r="H115" s="2"/>
      <c r="I115" s="2">
        <f t="shared" si="138"/>
        <v>0</v>
      </c>
      <c r="J115" s="1" t="e">
        <f t="shared" si="139"/>
        <v>#DIV/0!</v>
      </c>
      <c r="L115" s="2">
        <f t="shared" si="140"/>
        <v>0</v>
      </c>
      <c r="M115" s="2"/>
      <c r="N115" s="2">
        <f t="shared" si="141"/>
        <v>0</v>
      </c>
      <c r="O115" s="1" t="e">
        <f t="shared" si="142"/>
        <v>#DIV/0!</v>
      </c>
      <c r="Q115" s="2">
        <f t="shared" si="143"/>
        <v>0</v>
      </c>
      <c r="R115" s="2"/>
      <c r="S115" s="2">
        <f t="shared" si="144"/>
        <v>0</v>
      </c>
      <c r="T115" s="1" t="e">
        <f t="shared" si="145"/>
        <v>#DIV/0!</v>
      </c>
      <c r="U115" s="8"/>
      <c r="V115" s="2">
        <f t="shared" si="146"/>
        <v>0</v>
      </c>
      <c r="W115" s="12"/>
    </row>
    <row r="116" spans="2:23" x14ac:dyDescent="0.35">
      <c r="B116" s="2"/>
      <c r="C116" s="2"/>
      <c r="D116" s="2">
        <f t="shared" si="135"/>
        <v>0</v>
      </c>
      <c r="E116" s="1" t="e">
        <f t="shared" si="136"/>
        <v>#DIV/0!</v>
      </c>
      <c r="G116" s="2">
        <f t="shared" si="137"/>
        <v>0</v>
      </c>
      <c r="H116" s="2"/>
      <c r="I116" s="2">
        <f t="shared" si="138"/>
        <v>0</v>
      </c>
      <c r="J116" s="1" t="e">
        <f t="shared" si="139"/>
        <v>#DIV/0!</v>
      </c>
      <c r="L116" s="2">
        <f t="shared" si="140"/>
        <v>0</v>
      </c>
      <c r="M116" s="2"/>
      <c r="N116" s="2">
        <f t="shared" si="141"/>
        <v>0</v>
      </c>
      <c r="O116" s="1" t="e">
        <f t="shared" si="142"/>
        <v>#DIV/0!</v>
      </c>
      <c r="Q116" s="2">
        <f t="shared" si="143"/>
        <v>0</v>
      </c>
      <c r="R116" s="2"/>
      <c r="S116" s="2">
        <f t="shared" si="144"/>
        <v>0</v>
      </c>
      <c r="T116" s="1" t="e">
        <f t="shared" si="145"/>
        <v>#DIV/0!</v>
      </c>
      <c r="U116" s="8"/>
      <c r="V116" s="2">
        <f t="shared" si="146"/>
        <v>0</v>
      </c>
      <c r="W116" s="12"/>
    </row>
    <row r="117" spans="2:23" x14ac:dyDescent="0.35">
      <c r="B117" s="2"/>
      <c r="C117" s="2"/>
      <c r="D117" s="2">
        <f t="shared" si="135"/>
        <v>0</v>
      </c>
      <c r="E117" s="1" t="e">
        <f t="shared" si="136"/>
        <v>#DIV/0!</v>
      </c>
      <c r="G117" s="2">
        <f t="shared" si="137"/>
        <v>0</v>
      </c>
      <c r="H117" s="2"/>
      <c r="I117" s="2">
        <f t="shared" si="138"/>
        <v>0</v>
      </c>
      <c r="J117" s="1" t="e">
        <f t="shared" si="139"/>
        <v>#DIV/0!</v>
      </c>
      <c r="L117" s="2">
        <f t="shared" si="140"/>
        <v>0</v>
      </c>
      <c r="M117" s="2"/>
      <c r="N117" s="2">
        <f t="shared" si="141"/>
        <v>0</v>
      </c>
      <c r="O117" s="1" t="e">
        <f t="shared" si="142"/>
        <v>#DIV/0!</v>
      </c>
      <c r="Q117" s="2">
        <f t="shared" si="143"/>
        <v>0</v>
      </c>
      <c r="R117" s="2"/>
      <c r="S117" s="2">
        <f t="shared" si="144"/>
        <v>0</v>
      </c>
      <c r="T117" s="1" t="e">
        <f t="shared" si="145"/>
        <v>#DIV/0!</v>
      </c>
      <c r="U117" s="8"/>
      <c r="V117" s="2">
        <f t="shared" si="146"/>
        <v>0</v>
      </c>
      <c r="W117" s="12"/>
    </row>
    <row r="118" spans="2:23" x14ac:dyDescent="0.35">
      <c r="B118" s="2"/>
      <c r="C118" s="2"/>
      <c r="D118" s="2">
        <f t="shared" si="135"/>
        <v>0</v>
      </c>
      <c r="E118" s="1" t="e">
        <f t="shared" si="136"/>
        <v>#DIV/0!</v>
      </c>
      <c r="G118" s="2">
        <f t="shared" si="137"/>
        <v>0</v>
      </c>
      <c r="H118" s="2"/>
      <c r="I118" s="2">
        <f t="shared" si="138"/>
        <v>0</v>
      </c>
      <c r="J118" s="1" t="e">
        <f t="shared" si="139"/>
        <v>#DIV/0!</v>
      </c>
      <c r="L118" s="2">
        <f t="shared" si="140"/>
        <v>0</v>
      </c>
      <c r="M118" s="2"/>
      <c r="N118" s="2">
        <f t="shared" si="141"/>
        <v>0</v>
      </c>
      <c r="O118" s="1" t="e">
        <f t="shared" si="142"/>
        <v>#DIV/0!</v>
      </c>
      <c r="Q118" s="2">
        <f t="shared" si="143"/>
        <v>0</v>
      </c>
      <c r="R118" s="2"/>
      <c r="S118" s="2">
        <f t="shared" si="144"/>
        <v>0</v>
      </c>
      <c r="T118" s="1" t="e">
        <f t="shared" si="145"/>
        <v>#DIV/0!</v>
      </c>
      <c r="U118" s="8"/>
      <c r="V118" s="2">
        <f t="shared" si="146"/>
        <v>0</v>
      </c>
      <c r="W118" s="12"/>
    </row>
    <row r="119" spans="2:23" x14ac:dyDescent="0.35">
      <c r="B119" s="2"/>
      <c r="C119" s="2"/>
      <c r="D119" s="2"/>
      <c r="E119" s="1"/>
      <c r="G119" s="2"/>
      <c r="H119" s="2"/>
      <c r="I119" s="2"/>
      <c r="J119" s="1"/>
      <c r="L119" s="2"/>
      <c r="M119" s="2"/>
      <c r="Q119" s="2"/>
      <c r="R119" s="2"/>
      <c r="S119" s="2"/>
      <c r="T119" s="1"/>
      <c r="U119" s="8"/>
      <c r="V119" s="2"/>
      <c r="W119" s="12"/>
    </row>
    <row r="120" spans="2:23" x14ac:dyDescent="0.35">
      <c r="B120" s="2"/>
      <c r="C120" s="2"/>
      <c r="D120" s="2"/>
      <c r="E120" s="1"/>
      <c r="G120" s="2"/>
      <c r="H120" s="2"/>
      <c r="I120" s="2"/>
      <c r="J120" s="1"/>
      <c r="L120" s="2"/>
      <c r="M120" s="2"/>
      <c r="Q120" s="2"/>
      <c r="R120" s="2"/>
      <c r="S120" s="2"/>
      <c r="T120" s="1"/>
      <c r="U120" s="8"/>
      <c r="V120" s="2"/>
      <c r="W120" s="12"/>
    </row>
    <row r="121" spans="2:23" x14ac:dyDescent="0.35">
      <c r="B121" s="2"/>
      <c r="C121" s="2"/>
      <c r="D121" s="2"/>
      <c r="E121" s="1"/>
      <c r="G121" s="2"/>
      <c r="H121" s="2"/>
      <c r="I121" s="2"/>
      <c r="J121" s="1"/>
      <c r="L121" s="2"/>
      <c r="M121" s="2"/>
      <c r="Q121" s="2"/>
      <c r="R121" s="2"/>
      <c r="S121" s="2"/>
      <c r="T121" s="1"/>
      <c r="U121" s="8"/>
      <c r="V121" s="2"/>
      <c r="W121" s="12"/>
    </row>
    <row r="122" spans="2:23" x14ac:dyDescent="0.35">
      <c r="B122" s="2"/>
      <c r="C122" s="2"/>
      <c r="D122" s="2"/>
      <c r="E122" s="1"/>
      <c r="G122" s="2"/>
      <c r="H122" s="2"/>
      <c r="I122" s="2"/>
      <c r="J122" s="1"/>
      <c r="L122" s="2"/>
      <c r="M122" s="2"/>
      <c r="Q122" s="2"/>
      <c r="R122" s="2"/>
      <c r="S122" s="2"/>
      <c r="T122" s="1"/>
      <c r="U122" s="8"/>
      <c r="V122" s="2"/>
      <c r="W122" s="12"/>
    </row>
    <row r="123" spans="2:23" x14ac:dyDescent="0.35">
      <c r="B123" s="2"/>
      <c r="C123" s="2"/>
      <c r="D123" s="2"/>
      <c r="E123" s="1"/>
      <c r="G123" s="2"/>
      <c r="H123" s="2"/>
      <c r="I123" s="2"/>
      <c r="J123" s="1"/>
      <c r="L123" s="2"/>
      <c r="M123" s="2"/>
      <c r="Q123" s="2"/>
      <c r="R123" s="2"/>
      <c r="S123" s="2"/>
      <c r="T123" s="1"/>
      <c r="U123" s="8"/>
      <c r="V123" s="2"/>
      <c r="W123" s="12"/>
    </row>
    <row r="124" spans="2:23" x14ac:dyDescent="0.35">
      <c r="B124" s="2"/>
      <c r="C124" s="2"/>
      <c r="D124" s="2"/>
      <c r="E124" s="1"/>
      <c r="G124" s="2"/>
      <c r="H124" s="2"/>
      <c r="I124" s="2"/>
      <c r="J124" s="1"/>
      <c r="L124" s="2"/>
      <c r="M124" s="2"/>
      <c r="Q124" s="2"/>
      <c r="R124" s="2"/>
      <c r="S124" s="2"/>
      <c r="T124" s="1"/>
      <c r="U124" s="8"/>
      <c r="V124" s="2"/>
      <c r="W124" s="12"/>
    </row>
    <row r="125" spans="2:23" x14ac:dyDescent="0.35">
      <c r="B125" s="2"/>
      <c r="C125" s="2"/>
      <c r="D125" s="2"/>
      <c r="E125" s="1"/>
      <c r="G125" s="2"/>
      <c r="H125" s="2"/>
      <c r="I125" s="2"/>
      <c r="J125" s="1"/>
      <c r="L125" s="2"/>
      <c r="M125" s="2"/>
      <c r="Q125" s="2"/>
      <c r="R125" s="2"/>
      <c r="S125" s="2"/>
      <c r="T125" s="1"/>
      <c r="U125" s="8"/>
      <c r="V125" s="2"/>
      <c r="W125" s="12"/>
    </row>
    <row r="126" spans="2:23" x14ac:dyDescent="0.35">
      <c r="B126" s="2"/>
      <c r="C126" s="2"/>
      <c r="D126" s="2"/>
      <c r="E126" s="1"/>
      <c r="G126" s="2"/>
      <c r="H126" s="2"/>
      <c r="I126" s="2"/>
      <c r="J126" s="1"/>
      <c r="L126" s="2"/>
      <c r="M126" s="2"/>
      <c r="Q126" s="2"/>
      <c r="R126" s="2"/>
      <c r="S126" s="2"/>
      <c r="T126" s="1"/>
      <c r="U126" s="8"/>
      <c r="V126" s="2"/>
    </row>
  </sheetData>
  <hyperlinks>
    <hyperlink ref="A3" r:id="rId1" xr:uid="{52ACB537-CCE4-4FDA-8749-15ADDBE170D2}"/>
  </hyperlinks>
  <pageMargins left="0.25" right="0.25" top="0.75" bottom="0.75" header="0.3" footer="0.3"/>
  <pageSetup paperSize="5" scale="6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FD9C6-323A-4584-A64E-B4ED1691C2A7}">
  <dimension ref="A3:K38"/>
  <sheetViews>
    <sheetView zoomScale="132" zoomScaleNormal="132" workbookViewId="0">
      <selection activeCell="C9" sqref="C9"/>
    </sheetView>
  </sheetViews>
  <sheetFormatPr defaultRowHeight="14.5" x14ac:dyDescent="0.35"/>
  <cols>
    <col min="1" max="1" width="66.54296875" customWidth="1"/>
    <col min="3" max="3" width="12.54296875" customWidth="1"/>
  </cols>
  <sheetData>
    <row r="3" spans="1:11" x14ac:dyDescent="0.35">
      <c r="B3" t="s">
        <v>102</v>
      </c>
      <c r="C3" t="s">
        <v>103</v>
      </c>
      <c r="D3" t="s">
        <v>123</v>
      </c>
    </row>
    <row r="4" spans="1:11" x14ac:dyDescent="0.35">
      <c r="A4" t="s">
        <v>139</v>
      </c>
      <c r="B4">
        <v>1</v>
      </c>
      <c r="C4">
        <v>1</v>
      </c>
    </row>
    <row r="5" spans="1:11" x14ac:dyDescent="0.35">
      <c r="A5" t="s">
        <v>138</v>
      </c>
      <c r="B5">
        <v>1</v>
      </c>
      <c r="C5">
        <v>1</v>
      </c>
      <c r="D5" t="s">
        <v>141</v>
      </c>
    </row>
    <row r="6" spans="1:11" x14ac:dyDescent="0.35">
      <c r="A6" s="16" t="s">
        <v>125</v>
      </c>
      <c r="B6" s="16"/>
      <c r="C6" s="16">
        <v>1</v>
      </c>
      <c r="D6" t="s">
        <v>126</v>
      </c>
    </row>
    <row r="7" spans="1:11" x14ac:dyDescent="0.35">
      <c r="A7" s="10" t="s">
        <v>104</v>
      </c>
      <c r="B7">
        <v>1</v>
      </c>
      <c r="C7">
        <v>1</v>
      </c>
      <c r="D7" t="s">
        <v>140</v>
      </c>
    </row>
    <row r="8" spans="1:11" x14ac:dyDescent="0.35">
      <c r="A8" s="3" t="s">
        <v>127</v>
      </c>
      <c r="B8" s="3"/>
      <c r="C8" s="3">
        <v>1</v>
      </c>
    </row>
    <row r="9" spans="1:11" x14ac:dyDescent="0.35">
      <c r="A9" t="s">
        <v>108</v>
      </c>
      <c r="B9">
        <v>1</v>
      </c>
    </row>
    <row r="10" spans="1:11" x14ac:dyDescent="0.35">
      <c r="A10" t="s">
        <v>105</v>
      </c>
      <c r="B10">
        <v>1</v>
      </c>
      <c r="C10">
        <v>1</v>
      </c>
    </row>
    <row r="11" spans="1:11" x14ac:dyDescent="0.35">
      <c r="A11" t="s">
        <v>106</v>
      </c>
      <c r="B11">
        <v>1</v>
      </c>
      <c r="C11">
        <v>1</v>
      </c>
    </row>
    <row r="12" spans="1:11" x14ac:dyDescent="0.35">
      <c r="A12" t="s">
        <v>107</v>
      </c>
      <c r="B12">
        <v>1</v>
      </c>
      <c r="C12">
        <v>1</v>
      </c>
    </row>
    <row r="13" spans="1:11" x14ac:dyDescent="0.35">
      <c r="A13" s="3" t="s">
        <v>128</v>
      </c>
      <c r="B13" s="3"/>
      <c r="C13" s="3">
        <v>1</v>
      </c>
    </row>
    <row r="14" spans="1:11" x14ac:dyDescent="0.35">
      <c r="A14" s="10" t="s">
        <v>142</v>
      </c>
      <c r="B14">
        <v>1</v>
      </c>
      <c r="D14" s="17" t="s">
        <v>143</v>
      </c>
      <c r="E14" s="17"/>
      <c r="F14" s="17"/>
      <c r="G14" s="17"/>
      <c r="H14" s="17"/>
      <c r="I14" s="17"/>
      <c r="J14" s="17"/>
      <c r="K14" s="17"/>
    </row>
    <row r="15" spans="1:11" x14ac:dyDescent="0.35">
      <c r="A15" s="10" t="s">
        <v>135</v>
      </c>
      <c r="B15">
        <v>1</v>
      </c>
      <c r="C15">
        <v>1</v>
      </c>
    </row>
    <row r="16" spans="1:11" x14ac:dyDescent="0.35">
      <c r="A16" t="s">
        <v>109</v>
      </c>
      <c r="B16">
        <v>1</v>
      </c>
    </row>
    <row r="17" spans="1:5" x14ac:dyDescent="0.35">
      <c r="A17" t="s">
        <v>124</v>
      </c>
      <c r="B17">
        <v>1</v>
      </c>
      <c r="C17">
        <v>1</v>
      </c>
    </row>
    <row r="18" spans="1:5" x14ac:dyDescent="0.35">
      <c r="A18" s="3" t="s">
        <v>124</v>
      </c>
      <c r="B18" s="3"/>
      <c r="C18" s="3">
        <v>1</v>
      </c>
    </row>
    <row r="19" spans="1:5" x14ac:dyDescent="0.35">
      <c r="A19" t="s">
        <v>110</v>
      </c>
      <c r="B19">
        <v>1</v>
      </c>
      <c r="C19">
        <v>1</v>
      </c>
      <c r="D19" t="s">
        <v>136</v>
      </c>
    </row>
    <row r="20" spans="1:5" x14ac:dyDescent="0.35">
      <c r="A20" t="s">
        <v>111</v>
      </c>
      <c r="B20">
        <v>1</v>
      </c>
      <c r="C20">
        <v>1</v>
      </c>
      <c r="D20" t="s">
        <v>136</v>
      </c>
    </row>
    <row r="21" spans="1:5" x14ac:dyDescent="0.35">
      <c r="A21" t="s">
        <v>112</v>
      </c>
      <c r="B21">
        <v>1</v>
      </c>
      <c r="C21">
        <v>1</v>
      </c>
      <c r="D21" t="s">
        <v>137</v>
      </c>
    </row>
    <row r="22" spans="1:5" x14ac:dyDescent="0.35">
      <c r="A22" s="10" t="s">
        <v>113</v>
      </c>
      <c r="B22">
        <v>1</v>
      </c>
      <c r="C22">
        <v>1</v>
      </c>
      <c r="D22" t="s">
        <v>129</v>
      </c>
    </row>
    <row r="23" spans="1:5" x14ac:dyDescent="0.35">
      <c r="A23" t="s">
        <v>114</v>
      </c>
      <c r="B23">
        <v>1</v>
      </c>
      <c r="C23">
        <v>1</v>
      </c>
      <c r="D23" t="s">
        <v>130</v>
      </c>
    </row>
    <row r="24" spans="1:5" x14ac:dyDescent="0.35">
      <c r="A24" s="10" t="s">
        <v>115</v>
      </c>
      <c r="B24">
        <v>1</v>
      </c>
    </row>
    <row r="25" spans="1:5" x14ac:dyDescent="0.35">
      <c r="A25" t="s">
        <v>116</v>
      </c>
      <c r="B25">
        <v>1</v>
      </c>
    </row>
    <row r="26" spans="1:5" x14ac:dyDescent="0.35">
      <c r="A26" t="s">
        <v>117</v>
      </c>
      <c r="B26">
        <v>1</v>
      </c>
    </row>
    <row r="27" spans="1:5" x14ac:dyDescent="0.35">
      <c r="A27" t="s">
        <v>118</v>
      </c>
      <c r="B27">
        <v>1</v>
      </c>
    </row>
    <row r="28" spans="1:5" x14ac:dyDescent="0.35">
      <c r="A28" t="s">
        <v>119</v>
      </c>
      <c r="B28">
        <v>1</v>
      </c>
    </row>
    <row r="29" spans="1:5" x14ac:dyDescent="0.35">
      <c r="A29" s="10" t="s">
        <v>120</v>
      </c>
      <c r="B29">
        <v>1</v>
      </c>
    </row>
    <row r="30" spans="1:5" x14ac:dyDescent="0.35">
      <c r="A30" t="s">
        <v>121</v>
      </c>
      <c r="B30">
        <v>1</v>
      </c>
    </row>
    <row r="31" spans="1:5" x14ac:dyDescent="0.35">
      <c r="A31" t="s">
        <v>122</v>
      </c>
      <c r="B31">
        <v>1</v>
      </c>
      <c r="E31" t="s">
        <v>146</v>
      </c>
    </row>
    <row r="32" spans="1:5" x14ac:dyDescent="0.35">
      <c r="A32" s="9" t="s">
        <v>131</v>
      </c>
      <c r="B32" s="3" t="s">
        <v>149</v>
      </c>
      <c r="C32" s="3">
        <v>1</v>
      </c>
      <c r="D32" t="s">
        <v>134</v>
      </c>
      <c r="E32" t="s">
        <v>145</v>
      </c>
    </row>
    <row r="33" spans="1:5" x14ac:dyDescent="0.35">
      <c r="A33" s="18" t="s">
        <v>148</v>
      </c>
      <c r="B33" s="3"/>
      <c r="C33" s="3"/>
      <c r="E33" s="17" t="s">
        <v>147</v>
      </c>
    </row>
    <row r="34" spans="1:5" x14ac:dyDescent="0.35">
      <c r="A34" s="9"/>
      <c r="B34" s="3"/>
      <c r="C34" s="3"/>
    </row>
    <row r="35" spans="1:5" s="18" customFormat="1" x14ac:dyDescent="0.35">
      <c r="A35" s="18" t="s">
        <v>132</v>
      </c>
      <c r="C35" s="18">
        <v>1</v>
      </c>
    </row>
    <row r="36" spans="1:5" s="18" customFormat="1" x14ac:dyDescent="0.35"/>
    <row r="37" spans="1:5" x14ac:dyDescent="0.35">
      <c r="A37" s="3" t="s">
        <v>133</v>
      </c>
      <c r="B37" s="3"/>
      <c r="C37" s="3">
        <v>1</v>
      </c>
      <c r="D37" t="s">
        <v>134</v>
      </c>
      <c r="E37" t="s">
        <v>144</v>
      </c>
    </row>
    <row r="38" spans="1:5" x14ac:dyDescent="0.35">
      <c r="B38">
        <f>SUM(B3:B37)</f>
        <v>24</v>
      </c>
      <c r="C38">
        <f>SUM(C3:C37)</f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Rutherford</dc:creator>
  <cp:lastModifiedBy>Karen Rutherford</cp:lastModifiedBy>
  <cp:lastPrinted>2025-09-17T21:07:04Z</cp:lastPrinted>
  <dcterms:created xsi:type="dcterms:W3CDTF">2025-09-17T15:46:35Z</dcterms:created>
  <dcterms:modified xsi:type="dcterms:W3CDTF">2025-11-13T00:42:40Z</dcterms:modified>
</cp:coreProperties>
</file>