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1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tables/table10.xml" ContentType="application/vnd.openxmlformats-officedocument.spreadsheetml.table+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29070" yWindow="690" windowWidth="20730" windowHeight="11760"/>
  </bookViews>
  <sheets>
    <sheet name="Budget" sheetId="1" r:id="rId1"/>
    <sheet name="Help" sheetId="3" r:id="rId2"/>
    <sheet name="©" sheetId="6" r:id="rId3"/>
  </sheets>
  <definedNames>
    <definedName name="_xlnm.Print_Area" localSheetId="0">Budget!$B$2:$P$121</definedName>
    <definedName name="valuevx">42.314159</definedName>
    <definedName name="vertex42_copyright" hidden="1">"© 2008-2019 Vertex42 LLC"</definedName>
    <definedName name="vertex42_id" hidden="1">"personal-budget-spreadsheet.xlsx"</definedName>
    <definedName name="vertex42_title" hidden="1">"Personal Budget Spreadsheet"</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5" i="1"/>
  <c r="P85" s="1"/>
  <c r="O83"/>
  <c r="P83" s="1"/>
  <c r="O84"/>
  <c r="P84" s="1"/>
  <c r="O78"/>
  <c r="P78" s="1"/>
  <c r="O79"/>
  <c r="P79" s="1"/>
  <c r="F74" l="1"/>
  <c r="C74"/>
  <c r="C55"/>
  <c r="D55"/>
  <c r="E55"/>
  <c r="F55"/>
  <c r="G55"/>
  <c r="H55"/>
  <c r="I55"/>
  <c r="J55"/>
  <c r="K55"/>
  <c r="L55"/>
  <c r="M55"/>
  <c r="N55"/>
  <c r="D62"/>
  <c r="C62"/>
  <c r="N19" l="1"/>
  <c r="M19"/>
  <c r="L19"/>
  <c r="K19"/>
  <c r="J19"/>
  <c r="I19"/>
  <c r="H19"/>
  <c r="G19"/>
  <c r="F19"/>
  <c r="E19"/>
  <c r="D19"/>
  <c r="C19"/>
  <c r="C35"/>
  <c r="D45" l="1"/>
  <c r="E45"/>
  <c r="F45"/>
  <c r="G45"/>
  <c r="H45"/>
  <c r="I45"/>
  <c r="J45"/>
  <c r="K45"/>
  <c r="L45"/>
  <c r="M45"/>
  <c r="N45"/>
  <c r="C45"/>
  <c r="D35"/>
  <c r="E35"/>
  <c r="F35"/>
  <c r="G35"/>
  <c r="H35"/>
  <c r="I35"/>
  <c r="J35"/>
  <c r="K35"/>
  <c r="L35"/>
  <c r="M35"/>
  <c r="N35"/>
  <c r="O29"/>
  <c r="B121"/>
  <c r="B114"/>
  <c r="B107"/>
  <c r="B97"/>
  <c r="B88"/>
  <c r="B74"/>
  <c r="B62"/>
  <c r="B55"/>
  <c r="B45"/>
  <c r="B35"/>
  <c r="D121"/>
  <c r="E121"/>
  <c r="F121"/>
  <c r="G121"/>
  <c r="H121"/>
  <c r="I121"/>
  <c r="J121"/>
  <c r="K121"/>
  <c r="L121"/>
  <c r="M121"/>
  <c r="N121"/>
  <c r="C121"/>
  <c r="D114"/>
  <c r="E114"/>
  <c r="F114"/>
  <c r="G114"/>
  <c r="H114"/>
  <c r="I114"/>
  <c r="J114"/>
  <c r="K114"/>
  <c r="L114"/>
  <c r="M114"/>
  <c r="N114"/>
  <c r="C114"/>
  <c r="D107"/>
  <c r="E107"/>
  <c r="F107"/>
  <c r="G107"/>
  <c r="H107"/>
  <c r="I107"/>
  <c r="J107"/>
  <c r="K107"/>
  <c r="L107"/>
  <c r="M107"/>
  <c r="N107"/>
  <c r="C107"/>
  <c r="D97"/>
  <c r="E97"/>
  <c r="F97"/>
  <c r="G97"/>
  <c r="H97"/>
  <c r="I97"/>
  <c r="J97"/>
  <c r="K97"/>
  <c r="L97"/>
  <c r="M97"/>
  <c r="N97"/>
  <c r="C97"/>
  <c r="D88"/>
  <c r="E88"/>
  <c r="F88"/>
  <c r="G88"/>
  <c r="H88"/>
  <c r="I88"/>
  <c r="J88"/>
  <c r="K88"/>
  <c r="L88"/>
  <c r="M88"/>
  <c r="N88"/>
  <c r="C88"/>
  <c r="D74"/>
  <c r="E74"/>
  <c r="G74"/>
  <c r="H74"/>
  <c r="I74"/>
  <c r="J74"/>
  <c r="K74"/>
  <c r="L74"/>
  <c r="M74"/>
  <c r="N74"/>
  <c r="E62"/>
  <c r="F62"/>
  <c r="G62"/>
  <c r="H62"/>
  <c r="I62"/>
  <c r="J62"/>
  <c r="K62"/>
  <c r="L62"/>
  <c r="M62"/>
  <c r="N62"/>
  <c r="C6"/>
  <c r="D6"/>
  <c r="E6"/>
  <c r="F6"/>
  <c r="G6"/>
  <c r="H6"/>
  <c r="I6"/>
  <c r="J6"/>
  <c r="K6"/>
  <c r="L6"/>
  <c r="M6"/>
  <c r="N6"/>
  <c r="B19"/>
  <c r="C7" l="1"/>
  <c r="K7"/>
  <c r="G7"/>
  <c r="N7"/>
  <c r="J7"/>
  <c r="F7"/>
  <c r="M7"/>
  <c r="I7"/>
  <c r="E7"/>
  <c r="L7"/>
  <c r="H7"/>
  <c r="D7"/>
  <c r="O118"/>
  <c r="P118" s="1"/>
  <c r="O119"/>
  <c r="P119" s="1"/>
  <c r="O120"/>
  <c r="P120" s="1"/>
  <c r="O117"/>
  <c r="O111"/>
  <c r="P111" s="1"/>
  <c r="O112"/>
  <c r="P112" s="1"/>
  <c r="O113"/>
  <c r="P113" s="1"/>
  <c r="O110"/>
  <c r="O101"/>
  <c r="P101" s="1"/>
  <c r="O102"/>
  <c r="P102" s="1"/>
  <c r="O103"/>
  <c r="P103" s="1"/>
  <c r="O104"/>
  <c r="P104" s="1"/>
  <c r="O105"/>
  <c r="P105" s="1"/>
  <c r="O106"/>
  <c r="P106" s="1"/>
  <c r="O100"/>
  <c r="O92"/>
  <c r="P92" s="1"/>
  <c r="O93"/>
  <c r="P93" s="1"/>
  <c r="O94"/>
  <c r="P94" s="1"/>
  <c r="O95"/>
  <c r="P95" s="1"/>
  <c r="O96"/>
  <c r="P96" s="1"/>
  <c r="O91"/>
  <c r="P91" s="1"/>
  <c r="O77"/>
  <c r="P77" s="1"/>
  <c r="O80"/>
  <c r="P80" s="1"/>
  <c r="O81"/>
  <c r="P81" s="1"/>
  <c r="O82"/>
  <c r="P82" s="1"/>
  <c r="O86"/>
  <c r="P86" s="1"/>
  <c r="O87"/>
  <c r="P87" s="1"/>
  <c r="O66"/>
  <c r="P66" s="1"/>
  <c r="O67"/>
  <c r="P67" s="1"/>
  <c r="O68"/>
  <c r="P68" s="1"/>
  <c r="O69"/>
  <c r="P69" s="1"/>
  <c r="O70"/>
  <c r="P70" s="1"/>
  <c r="O71"/>
  <c r="P71" s="1"/>
  <c r="O72"/>
  <c r="P72" s="1"/>
  <c r="O73"/>
  <c r="P73" s="1"/>
  <c r="O65"/>
  <c r="P65" s="1"/>
  <c r="O59"/>
  <c r="P59" s="1"/>
  <c r="O60"/>
  <c r="P60" s="1"/>
  <c r="O61"/>
  <c r="P61" s="1"/>
  <c r="O58"/>
  <c r="O49"/>
  <c r="P49" s="1"/>
  <c r="O50"/>
  <c r="P50" s="1"/>
  <c r="O51"/>
  <c r="P51" s="1"/>
  <c r="O52"/>
  <c r="P52" s="1"/>
  <c r="O53"/>
  <c r="P53" s="1"/>
  <c r="O54"/>
  <c r="P54" s="1"/>
  <c r="O48"/>
  <c r="O39"/>
  <c r="P39" s="1"/>
  <c r="O40"/>
  <c r="P40" s="1"/>
  <c r="O41"/>
  <c r="P41" s="1"/>
  <c r="O42"/>
  <c r="P42" s="1"/>
  <c r="O43"/>
  <c r="P43" s="1"/>
  <c r="O44"/>
  <c r="P44" s="1"/>
  <c r="O38"/>
  <c r="O23"/>
  <c r="P23" s="1"/>
  <c r="O24"/>
  <c r="P24" s="1"/>
  <c r="O25"/>
  <c r="P25" s="1"/>
  <c r="O26"/>
  <c r="P26" s="1"/>
  <c r="O27"/>
  <c r="P27" s="1"/>
  <c r="O28"/>
  <c r="P28" s="1"/>
  <c r="P29"/>
  <c r="O30"/>
  <c r="P30" s="1"/>
  <c r="O31"/>
  <c r="P31" s="1"/>
  <c r="O32"/>
  <c r="P32" s="1"/>
  <c r="O33"/>
  <c r="P33" s="1"/>
  <c r="O34"/>
  <c r="P34" s="1"/>
  <c r="O22"/>
  <c r="O13"/>
  <c r="P13" s="1"/>
  <c r="O14"/>
  <c r="P14" s="1"/>
  <c r="O15"/>
  <c r="P15" s="1"/>
  <c r="O16"/>
  <c r="P16" s="1"/>
  <c r="O17"/>
  <c r="P17" s="1"/>
  <c r="O18"/>
  <c r="P18" s="1"/>
  <c r="O12"/>
  <c r="O62" l="1"/>
  <c r="P62" s="1"/>
  <c r="P48"/>
  <c r="O55"/>
  <c r="P55" s="1"/>
  <c r="O19"/>
  <c r="P19" s="1"/>
  <c r="P22"/>
  <c r="O35"/>
  <c r="P35" s="1"/>
  <c r="P38"/>
  <c r="O45"/>
  <c r="P45" s="1"/>
  <c r="P100"/>
  <c r="O107"/>
  <c r="P107" s="1"/>
  <c r="O97"/>
  <c r="P97" s="1"/>
  <c r="O88"/>
  <c r="P88" s="1"/>
  <c r="P110"/>
  <c r="O114"/>
  <c r="P114" s="1"/>
  <c r="P117"/>
  <c r="O121"/>
  <c r="P121" s="1"/>
  <c r="P58"/>
  <c r="O74"/>
  <c r="P74" s="1"/>
  <c r="P12"/>
  <c r="N8"/>
  <c r="F8"/>
  <c r="M8"/>
  <c r="J8"/>
  <c r="H8"/>
  <c r="I8"/>
  <c r="K8"/>
  <c r="G8"/>
  <c r="L8"/>
  <c r="E8"/>
  <c r="O6"/>
  <c r="P6" s="1"/>
  <c r="D8"/>
  <c r="O7" l="1"/>
  <c r="P7" s="1"/>
  <c r="C9"/>
  <c r="D9" s="1"/>
  <c r="E9" s="1"/>
  <c r="F9" s="1"/>
  <c r="G9" s="1"/>
  <c r="H9" s="1"/>
  <c r="I9" s="1"/>
  <c r="J9" s="1"/>
  <c r="K9" s="1"/>
  <c r="L9" s="1"/>
  <c r="M9" s="1"/>
  <c r="N9" s="1"/>
  <c r="C8"/>
  <c r="O8" s="1"/>
  <c r="P8" s="1"/>
</calcChain>
</file>

<file path=xl/sharedStrings.xml><?xml version="1.0" encoding="utf-8"?>
<sst xmlns="http://schemas.openxmlformats.org/spreadsheetml/2006/main" count="308" uniqueCount="141">
  <si>
    <t>Postage</t>
  </si>
  <si>
    <t>INCOME</t>
  </si>
  <si>
    <t>Total Income</t>
  </si>
  <si>
    <t>Total Expenses</t>
  </si>
  <si>
    <t>Interest Income</t>
  </si>
  <si>
    <t>Dividends</t>
  </si>
  <si>
    <t>Clothing</t>
  </si>
  <si>
    <t>Groceries</t>
  </si>
  <si>
    <t>Gifts Given</t>
  </si>
  <si>
    <t>Gifts Received</t>
  </si>
  <si>
    <t>Wages &amp; Tips</t>
  </si>
  <si>
    <t>Transfer From Savings</t>
  </si>
  <si>
    <t>MISCELLANEOUS</t>
  </si>
  <si>
    <t>HOME EXPENSES</t>
  </si>
  <si>
    <t>Electricity</t>
  </si>
  <si>
    <t>Internet</t>
  </si>
  <si>
    <t>Other</t>
  </si>
  <si>
    <t>Improvements</t>
  </si>
  <si>
    <t>Phone</t>
  </si>
  <si>
    <t>TRANSPORTATION</t>
  </si>
  <si>
    <t>Vehicle Payments</t>
  </si>
  <si>
    <t>Fuel</t>
  </si>
  <si>
    <t>Repairs</t>
  </si>
  <si>
    <t>HEALTH</t>
  </si>
  <si>
    <t>Doctor/Dentist</t>
  </si>
  <si>
    <t>Medicine/Drugs</t>
  </si>
  <si>
    <t>Health Club Dues</t>
  </si>
  <si>
    <t>ENTERTAINMENT</t>
  </si>
  <si>
    <t>Newspaper</t>
  </si>
  <si>
    <t>Magazines</t>
  </si>
  <si>
    <t>Hobbies</t>
  </si>
  <si>
    <t>SUBSCRIPTIONS</t>
  </si>
  <si>
    <t>DAILY LIVING</t>
  </si>
  <si>
    <t>Personal Supplies</t>
  </si>
  <si>
    <t>Charitable Donations</t>
  </si>
  <si>
    <t>Religious Donations</t>
  </si>
  <si>
    <t>Bank Fees</t>
  </si>
  <si>
    <t>Emergency Fund</t>
  </si>
  <si>
    <t>Investments</t>
  </si>
  <si>
    <t>SAVINGS</t>
  </si>
  <si>
    <t>OBLIGATIONS</t>
  </si>
  <si>
    <t>Federal Taxes</t>
  </si>
  <si>
    <t>State/Local Taxes</t>
  </si>
  <si>
    <t>Bus/Taxi/Train Fare</t>
  </si>
  <si>
    <t>Registration/License</t>
  </si>
  <si>
    <t>Maintenance/Supplies</t>
  </si>
  <si>
    <t>Lawn/Garden</t>
  </si>
  <si>
    <t>Furnishings/Appliances</t>
  </si>
  <si>
    <t>Cable/Satellite</t>
  </si>
  <si>
    <t>Water/Sewer/Trash</t>
  </si>
  <si>
    <t>Gas/Oil</t>
  </si>
  <si>
    <t>Mortgage/Rent</t>
  </si>
  <si>
    <t>Dining/Eating Out</t>
  </si>
  <si>
    <t>Salon/Barber</t>
  </si>
  <si>
    <t>CHARITY/GIFTS</t>
  </si>
  <si>
    <t>Cleaning</t>
  </si>
  <si>
    <t>Health Insurance</t>
  </si>
  <si>
    <t>Life Insurance</t>
  </si>
  <si>
    <t>Auto Insurance</t>
  </si>
  <si>
    <t>Home/Rental Insurance</t>
  </si>
  <si>
    <t>Vacation/Travel</t>
  </si>
  <si>
    <t>Veterinarian/Pet Care</t>
  </si>
  <si>
    <t>Pet Food</t>
  </si>
  <si>
    <t>Starting Balance</t>
  </si>
  <si>
    <t>JAN</t>
  </si>
  <si>
    <t>FEB</t>
  </si>
  <si>
    <t>MAR</t>
  </si>
  <si>
    <t>APR</t>
  </si>
  <si>
    <t>MAY</t>
  </si>
  <si>
    <t>JUN</t>
  </si>
  <si>
    <t>JUL</t>
  </si>
  <si>
    <t>AUG</t>
  </si>
  <si>
    <t>SEP</t>
  </si>
  <si>
    <t>OCT</t>
  </si>
  <si>
    <t>NOV</t>
  </si>
  <si>
    <t>DEC</t>
  </si>
  <si>
    <t>Total</t>
  </si>
  <si>
    <t>Projected End Balance</t>
  </si>
  <si>
    <t>Credit Card Debt</t>
  </si>
  <si>
    <t>Alimony/Child Support</t>
  </si>
  <si>
    <t>Education/Lessons</t>
  </si>
  <si>
    <t>Dues/Memberships</t>
  </si>
  <si>
    <t>[42]</t>
  </si>
  <si>
    <t>Refunds/Reimbursements</t>
  </si>
  <si>
    <t>Avg</t>
  </si>
  <si>
    <t>Intro</t>
  </si>
  <si>
    <t>Step 1:</t>
  </si>
  <si>
    <t>Define Budget Categories</t>
  </si>
  <si>
    <t>Step 2:</t>
  </si>
  <si>
    <t>Enter Your Beginning Balance</t>
  </si>
  <si>
    <t>Step 3:</t>
  </si>
  <si>
    <t>Define Your Budget</t>
  </si>
  <si>
    <t>For fixed expenses, such as rent or mortgage payments, enter the same amount in each month.</t>
  </si>
  <si>
    <t>For variable expenses such as utility bills, groceries, and birthday gifts, you can enter the estimated amounts in the months that they occur. Or, you can enter an estimated monthly average.</t>
  </si>
  <si>
    <t>Step 4:</t>
  </si>
  <si>
    <t>This personal budget spreadsheet is meant to help you create a budget for an entire year. Doing this will help you make predictions about your future finances. This is especially useful when making major life changes like moving or changing jobs.</t>
  </si>
  <si>
    <t>Fixed Expenses</t>
  </si>
  <si>
    <t>Variable Expenses</t>
  </si>
  <si>
    <t>Add Cell Comments</t>
  </si>
  <si>
    <t>Add cell comments as needed to help explain costs. For example, you might include the names of Birthdays in comments for the Gifts Given category</t>
  </si>
  <si>
    <t>Analyze Your Projected End Balance</t>
  </si>
  <si>
    <t>If your projected end balance is increasing over time, you might consider contributing more to your savings goals.</t>
  </si>
  <si>
    <t>If your projected end balance drops below what you consider a comfortable cushion, then you may need to cut back on some of your expenses.</t>
  </si>
  <si>
    <t>Add the balances in your spending accounts (cash, checking) to come up with your starting balance. Enter your balance at the top of the worksheet.</t>
  </si>
  <si>
    <t>HELP</t>
  </si>
  <si>
    <t>Personal Budget Spreadsheet</t>
  </si>
  <si>
    <t>By Vertex42.com</t>
  </si>
  <si>
    <t>Do not submit copies or modifications of this template to any website or online template gallery.</t>
  </si>
  <si>
    <t>Please review the following license agreement to learn how you may or may not use this template. Thank you.</t>
  </si>
  <si>
    <t>This worksheet is a simple way to create a monthly budget, but when you are ready to move on to a more advanced budgeting tool, try our Money Management Template listed below.</t>
  </si>
  <si>
    <t>Take the Next Step</t>
  </si>
  <si>
    <t>Using income and expense data from past receipts, balance statements, bills, pay stubs, and other information that you know about the coming year, fill in the budget amounts for each of the categories.</t>
  </si>
  <si>
    <t>Can can start with a month other than January by editing the column labels. For example, enter "Mar" in place of "Jan," then copy that cell to the right to automatically enter the other month labels.</t>
  </si>
  <si>
    <t>Each major category is a separate Excel Table. You can edit the sub-categories as needed. If you add or remove a major category (an entire Table), you will need to edit the formulas in the Budget Summary table.</t>
  </si>
  <si>
    <t>To add a new sub-category to a table, right-click in the table and go to Insert &gt; Table Rows Above. To remove a sub-category from a table, right-click in the table and go to Delete &gt; Table Rows.</t>
  </si>
  <si>
    <t>NET</t>
  </si>
  <si>
    <t>https://www.vertex42.com/ExcelTemplates/personal-budget-spreadsheet.html</t>
  </si>
  <si>
    <t>Do not delete this worksheet</t>
  </si>
  <si>
    <t>This spreadsheet, including all worksheets and associated content is a copyrighted work under the United States and other copyright laws.</t>
  </si>
  <si>
    <t>License Agreement</t>
  </si>
  <si>
    <t>© 2008-2019 Vertex42 LLC</t>
  </si>
  <si>
    <t>https://www.vertex42.com/licensing/EULA_personaluse.html</t>
  </si>
  <si>
    <t>© 2010-2019 Vertex42 LLC</t>
  </si>
  <si>
    <t>► Money Management Template</t>
  </si>
  <si>
    <t>Related Templates and Resources</t>
  </si>
  <si>
    <t>► How to Make a Budget with a Spreadsheet</t>
  </si>
  <si>
    <t>► 12 Principles of Personal Finance</t>
  </si>
  <si>
    <t>► Income and Expense Worksheet</t>
  </si>
  <si>
    <t>Fun Stuff</t>
  </si>
  <si>
    <t>Activities</t>
  </si>
  <si>
    <t>Media</t>
  </si>
  <si>
    <t>Books</t>
  </si>
  <si>
    <t>Games</t>
  </si>
  <si>
    <t>Outdoor Recreation</t>
  </si>
  <si>
    <t>Sports</t>
  </si>
  <si>
    <t>Toys/Gadgets</t>
  </si>
  <si>
    <t>Car Replacement</t>
  </si>
  <si>
    <t>Retirement Fund</t>
  </si>
  <si>
    <t>Education Fund</t>
  </si>
  <si>
    <t>Student Loans</t>
  </si>
  <si>
    <t>Other Loans</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</si>
</sst>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0;[Red]\-#,##0"/>
    <numFmt numFmtId="165" formatCode="_(&quot;$&quot;* #,##0_);_(&quot;$&quot;* \(#,##0\);_(&quot;$&quot;* &quot;-&quot;??_);_(@_)"/>
  </numFmts>
  <fonts count="46">
    <font>
      <sz val="11"/>
      <name val="Arial"/>
      <family val="2"/>
    </font>
    <font>
      <sz val="10"/>
      <name val="Arial"/>
      <family val="2"/>
    </font>
    <font>
      <u/>
      <sz val="10"/>
      <color indexed="12"/>
      <name val="Arial"/>
      <family val="2"/>
    </font>
    <font>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8"/>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Trebuchet MS"/>
      <family val="2"/>
      <scheme val="minor"/>
    </font>
    <font>
      <sz val="8"/>
      <name val="Trebuchet MS"/>
      <family val="2"/>
      <scheme val="minor"/>
    </font>
    <font>
      <b/>
      <sz val="10"/>
      <name val="Trebuchet MS"/>
      <family val="2"/>
      <scheme val="minor"/>
    </font>
    <font>
      <b/>
      <sz val="10"/>
      <name val="Arial"/>
      <family val="1"/>
      <scheme val="major"/>
    </font>
    <font>
      <sz val="2"/>
      <color indexed="9"/>
      <name val="Trebuchet MS"/>
      <family val="2"/>
      <scheme val="minor"/>
    </font>
    <font>
      <b/>
      <sz val="10"/>
      <name val="Arial"/>
      <family val="2"/>
      <scheme val="major"/>
    </font>
    <font>
      <b/>
      <sz val="8"/>
      <name val="Arial"/>
      <family val="2"/>
      <scheme val="major"/>
    </font>
    <font>
      <sz val="9"/>
      <name val="Trebuchet MS"/>
      <family val="2"/>
      <scheme val="minor"/>
    </font>
    <font>
      <sz val="9"/>
      <color theme="1"/>
      <name val="Trebuchet MS"/>
      <family val="2"/>
      <scheme val="minor"/>
    </font>
    <font>
      <sz val="11"/>
      <name val="Trebuchet MS"/>
      <family val="2"/>
      <scheme val="minor"/>
    </font>
    <font>
      <sz val="9"/>
      <color theme="0" tint="-0.499984740745262"/>
      <name val="Arial"/>
      <family val="2"/>
    </font>
    <font>
      <b/>
      <sz val="12"/>
      <name val="Arial"/>
      <family val="2"/>
    </font>
    <font>
      <sz val="12"/>
      <name val="Arial"/>
      <family val="2"/>
    </font>
    <font>
      <b/>
      <sz val="11"/>
      <name val="Arial"/>
      <family val="2"/>
    </font>
    <font>
      <u/>
      <sz val="12"/>
      <color indexed="12"/>
      <name val="Arial"/>
      <family val="2"/>
    </font>
    <font>
      <u/>
      <sz val="11"/>
      <color indexed="12"/>
      <name val="Arial"/>
      <family val="2"/>
    </font>
    <font>
      <sz val="18"/>
      <color theme="4" tint="-0.249977111117893"/>
      <name val="Arial"/>
      <family val="2"/>
      <scheme val="major"/>
    </font>
    <font>
      <sz val="11"/>
      <name val="Arial"/>
      <family val="2"/>
    </font>
    <font>
      <b/>
      <sz val="18"/>
      <color theme="0"/>
      <name val="Arial"/>
      <family val="2"/>
    </font>
    <font>
      <sz val="18"/>
      <color theme="0"/>
      <name val="Arial"/>
      <family val="2"/>
    </font>
    <font>
      <sz val="12"/>
      <color theme="1"/>
      <name val="Arial"/>
      <family val="2"/>
    </font>
    <font>
      <u/>
      <sz val="10"/>
      <color rgb="FF6600CC"/>
      <name val="Arial"/>
      <family val="2"/>
    </font>
    <font>
      <b/>
      <sz val="12"/>
      <color rgb="FF234372"/>
      <name val="Arial"/>
      <family val="2"/>
    </font>
    <font>
      <u/>
      <sz val="8"/>
      <color theme="1" tint="0.34998626667073579"/>
      <name val="Arial"/>
      <family val="2"/>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diagonal/>
    </border>
    <border>
      <left/>
      <right/>
      <top/>
      <bottom style="thin">
        <color rgb="FF3464AB"/>
      </bottom>
      <diagonal/>
    </border>
  </borders>
  <cellStyleXfs count="46">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2" fillId="0" borderId="0" applyNumberFormat="0" applyFill="0" applyBorder="0" applyAlignment="0" applyProtection="0">
      <alignment vertical="top"/>
      <protection locked="0"/>
    </xf>
    <xf numFmtId="0" fontId="14" fillId="11" borderId="1" applyNumberFormat="0" applyAlignment="0" applyProtection="0"/>
    <xf numFmtId="0" fontId="15" fillId="0" borderId="6" applyNumberFormat="0" applyFill="0" applyAlignment="0" applyProtection="0"/>
    <xf numFmtId="0" fontId="16" fillId="5" borderId="0" applyNumberFormat="0" applyBorder="0" applyAlignment="0" applyProtection="0"/>
    <xf numFmtId="0" fontId="3" fillId="5" borderId="7" applyNumberFormat="0" applyFont="0" applyAlignment="0" applyProtection="0"/>
    <xf numFmtId="0" fontId="18" fillId="17"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43" fillId="0" borderId="0" applyNumberFormat="0" applyFill="0" applyBorder="0" applyAlignment="0" applyProtection="0"/>
  </cellStyleXfs>
  <cellXfs count="71">
    <xf numFmtId="0" fontId="0" fillId="0" borderId="0" xfId="0"/>
    <xf numFmtId="0" fontId="22" fillId="0" borderId="0" xfId="0" applyFont="1"/>
    <xf numFmtId="0" fontId="23" fillId="0" borderId="0" xfId="0" applyFont="1"/>
    <xf numFmtId="0" fontId="22" fillId="0" borderId="0" xfId="0" applyFont="1" applyBorder="1"/>
    <xf numFmtId="0" fontId="24" fillId="0" borderId="0" xfId="0" applyFont="1" applyFill="1" applyBorder="1" applyAlignment="1">
      <alignment horizontal="right" vertical="center"/>
    </xf>
    <xf numFmtId="0" fontId="26" fillId="0" borderId="0" xfId="0" applyFont="1" applyAlignment="1">
      <alignment horizontal="right"/>
    </xf>
    <xf numFmtId="0" fontId="24" fillId="20" borderId="0" xfId="0" applyFont="1" applyFill="1" applyBorder="1" applyAlignment="1">
      <alignment horizontal="right" vertical="center"/>
    </xf>
    <xf numFmtId="3" fontId="23" fillId="20" borderId="0" xfId="29" applyNumberFormat="1" applyFont="1" applyFill="1" applyBorder="1" applyAlignment="1">
      <alignment horizontal="right" vertical="center"/>
    </xf>
    <xf numFmtId="0" fontId="24" fillId="20" borderId="10" xfId="0" applyFont="1" applyFill="1" applyBorder="1" applyAlignment="1">
      <alignment horizontal="right" vertical="center"/>
    </xf>
    <xf numFmtId="3" fontId="23" fillId="20" borderId="10" xfId="29" applyNumberFormat="1" applyFont="1" applyFill="1" applyBorder="1" applyAlignment="1">
      <alignment horizontal="right" vertical="center"/>
    </xf>
    <xf numFmtId="0" fontId="24" fillId="20" borderId="11" xfId="0" applyFont="1" applyFill="1" applyBorder="1" applyAlignment="1">
      <alignment horizontal="right" vertical="center"/>
    </xf>
    <xf numFmtId="0" fontId="2" fillId="0" borderId="0" xfId="36" applyFont="1" applyAlignment="1" applyProtection="1">
      <alignment horizontal="left" vertical="top"/>
    </xf>
    <xf numFmtId="0" fontId="17" fillId="0" borderId="0" xfId="0" applyNumberFormat="1" applyFont="1" applyAlignment="1">
      <alignment vertical="center"/>
    </xf>
    <xf numFmtId="0" fontId="0" fillId="0" borderId="0" xfId="0" applyFont="1"/>
    <xf numFmtId="0" fontId="1" fillId="0" borderId="0" xfId="0" applyNumberFormat="1" applyFont="1"/>
    <xf numFmtId="0" fontId="33" fillId="0" borderId="0" xfId="0" applyNumberFormat="1" applyFont="1" applyAlignment="1">
      <alignment vertical="top"/>
    </xf>
    <xf numFmtId="0" fontId="0" fillId="0" borderId="0" xfId="0" applyNumberFormat="1" applyFont="1" applyAlignment="1">
      <alignment vertical="top" wrapText="1"/>
    </xf>
    <xf numFmtId="0" fontId="17" fillId="0" borderId="0" xfId="0" applyNumberFormat="1" applyFont="1" applyAlignment="1">
      <alignment vertical="top"/>
    </xf>
    <xf numFmtId="0" fontId="34" fillId="0" borderId="0" xfId="0" applyNumberFormat="1" applyFont="1" applyAlignment="1">
      <alignment vertical="top"/>
    </xf>
    <xf numFmtId="0" fontId="0" fillId="0" borderId="0" xfId="0" applyNumberFormat="1" applyFont="1" applyAlignment="1">
      <alignment vertical="top"/>
    </xf>
    <xf numFmtId="0" fontId="34" fillId="0" borderId="0" xfId="0" applyNumberFormat="1" applyFont="1"/>
    <xf numFmtId="0" fontId="0" fillId="0" borderId="0" xfId="0" applyNumberFormat="1" applyFont="1"/>
    <xf numFmtId="0" fontId="17" fillId="0" borderId="0" xfId="0" applyNumberFormat="1" applyFont="1"/>
    <xf numFmtId="0" fontId="22" fillId="0" borderId="0" xfId="0" applyFont="1" applyFill="1"/>
    <xf numFmtId="164" fontId="23" fillId="20" borderId="11" xfId="29" applyNumberFormat="1" applyFont="1" applyFill="1" applyBorder="1" applyAlignment="1">
      <alignment horizontal="righ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23" fillId="0" borderId="0" xfId="0" applyFont="1" applyAlignment="1">
      <alignment vertical="center"/>
    </xf>
    <xf numFmtId="0" fontId="27" fillId="20" borderId="0" xfId="0" applyFont="1" applyFill="1" applyBorder="1" applyAlignment="1">
      <alignment horizontal="right" vertical="center"/>
    </xf>
    <xf numFmtId="3" fontId="28" fillId="20" borderId="0" xfId="28" applyNumberFormat="1" applyFont="1" applyFill="1" applyBorder="1" applyAlignment="1">
      <alignment horizontal="center" vertical="center"/>
    </xf>
    <xf numFmtId="0" fontId="22" fillId="0" borderId="0" xfId="0" applyFont="1" applyAlignment="1">
      <alignment vertical="center"/>
    </xf>
    <xf numFmtId="3" fontId="23" fillId="20" borderId="0" xfId="0" applyNumberFormat="1" applyFont="1" applyFill="1" applyAlignment="1">
      <alignment vertical="center"/>
    </xf>
    <xf numFmtId="0" fontId="22" fillId="20" borderId="0" xfId="0" applyFont="1" applyFill="1" applyAlignment="1">
      <alignment vertical="center"/>
    </xf>
    <xf numFmtId="0" fontId="29" fillId="0" borderId="0" xfId="0" applyFont="1" applyFill="1" applyBorder="1" applyAlignment="1">
      <alignment vertical="center" shrinkToFit="1"/>
    </xf>
    <xf numFmtId="3" fontId="29" fillId="0" borderId="12" xfId="28" applyNumberFormat="1" applyFont="1" applyFill="1" applyBorder="1" applyAlignment="1">
      <alignment vertical="center"/>
    </xf>
    <xf numFmtId="3" fontId="29" fillId="20" borderId="0" xfId="0" applyNumberFormat="1" applyFont="1" applyFill="1" applyBorder="1" applyAlignment="1">
      <alignment vertical="center"/>
    </xf>
    <xf numFmtId="0" fontId="29" fillId="0" borderId="0" xfId="0" applyFont="1" applyFill="1" applyBorder="1" applyAlignment="1">
      <alignment horizontal="right" vertical="center" shrinkToFit="1"/>
    </xf>
    <xf numFmtId="3" fontId="29" fillId="0" borderId="0" xfId="0" applyNumberFormat="1" applyFont="1" applyFill="1" applyBorder="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3" fontId="23" fillId="0" borderId="0" xfId="0" applyNumberFormat="1" applyFont="1" applyFill="1" applyBorder="1" applyAlignment="1">
      <alignment vertical="center"/>
    </xf>
    <xf numFmtId="0" fontId="22" fillId="0" borderId="0" xfId="0" applyFont="1" applyFill="1" applyBorder="1" applyAlignment="1">
      <alignment vertical="center"/>
    </xf>
    <xf numFmtId="3" fontId="30" fillId="20" borderId="0" xfId="0" applyNumberFormat="1" applyFont="1" applyFill="1" applyBorder="1" applyAlignment="1">
      <alignment vertical="center"/>
    </xf>
    <xf numFmtId="0" fontId="31" fillId="0" borderId="0" xfId="0" applyFont="1" applyAlignment="1">
      <alignment vertical="center"/>
    </xf>
    <xf numFmtId="0" fontId="0" fillId="0" borderId="0" xfId="0" applyFont="1" applyAlignment="1">
      <alignment vertical="top"/>
    </xf>
    <xf numFmtId="0" fontId="0" fillId="0" borderId="0" xfId="0" applyFont="1" applyAlignment="1">
      <alignment vertical="top" wrapText="1"/>
    </xf>
    <xf numFmtId="0" fontId="35" fillId="0" borderId="0" xfId="0" applyFont="1"/>
    <xf numFmtId="0" fontId="40" fillId="21" borderId="13" xfId="0" applyFont="1" applyFill="1" applyBorder="1" applyAlignment="1">
      <alignment horizontal="left" vertical="center" indent="1"/>
    </xf>
    <xf numFmtId="0" fontId="40" fillId="21" borderId="13" xfId="0" applyFont="1" applyFill="1" applyBorder="1" applyAlignment="1">
      <alignment horizontal="left" vertical="center"/>
    </xf>
    <xf numFmtId="0" fontId="41" fillId="21" borderId="13" xfId="0" applyFont="1" applyFill="1" applyBorder="1" applyAlignment="1">
      <alignment vertical="center"/>
    </xf>
    <xf numFmtId="0" fontId="0" fillId="0" borderId="0" xfId="0" applyBorder="1"/>
    <xf numFmtId="0" fontId="1" fillId="22" borderId="0" xfId="0" applyFont="1" applyFill="1" applyBorder="1"/>
    <xf numFmtId="0" fontId="34" fillId="22" borderId="0" xfId="0" applyFont="1" applyFill="1" applyBorder="1" applyAlignment="1">
      <alignment horizontal="left" wrapText="1" indent="1"/>
    </xf>
    <xf numFmtId="0" fontId="39" fillId="22" borderId="0" xfId="0" applyFont="1" applyFill="1" applyBorder="1"/>
    <xf numFmtId="0" fontId="2" fillId="22" borderId="0" xfId="36" applyFill="1" applyBorder="1" applyAlignment="1" applyProtection="1">
      <alignment horizontal="left" wrapText="1"/>
    </xf>
    <xf numFmtId="0" fontId="34" fillId="22" borderId="0" xfId="0" applyFont="1" applyFill="1" applyBorder="1" applyAlignment="1">
      <alignment horizontal="left" wrapText="1"/>
    </xf>
    <xf numFmtId="0" fontId="33" fillId="22" borderId="0" xfId="0" applyFont="1" applyFill="1" applyBorder="1" applyAlignment="1">
      <alignment horizontal="left" wrapText="1"/>
    </xf>
    <xf numFmtId="0" fontId="36" fillId="22" borderId="0" xfId="36" applyFont="1" applyFill="1" applyBorder="1" applyAlignment="1" applyProtection="1">
      <alignment horizontal="left" wrapText="1"/>
    </xf>
    <xf numFmtId="0" fontId="34" fillId="22" borderId="0" xfId="0" applyFont="1" applyFill="1" applyBorder="1" applyAlignment="1">
      <alignment horizontal="left"/>
    </xf>
    <xf numFmtId="0" fontId="42" fillId="22" borderId="0" xfId="0" applyFont="1" applyFill="1" applyBorder="1" applyAlignment="1">
      <alignment horizontal="left" wrapText="1"/>
    </xf>
    <xf numFmtId="0" fontId="1" fillId="0" borderId="0" xfId="0" applyFont="1" applyBorder="1"/>
    <xf numFmtId="0" fontId="1" fillId="0" borderId="0" xfId="0" applyFont="1"/>
    <xf numFmtId="0" fontId="0" fillId="0" borderId="0" xfId="0"/>
    <xf numFmtId="0" fontId="34" fillId="22" borderId="0" xfId="0" applyFont="1" applyFill="1" applyBorder="1"/>
    <xf numFmtId="0" fontId="32" fillId="0" borderId="0" xfId="0" applyNumberFormat="1" applyFont="1" applyAlignment="1">
      <alignment horizontal="right" vertical="center"/>
    </xf>
    <xf numFmtId="0" fontId="44" fillId="23" borderId="0" xfId="0" applyFont="1" applyFill="1" applyAlignment="1">
      <alignment vertical="center"/>
    </xf>
    <xf numFmtId="0" fontId="37" fillId="0" borderId="0" xfId="36" applyFont="1" applyAlignment="1" applyProtection="1">
      <alignment horizontal="left"/>
    </xf>
    <xf numFmtId="0" fontId="45" fillId="0" borderId="0" xfId="36" applyFont="1" applyAlignment="1" applyProtection="1">
      <alignment horizontal="right"/>
    </xf>
    <xf numFmtId="165" fontId="23" fillId="0" borderId="7" xfId="29" applyNumberFormat="1" applyFont="1" applyFill="1" applyBorder="1"/>
    <xf numFmtId="0" fontId="38" fillId="0" borderId="0" xfId="0" applyFont="1" applyFill="1" applyBorder="1" applyAlignment="1">
      <alignment horizontal="center"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Followed Hyperlink" xfId="45" builtinId="9"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ustomBuiltin="1"/>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73">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relativeIndent="255" justifyLastLine="0" shrinkToFit="1"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relativeIndent="255"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relativeIndent="255"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relativeIndent="255"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relativeIndent="255"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relativeIndent="255"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relativeIndent="255"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relativeIndent="255"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relativeIndent="255"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relativeIndent="255"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relativeIndent="255"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relativeIndent="255"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relativeIndent="255"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relativeIndent="255"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relativeIndent="255"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relativeIndent="255"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relativeIndent="255" justifyLastLine="0" shrinkToFit="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relativeIndent="255" justifyLastLine="0" shrinkToFit="1" readingOrder="0"/>
      <border diagonalUp="0" diagonalDown="0" outline="0">
        <left/>
        <right/>
        <top/>
        <bottom/>
      </border>
    </dxf>
    <dxf>
      <font>
        <strike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border outline="0">
        <top style="thin">
          <color indexed="55"/>
        </top>
      </border>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relativeIndent="255" justifyLastLine="0" readingOrder="0"/>
    </dxf>
    <dxf>
      <border outline="0">
        <bottom style="medium">
          <color indexed="23"/>
        </bottom>
      </border>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relativeIndent="255"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relativeIndent="255" justifyLastLine="0" shrinkToFit="1"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vertical="center" textRotation="0" wrapText="0" indent="0" relativeIndent="255"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relativeIndent="255"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relativeIndent="255" justifyLastLine="0" shrinkToFit="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solid">
          <fgColor indexed="64"/>
          <bgColor theme="0" tint="-4.9989318521683403E-2"/>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theme="1"/>
        <name val="Trebuchet MS"/>
        <scheme val="minor"/>
      </font>
      <numFmt numFmtId="3" formatCode="#,##0"/>
      <fill>
        <patternFill patternType="solid">
          <fgColor indexed="64"/>
          <bgColor theme="0" tint="-4.9989318521683403E-2"/>
        </patternFill>
      </fill>
      <alignment vertical="center" textRotation="0" wrapText="0" indent="0" relativeIndent="255" justifyLastLine="0" readingOrder="0"/>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9"/>
        <color auto="1"/>
        <name val="Trebuchet MS"/>
        <scheme val="minor"/>
      </font>
      <numFmt numFmtId="3" formatCode="#,##0"/>
      <fill>
        <patternFill patternType="none">
          <fgColor indexed="64"/>
          <bgColor auto="1"/>
        </patternFill>
      </fill>
      <alignment vertical="center" textRotation="0" wrapText="0" indent="0" relativeIndent="255" justifyLastLine="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auto="1"/>
        <name val="Trebuchet MS"/>
        <scheme val="minor"/>
      </font>
      <fill>
        <patternFill patternType="none">
          <fgColor indexed="64"/>
          <bgColor indexed="65"/>
        </patternFill>
      </fill>
      <alignment horizontal="right" vertical="center" textRotation="0" wrapText="0" indent="0" relativeIndent="0" justifyLastLine="0" shrinkToFit="1" mergeCell="0" readingOrder="0"/>
      <border diagonalUp="0" diagonalDown="0" outline="0">
        <left/>
        <right/>
        <top/>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horizontal="general" vertical="center" textRotation="0" wrapText="0" indent="0" relativeIndent="255" justifyLastLine="0" shrinkToFit="1" readingOrder="0"/>
    </dxf>
    <dxf>
      <font>
        <strike val="0"/>
        <outline val="0"/>
        <shadow val="0"/>
        <u val="none"/>
        <vertAlign val="baseline"/>
        <color auto="1"/>
        <name val="Trebuchet MS"/>
        <scheme val="minor"/>
      </font>
      <fill>
        <patternFill patternType="none">
          <fgColor indexed="64"/>
          <bgColor auto="1"/>
        </patternFill>
      </fill>
      <alignment vertical="center" textRotation="0" wrapText="0" indent="0" relativeIndent="255" justifyLastLine="0" readingOrder="0"/>
    </dxf>
    <dxf>
      <font>
        <b val="0"/>
        <i val="0"/>
        <strike val="0"/>
        <condense val="0"/>
        <extend val="0"/>
        <outline val="0"/>
        <shadow val="0"/>
        <u val="none"/>
        <vertAlign val="baseline"/>
        <sz val="8"/>
        <color auto="1"/>
        <name val="Trebuchet MS"/>
        <scheme val="minor"/>
      </font>
      <fill>
        <patternFill patternType="none">
          <fgColor indexed="64"/>
          <bgColor auto="1"/>
        </patternFill>
      </fill>
      <alignment vertical="center" textRotation="0" wrapText="0" indent="0" relativeIndent="255" justifyLastLine="0" readingOrder="0"/>
    </dxf>
    <dxf>
      <font>
        <b/>
        <i val="0"/>
        <strike val="0"/>
        <condense val="0"/>
        <extend val="0"/>
        <outline val="0"/>
        <shadow val="0"/>
        <u val="none"/>
        <vertAlign val="baseline"/>
        <sz val="10"/>
        <color auto="1"/>
        <name val="Arial"/>
        <scheme val="major"/>
      </font>
      <fill>
        <patternFill patternType="none">
          <fgColor indexed="64"/>
          <bgColor auto="1"/>
        </patternFill>
      </fill>
      <alignment vertical="center" textRotation="0" wrapText="0" indent="0" relativeIndent="255" justifyLastLine="0" shrinkToFit="0" readingOrder="0"/>
    </dxf>
    <dxf>
      <font>
        <color theme="6" tint="-0.499984740745262"/>
      </font>
      <fill>
        <patternFill>
          <bgColor theme="6" tint="0.79998168889431442"/>
        </patternFill>
      </fill>
    </dxf>
    <dxf>
      <font>
        <color theme="1"/>
      </font>
      <fill>
        <patternFill>
          <bgColor theme="6" tint="0.79998168889431442"/>
        </patternFill>
      </fill>
    </dxf>
    <dxf>
      <font>
        <b/>
        <color theme="1"/>
      </font>
    </dxf>
    <dxf>
      <font>
        <color theme="1"/>
      </font>
      <fill>
        <patternFill patternType="none">
          <bgColor auto="1"/>
        </patternFill>
      </fill>
    </dxf>
    <dxf>
      <font>
        <b/>
        <color theme="1"/>
      </font>
      <fill>
        <patternFill>
          <bgColor theme="0" tint="-4.9989318521683403E-2"/>
        </patternFill>
      </fill>
      <border>
        <top style="double">
          <color theme="6"/>
        </top>
      </border>
    </dxf>
    <dxf>
      <font>
        <b/>
        <color theme="0"/>
      </font>
      <fill>
        <patternFill patternType="solid">
          <fgColor auto="1"/>
          <bgColor theme="6" tint="-0.24994659260841701"/>
        </patternFill>
      </fill>
      <border>
        <bottom style="thin">
          <color theme="0" tint="-0.24994659260841701"/>
        </bottom>
      </border>
    </dxf>
    <dxf>
      <font>
        <color theme="1"/>
      </font>
      <border>
        <vertical/>
      </border>
    </dxf>
    <dxf>
      <font>
        <color theme="4" tint="-0.499984740745262"/>
      </font>
      <fill>
        <patternFill>
          <bgColor theme="4" tint="0.79998168889431442"/>
        </patternFill>
      </fill>
    </dxf>
    <dxf>
      <font>
        <color theme="1"/>
      </font>
      <fill>
        <patternFill>
          <bgColor theme="4" tint="0.79998168889431442"/>
        </patternFill>
      </fill>
    </dxf>
    <dxf>
      <font>
        <b/>
        <color theme="1"/>
      </font>
    </dxf>
    <dxf>
      <font>
        <color theme="1"/>
      </font>
      <fill>
        <patternFill patternType="none">
          <bgColor auto="1"/>
        </patternFill>
      </fill>
    </dxf>
    <dxf>
      <font>
        <b/>
        <color theme="1"/>
      </font>
      <fill>
        <patternFill>
          <bgColor theme="0" tint="-4.9989318521683403E-2"/>
        </patternFill>
      </fill>
      <border>
        <top style="double">
          <color theme="4"/>
        </top>
      </border>
    </dxf>
    <dxf>
      <font>
        <b/>
        <color theme="0"/>
      </font>
      <fill>
        <patternFill patternType="solid">
          <fgColor auto="1"/>
          <bgColor theme="4" tint="-0.24994659260841701"/>
        </patternFill>
      </fill>
      <border>
        <bottom style="thin">
          <color theme="0" tint="-0.24994659260841701"/>
        </bottom>
      </border>
    </dxf>
    <dxf>
      <font>
        <color theme="1"/>
      </font>
      <border>
        <vertical/>
      </border>
    </dxf>
  </dxfs>
  <tableStyles count="2" defaultTableStyle="TableStyleMedium2" defaultPivotStyle="PivotStyleLight16">
    <tableStyle name="V42_ExpenseCategory2" pivot="0" count="7">
      <tableStyleElement type="wholeTable" dxfId="372"/>
      <tableStyleElement type="headerRow" dxfId="371"/>
      <tableStyleElement type="totalRow" dxfId="370"/>
      <tableStyleElement type="firstColumn" dxfId="369"/>
      <tableStyleElement type="lastColumn" dxfId="368"/>
      <tableStyleElement type="firstColumnStripe" dxfId="367"/>
      <tableStyleElement type="secondColumnStripe" dxfId="366"/>
    </tableStyle>
    <tableStyle name="V42_IncomeCategory2" pivot="0" count="7">
      <tableStyleElement type="wholeTable" dxfId="365"/>
      <tableStyleElement type="headerRow" dxfId="364"/>
      <tableStyleElement type="totalRow" dxfId="363"/>
      <tableStyleElement type="firstColumn" dxfId="362"/>
      <tableStyleElement type="lastColumn" dxfId="361"/>
      <tableStyleElement type="firstColumnStripe" dxfId="360"/>
      <tableStyleElement type="secondColumnStripe" dxfId="35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mruColors>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rtex42.com/ExcelTemplates/personal-budget-spreadsheet.html?utm_source=personal-budget-spreadsheet&amp;utm_campaign=templates&amp;utm_content=socia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 xmlns:a16="http://schemas.microsoft.com/office/drawing/2014/main" id="{AA0297F5-EAD5-48DD-8F9D-3EDA2B2EB53B}"/>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581650" y="57150"/>
          <a:ext cx="1219200" cy="304800"/>
        </a:xfrm>
        <a:prstGeom prst="rect">
          <a:avLst/>
        </a:prstGeom>
      </xdr:spPr>
    </xdr:pic>
    <xdr:clientData/>
  </xdr:twoCellAnchor>
  <xdr:twoCellAnchor editAs="oneCell">
    <xdr:from>
      <xdr:col>2</xdr:col>
      <xdr:colOff>400050</xdr:colOff>
      <xdr:row>3</xdr:row>
      <xdr:rowOff>38100</xdr:rowOff>
    </xdr:from>
    <xdr:to>
      <xdr:col>5</xdr:col>
      <xdr:colOff>536811</xdr:colOff>
      <xdr:row>5</xdr:row>
      <xdr:rowOff>152400</xdr:rowOff>
    </xdr:to>
    <xdr:pic>
      <xdr:nvPicPr>
        <xdr:cNvPr id="5" name="Picture 4">
          <a:hlinkClick xmlns:r="http://schemas.openxmlformats.org/officeDocument/2006/relationships" r:id="rId2"/>
          <a:extLst>
            <a:ext uri="{FF2B5EF4-FFF2-40B4-BE49-F238E27FC236}">
              <a16:creationId xmlns="" xmlns:a16="http://schemas.microsoft.com/office/drawing/2014/main" id="{6C5BCCF8-D0AF-4FBC-809E-4EAC3106AFE7}"/>
            </a:ext>
          </a:extLst>
        </xdr:cNvPr>
        <xdr:cNvPicPr>
          <a:picLocks noChangeAspect="1"/>
        </xdr:cNvPicPr>
      </xdr:nvPicPr>
      <xdr:blipFill>
        <a:blip xmlns:r="http://schemas.openxmlformats.org/officeDocument/2006/relationships" r:embed="rId3">
          <a:extLst>
            <a:ext uri="{28A0092B-C50C-407E-A947-70E740481C1C}">
              <a14:useLocalDpi xmlns="" xmlns:a14="http://schemas.microsoft.com/office/drawing/2010/main" val="0"/>
            </a:ext>
          </a:extLst>
        </a:blip>
        <a:stretch>
          <a:fillRect/>
        </a:stretch>
      </xdr:blipFill>
      <xdr:spPr>
        <a:xfrm>
          <a:off x="5800725" y="809625"/>
          <a:ext cx="2794236" cy="1028700"/>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 xmlns:a16="http://schemas.microsoft.com/office/drawing/2014/main" id="{0AA7A2AE-082B-43C3-8C8D-F50DA28FF6B0}"/>
            </a:ext>
          </a:extLst>
        </xdr:cNvPr>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ables/table1.xml><?xml version="1.0" encoding="utf-8"?>
<table xmlns="http://schemas.openxmlformats.org/spreadsheetml/2006/main" id="2" name="Table2" displayName="Table2" ref="B11:P19" totalsRowCount="1" headerRowDxfId="358" dataDxfId="357" totalsRowDxfId="356" dataCellStyle="Comma">
  <tableColumns count="15">
    <tableColumn id="1" name="INCOME" totalsRowFunction="custom" dataDxfId="355" totalsRowDxfId="354">
      <totalsRowFormula>"Total " &amp; Table2[[#Headers],[INCOME]]</totalsRowFormula>
    </tableColumn>
    <tableColumn id="2" name="JAN" totalsRowFunction="sum" dataDxfId="353" totalsRowDxfId="352" dataCellStyle="Comma"/>
    <tableColumn id="3" name="FEB" totalsRowFunction="sum" dataDxfId="351" totalsRowDxfId="350" dataCellStyle="Comma"/>
    <tableColumn id="4" name="MAR" totalsRowFunction="sum" dataDxfId="349" totalsRowDxfId="348" dataCellStyle="Comma"/>
    <tableColumn id="5" name="APR" totalsRowFunction="sum" dataDxfId="347" totalsRowDxfId="346" dataCellStyle="Comma"/>
    <tableColumn id="6" name="MAY" totalsRowFunction="sum" dataDxfId="345" totalsRowDxfId="344" dataCellStyle="Comma"/>
    <tableColumn id="7" name="JUN" totalsRowFunction="sum" dataDxfId="343" totalsRowDxfId="342" dataCellStyle="Comma"/>
    <tableColumn id="8" name="JUL" totalsRowFunction="sum" dataDxfId="341" totalsRowDxfId="340" dataCellStyle="Comma"/>
    <tableColumn id="9" name="AUG" totalsRowFunction="sum" dataDxfId="339" totalsRowDxfId="338" dataCellStyle="Comma"/>
    <tableColumn id="10" name="SEP" totalsRowFunction="sum" dataDxfId="337" totalsRowDxfId="336" dataCellStyle="Comma"/>
    <tableColumn id="11" name="OCT" totalsRowFunction="sum" dataDxfId="335" totalsRowDxfId="334" dataCellStyle="Comma"/>
    <tableColumn id="12" name="NOV" totalsRowFunction="sum" dataDxfId="333" totalsRowDxfId="332" dataCellStyle="Comma"/>
    <tableColumn id="13" name="DEC" totalsRowFunction="sum" dataDxfId="331" totalsRowDxfId="330" dataCellStyle="Comma"/>
    <tableColumn id="14" name="Total" totalsRowFunction="sum" dataDxfId="329" totalsRowDxfId="328">
      <calculatedColumnFormula>SUM(C12:N12)</calculatedColumnFormula>
    </tableColumn>
    <tableColumn id="15" name="Avg" totalsRowFunction="custom" dataDxfId="327" totalsRowDxfId="326">
      <calculatedColumnFormula>O12/COLUMNS(C12:N12)</calculatedColumnFormula>
      <totalsRowFormula>Table2[[#Totals],[Total]]/COLUMNS(Table2[[#Totals],[JAN]:[DEC]])</totalsRowFormula>
    </tableColumn>
  </tableColumns>
  <tableStyleInfo name="V42_IncomeCategory2" showFirstColumn="1" showLastColumn="0" showRowStripes="0" showColumnStripes="1"/>
</table>
</file>

<file path=xl/tables/table2.xml><?xml version="1.0" encoding="utf-8"?>
<table xmlns="http://schemas.openxmlformats.org/spreadsheetml/2006/main" id="3" name="Table3" displayName="Table3" ref="B21:P35" totalsRowCount="1" headerRowDxfId="325" dataDxfId="324" totalsRowDxfId="323" dataCellStyle="Comma">
  <tableColumns count="15">
    <tableColumn id="1" name="HOME EXPENSES" totalsRowFunction="custom" dataDxfId="322" totalsRowDxfId="321">
      <totalsRowFormula>"Total "&amp;Table3[[#Headers],[HOME EXPENSES]]</totalsRowFormula>
    </tableColumn>
    <tableColumn id="2" name="JAN" totalsRowFunction="sum" dataDxfId="320" totalsRowDxfId="319" dataCellStyle="Comma"/>
    <tableColumn id="3" name="FEB" totalsRowFunction="sum" dataDxfId="318" totalsRowDxfId="317" dataCellStyle="Comma"/>
    <tableColumn id="4" name="MAR" totalsRowFunction="sum" dataDxfId="316" totalsRowDxfId="315" dataCellStyle="Comma"/>
    <tableColumn id="5" name="APR" totalsRowFunction="sum" dataDxfId="314" totalsRowDxfId="313" dataCellStyle="Comma"/>
    <tableColumn id="6" name="MAY" totalsRowFunction="sum" dataDxfId="312" totalsRowDxfId="311" dataCellStyle="Comma"/>
    <tableColumn id="7" name="JUN" totalsRowFunction="sum" dataDxfId="310" totalsRowDxfId="309" dataCellStyle="Comma"/>
    <tableColumn id="8" name="JUL" totalsRowFunction="sum" dataDxfId="308" totalsRowDxfId="307" dataCellStyle="Comma"/>
    <tableColumn id="9" name="AUG" totalsRowFunction="sum" dataDxfId="306" totalsRowDxfId="305" dataCellStyle="Comma"/>
    <tableColumn id="10" name="SEP" totalsRowFunction="sum" dataDxfId="304" totalsRowDxfId="303" dataCellStyle="Comma"/>
    <tableColumn id="11" name="OCT" totalsRowFunction="sum" dataDxfId="302" totalsRowDxfId="301" dataCellStyle="Comma"/>
    <tableColumn id="12" name="NOV" totalsRowFunction="sum" dataDxfId="300" totalsRowDxfId="299" dataCellStyle="Comma"/>
    <tableColumn id="13" name="DEC" totalsRowFunction="sum" dataDxfId="298" totalsRowDxfId="297" dataCellStyle="Comma"/>
    <tableColumn id="14" name="Total" totalsRowFunction="sum" dataDxfId="296" totalsRowDxfId="295">
      <calculatedColumnFormula>SUM(C22:N22)</calculatedColumnFormula>
    </tableColumn>
    <tableColumn id="15" name="Avg" totalsRowFunction="custom" dataDxfId="294" totalsRowDxfId="293">
      <calculatedColumnFormula>O22/COLUMNS(C22:N22)</calculatedColumnFormula>
      <totalsRowFormula>Table3[[#Totals],[Total]]/COLUMNS(Table3[[#Totals],[JAN]:[DEC]])</totalsRowFormula>
    </tableColumn>
  </tableColumns>
  <tableStyleInfo name="V42_ExpenseCategory2" showFirstColumn="1" showLastColumn="0" showRowStripes="0" showColumnStripes="1"/>
</table>
</file>

<file path=xl/tables/table3.xml><?xml version="1.0" encoding="utf-8"?>
<table xmlns="http://schemas.openxmlformats.org/spreadsheetml/2006/main" id="4" name="Table4" displayName="Table4" ref="B37:P45" totalsRowCount="1" headerRowDxfId="292" dataDxfId="290" totalsRowDxfId="288" headerRowBorderDxfId="291" tableBorderDxfId="289" dataCellStyle="Comma">
  <tableColumns count="15">
    <tableColumn id="1" name="TRANSPORTATION" totalsRowFunction="custom" dataDxfId="287" totalsRowDxfId="286">
      <totalsRowFormula>"Total "&amp;Table4[[#Headers],[TRANSPORTATION]]</totalsRowFormula>
    </tableColumn>
    <tableColumn id="2" name="JAN" totalsRowFunction="sum" dataDxfId="285" totalsRowDxfId="284" dataCellStyle="Comma"/>
    <tableColumn id="3" name="FEB" totalsRowFunction="sum" dataDxfId="283" totalsRowDxfId="282" dataCellStyle="Comma"/>
    <tableColumn id="4" name="MAR" totalsRowFunction="sum" dataDxfId="281" totalsRowDxfId="280" dataCellStyle="Comma"/>
    <tableColumn id="5" name="APR" totalsRowFunction="sum" dataDxfId="279" totalsRowDxfId="278" dataCellStyle="Comma"/>
    <tableColumn id="6" name="MAY" totalsRowFunction="sum" dataDxfId="277" totalsRowDxfId="276" dataCellStyle="Comma"/>
    <tableColumn id="7" name="JUN" totalsRowFunction="sum" dataDxfId="275" totalsRowDxfId="274" dataCellStyle="Comma"/>
    <tableColumn id="8" name="JUL" totalsRowFunction="sum" dataDxfId="273" totalsRowDxfId="272" dataCellStyle="Comma"/>
    <tableColumn id="9" name="AUG" totalsRowFunction="sum" dataDxfId="271" totalsRowDxfId="270" dataCellStyle="Comma"/>
    <tableColumn id="10" name="SEP" totalsRowFunction="sum" dataDxfId="269" totalsRowDxfId="268" dataCellStyle="Comma"/>
    <tableColumn id="11" name="OCT" totalsRowFunction="sum" dataDxfId="267" totalsRowDxfId="266" dataCellStyle="Comma"/>
    <tableColumn id="12" name="NOV" totalsRowFunction="sum" dataDxfId="265" totalsRowDxfId="264" dataCellStyle="Comma"/>
    <tableColumn id="13" name="DEC" totalsRowFunction="sum" dataDxfId="263" totalsRowDxfId="262" dataCellStyle="Comma"/>
    <tableColumn id="14" name="Total" totalsRowFunction="sum" dataDxfId="261">
      <calculatedColumnFormula>SUM(C38:N38)</calculatedColumnFormula>
    </tableColumn>
    <tableColumn id="15" name="Avg" totalsRowFunction="custom" dataDxfId="260">
      <calculatedColumnFormula>O38/COLUMNS(C38:N38)</calculatedColumnFormula>
      <totalsRowFormula>Table4[[#Totals],[Total]]/COLUMNS(Table4[[#Totals],[JAN]:[DEC]])</totalsRowFormula>
    </tableColumn>
  </tableColumns>
  <tableStyleInfo name="V42_ExpenseCategory2" showFirstColumn="1" showLastColumn="0" showRowStripes="0" showColumnStripes="1"/>
</table>
</file>

<file path=xl/tables/table4.xml><?xml version="1.0" encoding="utf-8"?>
<table xmlns="http://schemas.openxmlformats.org/spreadsheetml/2006/main" id="5" name="Table5" displayName="Table5" ref="B47:P55" totalsRowCount="1" headerRowDxfId="259" dataDxfId="258" totalsRowDxfId="257" dataCellStyle="Comma">
  <tableColumns count="15">
    <tableColumn id="1" name="HEALTH" totalsRowFunction="custom" dataDxfId="256" totalsRowDxfId="255">
      <totalsRowFormula>"Total "&amp;Table5[[#Headers],[HEALTH]]</totalsRowFormula>
    </tableColumn>
    <tableColumn id="2" name="JAN" totalsRowFunction="sum" dataDxfId="254" totalsRowDxfId="253" dataCellStyle="Comma"/>
    <tableColumn id="3" name="FEB" totalsRowFunction="sum" dataDxfId="252" totalsRowDxfId="251" dataCellStyle="Comma"/>
    <tableColumn id="4" name="MAR" totalsRowFunction="sum" dataDxfId="250" totalsRowDxfId="249" dataCellStyle="Comma"/>
    <tableColumn id="5" name="APR" totalsRowFunction="sum" dataDxfId="248" totalsRowDxfId="247" dataCellStyle="Comma"/>
    <tableColumn id="6" name="MAY" totalsRowFunction="sum" dataDxfId="246" totalsRowDxfId="245" dataCellStyle="Comma"/>
    <tableColumn id="7" name="JUN" totalsRowFunction="sum" dataDxfId="244" totalsRowDxfId="243" dataCellStyle="Comma"/>
    <tableColumn id="8" name="JUL" totalsRowFunction="sum" dataDxfId="242" totalsRowDxfId="241" dataCellStyle="Comma"/>
    <tableColumn id="9" name="AUG" totalsRowFunction="sum" dataDxfId="240" totalsRowDxfId="239" dataCellStyle="Comma"/>
    <tableColumn id="10" name="SEP" totalsRowFunction="sum" dataDxfId="238" totalsRowDxfId="237" dataCellStyle="Comma"/>
    <tableColumn id="11" name="OCT" totalsRowFunction="sum" dataDxfId="236" totalsRowDxfId="235" dataCellStyle="Comma"/>
    <tableColumn id="12" name="NOV" totalsRowFunction="sum" dataDxfId="234" totalsRowDxfId="233" dataCellStyle="Comma"/>
    <tableColumn id="13" name="DEC" totalsRowFunction="sum" dataDxfId="232" totalsRowDxfId="231" dataCellStyle="Comma"/>
    <tableColumn id="14" name="Total" totalsRowFunction="sum" dataDxfId="230" totalsRowDxfId="229">
      <calculatedColumnFormula>SUM(C48:N48)</calculatedColumnFormula>
    </tableColumn>
    <tableColumn id="15" name="Avg" totalsRowFunction="custom" dataDxfId="228" totalsRowDxfId="227">
      <calculatedColumnFormula>O48/COLUMNS(C48:N48)</calculatedColumnFormula>
      <totalsRowFormula>Table5[[#Totals],[Total]]/COLUMNS(Table5[[#Totals],[JAN]:[DEC]])</totalsRowFormula>
    </tableColumn>
  </tableColumns>
  <tableStyleInfo name="V42_ExpenseCategory2" showFirstColumn="1" showLastColumn="0" showRowStripes="0" showColumnStripes="1"/>
</table>
</file>

<file path=xl/tables/table5.xml><?xml version="1.0" encoding="utf-8"?>
<table xmlns="http://schemas.openxmlformats.org/spreadsheetml/2006/main" id="6" name="Table6" displayName="Table6" ref="B57:P62" totalsRowCount="1" headerRowDxfId="226" dataDxfId="225" totalsRowDxfId="224">
  <tableColumns count="15">
    <tableColumn id="1" name="CHARITY/GIFTS" totalsRowFunction="custom" dataDxfId="223" totalsRowDxfId="222">
      <totalsRowFormula>"Total " &amp; Table6[[#Headers],[CHARITY/GIFTS]]</totalsRowFormula>
    </tableColumn>
    <tableColumn id="2" name="JAN" totalsRowFunction="sum" dataDxfId="221" totalsRowDxfId="220"/>
    <tableColumn id="3" name="FEB" totalsRowFunction="sum" dataDxfId="219" totalsRowDxfId="218"/>
    <tableColumn id="4" name="MAR" totalsRowFunction="sum" dataDxfId="217" totalsRowDxfId="216"/>
    <tableColumn id="5" name="APR" totalsRowFunction="sum" dataDxfId="215" totalsRowDxfId="214"/>
    <tableColumn id="6" name="MAY" totalsRowFunction="sum" dataDxfId="213" totalsRowDxfId="212"/>
    <tableColumn id="7" name="JUN" totalsRowFunction="sum" dataDxfId="211" totalsRowDxfId="210"/>
    <tableColumn id="8" name="JUL" totalsRowFunction="sum" dataDxfId="209" totalsRowDxfId="208"/>
    <tableColumn id="9" name="AUG" totalsRowFunction="sum" dataDxfId="207" totalsRowDxfId="206"/>
    <tableColumn id="10" name="SEP" totalsRowFunction="sum" dataDxfId="205" totalsRowDxfId="204"/>
    <tableColumn id="11" name="OCT" totalsRowFunction="sum" dataDxfId="203" totalsRowDxfId="202"/>
    <tableColumn id="12" name="NOV" totalsRowFunction="sum" dataDxfId="201" totalsRowDxfId="200"/>
    <tableColumn id="13" name="DEC" totalsRowFunction="sum" dataDxfId="199" totalsRowDxfId="198"/>
    <tableColumn id="14" name="Total" totalsRowFunction="sum" dataDxfId="197" totalsRowDxfId="196">
      <calculatedColumnFormula>SUM(C58:N58)</calculatedColumnFormula>
    </tableColumn>
    <tableColumn id="15" name="Avg" totalsRowFunction="custom" dataDxfId="195" totalsRowDxfId="194">
      <calculatedColumnFormula>O58/COLUMNS(C58:N58)</calculatedColumnFormula>
      <totalsRowFormula>Table6[[#Totals],[Total]]/COLUMNS(Table6[[#Totals],[JAN]:[DEC]])</totalsRowFormula>
    </tableColumn>
  </tableColumns>
  <tableStyleInfo name="V42_ExpenseCategory2" showFirstColumn="1" showLastColumn="0" showRowStripes="0" showColumnStripes="1"/>
</table>
</file>

<file path=xl/tables/table6.xml><?xml version="1.0" encoding="utf-8"?>
<table xmlns="http://schemas.openxmlformats.org/spreadsheetml/2006/main" id="7" name="Table7" displayName="Table7" ref="B64:P74" totalsRowCount="1" headerRowDxfId="193" dataDxfId="192" totalsRowDxfId="191" dataCellStyle="Comma">
  <tableColumns count="15">
    <tableColumn id="1" name="DAILY LIVING" totalsRowFunction="custom" dataDxfId="190" totalsRowDxfId="189">
      <totalsRowFormula>"Total " &amp; Table7[[#Headers],[DAILY LIVING]]</totalsRowFormula>
    </tableColumn>
    <tableColumn id="2" name="JAN" totalsRowFunction="sum" dataDxfId="188" totalsRowDxfId="187" dataCellStyle="Comma"/>
    <tableColumn id="3" name="FEB" totalsRowFunction="sum" dataDxfId="186" totalsRowDxfId="185" dataCellStyle="Comma"/>
    <tableColumn id="4" name="MAR" totalsRowFunction="sum" dataDxfId="184" totalsRowDxfId="183" dataCellStyle="Comma"/>
    <tableColumn id="5" name="APR" totalsRowFunction="sum" dataDxfId="182" totalsRowDxfId="181" dataCellStyle="Comma"/>
    <tableColumn id="6" name="MAY" totalsRowFunction="sum" dataDxfId="180" totalsRowDxfId="179" dataCellStyle="Comma"/>
    <tableColumn id="7" name="JUN" totalsRowFunction="sum" dataDxfId="178" totalsRowDxfId="177" dataCellStyle="Comma"/>
    <tableColumn id="8" name="JUL" totalsRowFunction="sum" dataDxfId="176" totalsRowDxfId="175" dataCellStyle="Comma"/>
    <tableColumn id="9" name="AUG" totalsRowFunction="sum" dataDxfId="174" totalsRowDxfId="173" dataCellStyle="Comma"/>
    <tableColumn id="10" name="SEP" totalsRowFunction="sum" dataDxfId="172" totalsRowDxfId="171" dataCellStyle="Comma"/>
    <tableColumn id="11" name="OCT" totalsRowFunction="sum" dataDxfId="170" totalsRowDxfId="169" dataCellStyle="Comma"/>
    <tableColumn id="12" name="NOV" totalsRowFunction="sum" dataDxfId="168" totalsRowDxfId="167" dataCellStyle="Comma"/>
    <tableColumn id="13" name="DEC" totalsRowFunction="sum" dataDxfId="166" totalsRowDxfId="165" dataCellStyle="Comma"/>
    <tableColumn id="14" name="Total" totalsRowFunction="sum" dataDxfId="164" totalsRowDxfId="163">
      <calculatedColumnFormula>SUM(C65:N65)</calculatedColumnFormula>
    </tableColumn>
    <tableColumn id="15" name="Avg" totalsRowFunction="custom" dataDxfId="162" totalsRowDxfId="161">
      <calculatedColumnFormula>O65/COLUMNS(C65:N65)</calculatedColumnFormula>
      <totalsRowFormula>Table7[[#Totals],[Total]]/COLUMNS(Table7[[#Totals],[JAN]:[DEC]])</totalsRowFormula>
    </tableColumn>
  </tableColumns>
  <tableStyleInfo name="V42_ExpenseCategory2" showFirstColumn="1" showLastColumn="0" showRowStripes="0" showColumnStripes="1"/>
</table>
</file>

<file path=xl/tables/table7.xml><?xml version="1.0" encoding="utf-8"?>
<table xmlns="http://schemas.openxmlformats.org/spreadsheetml/2006/main" id="8" name="Table8" displayName="Table8" ref="B76:P88" totalsRowCount="1" headerRowDxfId="160" dataDxfId="159" totalsRowDxfId="158" dataCellStyle="Comma">
  <tableColumns count="15">
    <tableColumn id="1" name="ENTERTAINMENT" totalsRowFunction="custom" dataDxfId="157" totalsRowDxfId="156">
      <totalsRowFormula>"Total " &amp; Table8[[#Headers],[ENTERTAINMENT]]</totalsRowFormula>
    </tableColumn>
    <tableColumn id="2" name="JAN" totalsRowFunction="sum" dataDxfId="155" totalsRowDxfId="154" dataCellStyle="Comma"/>
    <tableColumn id="3" name="FEB" totalsRowFunction="sum" dataDxfId="153" totalsRowDxfId="152" dataCellStyle="Comma"/>
    <tableColumn id="4" name="MAR" totalsRowFunction="sum" dataDxfId="151" totalsRowDxfId="150" dataCellStyle="Comma"/>
    <tableColumn id="5" name="APR" totalsRowFunction="sum" dataDxfId="149" totalsRowDxfId="148" dataCellStyle="Comma"/>
    <tableColumn id="6" name="MAY" totalsRowFunction="sum" dataDxfId="147" totalsRowDxfId="146" dataCellStyle="Comma"/>
    <tableColumn id="7" name="JUN" totalsRowFunction="sum" dataDxfId="145" totalsRowDxfId="144" dataCellStyle="Comma"/>
    <tableColumn id="8" name="JUL" totalsRowFunction="sum" dataDxfId="143" totalsRowDxfId="142" dataCellStyle="Comma"/>
    <tableColumn id="9" name="AUG" totalsRowFunction="sum" dataDxfId="141" totalsRowDxfId="140" dataCellStyle="Comma"/>
    <tableColumn id="10" name="SEP" totalsRowFunction="sum" dataDxfId="139" totalsRowDxfId="138" dataCellStyle="Comma"/>
    <tableColumn id="11" name="OCT" totalsRowFunction="sum" dataDxfId="137" totalsRowDxfId="136" dataCellStyle="Comma"/>
    <tableColumn id="12" name="NOV" totalsRowFunction="sum" dataDxfId="135" totalsRowDxfId="134" dataCellStyle="Comma"/>
    <tableColumn id="13" name="DEC" totalsRowFunction="sum" dataDxfId="133" totalsRowDxfId="132" dataCellStyle="Comma"/>
    <tableColumn id="14" name="Total" totalsRowFunction="sum" dataDxfId="131" totalsRowDxfId="130">
      <calculatedColumnFormula>SUM(C77:N77)</calculatedColumnFormula>
    </tableColumn>
    <tableColumn id="15" name="Avg" totalsRowFunction="custom" dataDxfId="129" totalsRowDxfId="128">
      <calculatedColumnFormula>O77/COLUMNS(C77:N77)</calculatedColumnFormula>
      <totalsRowFormula>Table8[[#Totals],[Total]]/COLUMNS(Table8[[#Totals],[JAN]:[DEC]])</totalsRowFormula>
    </tableColumn>
  </tableColumns>
  <tableStyleInfo name="V42_ExpenseCategory2" showFirstColumn="1" showLastColumn="0" showRowStripes="0" showColumnStripes="1"/>
</table>
</file>

<file path=xl/tables/table8.xml><?xml version="1.0" encoding="utf-8"?>
<table xmlns="http://schemas.openxmlformats.org/spreadsheetml/2006/main" id="9" name="Table9" displayName="Table9" ref="B90:P97" totalsRowCount="1" headerRowDxfId="127" dataDxfId="126" totalsRowDxfId="125" dataCellStyle="Comma">
  <tableColumns count="15">
    <tableColumn id="1" name="SAVINGS" totalsRowFunction="custom" dataDxfId="124" totalsRowDxfId="123">
      <totalsRowFormula>"Total " &amp;Table9[[#Headers],[SAVINGS]]</totalsRowFormula>
    </tableColumn>
    <tableColumn id="2" name="JAN" totalsRowFunction="sum" dataDxfId="122" totalsRowDxfId="121" dataCellStyle="Comma"/>
    <tableColumn id="3" name="FEB" totalsRowFunction="sum" dataDxfId="120" totalsRowDxfId="119" dataCellStyle="Comma"/>
    <tableColumn id="4" name="MAR" totalsRowFunction="sum" dataDxfId="118" totalsRowDxfId="117" dataCellStyle="Comma"/>
    <tableColumn id="5" name="APR" totalsRowFunction="sum" dataDxfId="116" totalsRowDxfId="115" dataCellStyle="Comma"/>
    <tableColumn id="6" name="MAY" totalsRowFunction="sum" dataDxfId="114" totalsRowDxfId="113" dataCellStyle="Comma"/>
    <tableColumn id="7" name="JUN" totalsRowFunction="sum" dataDxfId="112" totalsRowDxfId="111" dataCellStyle="Comma"/>
    <tableColumn id="8" name="JUL" totalsRowFunction="sum" dataDxfId="110" totalsRowDxfId="109" dataCellStyle="Comma"/>
    <tableColumn id="9" name="AUG" totalsRowFunction="sum" dataDxfId="108" totalsRowDxfId="107" dataCellStyle="Comma"/>
    <tableColumn id="10" name="SEP" totalsRowFunction="sum" dataDxfId="106" totalsRowDxfId="105" dataCellStyle="Comma"/>
    <tableColumn id="11" name="OCT" totalsRowFunction="sum" dataDxfId="104" totalsRowDxfId="103" dataCellStyle="Comma"/>
    <tableColumn id="12" name="NOV" totalsRowFunction="sum" dataDxfId="102" totalsRowDxfId="101" dataCellStyle="Comma"/>
    <tableColumn id="13" name="DEC" totalsRowFunction="sum" dataDxfId="100" totalsRowDxfId="99" dataCellStyle="Comma"/>
    <tableColumn id="14" name="Total" totalsRowFunction="sum" dataDxfId="98" totalsRowDxfId="97">
      <calculatedColumnFormula>SUM(C91:N91)</calculatedColumnFormula>
    </tableColumn>
    <tableColumn id="15" name="Avg" totalsRowFunction="custom" dataDxfId="96" totalsRowDxfId="95">
      <calculatedColumnFormula>O91/COLUMNS(C91:N91)</calculatedColumnFormula>
      <totalsRowFormula>Table9[[#Totals],[Total]]/COLUMNS(Table9[[#Totals],[JAN]:[DEC]])</totalsRowFormula>
    </tableColumn>
  </tableColumns>
  <tableStyleInfo name="V42_ExpenseCategory2" showFirstColumn="1" showLastColumn="0" showRowStripes="0" showColumnStripes="1"/>
</table>
</file>

<file path=xl/tables/table9.xml><?xml version="1.0" encoding="utf-8"?>
<table xmlns="http://schemas.openxmlformats.org/spreadsheetml/2006/main" id="10" name="Table10" displayName="Table10" ref="B99:P107" totalsRowCount="1" headerRowDxfId="94" dataDxfId="93" totalsRowDxfId="92" dataCellStyle="Comma">
  <tableColumns count="15">
    <tableColumn id="1" name="OBLIGATIONS" totalsRowFunction="custom" dataDxfId="91" totalsRowDxfId="90">
      <totalsRowFormula>"Total " &amp; Table10[[#Headers],[OBLIGATIONS]]</totalsRowFormula>
    </tableColumn>
    <tableColumn id="2" name="JAN" totalsRowFunction="sum" dataDxfId="89" totalsRowDxfId="88" dataCellStyle="Comma"/>
    <tableColumn id="3" name="FEB" totalsRowFunction="sum" dataDxfId="87" totalsRowDxfId="86" dataCellStyle="Comma"/>
    <tableColumn id="4" name="MAR" totalsRowFunction="sum" dataDxfId="85" totalsRowDxfId="84" dataCellStyle="Comma"/>
    <tableColumn id="5" name="APR" totalsRowFunction="sum" dataDxfId="83" totalsRowDxfId="82" dataCellStyle="Comma"/>
    <tableColumn id="6" name="MAY" totalsRowFunction="sum" dataDxfId="81" totalsRowDxfId="80" dataCellStyle="Comma"/>
    <tableColumn id="7" name="JUN" totalsRowFunction="sum" dataDxfId="79" totalsRowDxfId="78" dataCellStyle="Comma"/>
    <tableColumn id="8" name="JUL" totalsRowFunction="sum" dataDxfId="77" totalsRowDxfId="76" dataCellStyle="Comma"/>
    <tableColumn id="9" name="AUG" totalsRowFunction="sum" dataDxfId="75" totalsRowDxfId="74" dataCellStyle="Comma"/>
    <tableColumn id="10" name="SEP" totalsRowFunction="sum" dataDxfId="73" totalsRowDxfId="72" dataCellStyle="Comma"/>
    <tableColumn id="11" name="OCT" totalsRowFunction="sum" dataDxfId="71" totalsRowDxfId="70" dataCellStyle="Comma"/>
    <tableColumn id="12" name="NOV" totalsRowFunction="sum" dataDxfId="69" totalsRowDxfId="68" dataCellStyle="Comma"/>
    <tableColumn id="13" name="DEC" totalsRowFunction="sum" dataDxfId="67" totalsRowDxfId="66" dataCellStyle="Comma"/>
    <tableColumn id="14" name="Total" totalsRowFunction="sum" dataDxfId="65" totalsRowDxfId="64">
      <calculatedColumnFormula>SUM(C100:N100)</calculatedColumnFormula>
    </tableColumn>
    <tableColumn id="15" name="Avg" totalsRowFunction="custom" dataDxfId="63" totalsRowDxfId="62">
      <calculatedColumnFormula>O100/COLUMNS(C100:N100)</calculatedColumnFormula>
      <totalsRowFormula>Table10[[#Totals],[Total]]/COLUMNS(Table10[[#Totals],[JAN]:[DEC]])</totalsRowFormula>
    </tableColumn>
  </tableColumns>
  <tableStyleInfo name="V42_ExpenseCategory2" showFirstColumn="1" showLastColumn="0" showRowStripes="0" showColumnStripes="1"/>
</table>
</file>

<file path=xl/tables/table10.xml><?xml version="1.0" encoding="utf-8"?>
<table xmlns="http://schemas.openxmlformats.org/spreadsheetml/2006/main" id="11" name="Table11" displayName="Table11" ref="B109:P114" totalsRowCount="1" headerRowDxfId="61" dataDxfId="60" totalsRowDxfId="59">
  <tableColumns count="15">
    <tableColumn id="1" name="SUBSCRIPTIONS" totalsRowFunction="custom" dataDxfId="58" totalsRowDxfId="57">
      <totalsRowFormula>"Total " &amp;Table11[[#Headers],[SUBSCRIPTIONS]]</totalsRowFormula>
    </tableColumn>
    <tableColumn id="2" name="JAN" totalsRowFunction="sum" dataDxfId="56" totalsRowDxfId="55"/>
    <tableColumn id="3" name="FEB" totalsRowFunction="sum" dataDxfId="54" totalsRowDxfId="53"/>
    <tableColumn id="4" name="MAR" totalsRowFunction="sum" dataDxfId="52" totalsRowDxfId="51"/>
    <tableColumn id="5" name="APR" totalsRowFunction="sum" dataDxfId="50" totalsRowDxfId="49"/>
    <tableColumn id="6" name="MAY" totalsRowFunction="sum" dataDxfId="48" totalsRowDxfId="47"/>
    <tableColumn id="7" name="JUN" totalsRowFunction="sum" dataDxfId="46" totalsRowDxfId="45"/>
    <tableColumn id="8" name="JUL" totalsRowFunction="sum" dataDxfId="44" totalsRowDxfId="43"/>
    <tableColumn id="9" name="AUG" totalsRowFunction="sum" dataDxfId="42" totalsRowDxfId="41"/>
    <tableColumn id="10" name="SEP" totalsRowFunction="sum" dataDxfId="40" totalsRowDxfId="39"/>
    <tableColumn id="11" name="OCT" totalsRowFunction="sum" dataDxfId="38" totalsRowDxfId="37"/>
    <tableColumn id="12" name="NOV" totalsRowFunction="sum" dataDxfId="36" totalsRowDxfId="35"/>
    <tableColumn id="13" name="DEC" totalsRowFunction="sum" dataDxfId="34" totalsRowDxfId="33"/>
    <tableColumn id="14" name="Total" totalsRowFunction="sum" dataDxfId="32">
      <calculatedColumnFormula>SUM(C110:N110)</calculatedColumnFormula>
    </tableColumn>
    <tableColumn id="15" name="Avg" totalsRowFunction="custom" dataDxfId="31">
      <calculatedColumnFormula>O110/COLUMNS(C110:N110)</calculatedColumnFormula>
      <totalsRowFormula>Table11[[#Totals],[Total]]/COLUMNS(Table11[[#Totals],[JAN]:[DEC]])</totalsRowFormula>
    </tableColumn>
  </tableColumns>
  <tableStyleInfo name="V42_ExpenseCategory2" showFirstColumn="1" showLastColumn="0" showRowStripes="0" showColumnStripes="1"/>
</table>
</file>

<file path=xl/tables/table11.xml><?xml version="1.0" encoding="utf-8"?>
<table xmlns="http://schemas.openxmlformats.org/spreadsheetml/2006/main" id="12" name="Table12" displayName="Table12" ref="B116:P121" totalsRowCount="1" headerRowDxfId="30" dataDxfId="29" totalsRowDxfId="28">
  <tableColumns count="15">
    <tableColumn id="1" name="MISCELLANEOUS" totalsRowFunction="custom" dataDxfId="27" totalsRowDxfId="26">
      <totalsRowFormula>"Total " &amp;Table12[[#Headers],[MISCELLANEOUS]]</totalsRowFormula>
    </tableColumn>
    <tableColumn id="2" name="JAN" totalsRowFunction="sum" dataDxfId="25" totalsRowDxfId="24"/>
    <tableColumn id="3" name="FEB" totalsRowFunction="sum" dataDxfId="23" totalsRowDxfId="22"/>
    <tableColumn id="4" name="MAR" totalsRowFunction="sum" dataDxfId="21" totalsRowDxfId="20"/>
    <tableColumn id="5" name="APR" totalsRowFunction="sum" dataDxfId="19" totalsRowDxfId="18"/>
    <tableColumn id="6" name="MAY" totalsRowFunction="sum" dataDxfId="17" totalsRowDxfId="16"/>
    <tableColumn id="7" name="JUN" totalsRowFunction="sum" dataDxfId="15" totalsRowDxfId="14"/>
    <tableColumn id="8" name="JUL" totalsRowFunction="sum" dataDxfId="13" totalsRowDxfId="12"/>
    <tableColumn id="9" name="AUG" totalsRowFunction="sum" dataDxfId="11" totalsRowDxfId="10"/>
    <tableColumn id="10" name="SEP" totalsRowFunction="sum" dataDxfId="9" totalsRowDxfId="8"/>
    <tableColumn id="11" name="OCT" totalsRowFunction="sum" dataDxfId="7" totalsRowDxfId="6"/>
    <tableColumn id="12" name="NOV" totalsRowFunction="sum" dataDxfId="5" totalsRowDxfId="4"/>
    <tableColumn id="13" name="DEC" totalsRowFunction="sum" dataDxfId="3" totalsRowDxfId="2"/>
    <tableColumn id="14" name="Total" totalsRowFunction="sum" dataDxfId="1">
      <calculatedColumnFormula>SUM(C117:N117)</calculatedColumnFormula>
    </tableColumn>
    <tableColumn id="15" name="Avg" totalsRowFunction="custom" dataDxfId="0">
      <calculatedColumnFormula>O117/COLUMNS(C117:N117)</calculatedColumnFormula>
      <totalsRowFormula>Table12[[#Totals],[Total]]/COLUMNS(Table12[[#Totals],[JAN]:[DEC]])</totalsRowFormula>
    </tableColumn>
  </tableColumns>
  <tableStyleInfo name="V42_ExpenseCategory2" showFirstColumn="1" showLastColumn="0" showRowStripes="0" showColumnStripes="1"/>
</table>
</file>

<file path=xl/theme/theme1.xml><?xml version="1.0" encoding="utf-8"?>
<a:theme xmlns:a="http://schemas.openxmlformats.org/drawingml/2006/main" name="Vertex42">
  <a:themeElements>
    <a:clrScheme name="Office42">
      <a:dk1>
        <a:sysClr val="windowText" lastClr="000000"/>
      </a:dk1>
      <a:lt1>
        <a:srgbClr val="FFFFFF"/>
      </a:lt1>
      <a:dk2>
        <a:srgbClr val="283C61"/>
      </a:dk2>
      <a:lt2>
        <a:srgbClr val="F1EBDD"/>
      </a:lt2>
      <a:accent1>
        <a:srgbClr val="597CBB"/>
      </a:accent1>
      <a:accent2>
        <a:srgbClr val="BB5965"/>
      </a:accent2>
      <a:accent3>
        <a:srgbClr val="6CBB59"/>
      </a:accent3>
      <a:accent4>
        <a:srgbClr val="BB7C59"/>
      </a:accent4>
      <a:accent5>
        <a:srgbClr val="9F59BB"/>
      </a:accent5>
      <a:accent6>
        <a:srgbClr val="59BBAB"/>
      </a:accent6>
      <a:hlink>
        <a:srgbClr val="BFD9B6"/>
      </a:hlink>
      <a:folHlink>
        <a:srgbClr val="D0B6D9"/>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money-management-template.html" TargetMode="External"/><Relationship Id="rId7" Type="http://schemas.openxmlformats.org/officeDocument/2006/relationships/drawing" Target="../drawings/drawing1.xml"/><Relationship Id="rId2" Type="http://schemas.openxmlformats.org/officeDocument/2006/relationships/hyperlink" Target="https://www.vertex42.com/ExcelArticles/how-to-make-a-budget.html" TargetMode="External"/><Relationship Id="rId1" Type="http://schemas.openxmlformats.org/officeDocument/2006/relationships/hyperlink" Target="https://www.vertex42.com/ExcelTemplates/personal-budget-spreadsheet.html" TargetMode="External"/><Relationship Id="rId6" Type="http://schemas.openxmlformats.org/officeDocument/2006/relationships/printerSettings" Target="../printerSettings/printerSettings2.bin"/><Relationship Id="rId5" Type="http://schemas.openxmlformats.org/officeDocument/2006/relationships/hyperlink" Target="https://www.vertex42.com/ExcelTemplates/income-and-expense-worksheet.html" TargetMode="External"/><Relationship Id="rId4" Type="http://schemas.openxmlformats.org/officeDocument/2006/relationships/hyperlink" Target="https://www.vertex42.com/blog/money/principles-of-personal-finance.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personal-budget-spreadsheet.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3.png"/><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B2:Q127"/>
  <sheetViews>
    <sheetView showGridLines="0" tabSelected="1" workbookViewId="0">
      <pane ySplit="9" topLeftCell="A10" activePane="bottomLeft" state="frozen"/>
      <selection pane="bottomLeft" activeCell="R7" sqref="R7"/>
    </sheetView>
  </sheetViews>
  <sheetFormatPr defaultRowHeight="15"/>
  <cols>
    <col min="1" max="1" width="9" style="1"/>
    <col min="2" max="2" width="18.875" style="1" customWidth="1"/>
    <col min="3" max="3" width="8.875" style="1" customWidth="1"/>
    <col min="4" max="14" width="6.25" style="1" customWidth="1"/>
    <col min="15" max="15" width="7.375" style="1" customWidth="1"/>
    <col min="16" max="16" width="6.25" style="1" customWidth="1"/>
    <col min="17" max="16384" width="9" style="1"/>
  </cols>
  <sheetData>
    <row r="2" spans="2:17" s="23" customFormat="1" ht="26.1" customHeight="1">
      <c r="B2" s="70" t="s">
        <v>105</v>
      </c>
      <c r="C2" s="70"/>
      <c r="D2" s="70"/>
      <c r="E2" s="70"/>
      <c r="F2" s="70"/>
      <c r="G2" s="70"/>
      <c r="H2" s="70"/>
      <c r="I2" s="70"/>
      <c r="J2" s="70"/>
      <c r="K2" s="70"/>
      <c r="L2" s="70"/>
      <c r="M2" s="70"/>
      <c r="N2" s="70"/>
      <c r="O2" s="70"/>
      <c r="P2" s="70"/>
    </row>
    <row r="3" spans="2:17">
      <c r="B3" s="2"/>
      <c r="P3" s="68"/>
    </row>
    <row r="4" spans="2:17">
      <c r="B4" s="4" t="s">
        <v>63</v>
      </c>
      <c r="C4" s="69">
        <v>20000</v>
      </c>
      <c r="N4" s="5" t="s">
        <v>82</v>
      </c>
    </row>
    <row r="5" spans="2:17" s="31" customFormat="1">
      <c r="B5" s="29"/>
      <c r="C5" s="30" t="s">
        <v>64</v>
      </c>
      <c r="D5" s="30" t="s">
        <v>65</v>
      </c>
      <c r="E5" s="30" t="s">
        <v>66</v>
      </c>
      <c r="F5" s="30" t="s">
        <v>67</v>
      </c>
      <c r="G5" s="30" t="s">
        <v>68</v>
      </c>
      <c r="H5" s="30" t="s">
        <v>69</v>
      </c>
      <c r="I5" s="30" t="s">
        <v>70</v>
      </c>
      <c r="J5" s="30" t="s">
        <v>71</v>
      </c>
      <c r="K5" s="30" t="s">
        <v>72</v>
      </c>
      <c r="L5" s="30" t="s">
        <v>73</v>
      </c>
      <c r="M5" s="30" t="s">
        <v>74</v>
      </c>
      <c r="N5" s="30" t="s">
        <v>75</v>
      </c>
      <c r="O5" s="29" t="s">
        <v>76</v>
      </c>
      <c r="P5" s="29" t="s">
        <v>84</v>
      </c>
    </row>
    <row r="6" spans="2:17" s="31" customFormat="1">
      <c r="B6" s="6" t="s">
        <v>2</v>
      </c>
      <c r="C6" s="7">
        <f>Table2[[#Totals],[JAN]]</f>
        <v>0</v>
      </c>
      <c r="D6" s="7">
        <f>Table2[[#Totals],[FEB]]</f>
        <v>0</v>
      </c>
      <c r="E6" s="7">
        <f>Table2[[#Totals],[MAR]]</f>
        <v>0</v>
      </c>
      <c r="F6" s="7">
        <f>Table2[[#Totals],[APR]]</f>
        <v>0</v>
      </c>
      <c r="G6" s="7">
        <f>Table2[[#Totals],[MAY]]</f>
        <v>0</v>
      </c>
      <c r="H6" s="7">
        <f>Table2[[#Totals],[JUN]]</f>
        <v>0</v>
      </c>
      <c r="I6" s="7">
        <f>Table2[[#Totals],[JUL]]</f>
        <v>0</v>
      </c>
      <c r="J6" s="7">
        <f>Table2[[#Totals],[AUG]]</f>
        <v>0</v>
      </c>
      <c r="K6" s="7">
        <f>Table2[[#Totals],[SEP]]</f>
        <v>0</v>
      </c>
      <c r="L6" s="7">
        <f>Table2[[#Totals],[OCT]]</f>
        <v>0</v>
      </c>
      <c r="M6" s="7">
        <f>Table2[[#Totals],[NOV]]</f>
        <v>0</v>
      </c>
      <c r="N6" s="7">
        <f>Table2[[#Totals],[DEC]]</f>
        <v>0</v>
      </c>
      <c r="O6" s="32">
        <f>SUM(C6:N6)</f>
        <v>0</v>
      </c>
      <c r="P6" s="32">
        <f>O6/COLUMNS(C6:N6)</f>
        <v>0</v>
      </c>
    </row>
    <row r="7" spans="2:17" s="31" customFormat="1">
      <c r="B7" s="8" t="s">
        <v>3</v>
      </c>
      <c r="C7" s="9">
        <f>SUM(Table3[[#Totals],[JAN]],Table4[[#Totals],[JAN]],Table5[[#Totals],[JAN]],Table6[[#Totals],[JAN]],Table7[[#Totals],[JAN]],Table8[[#Totals],[JAN]],Table9[[#Totals],[JAN]],Table10[[#Totals],[JAN]],Table11[[#Totals],[JAN]],Table12[[#Totals],[JAN]])</f>
        <v>0</v>
      </c>
      <c r="D7" s="9">
        <f>SUM(Table3[[#Totals],[FEB]],Table4[[#Totals],[FEB]],Table5[[#Totals],[FEB]],Table6[[#Totals],[FEB]],Table7[[#Totals],[FEB]],Table8[[#Totals],[FEB]],Table9[[#Totals],[FEB]],Table10[[#Totals],[FEB]],Table11[[#Totals],[FEB]],Table12[[#Totals],[FEB]])</f>
        <v>0</v>
      </c>
      <c r="E7" s="9">
        <f>SUM(Table3[[#Totals],[MAR]],Table4[[#Totals],[MAR]],Table5[[#Totals],[MAR]],Table6[[#Totals],[MAR]],Table7[[#Totals],[MAR]],Table8[[#Totals],[MAR]],Table9[[#Totals],[MAR]],Table10[[#Totals],[MAR]],Table11[[#Totals],[MAR]],Table12[[#Totals],[MAR]])</f>
        <v>0</v>
      </c>
      <c r="F7" s="9">
        <f>SUM(Table3[[#Totals],[APR]],Table4[[#Totals],[APR]],Table5[[#Totals],[APR]],Table6[[#Totals],[APR]],Table7[[#Totals],[APR]],Table8[[#Totals],[APR]],Table9[[#Totals],[APR]],Table10[[#Totals],[APR]],Table11[[#Totals],[APR]],Table12[[#Totals],[APR]])</f>
        <v>0</v>
      </c>
      <c r="G7" s="9">
        <f>SUM(Table3[[#Totals],[MAY]],Table4[[#Totals],[MAY]],Table5[[#Totals],[MAY]],Table6[[#Totals],[MAY]],Table7[[#Totals],[MAY]],Table8[[#Totals],[MAY]],Table9[[#Totals],[MAY]],Table10[[#Totals],[MAY]],Table11[[#Totals],[MAY]],Table12[[#Totals],[MAY]])</f>
        <v>0</v>
      </c>
      <c r="H7" s="9">
        <f>SUM(Table3[[#Totals],[JUN]],Table4[[#Totals],[JUN]],Table5[[#Totals],[JUN]],Table6[[#Totals],[JUN]],Table7[[#Totals],[JUN]],Table8[[#Totals],[JUN]],Table9[[#Totals],[JUN]],Table10[[#Totals],[JUN]],Table11[[#Totals],[JUN]],Table12[[#Totals],[JUN]])</f>
        <v>0</v>
      </c>
      <c r="I7" s="9">
        <f>SUM(Table3[[#Totals],[JUL]],Table4[[#Totals],[JUL]],Table5[[#Totals],[JUL]],Table6[[#Totals],[JUL]],Table7[[#Totals],[JUL]],Table8[[#Totals],[JUL]],Table9[[#Totals],[JUL]],Table10[[#Totals],[JUL]],Table11[[#Totals],[JUL]],Table12[[#Totals],[JUL]])</f>
        <v>0</v>
      </c>
      <c r="J7" s="9">
        <f>SUM(Table3[[#Totals],[AUG]],Table4[[#Totals],[AUG]],Table5[[#Totals],[AUG]],Table6[[#Totals],[AUG]],Table7[[#Totals],[AUG]],Table8[[#Totals],[AUG]],Table9[[#Totals],[AUG]],Table10[[#Totals],[AUG]],Table11[[#Totals],[AUG]],Table12[[#Totals],[AUG]])</f>
        <v>0</v>
      </c>
      <c r="K7" s="9">
        <f>SUM(Table3[[#Totals],[SEP]],Table4[[#Totals],[SEP]],Table5[[#Totals],[SEP]],Table6[[#Totals],[SEP]],Table7[[#Totals],[SEP]],Table8[[#Totals],[SEP]],Table9[[#Totals],[SEP]],Table10[[#Totals],[SEP]],Table11[[#Totals],[SEP]],Table12[[#Totals],[SEP]])</f>
        <v>0</v>
      </c>
      <c r="L7" s="9">
        <f>SUM(Table3[[#Totals],[OCT]],Table4[[#Totals],[OCT]],Table5[[#Totals],[OCT]],Table6[[#Totals],[OCT]],Table7[[#Totals],[OCT]],Table8[[#Totals],[OCT]],Table9[[#Totals],[OCT]],Table10[[#Totals],[OCT]],Table11[[#Totals],[OCT]],Table12[[#Totals],[OCT]])</f>
        <v>0</v>
      </c>
      <c r="M7" s="9">
        <f>SUM(Table3[[#Totals],[NOV]],Table4[[#Totals],[NOV]],Table5[[#Totals],[NOV]],Table6[[#Totals],[NOV]],Table7[[#Totals],[NOV]],Table8[[#Totals],[NOV]],Table9[[#Totals],[NOV]],Table10[[#Totals],[NOV]],Table11[[#Totals],[NOV]],Table12[[#Totals],[NOV]])</f>
        <v>0</v>
      </c>
      <c r="N7" s="9">
        <f>SUM(Table3[[#Totals],[DEC]],Table4[[#Totals],[DEC]],Table5[[#Totals],[DEC]],Table6[[#Totals],[DEC]],Table7[[#Totals],[DEC]],Table8[[#Totals],[DEC]],Table9[[#Totals],[DEC]],Table10[[#Totals],[DEC]],Table11[[#Totals],[DEC]],Table12[[#Totals],[DEC]])</f>
        <v>0</v>
      </c>
      <c r="O7" s="32">
        <f>SUM(C7:N7)</f>
        <v>0</v>
      </c>
      <c r="P7" s="32">
        <f>O7/COLUMNS(C7:N7)</f>
        <v>0</v>
      </c>
    </row>
    <row r="8" spans="2:17" s="31" customFormat="1" ht="15.75" thickBot="1">
      <c r="B8" s="10" t="s">
        <v>115</v>
      </c>
      <c r="C8" s="24">
        <f t="shared" ref="C8:N8" si="0">C6-C7</f>
        <v>0</v>
      </c>
      <c r="D8" s="24">
        <f t="shared" si="0"/>
        <v>0</v>
      </c>
      <c r="E8" s="24">
        <f t="shared" si="0"/>
        <v>0</v>
      </c>
      <c r="F8" s="24">
        <f t="shared" si="0"/>
        <v>0</v>
      </c>
      <c r="G8" s="24">
        <f t="shared" si="0"/>
        <v>0</v>
      </c>
      <c r="H8" s="24">
        <f t="shared" si="0"/>
        <v>0</v>
      </c>
      <c r="I8" s="24">
        <f t="shared" si="0"/>
        <v>0</v>
      </c>
      <c r="J8" s="24">
        <f t="shared" si="0"/>
        <v>0</v>
      </c>
      <c r="K8" s="24">
        <f t="shared" si="0"/>
        <v>0</v>
      </c>
      <c r="L8" s="24">
        <f t="shared" si="0"/>
        <v>0</v>
      </c>
      <c r="M8" s="24">
        <f t="shared" si="0"/>
        <v>0</v>
      </c>
      <c r="N8" s="24">
        <f t="shared" si="0"/>
        <v>0</v>
      </c>
      <c r="O8" s="24">
        <f>SUM(C8:N8)</f>
        <v>0</v>
      </c>
      <c r="P8" s="24">
        <f>O8/COLUMNS(C8:N8)</f>
        <v>0</v>
      </c>
    </row>
    <row r="9" spans="2:17" s="31" customFormat="1" ht="15.75" thickTop="1">
      <c r="B9" s="6" t="s">
        <v>77</v>
      </c>
      <c r="C9" s="7">
        <f>C6-C7+C4</f>
        <v>20000</v>
      </c>
      <c r="D9" s="7">
        <f t="shared" ref="D9:N9" si="1">C9+D6-D7</f>
        <v>20000</v>
      </c>
      <c r="E9" s="7">
        <f t="shared" si="1"/>
        <v>20000</v>
      </c>
      <c r="F9" s="7">
        <f t="shared" si="1"/>
        <v>20000</v>
      </c>
      <c r="G9" s="7">
        <f t="shared" si="1"/>
        <v>20000</v>
      </c>
      <c r="H9" s="7">
        <f t="shared" si="1"/>
        <v>20000</v>
      </c>
      <c r="I9" s="7">
        <f t="shared" si="1"/>
        <v>20000</v>
      </c>
      <c r="J9" s="7">
        <f t="shared" si="1"/>
        <v>20000</v>
      </c>
      <c r="K9" s="7">
        <f t="shared" si="1"/>
        <v>20000</v>
      </c>
      <c r="L9" s="7">
        <f t="shared" si="1"/>
        <v>20000</v>
      </c>
      <c r="M9" s="7">
        <f t="shared" si="1"/>
        <v>20000</v>
      </c>
      <c r="N9" s="7">
        <f t="shared" si="1"/>
        <v>20000</v>
      </c>
      <c r="O9" s="33"/>
      <c r="P9" s="33"/>
    </row>
    <row r="10" spans="2:17" s="31" customFormat="1"/>
    <row r="11" spans="2:17" s="28" customFormat="1" ht="16.5">
      <c r="B11" s="25" t="s">
        <v>1</v>
      </c>
      <c r="C11" s="26" t="s">
        <v>64</v>
      </c>
      <c r="D11" s="26" t="s">
        <v>65</v>
      </c>
      <c r="E11" s="26" t="s">
        <v>66</v>
      </c>
      <c r="F11" s="26" t="s">
        <v>67</v>
      </c>
      <c r="G11" s="26" t="s">
        <v>68</v>
      </c>
      <c r="H11" s="26" t="s">
        <v>69</v>
      </c>
      <c r="I11" s="26" t="s">
        <v>70</v>
      </c>
      <c r="J11" s="26" t="s">
        <v>71</v>
      </c>
      <c r="K11" s="26" t="s">
        <v>72</v>
      </c>
      <c r="L11" s="26" t="s">
        <v>73</v>
      </c>
      <c r="M11" s="26" t="s">
        <v>74</v>
      </c>
      <c r="N11" s="26" t="s">
        <v>75</v>
      </c>
      <c r="O11" s="27" t="s">
        <v>76</v>
      </c>
      <c r="P11" s="27" t="s">
        <v>84</v>
      </c>
      <c r="Q11" s="44"/>
    </row>
    <row r="12" spans="2:17" s="28" customFormat="1">
      <c r="B12" s="34" t="s">
        <v>10</v>
      </c>
      <c r="C12" s="35"/>
      <c r="D12" s="35"/>
      <c r="E12" s="35"/>
      <c r="F12" s="35"/>
      <c r="G12" s="35"/>
      <c r="H12" s="35"/>
      <c r="I12" s="35"/>
      <c r="J12" s="35"/>
      <c r="K12" s="35"/>
      <c r="L12" s="35"/>
      <c r="M12" s="35"/>
      <c r="N12" s="35"/>
      <c r="O12" s="43">
        <f t="shared" ref="O12:O18" si="2">SUM(C12:N12)</f>
        <v>0</v>
      </c>
      <c r="P12" s="43">
        <f t="shared" ref="P12:P18" si="3">O12/COLUMNS(C12:N12)</f>
        <v>0</v>
      </c>
    </row>
    <row r="13" spans="2:17" s="28" customFormat="1">
      <c r="B13" s="34" t="s">
        <v>4</v>
      </c>
      <c r="C13" s="35"/>
      <c r="D13" s="35"/>
      <c r="E13" s="35"/>
      <c r="F13" s="35"/>
      <c r="G13" s="35"/>
      <c r="H13" s="35"/>
      <c r="I13" s="35"/>
      <c r="J13" s="35"/>
      <c r="K13" s="35"/>
      <c r="L13" s="35"/>
      <c r="M13" s="35"/>
      <c r="N13" s="35"/>
      <c r="O13" s="43">
        <f t="shared" si="2"/>
        <v>0</v>
      </c>
      <c r="P13" s="43">
        <f t="shared" si="3"/>
        <v>0</v>
      </c>
    </row>
    <row r="14" spans="2:17" s="28" customFormat="1">
      <c r="B14" s="34" t="s">
        <v>5</v>
      </c>
      <c r="C14" s="35"/>
      <c r="D14" s="35"/>
      <c r="E14" s="35"/>
      <c r="F14" s="35"/>
      <c r="G14" s="35"/>
      <c r="H14" s="35"/>
      <c r="I14" s="35"/>
      <c r="J14" s="35"/>
      <c r="K14" s="35"/>
      <c r="L14" s="35"/>
      <c r="M14" s="35"/>
      <c r="N14" s="35"/>
      <c r="O14" s="43">
        <f t="shared" si="2"/>
        <v>0</v>
      </c>
      <c r="P14" s="43">
        <f t="shared" si="3"/>
        <v>0</v>
      </c>
    </row>
    <row r="15" spans="2:17" s="28" customFormat="1">
      <c r="B15" s="34" t="s">
        <v>9</v>
      </c>
      <c r="C15" s="35"/>
      <c r="D15" s="35"/>
      <c r="E15" s="35"/>
      <c r="F15" s="35"/>
      <c r="G15" s="35"/>
      <c r="H15" s="35"/>
      <c r="I15" s="35"/>
      <c r="J15" s="35"/>
      <c r="K15" s="35"/>
      <c r="L15" s="35"/>
      <c r="M15" s="35"/>
      <c r="N15" s="35"/>
      <c r="O15" s="43">
        <f t="shared" si="2"/>
        <v>0</v>
      </c>
      <c r="P15" s="43">
        <f t="shared" si="3"/>
        <v>0</v>
      </c>
    </row>
    <row r="16" spans="2:17" s="28" customFormat="1">
      <c r="B16" s="34" t="s">
        <v>83</v>
      </c>
      <c r="C16" s="35"/>
      <c r="D16" s="35"/>
      <c r="E16" s="35"/>
      <c r="F16" s="35"/>
      <c r="G16" s="35"/>
      <c r="H16" s="35"/>
      <c r="I16" s="35"/>
      <c r="J16" s="35"/>
      <c r="K16" s="35"/>
      <c r="L16" s="35"/>
      <c r="M16" s="35"/>
      <c r="N16" s="35"/>
      <c r="O16" s="43">
        <f t="shared" si="2"/>
        <v>0</v>
      </c>
      <c r="P16" s="43">
        <f t="shared" si="3"/>
        <v>0</v>
      </c>
    </row>
    <row r="17" spans="2:17" s="28" customFormat="1">
      <c r="B17" s="34" t="s">
        <v>11</v>
      </c>
      <c r="C17" s="35"/>
      <c r="D17" s="35"/>
      <c r="E17" s="35"/>
      <c r="F17" s="35"/>
      <c r="G17" s="35"/>
      <c r="H17" s="35"/>
      <c r="I17" s="35"/>
      <c r="J17" s="35"/>
      <c r="K17" s="35"/>
      <c r="L17" s="35"/>
      <c r="M17" s="35"/>
      <c r="N17" s="35"/>
      <c r="O17" s="43">
        <f t="shared" si="2"/>
        <v>0</v>
      </c>
      <c r="P17" s="43">
        <f t="shared" si="3"/>
        <v>0</v>
      </c>
    </row>
    <row r="18" spans="2:17" s="28" customFormat="1">
      <c r="B18" s="34" t="s">
        <v>16</v>
      </c>
      <c r="C18" s="35"/>
      <c r="D18" s="35"/>
      <c r="E18" s="35"/>
      <c r="F18" s="35"/>
      <c r="G18" s="35"/>
      <c r="H18" s="35"/>
      <c r="I18" s="35"/>
      <c r="J18" s="35"/>
      <c r="K18" s="35"/>
      <c r="L18" s="35"/>
      <c r="M18" s="35"/>
      <c r="N18" s="35"/>
      <c r="O18" s="43">
        <f t="shared" si="2"/>
        <v>0</v>
      </c>
      <c r="P18" s="43">
        <f t="shared" si="3"/>
        <v>0</v>
      </c>
    </row>
    <row r="19" spans="2:17" s="28" customFormat="1">
      <c r="B19" s="37" t="str">
        <f>"Total " &amp; Table2[[#Headers],[INCOME]]</f>
        <v>Total INCOME</v>
      </c>
      <c r="C19" s="38">
        <f>SUBTOTAL(109,[JAN])</f>
        <v>0</v>
      </c>
      <c r="D19" s="38">
        <f>SUBTOTAL(109,[FEB])</f>
        <v>0</v>
      </c>
      <c r="E19" s="38">
        <f>SUBTOTAL(109,[MAR])</f>
        <v>0</v>
      </c>
      <c r="F19" s="38">
        <f>SUBTOTAL(109,[APR])</f>
        <v>0</v>
      </c>
      <c r="G19" s="38">
        <f>SUBTOTAL(109,[MAY])</f>
        <v>0</v>
      </c>
      <c r="H19" s="38">
        <f>SUBTOTAL(109,[JUN])</f>
        <v>0</v>
      </c>
      <c r="I19" s="38">
        <f>SUBTOTAL(109,[JUL])</f>
        <v>0</v>
      </c>
      <c r="J19" s="38">
        <f>SUBTOTAL(109,[AUG])</f>
        <v>0</v>
      </c>
      <c r="K19" s="38">
        <f>SUBTOTAL(109,[SEP])</f>
        <v>0</v>
      </c>
      <c r="L19" s="38">
        <f>SUBTOTAL(109,[OCT])</f>
        <v>0</v>
      </c>
      <c r="M19" s="38">
        <f>SUBTOTAL(109,[NOV])</f>
        <v>0</v>
      </c>
      <c r="N19" s="38">
        <f>SUBTOTAL(109,[DEC])</f>
        <v>0</v>
      </c>
      <c r="O19" s="36">
        <f>SUBTOTAL(109,[Total])</f>
        <v>0</v>
      </c>
      <c r="P19" s="36">
        <f>Table2[[#Totals],[Total]]/COLUMNS(Table2[[#Totals],[JAN]:[DEC]])</f>
        <v>0</v>
      </c>
    </row>
    <row r="20" spans="2:17" s="28" customFormat="1" ht="13.5">
      <c r="B20" s="39"/>
      <c r="C20" s="39"/>
      <c r="D20" s="39"/>
      <c r="E20" s="39"/>
      <c r="F20" s="39"/>
      <c r="G20" s="39"/>
      <c r="H20" s="39"/>
      <c r="I20" s="39"/>
      <c r="J20" s="39"/>
      <c r="K20" s="39"/>
      <c r="L20" s="39"/>
      <c r="M20" s="39"/>
      <c r="N20" s="39"/>
      <c r="O20" s="39"/>
      <c r="P20" s="39"/>
    </row>
    <row r="21" spans="2:17" s="28" customFormat="1" ht="16.5">
      <c r="B21" s="25" t="s">
        <v>13</v>
      </c>
      <c r="C21" s="26" t="s">
        <v>64</v>
      </c>
      <c r="D21" s="26" t="s">
        <v>65</v>
      </c>
      <c r="E21" s="26" t="s">
        <v>66</v>
      </c>
      <c r="F21" s="26" t="s">
        <v>67</v>
      </c>
      <c r="G21" s="26" t="s">
        <v>68</v>
      </c>
      <c r="H21" s="26" t="s">
        <v>69</v>
      </c>
      <c r="I21" s="26" t="s">
        <v>70</v>
      </c>
      <c r="J21" s="26" t="s">
        <v>71</v>
      </c>
      <c r="K21" s="26" t="s">
        <v>72</v>
      </c>
      <c r="L21" s="26" t="s">
        <v>73</v>
      </c>
      <c r="M21" s="26" t="s">
        <v>74</v>
      </c>
      <c r="N21" s="26" t="s">
        <v>75</v>
      </c>
      <c r="O21" s="27" t="s">
        <v>76</v>
      </c>
      <c r="P21" s="27" t="s">
        <v>84</v>
      </c>
      <c r="Q21" s="44"/>
    </row>
    <row r="22" spans="2:17" s="28" customFormat="1">
      <c r="B22" s="34" t="s">
        <v>51</v>
      </c>
      <c r="C22" s="35"/>
      <c r="D22" s="35"/>
      <c r="E22" s="35"/>
      <c r="F22" s="35"/>
      <c r="G22" s="35"/>
      <c r="H22" s="35"/>
      <c r="I22" s="35"/>
      <c r="J22" s="35"/>
      <c r="K22" s="35"/>
      <c r="L22" s="35"/>
      <c r="M22" s="35"/>
      <c r="N22" s="35"/>
      <c r="O22" s="43">
        <f>SUM(C22:N22)</f>
        <v>0</v>
      </c>
      <c r="P22" s="43">
        <f t="shared" ref="P22:P34" si="4">O22/COLUMNS(C22:N22)</f>
        <v>0</v>
      </c>
    </row>
    <row r="23" spans="2:17" s="28" customFormat="1">
      <c r="B23" s="34" t="s">
        <v>59</v>
      </c>
      <c r="C23" s="35"/>
      <c r="D23" s="35"/>
      <c r="E23" s="35"/>
      <c r="F23" s="35"/>
      <c r="G23" s="35"/>
      <c r="H23" s="35"/>
      <c r="I23" s="35"/>
      <c r="J23" s="35"/>
      <c r="K23" s="35"/>
      <c r="L23" s="35"/>
      <c r="M23" s="35"/>
      <c r="N23" s="35"/>
      <c r="O23" s="43">
        <f t="shared" ref="O23:O34" si="5">SUM(C23:N23)</f>
        <v>0</v>
      </c>
      <c r="P23" s="43">
        <f t="shared" si="4"/>
        <v>0</v>
      </c>
    </row>
    <row r="24" spans="2:17" s="28" customFormat="1">
      <c r="B24" s="34" t="s">
        <v>14</v>
      </c>
      <c r="C24" s="35"/>
      <c r="D24" s="35"/>
      <c r="E24" s="35"/>
      <c r="F24" s="35"/>
      <c r="G24" s="35"/>
      <c r="H24" s="35"/>
      <c r="I24" s="35"/>
      <c r="J24" s="35"/>
      <c r="K24" s="35"/>
      <c r="L24" s="35"/>
      <c r="M24" s="35"/>
      <c r="N24" s="35"/>
      <c r="O24" s="43">
        <f t="shared" si="5"/>
        <v>0</v>
      </c>
      <c r="P24" s="43">
        <f t="shared" si="4"/>
        <v>0</v>
      </c>
    </row>
    <row r="25" spans="2:17" s="28" customFormat="1">
      <c r="B25" s="34" t="s">
        <v>50</v>
      </c>
      <c r="C25" s="35"/>
      <c r="D25" s="35"/>
      <c r="E25" s="35"/>
      <c r="F25" s="35"/>
      <c r="G25" s="35"/>
      <c r="H25" s="35"/>
      <c r="I25" s="35"/>
      <c r="J25" s="35"/>
      <c r="K25" s="35"/>
      <c r="L25" s="35"/>
      <c r="M25" s="35"/>
      <c r="N25" s="35"/>
      <c r="O25" s="43">
        <f t="shared" si="5"/>
        <v>0</v>
      </c>
      <c r="P25" s="43">
        <f t="shared" si="4"/>
        <v>0</v>
      </c>
    </row>
    <row r="26" spans="2:17" s="28" customFormat="1">
      <c r="B26" s="34" t="s">
        <v>49</v>
      </c>
      <c r="C26" s="35"/>
      <c r="D26" s="35"/>
      <c r="E26" s="35"/>
      <c r="F26" s="35"/>
      <c r="G26" s="35"/>
      <c r="H26" s="35"/>
      <c r="I26" s="35"/>
      <c r="J26" s="35"/>
      <c r="K26" s="35"/>
      <c r="L26" s="35"/>
      <c r="M26" s="35"/>
      <c r="N26" s="35"/>
      <c r="O26" s="43">
        <f t="shared" si="5"/>
        <v>0</v>
      </c>
      <c r="P26" s="43">
        <f t="shared" si="4"/>
        <v>0</v>
      </c>
    </row>
    <row r="27" spans="2:17" s="28" customFormat="1">
      <c r="B27" s="34" t="s">
        <v>18</v>
      </c>
      <c r="C27" s="35"/>
      <c r="D27" s="35"/>
      <c r="E27" s="35"/>
      <c r="F27" s="35"/>
      <c r="G27" s="35"/>
      <c r="H27" s="35"/>
      <c r="I27" s="35"/>
      <c r="J27" s="35"/>
      <c r="K27" s="35"/>
      <c r="L27" s="35"/>
      <c r="M27" s="35"/>
      <c r="N27" s="35"/>
      <c r="O27" s="43">
        <f t="shared" si="5"/>
        <v>0</v>
      </c>
      <c r="P27" s="43">
        <f t="shared" si="4"/>
        <v>0</v>
      </c>
    </row>
    <row r="28" spans="2:17" s="28" customFormat="1">
      <c r="B28" s="34" t="s">
        <v>48</v>
      </c>
      <c r="C28" s="35"/>
      <c r="D28" s="35"/>
      <c r="E28" s="35"/>
      <c r="F28" s="35"/>
      <c r="G28" s="35"/>
      <c r="H28" s="35"/>
      <c r="I28" s="35"/>
      <c r="J28" s="35"/>
      <c r="K28" s="35"/>
      <c r="L28" s="35"/>
      <c r="M28" s="35"/>
      <c r="N28" s="35"/>
      <c r="O28" s="43">
        <f t="shared" si="5"/>
        <v>0</v>
      </c>
      <c r="P28" s="43">
        <f t="shared" si="4"/>
        <v>0</v>
      </c>
    </row>
    <row r="29" spans="2:17" s="28" customFormat="1">
      <c r="B29" s="34" t="s">
        <v>15</v>
      </c>
      <c r="C29" s="35"/>
      <c r="D29" s="35"/>
      <c r="E29" s="35"/>
      <c r="F29" s="35"/>
      <c r="G29" s="35"/>
      <c r="H29" s="35"/>
      <c r="I29" s="35"/>
      <c r="J29" s="35"/>
      <c r="K29" s="35"/>
      <c r="L29" s="35"/>
      <c r="M29" s="35"/>
      <c r="N29" s="35"/>
      <c r="O29" s="43">
        <f t="shared" si="5"/>
        <v>0</v>
      </c>
      <c r="P29" s="43">
        <f t="shared" si="4"/>
        <v>0</v>
      </c>
    </row>
    <row r="30" spans="2:17" s="28" customFormat="1">
      <c r="B30" s="34" t="s">
        <v>47</v>
      </c>
      <c r="C30" s="35"/>
      <c r="D30" s="35"/>
      <c r="E30" s="35"/>
      <c r="F30" s="35"/>
      <c r="G30" s="35"/>
      <c r="H30" s="35"/>
      <c r="I30" s="35"/>
      <c r="J30" s="35"/>
      <c r="K30" s="35"/>
      <c r="L30" s="35"/>
      <c r="M30" s="35"/>
      <c r="N30" s="35"/>
      <c r="O30" s="43">
        <f t="shared" si="5"/>
        <v>0</v>
      </c>
      <c r="P30" s="43">
        <f t="shared" si="4"/>
        <v>0</v>
      </c>
    </row>
    <row r="31" spans="2:17" s="28" customFormat="1">
      <c r="B31" s="34" t="s">
        <v>46</v>
      </c>
      <c r="C31" s="35"/>
      <c r="D31" s="35"/>
      <c r="E31" s="35"/>
      <c r="F31" s="35"/>
      <c r="G31" s="35"/>
      <c r="H31" s="35"/>
      <c r="I31" s="35"/>
      <c r="J31" s="35"/>
      <c r="K31" s="35"/>
      <c r="L31" s="35"/>
      <c r="M31" s="35"/>
      <c r="N31" s="35"/>
      <c r="O31" s="43">
        <f t="shared" si="5"/>
        <v>0</v>
      </c>
      <c r="P31" s="43">
        <f t="shared" si="4"/>
        <v>0</v>
      </c>
    </row>
    <row r="32" spans="2:17" s="28" customFormat="1">
      <c r="B32" s="34" t="s">
        <v>45</v>
      </c>
      <c r="C32" s="35"/>
      <c r="D32" s="35"/>
      <c r="E32" s="35"/>
      <c r="F32" s="35"/>
      <c r="G32" s="35"/>
      <c r="H32" s="35"/>
      <c r="I32" s="35"/>
      <c r="J32" s="35"/>
      <c r="K32" s="35"/>
      <c r="L32" s="35"/>
      <c r="M32" s="35"/>
      <c r="N32" s="35"/>
      <c r="O32" s="43">
        <f t="shared" si="5"/>
        <v>0</v>
      </c>
      <c r="P32" s="43">
        <f t="shared" si="4"/>
        <v>0</v>
      </c>
    </row>
    <row r="33" spans="2:17" s="28" customFormat="1">
      <c r="B33" s="34" t="s">
        <v>17</v>
      </c>
      <c r="C33" s="35"/>
      <c r="D33" s="35"/>
      <c r="E33" s="35"/>
      <c r="F33" s="35"/>
      <c r="G33" s="35"/>
      <c r="H33" s="35"/>
      <c r="I33" s="35"/>
      <c r="J33" s="35"/>
      <c r="K33" s="35"/>
      <c r="L33" s="35"/>
      <c r="M33" s="35"/>
      <c r="N33" s="35"/>
      <c r="O33" s="43">
        <f t="shared" si="5"/>
        <v>0</v>
      </c>
      <c r="P33" s="43">
        <f t="shared" si="4"/>
        <v>0</v>
      </c>
    </row>
    <row r="34" spans="2:17" s="28" customFormat="1">
      <c r="B34" s="34" t="s">
        <v>16</v>
      </c>
      <c r="C34" s="35"/>
      <c r="D34" s="35"/>
      <c r="E34" s="35"/>
      <c r="F34" s="35"/>
      <c r="G34" s="35"/>
      <c r="H34" s="35"/>
      <c r="I34" s="35"/>
      <c r="J34" s="35"/>
      <c r="K34" s="35"/>
      <c r="L34" s="35"/>
      <c r="M34" s="35"/>
      <c r="N34" s="35"/>
      <c r="O34" s="43">
        <f t="shared" si="5"/>
        <v>0</v>
      </c>
      <c r="P34" s="43">
        <f t="shared" si="4"/>
        <v>0</v>
      </c>
    </row>
    <row r="35" spans="2:17" s="28" customFormat="1">
      <c r="B35" s="37" t="str">
        <f>"Total "&amp;Table3[[#Headers],[HOME EXPENSES]]</f>
        <v>Total HOME EXPENSES</v>
      </c>
      <c r="C35" s="38">
        <f>SUBTOTAL(109,[JAN])</f>
        <v>0</v>
      </c>
      <c r="D35" s="38">
        <f>SUBTOTAL(109,[FEB])</f>
        <v>0</v>
      </c>
      <c r="E35" s="38">
        <f>SUBTOTAL(109,[MAR])</f>
        <v>0</v>
      </c>
      <c r="F35" s="38">
        <f>SUBTOTAL(109,[APR])</f>
        <v>0</v>
      </c>
      <c r="G35" s="38">
        <f>SUBTOTAL(109,[MAY])</f>
        <v>0</v>
      </c>
      <c r="H35" s="38">
        <f>SUBTOTAL(109,[JUN])</f>
        <v>0</v>
      </c>
      <c r="I35" s="38">
        <f>SUBTOTAL(109,[JUL])</f>
        <v>0</v>
      </c>
      <c r="J35" s="38">
        <f>SUBTOTAL(109,[AUG])</f>
        <v>0</v>
      </c>
      <c r="K35" s="38">
        <f>SUBTOTAL(109,[SEP])</f>
        <v>0</v>
      </c>
      <c r="L35" s="38">
        <f>SUBTOTAL(109,[OCT])</f>
        <v>0</v>
      </c>
      <c r="M35" s="38">
        <f>SUBTOTAL(109,[NOV])</f>
        <v>0</v>
      </c>
      <c r="N35" s="38">
        <f>SUBTOTAL(109,[DEC])</f>
        <v>0</v>
      </c>
      <c r="O35" s="36">
        <f>SUBTOTAL(109,[Total])</f>
        <v>0</v>
      </c>
      <c r="P35" s="36">
        <f>Table3[[#Totals],[Total]]/COLUMNS(Table3[[#Totals],[JAN]:[DEC]])</f>
        <v>0</v>
      </c>
    </row>
    <row r="36" spans="2:17" s="28" customFormat="1" ht="13.5">
      <c r="B36" s="40"/>
      <c r="C36" s="40"/>
      <c r="D36" s="40"/>
      <c r="E36" s="40"/>
      <c r="F36" s="40"/>
      <c r="G36" s="40"/>
      <c r="H36" s="40"/>
      <c r="I36" s="40"/>
      <c r="J36" s="40"/>
      <c r="K36" s="40"/>
      <c r="L36" s="40"/>
      <c r="M36" s="40"/>
      <c r="N36" s="40"/>
      <c r="O36" s="40"/>
      <c r="P36" s="40"/>
    </row>
    <row r="37" spans="2:17" s="28" customFormat="1" ht="16.5">
      <c r="B37" s="25" t="s">
        <v>19</v>
      </c>
      <c r="C37" s="26" t="s">
        <v>64</v>
      </c>
      <c r="D37" s="26" t="s">
        <v>65</v>
      </c>
      <c r="E37" s="26" t="s">
        <v>66</v>
      </c>
      <c r="F37" s="26" t="s">
        <v>67</v>
      </c>
      <c r="G37" s="26" t="s">
        <v>68</v>
      </c>
      <c r="H37" s="26" t="s">
        <v>69</v>
      </c>
      <c r="I37" s="26" t="s">
        <v>70</v>
      </c>
      <c r="J37" s="26" t="s">
        <v>71</v>
      </c>
      <c r="K37" s="26" t="s">
        <v>72</v>
      </c>
      <c r="L37" s="26" t="s">
        <v>73</v>
      </c>
      <c r="M37" s="26" t="s">
        <v>74</v>
      </c>
      <c r="N37" s="26" t="s">
        <v>75</v>
      </c>
      <c r="O37" s="27" t="s">
        <v>76</v>
      </c>
      <c r="P37" s="27" t="s">
        <v>84</v>
      </c>
      <c r="Q37" s="44"/>
    </row>
    <row r="38" spans="2:17" s="28" customFormat="1">
      <c r="B38" s="34" t="s">
        <v>20</v>
      </c>
      <c r="C38" s="35"/>
      <c r="D38" s="35"/>
      <c r="E38" s="35"/>
      <c r="F38" s="35"/>
      <c r="G38" s="35"/>
      <c r="H38" s="35"/>
      <c r="I38" s="35"/>
      <c r="J38" s="35"/>
      <c r="K38" s="35"/>
      <c r="L38" s="35"/>
      <c r="M38" s="35"/>
      <c r="N38" s="35"/>
      <c r="O38" s="43">
        <f>SUM(C38:N38)</f>
        <v>0</v>
      </c>
      <c r="P38" s="43">
        <f t="shared" ref="P38:P43" si="6">O38/COLUMNS(C38:N38)</f>
        <v>0</v>
      </c>
    </row>
    <row r="39" spans="2:17" s="28" customFormat="1">
      <c r="B39" s="34" t="s">
        <v>58</v>
      </c>
      <c r="C39" s="35"/>
      <c r="D39" s="35"/>
      <c r="E39" s="35"/>
      <c r="F39" s="35"/>
      <c r="G39" s="35"/>
      <c r="H39" s="35"/>
      <c r="I39" s="35"/>
      <c r="J39" s="35"/>
      <c r="K39" s="35"/>
      <c r="L39" s="35"/>
      <c r="M39" s="35"/>
      <c r="N39" s="35"/>
      <c r="O39" s="43">
        <f t="shared" ref="O39:O96" si="7">SUM(C39:N39)</f>
        <v>0</v>
      </c>
      <c r="P39" s="43">
        <f t="shared" si="6"/>
        <v>0</v>
      </c>
    </row>
    <row r="40" spans="2:17" s="28" customFormat="1">
      <c r="B40" s="34" t="s">
        <v>21</v>
      </c>
      <c r="C40" s="35"/>
      <c r="D40" s="35"/>
      <c r="E40" s="35"/>
      <c r="F40" s="35"/>
      <c r="G40" s="35"/>
      <c r="H40" s="35"/>
      <c r="I40" s="35"/>
      <c r="J40" s="35"/>
      <c r="K40" s="35"/>
      <c r="L40" s="35"/>
      <c r="M40" s="35"/>
      <c r="N40" s="35"/>
      <c r="O40" s="43">
        <f t="shared" si="7"/>
        <v>0</v>
      </c>
      <c r="P40" s="43">
        <f t="shared" si="6"/>
        <v>0</v>
      </c>
    </row>
    <row r="41" spans="2:17" s="28" customFormat="1">
      <c r="B41" s="34" t="s">
        <v>43</v>
      </c>
      <c r="C41" s="35"/>
      <c r="D41" s="35"/>
      <c r="E41" s="35"/>
      <c r="F41" s="35"/>
      <c r="G41" s="35"/>
      <c r="H41" s="35"/>
      <c r="I41" s="35"/>
      <c r="J41" s="35"/>
      <c r="K41" s="35"/>
      <c r="L41" s="35"/>
      <c r="M41" s="35"/>
      <c r="N41" s="35"/>
      <c r="O41" s="43">
        <f t="shared" si="7"/>
        <v>0</v>
      </c>
      <c r="P41" s="43">
        <f t="shared" si="6"/>
        <v>0</v>
      </c>
    </row>
    <row r="42" spans="2:17" s="28" customFormat="1">
      <c r="B42" s="34" t="s">
        <v>22</v>
      </c>
      <c r="C42" s="35"/>
      <c r="D42" s="35"/>
      <c r="E42" s="35"/>
      <c r="F42" s="35"/>
      <c r="G42" s="35"/>
      <c r="H42" s="35"/>
      <c r="I42" s="35"/>
      <c r="J42" s="35"/>
      <c r="K42" s="35"/>
      <c r="L42" s="35"/>
      <c r="M42" s="35"/>
      <c r="N42" s="35"/>
      <c r="O42" s="43">
        <f t="shared" si="7"/>
        <v>0</v>
      </c>
      <c r="P42" s="43">
        <f t="shared" si="6"/>
        <v>0</v>
      </c>
    </row>
    <row r="43" spans="2:17" s="28" customFormat="1">
      <c r="B43" s="34" t="s">
        <v>44</v>
      </c>
      <c r="C43" s="35"/>
      <c r="D43" s="35"/>
      <c r="E43" s="35"/>
      <c r="F43" s="35"/>
      <c r="G43" s="35"/>
      <c r="H43" s="35"/>
      <c r="I43" s="35"/>
      <c r="J43" s="35"/>
      <c r="K43" s="35"/>
      <c r="L43" s="35"/>
      <c r="M43" s="35"/>
      <c r="N43" s="35"/>
      <c r="O43" s="43">
        <f t="shared" si="7"/>
        <v>0</v>
      </c>
      <c r="P43" s="43">
        <f t="shared" si="6"/>
        <v>0</v>
      </c>
    </row>
    <row r="44" spans="2:17" s="28" customFormat="1">
      <c r="B44" s="34" t="s">
        <v>16</v>
      </c>
      <c r="C44" s="35"/>
      <c r="D44" s="35"/>
      <c r="E44" s="35"/>
      <c r="F44" s="35"/>
      <c r="G44" s="35"/>
      <c r="H44" s="35"/>
      <c r="I44" s="35"/>
      <c r="J44" s="35"/>
      <c r="K44" s="35"/>
      <c r="L44" s="35"/>
      <c r="M44" s="35"/>
      <c r="N44" s="35"/>
      <c r="O44" s="43">
        <f t="shared" si="7"/>
        <v>0</v>
      </c>
      <c r="P44" s="43">
        <f>O44/COLUMNS(C44:N44)</f>
        <v>0</v>
      </c>
    </row>
    <row r="45" spans="2:17" s="28" customFormat="1">
      <c r="B45" s="37" t="str">
        <f>"Total "&amp;Table4[[#Headers],[TRANSPORTATION]]</f>
        <v>Total TRANSPORTATION</v>
      </c>
      <c r="C45" s="38">
        <f>SUBTOTAL(109,[JAN])</f>
        <v>0</v>
      </c>
      <c r="D45" s="38">
        <f>SUBTOTAL(109,[FEB])</f>
        <v>0</v>
      </c>
      <c r="E45" s="38">
        <f>SUBTOTAL(109,[MAR])</f>
        <v>0</v>
      </c>
      <c r="F45" s="38">
        <f>SUBTOTAL(109,[APR])</f>
        <v>0</v>
      </c>
      <c r="G45" s="38">
        <f>SUBTOTAL(109,[MAY])</f>
        <v>0</v>
      </c>
      <c r="H45" s="38">
        <f>SUBTOTAL(109,[JUN])</f>
        <v>0</v>
      </c>
      <c r="I45" s="38">
        <f>SUBTOTAL(109,[JUL])</f>
        <v>0</v>
      </c>
      <c r="J45" s="38">
        <f>SUBTOTAL(109,[AUG])</f>
        <v>0</v>
      </c>
      <c r="K45" s="38">
        <f>SUBTOTAL(109,[SEP])</f>
        <v>0</v>
      </c>
      <c r="L45" s="38">
        <f>SUBTOTAL(109,[OCT])</f>
        <v>0</v>
      </c>
      <c r="M45" s="38">
        <f>SUBTOTAL(109,[NOV])</f>
        <v>0</v>
      </c>
      <c r="N45" s="38">
        <f>SUBTOTAL(109,[DEC])</f>
        <v>0</v>
      </c>
      <c r="O45" s="36">
        <f>SUBTOTAL(109,[Total])</f>
        <v>0</v>
      </c>
      <c r="P45" s="36">
        <f>Table4[[#Totals],[Total]]/COLUMNS(Table4[[#Totals],[JAN]:[DEC]])</f>
        <v>0</v>
      </c>
    </row>
    <row r="46" spans="2:17" s="28" customFormat="1" ht="13.5">
      <c r="B46" s="40"/>
      <c r="C46" s="40"/>
      <c r="D46" s="40"/>
      <c r="E46" s="40"/>
      <c r="F46" s="40"/>
      <c r="G46" s="40"/>
      <c r="H46" s="40"/>
      <c r="I46" s="40"/>
      <c r="J46" s="40"/>
      <c r="K46" s="40"/>
      <c r="L46" s="40"/>
      <c r="M46" s="40"/>
      <c r="N46" s="40"/>
      <c r="O46" s="41"/>
      <c r="P46" s="41"/>
    </row>
    <row r="47" spans="2:17" s="28" customFormat="1" ht="16.5">
      <c r="B47" s="25" t="s">
        <v>23</v>
      </c>
      <c r="C47" s="26" t="s">
        <v>64</v>
      </c>
      <c r="D47" s="26" t="s">
        <v>65</v>
      </c>
      <c r="E47" s="26" t="s">
        <v>66</v>
      </c>
      <c r="F47" s="26" t="s">
        <v>67</v>
      </c>
      <c r="G47" s="26" t="s">
        <v>68</v>
      </c>
      <c r="H47" s="26" t="s">
        <v>69</v>
      </c>
      <c r="I47" s="26" t="s">
        <v>70</v>
      </c>
      <c r="J47" s="26" t="s">
        <v>71</v>
      </c>
      <c r="K47" s="26" t="s">
        <v>72</v>
      </c>
      <c r="L47" s="26" t="s">
        <v>73</v>
      </c>
      <c r="M47" s="26" t="s">
        <v>74</v>
      </c>
      <c r="N47" s="26" t="s">
        <v>75</v>
      </c>
      <c r="O47" s="27" t="s">
        <v>76</v>
      </c>
      <c r="P47" s="27" t="s">
        <v>84</v>
      </c>
      <c r="Q47" s="44"/>
    </row>
    <row r="48" spans="2:17" s="28" customFormat="1">
      <c r="B48" s="34" t="s">
        <v>56</v>
      </c>
      <c r="C48" s="35"/>
      <c r="D48" s="35"/>
      <c r="E48" s="35"/>
      <c r="F48" s="35"/>
      <c r="G48" s="35"/>
      <c r="H48" s="35"/>
      <c r="I48" s="35"/>
      <c r="J48" s="35"/>
      <c r="K48" s="35"/>
      <c r="L48" s="35"/>
      <c r="M48" s="35"/>
      <c r="N48" s="35"/>
      <c r="O48" s="43">
        <f t="shared" si="7"/>
        <v>0</v>
      </c>
      <c r="P48" s="43">
        <f t="shared" ref="P48:P53" si="8">O48/COLUMNS(C48:N48)</f>
        <v>0</v>
      </c>
    </row>
    <row r="49" spans="2:17" s="28" customFormat="1">
      <c r="B49" s="34" t="s">
        <v>24</v>
      </c>
      <c r="C49" s="35"/>
      <c r="D49" s="35"/>
      <c r="E49" s="35"/>
      <c r="F49" s="35"/>
      <c r="G49" s="35"/>
      <c r="H49" s="35"/>
      <c r="I49" s="35"/>
      <c r="J49" s="35"/>
      <c r="K49" s="35"/>
      <c r="L49" s="35"/>
      <c r="M49" s="35"/>
      <c r="N49" s="35"/>
      <c r="O49" s="43">
        <f t="shared" si="7"/>
        <v>0</v>
      </c>
      <c r="P49" s="43">
        <f t="shared" si="8"/>
        <v>0</v>
      </c>
    </row>
    <row r="50" spans="2:17" s="28" customFormat="1">
      <c r="B50" s="34" t="s">
        <v>25</v>
      </c>
      <c r="C50" s="35"/>
      <c r="D50" s="35"/>
      <c r="E50" s="35"/>
      <c r="F50" s="35"/>
      <c r="G50" s="35"/>
      <c r="H50" s="35"/>
      <c r="I50" s="35"/>
      <c r="J50" s="35"/>
      <c r="K50" s="35"/>
      <c r="L50" s="35"/>
      <c r="M50" s="35"/>
      <c r="N50" s="35"/>
      <c r="O50" s="43">
        <f t="shared" si="7"/>
        <v>0</v>
      </c>
      <c r="P50" s="43">
        <f t="shared" si="8"/>
        <v>0</v>
      </c>
    </row>
    <row r="51" spans="2:17" s="28" customFormat="1">
      <c r="B51" s="34" t="s">
        <v>26</v>
      </c>
      <c r="C51" s="35"/>
      <c r="D51" s="35"/>
      <c r="E51" s="35"/>
      <c r="F51" s="35"/>
      <c r="G51" s="35"/>
      <c r="H51" s="35"/>
      <c r="I51" s="35"/>
      <c r="J51" s="35"/>
      <c r="K51" s="35"/>
      <c r="L51" s="35"/>
      <c r="M51" s="35"/>
      <c r="N51" s="35"/>
      <c r="O51" s="43">
        <f t="shared" si="7"/>
        <v>0</v>
      </c>
      <c r="P51" s="43">
        <f t="shared" si="8"/>
        <v>0</v>
      </c>
    </row>
    <row r="52" spans="2:17" s="28" customFormat="1">
      <c r="B52" s="34" t="s">
        <v>57</v>
      </c>
      <c r="C52" s="35"/>
      <c r="D52" s="35"/>
      <c r="E52" s="35"/>
      <c r="F52" s="35"/>
      <c r="G52" s="35"/>
      <c r="H52" s="35"/>
      <c r="I52" s="35"/>
      <c r="J52" s="35"/>
      <c r="K52" s="35"/>
      <c r="L52" s="35"/>
      <c r="M52" s="35"/>
      <c r="N52" s="35"/>
      <c r="O52" s="43">
        <f t="shared" si="7"/>
        <v>0</v>
      </c>
      <c r="P52" s="43">
        <f t="shared" si="8"/>
        <v>0</v>
      </c>
    </row>
    <row r="53" spans="2:17" s="28" customFormat="1">
      <c r="B53" s="34" t="s">
        <v>61</v>
      </c>
      <c r="C53" s="35"/>
      <c r="D53" s="35"/>
      <c r="E53" s="35"/>
      <c r="F53" s="35"/>
      <c r="G53" s="35"/>
      <c r="H53" s="35"/>
      <c r="I53" s="35"/>
      <c r="J53" s="35"/>
      <c r="K53" s="35"/>
      <c r="L53" s="35"/>
      <c r="M53" s="35"/>
      <c r="N53" s="35"/>
      <c r="O53" s="43">
        <f t="shared" si="7"/>
        <v>0</v>
      </c>
      <c r="P53" s="43">
        <f t="shared" si="8"/>
        <v>0</v>
      </c>
    </row>
    <row r="54" spans="2:17" s="28" customFormat="1">
      <c r="B54" s="34" t="s">
        <v>16</v>
      </c>
      <c r="C54" s="35"/>
      <c r="D54" s="35"/>
      <c r="E54" s="35"/>
      <c r="F54" s="35"/>
      <c r="G54" s="35"/>
      <c r="H54" s="35"/>
      <c r="I54" s="35"/>
      <c r="J54" s="35"/>
      <c r="K54" s="35"/>
      <c r="L54" s="35"/>
      <c r="M54" s="35"/>
      <c r="N54" s="35"/>
      <c r="O54" s="43">
        <f t="shared" si="7"/>
        <v>0</v>
      </c>
      <c r="P54" s="43">
        <f>O54/COLUMNS(C54:N54)</f>
        <v>0</v>
      </c>
    </row>
    <row r="55" spans="2:17" s="28" customFormat="1">
      <c r="B55" s="37" t="str">
        <f>"Total "&amp;Table5[[#Headers],[HEALTH]]</f>
        <v>Total HEALTH</v>
      </c>
      <c r="C55" s="38">
        <f>SUBTOTAL(109,[JAN])</f>
        <v>0</v>
      </c>
      <c r="D55" s="38">
        <f>SUBTOTAL(109,[FEB])</f>
        <v>0</v>
      </c>
      <c r="E55" s="38">
        <f>SUBTOTAL(109,[MAR])</f>
        <v>0</v>
      </c>
      <c r="F55" s="38">
        <f>SUBTOTAL(109,[APR])</f>
        <v>0</v>
      </c>
      <c r="G55" s="38">
        <f>SUBTOTAL(109,[MAY])</f>
        <v>0</v>
      </c>
      <c r="H55" s="38">
        <f>SUBTOTAL(109,[JUN])</f>
        <v>0</v>
      </c>
      <c r="I55" s="38">
        <f>SUBTOTAL(109,[JUL])</f>
        <v>0</v>
      </c>
      <c r="J55" s="38">
        <f>SUBTOTAL(109,[AUG])</f>
        <v>0</v>
      </c>
      <c r="K55" s="38">
        <f>SUBTOTAL(109,[SEP])</f>
        <v>0</v>
      </c>
      <c r="L55" s="38">
        <f>SUBTOTAL(109,[OCT])</f>
        <v>0</v>
      </c>
      <c r="M55" s="38">
        <f>SUBTOTAL(109,[NOV])</f>
        <v>0</v>
      </c>
      <c r="N55" s="38">
        <f>SUBTOTAL(109,[DEC])</f>
        <v>0</v>
      </c>
      <c r="O55" s="38">
        <f>SUBTOTAL(109,[Total])</f>
        <v>0</v>
      </c>
      <c r="P55" s="36">
        <f>Table5[[#Totals],[Total]]/COLUMNS(Table5[[#Totals],[JAN]:[DEC]])</f>
        <v>0</v>
      </c>
    </row>
    <row r="56" spans="2:17" s="28" customFormat="1" ht="13.5">
      <c r="B56" s="40"/>
      <c r="C56" s="40"/>
      <c r="D56" s="40"/>
      <c r="E56" s="40"/>
      <c r="F56" s="40"/>
      <c r="G56" s="40"/>
      <c r="H56" s="40"/>
      <c r="I56" s="40"/>
      <c r="J56" s="40"/>
      <c r="K56" s="40"/>
      <c r="L56" s="40"/>
      <c r="M56" s="40"/>
      <c r="N56" s="40"/>
      <c r="O56" s="41"/>
      <c r="P56" s="41"/>
    </row>
    <row r="57" spans="2:17" s="28" customFormat="1" ht="16.5">
      <c r="B57" s="25" t="s">
        <v>54</v>
      </c>
      <c r="C57" s="26" t="s">
        <v>64</v>
      </c>
      <c r="D57" s="26" t="s">
        <v>65</v>
      </c>
      <c r="E57" s="26" t="s">
        <v>66</v>
      </c>
      <c r="F57" s="26" t="s">
        <v>67</v>
      </c>
      <c r="G57" s="26" t="s">
        <v>68</v>
      </c>
      <c r="H57" s="26" t="s">
        <v>69</v>
      </c>
      <c r="I57" s="26" t="s">
        <v>70</v>
      </c>
      <c r="J57" s="26" t="s">
        <v>71</v>
      </c>
      <c r="K57" s="26" t="s">
        <v>72</v>
      </c>
      <c r="L57" s="26" t="s">
        <v>73</v>
      </c>
      <c r="M57" s="26" t="s">
        <v>74</v>
      </c>
      <c r="N57" s="26" t="s">
        <v>75</v>
      </c>
      <c r="O57" s="27" t="s">
        <v>76</v>
      </c>
      <c r="P57" s="27" t="s">
        <v>84</v>
      </c>
      <c r="Q57" s="44"/>
    </row>
    <row r="58" spans="2:17" s="28" customFormat="1">
      <c r="B58" s="34" t="s">
        <v>8</v>
      </c>
      <c r="C58" s="35"/>
      <c r="D58" s="35"/>
      <c r="E58" s="35"/>
      <c r="F58" s="35"/>
      <c r="G58" s="35"/>
      <c r="H58" s="35"/>
      <c r="I58" s="35"/>
      <c r="J58" s="35"/>
      <c r="K58" s="35"/>
      <c r="L58" s="35"/>
      <c r="M58" s="35"/>
      <c r="N58" s="35"/>
      <c r="O58" s="43">
        <f t="shared" si="7"/>
        <v>0</v>
      </c>
      <c r="P58" s="43">
        <f>O58/COLUMNS(C58:N58)</f>
        <v>0</v>
      </c>
    </row>
    <row r="59" spans="2:17" s="28" customFormat="1">
      <c r="B59" s="34" t="s">
        <v>34</v>
      </c>
      <c r="C59" s="35"/>
      <c r="D59" s="35"/>
      <c r="E59" s="35"/>
      <c r="F59" s="35"/>
      <c r="G59" s="35"/>
      <c r="H59" s="35"/>
      <c r="I59" s="35"/>
      <c r="J59" s="35"/>
      <c r="K59" s="35"/>
      <c r="L59" s="35"/>
      <c r="M59" s="35"/>
      <c r="N59" s="35"/>
      <c r="O59" s="43">
        <f t="shared" si="7"/>
        <v>0</v>
      </c>
      <c r="P59" s="43">
        <f>O59/COLUMNS(C59:N59)</f>
        <v>0</v>
      </c>
    </row>
    <row r="60" spans="2:17" s="28" customFormat="1">
      <c r="B60" s="34" t="s">
        <v>35</v>
      </c>
      <c r="C60" s="35"/>
      <c r="D60" s="35"/>
      <c r="E60" s="35"/>
      <c r="F60" s="35"/>
      <c r="G60" s="35"/>
      <c r="H60" s="35"/>
      <c r="I60" s="35"/>
      <c r="J60" s="35"/>
      <c r="K60" s="35"/>
      <c r="L60" s="35"/>
      <c r="M60" s="35"/>
      <c r="N60" s="35"/>
      <c r="O60" s="43">
        <f t="shared" si="7"/>
        <v>0</v>
      </c>
      <c r="P60" s="43">
        <f>O60/COLUMNS(C60:N60)</f>
        <v>0</v>
      </c>
    </row>
    <row r="61" spans="2:17" s="28" customFormat="1">
      <c r="B61" s="34" t="s">
        <v>16</v>
      </c>
      <c r="C61" s="35"/>
      <c r="D61" s="35"/>
      <c r="E61" s="35"/>
      <c r="F61" s="35"/>
      <c r="G61" s="35"/>
      <c r="H61" s="35"/>
      <c r="I61" s="35"/>
      <c r="J61" s="35"/>
      <c r="K61" s="35"/>
      <c r="L61" s="35"/>
      <c r="M61" s="35"/>
      <c r="N61" s="35"/>
      <c r="O61" s="43">
        <f t="shared" si="7"/>
        <v>0</v>
      </c>
      <c r="P61" s="43">
        <f>O61/COLUMNS(C61:N61)</f>
        <v>0</v>
      </c>
    </row>
    <row r="62" spans="2:17" s="28" customFormat="1">
      <c r="B62" s="37" t="str">
        <f>"Total " &amp; Table6[[#Headers],[CHARITY/GIFTS]]</f>
        <v>Total CHARITY/GIFTS</v>
      </c>
      <c r="C62" s="38">
        <f>SUBTOTAL(109,[JAN])</f>
        <v>0</v>
      </c>
      <c r="D62" s="38">
        <f>SUBTOTAL(109,[FEB])</f>
        <v>0</v>
      </c>
      <c r="E62" s="38">
        <f>SUBTOTAL(109,[MAR])</f>
        <v>0</v>
      </c>
      <c r="F62" s="38">
        <f>SUBTOTAL(109,[APR])</f>
        <v>0</v>
      </c>
      <c r="G62" s="38">
        <f>SUBTOTAL(109,[MAY])</f>
        <v>0</v>
      </c>
      <c r="H62" s="38">
        <f>SUBTOTAL(109,[JUN])</f>
        <v>0</v>
      </c>
      <c r="I62" s="38">
        <f>SUBTOTAL(109,[JUL])</f>
        <v>0</v>
      </c>
      <c r="J62" s="38">
        <f>SUBTOTAL(109,[AUG])</f>
        <v>0</v>
      </c>
      <c r="K62" s="38">
        <f>SUBTOTAL(109,[SEP])</f>
        <v>0</v>
      </c>
      <c r="L62" s="38">
        <f>SUBTOTAL(109,[OCT])</f>
        <v>0</v>
      </c>
      <c r="M62" s="38">
        <f>SUBTOTAL(109,[NOV])</f>
        <v>0</v>
      </c>
      <c r="N62" s="38">
        <f>SUBTOTAL(109,[DEC])</f>
        <v>0</v>
      </c>
      <c r="O62" s="36">
        <f>SUBTOTAL(109,[Total])</f>
        <v>0</v>
      </c>
      <c r="P62" s="36">
        <f>Table6[[#Totals],[Total]]/COLUMNS(Table6[[#Totals],[JAN]:[DEC]])</f>
        <v>0</v>
      </c>
    </row>
    <row r="63" spans="2:17" s="28" customFormat="1">
      <c r="B63" s="42"/>
      <c r="C63" s="4"/>
      <c r="D63" s="4"/>
      <c r="E63" s="4"/>
      <c r="F63" s="4"/>
      <c r="G63" s="4"/>
      <c r="H63" s="4"/>
      <c r="I63" s="4"/>
      <c r="J63" s="4"/>
      <c r="K63" s="4"/>
      <c r="L63" s="4"/>
      <c r="M63" s="4"/>
      <c r="N63" s="4"/>
      <c r="O63" s="41"/>
      <c r="P63" s="41"/>
    </row>
    <row r="64" spans="2:17" s="28" customFormat="1" ht="16.5">
      <c r="B64" s="25" t="s">
        <v>32</v>
      </c>
      <c r="C64" s="26" t="s">
        <v>64</v>
      </c>
      <c r="D64" s="26" t="s">
        <v>65</v>
      </c>
      <c r="E64" s="26" t="s">
        <v>66</v>
      </c>
      <c r="F64" s="26" t="s">
        <v>67</v>
      </c>
      <c r="G64" s="26" t="s">
        <v>68</v>
      </c>
      <c r="H64" s="26" t="s">
        <v>69</v>
      </c>
      <c r="I64" s="26" t="s">
        <v>70</v>
      </c>
      <c r="J64" s="26" t="s">
        <v>71</v>
      </c>
      <c r="K64" s="26" t="s">
        <v>72</v>
      </c>
      <c r="L64" s="26" t="s">
        <v>73</v>
      </c>
      <c r="M64" s="26" t="s">
        <v>74</v>
      </c>
      <c r="N64" s="26" t="s">
        <v>75</v>
      </c>
      <c r="O64" s="27" t="s">
        <v>76</v>
      </c>
      <c r="P64" s="27" t="s">
        <v>84</v>
      </c>
      <c r="Q64" s="44"/>
    </row>
    <row r="65" spans="2:17" s="28" customFormat="1">
      <c r="B65" s="34" t="s">
        <v>7</v>
      </c>
      <c r="C65" s="35"/>
      <c r="D65" s="35"/>
      <c r="E65" s="35"/>
      <c r="F65" s="35"/>
      <c r="G65" s="35"/>
      <c r="H65" s="35"/>
      <c r="I65" s="35"/>
      <c r="J65" s="35"/>
      <c r="K65" s="35"/>
      <c r="L65" s="35"/>
      <c r="M65" s="35"/>
      <c r="N65" s="35"/>
      <c r="O65" s="43">
        <f t="shared" si="7"/>
        <v>0</v>
      </c>
      <c r="P65" s="43">
        <f t="shared" ref="P65:P72" si="9">O65/COLUMNS(C65:N65)</f>
        <v>0</v>
      </c>
    </row>
    <row r="66" spans="2:17" s="28" customFormat="1">
      <c r="B66" s="34" t="s">
        <v>33</v>
      </c>
      <c r="C66" s="35"/>
      <c r="D66" s="35"/>
      <c r="E66" s="35"/>
      <c r="F66" s="35"/>
      <c r="G66" s="35"/>
      <c r="H66" s="35"/>
      <c r="I66" s="35"/>
      <c r="J66" s="35"/>
      <c r="K66" s="35"/>
      <c r="L66" s="35"/>
      <c r="M66" s="35"/>
      <c r="N66" s="35"/>
      <c r="O66" s="43">
        <f t="shared" si="7"/>
        <v>0</v>
      </c>
      <c r="P66" s="43">
        <f t="shared" si="9"/>
        <v>0</v>
      </c>
    </row>
    <row r="67" spans="2:17" s="28" customFormat="1">
      <c r="B67" s="34" t="s">
        <v>6</v>
      </c>
      <c r="C67" s="35"/>
      <c r="D67" s="35"/>
      <c r="E67" s="35"/>
      <c r="F67" s="35"/>
      <c r="G67" s="35"/>
      <c r="H67" s="35"/>
      <c r="I67" s="35"/>
      <c r="J67" s="35"/>
      <c r="K67" s="35"/>
      <c r="L67" s="35"/>
      <c r="M67" s="35"/>
      <c r="N67" s="35"/>
      <c r="O67" s="43">
        <f t="shared" si="7"/>
        <v>0</v>
      </c>
      <c r="P67" s="43">
        <f t="shared" si="9"/>
        <v>0</v>
      </c>
    </row>
    <row r="68" spans="2:17" s="28" customFormat="1">
      <c r="B68" s="34" t="s">
        <v>55</v>
      </c>
      <c r="C68" s="35"/>
      <c r="D68" s="35"/>
      <c r="E68" s="35"/>
      <c r="F68" s="35"/>
      <c r="G68" s="35"/>
      <c r="H68" s="35"/>
      <c r="I68" s="35"/>
      <c r="J68" s="35"/>
      <c r="K68" s="35"/>
      <c r="L68" s="35"/>
      <c r="M68" s="35"/>
      <c r="N68" s="35"/>
      <c r="O68" s="43">
        <f t="shared" si="7"/>
        <v>0</v>
      </c>
      <c r="P68" s="43">
        <f t="shared" si="9"/>
        <v>0</v>
      </c>
    </row>
    <row r="69" spans="2:17" s="28" customFormat="1">
      <c r="B69" s="34" t="s">
        <v>80</v>
      </c>
      <c r="C69" s="35"/>
      <c r="D69" s="35"/>
      <c r="E69" s="35"/>
      <c r="F69" s="35"/>
      <c r="G69" s="35"/>
      <c r="H69" s="35"/>
      <c r="I69" s="35"/>
      <c r="J69" s="35"/>
      <c r="K69" s="35"/>
      <c r="L69" s="35"/>
      <c r="M69" s="35"/>
      <c r="N69" s="35"/>
      <c r="O69" s="43">
        <f t="shared" si="7"/>
        <v>0</v>
      </c>
      <c r="P69" s="43">
        <f t="shared" si="9"/>
        <v>0</v>
      </c>
    </row>
    <row r="70" spans="2:17" s="28" customFormat="1">
      <c r="B70" s="34" t="s">
        <v>52</v>
      </c>
      <c r="C70" s="35"/>
      <c r="D70" s="35"/>
      <c r="E70" s="35"/>
      <c r="F70" s="35"/>
      <c r="G70" s="35"/>
      <c r="H70" s="35"/>
      <c r="I70" s="35"/>
      <c r="J70" s="35"/>
      <c r="K70" s="35"/>
      <c r="L70" s="35"/>
      <c r="M70" s="35"/>
      <c r="N70" s="35"/>
      <c r="O70" s="43">
        <f t="shared" si="7"/>
        <v>0</v>
      </c>
      <c r="P70" s="43">
        <f t="shared" si="9"/>
        <v>0</v>
      </c>
    </row>
    <row r="71" spans="2:17" s="28" customFormat="1">
      <c r="B71" s="34" t="s">
        <v>53</v>
      </c>
      <c r="C71" s="35"/>
      <c r="D71" s="35"/>
      <c r="E71" s="35"/>
      <c r="F71" s="35"/>
      <c r="G71" s="35"/>
      <c r="H71" s="35"/>
      <c r="I71" s="35"/>
      <c r="J71" s="35"/>
      <c r="K71" s="35"/>
      <c r="L71" s="35"/>
      <c r="M71" s="35"/>
      <c r="N71" s="35"/>
      <c r="O71" s="43">
        <f t="shared" si="7"/>
        <v>0</v>
      </c>
      <c r="P71" s="43">
        <f t="shared" si="9"/>
        <v>0</v>
      </c>
    </row>
    <row r="72" spans="2:17" s="28" customFormat="1">
      <c r="B72" s="34" t="s">
        <v>62</v>
      </c>
      <c r="C72" s="35"/>
      <c r="D72" s="35"/>
      <c r="E72" s="35"/>
      <c r="F72" s="35"/>
      <c r="G72" s="35"/>
      <c r="H72" s="35"/>
      <c r="I72" s="35"/>
      <c r="J72" s="35"/>
      <c r="K72" s="35"/>
      <c r="L72" s="35"/>
      <c r="M72" s="35"/>
      <c r="N72" s="35"/>
      <c r="O72" s="43">
        <f>SUM(C72:N72)</f>
        <v>0</v>
      </c>
      <c r="P72" s="43">
        <f t="shared" si="9"/>
        <v>0</v>
      </c>
    </row>
    <row r="73" spans="2:17" s="28" customFormat="1">
      <c r="B73" s="34" t="s">
        <v>16</v>
      </c>
      <c r="C73" s="35"/>
      <c r="D73" s="35"/>
      <c r="E73" s="35"/>
      <c r="F73" s="35"/>
      <c r="G73" s="35"/>
      <c r="H73" s="35"/>
      <c r="I73" s="35"/>
      <c r="J73" s="35"/>
      <c r="K73" s="35"/>
      <c r="L73" s="35"/>
      <c r="M73" s="35"/>
      <c r="N73" s="35"/>
      <c r="O73" s="43">
        <f t="shared" si="7"/>
        <v>0</v>
      </c>
      <c r="P73" s="43">
        <f>O73/COLUMNS(C73:N73)</f>
        <v>0</v>
      </c>
    </row>
    <row r="74" spans="2:17" s="28" customFormat="1">
      <c r="B74" s="37" t="str">
        <f>"Total " &amp; Table7[[#Headers],[DAILY LIVING]]</f>
        <v>Total DAILY LIVING</v>
      </c>
      <c r="C74" s="38">
        <f>SUBTOTAL(109,[JAN])</f>
        <v>0</v>
      </c>
      <c r="D74" s="38">
        <f>SUBTOTAL(109,[FEB])</f>
        <v>0</v>
      </c>
      <c r="E74" s="38">
        <f>SUBTOTAL(109,[MAR])</f>
        <v>0</v>
      </c>
      <c r="F74" s="38">
        <f>SUBTOTAL(109,[APR])</f>
        <v>0</v>
      </c>
      <c r="G74" s="38">
        <f>SUBTOTAL(109,[MAY])</f>
        <v>0</v>
      </c>
      <c r="H74" s="38">
        <f>SUBTOTAL(109,[JUN])</f>
        <v>0</v>
      </c>
      <c r="I74" s="38">
        <f>SUBTOTAL(109,[JUL])</f>
        <v>0</v>
      </c>
      <c r="J74" s="38">
        <f>SUBTOTAL(109,[AUG])</f>
        <v>0</v>
      </c>
      <c r="K74" s="38">
        <f>SUBTOTAL(109,[SEP])</f>
        <v>0</v>
      </c>
      <c r="L74" s="38">
        <f>SUBTOTAL(109,[OCT])</f>
        <v>0</v>
      </c>
      <c r="M74" s="38">
        <f>SUBTOTAL(109,[NOV])</f>
        <v>0</v>
      </c>
      <c r="N74" s="38">
        <f>SUBTOTAL(109,[DEC])</f>
        <v>0</v>
      </c>
      <c r="O74" s="36">
        <f>SUBTOTAL(109,[Total])</f>
        <v>0</v>
      </c>
      <c r="P74" s="36">
        <f>Table7[[#Totals],[Total]]/COLUMNS(Table7[[#Totals],[JAN]:[DEC]])</f>
        <v>0</v>
      </c>
    </row>
    <row r="75" spans="2:17" s="28" customFormat="1" ht="13.5">
      <c r="B75" s="40"/>
      <c r="C75" s="40"/>
      <c r="D75" s="40"/>
      <c r="E75" s="40"/>
      <c r="F75" s="40"/>
      <c r="G75" s="40"/>
      <c r="H75" s="40"/>
      <c r="I75" s="40"/>
      <c r="J75" s="40"/>
      <c r="K75" s="40"/>
      <c r="L75" s="40"/>
      <c r="M75" s="40"/>
      <c r="N75" s="40"/>
      <c r="O75" s="41"/>
      <c r="P75" s="41"/>
    </row>
    <row r="76" spans="2:17" s="28" customFormat="1" ht="16.5">
      <c r="B76" s="25" t="s">
        <v>27</v>
      </c>
      <c r="C76" s="26" t="s">
        <v>64</v>
      </c>
      <c r="D76" s="26" t="s">
        <v>65</v>
      </c>
      <c r="E76" s="26" t="s">
        <v>66</v>
      </c>
      <c r="F76" s="26" t="s">
        <v>67</v>
      </c>
      <c r="G76" s="26" t="s">
        <v>68</v>
      </c>
      <c r="H76" s="26" t="s">
        <v>69</v>
      </c>
      <c r="I76" s="26" t="s">
        <v>70</v>
      </c>
      <c r="J76" s="26" t="s">
        <v>71</v>
      </c>
      <c r="K76" s="26" t="s">
        <v>72</v>
      </c>
      <c r="L76" s="26" t="s">
        <v>73</v>
      </c>
      <c r="M76" s="26" t="s">
        <v>74</v>
      </c>
      <c r="N76" s="26" t="s">
        <v>75</v>
      </c>
      <c r="O76" s="27" t="s">
        <v>76</v>
      </c>
      <c r="P76" s="27" t="s">
        <v>84</v>
      </c>
      <c r="Q76" s="44"/>
    </row>
    <row r="77" spans="2:17" s="28" customFormat="1">
      <c r="B77" s="34" t="s">
        <v>129</v>
      </c>
      <c r="C77" s="35"/>
      <c r="D77" s="35"/>
      <c r="E77" s="35"/>
      <c r="F77" s="35"/>
      <c r="G77" s="35"/>
      <c r="H77" s="35"/>
      <c r="I77" s="35"/>
      <c r="J77" s="35"/>
      <c r="K77" s="35"/>
      <c r="L77" s="35"/>
      <c r="M77" s="35"/>
      <c r="N77" s="35"/>
      <c r="O77" s="43">
        <f t="shared" si="7"/>
        <v>0</v>
      </c>
      <c r="P77" s="43">
        <f t="shared" ref="P77:P86" si="10">O77/COLUMNS(C77:N77)</f>
        <v>0</v>
      </c>
    </row>
    <row r="78" spans="2:17" s="28" customFormat="1">
      <c r="B78" s="34" t="s">
        <v>131</v>
      </c>
      <c r="C78" s="35"/>
      <c r="D78" s="35"/>
      <c r="E78" s="35"/>
      <c r="F78" s="35"/>
      <c r="G78" s="35"/>
      <c r="H78" s="35"/>
      <c r="I78" s="35"/>
      <c r="J78" s="35"/>
      <c r="K78" s="35"/>
      <c r="L78" s="35"/>
      <c r="M78" s="35"/>
      <c r="N78" s="35"/>
      <c r="O78" s="43">
        <f t="shared" ref="O78" si="11">SUM(C78:N78)</f>
        <v>0</v>
      </c>
      <c r="P78" s="43">
        <f t="shared" ref="P78" si="12">O78/COLUMNS(C78:N78)</f>
        <v>0</v>
      </c>
    </row>
    <row r="79" spans="2:17" s="28" customFormat="1">
      <c r="B79" s="34" t="s">
        <v>132</v>
      </c>
      <c r="C79" s="35"/>
      <c r="D79" s="35"/>
      <c r="E79" s="35"/>
      <c r="F79" s="35"/>
      <c r="G79" s="35"/>
      <c r="H79" s="35"/>
      <c r="I79" s="35"/>
      <c r="J79" s="35"/>
      <c r="K79" s="35"/>
      <c r="L79" s="35"/>
      <c r="M79" s="35"/>
      <c r="N79" s="35"/>
      <c r="O79" s="43">
        <f t="shared" ref="O79" si="13">SUM(C79:N79)</f>
        <v>0</v>
      </c>
      <c r="P79" s="43">
        <f t="shared" ref="P79" si="14">O79/COLUMNS(C79:N79)</f>
        <v>0</v>
      </c>
    </row>
    <row r="80" spans="2:17" s="28" customFormat="1">
      <c r="B80" s="34" t="s">
        <v>128</v>
      </c>
      <c r="C80" s="35"/>
      <c r="D80" s="35"/>
      <c r="E80" s="35"/>
      <c r="F80" s="35"/>
      <c r="G80" s="35"/>
      <c r="H80" s="35"/>
      <c r="I80" s="35"/>
      <c r="J80" s="35"/>
      <c r="K80" s="35"/>
      <c r="L80" s="35"/>
      <c r="M80" s="35"/>
      <c r="N80" s="35"/>
      <c r="O80" s="43">
        <f t="shared" si="7"/>
        <v>0</v>
      </c>
      <c r="P80" s="43">
        <f t="shared" si="10"/>
        <v>0</v>
      </c>
    </row>
    <row r="81" spans="2:17" s="28" customFormat="1">
      <c r="B81" s="34" t="s">
        <v>30</v>
      </c>
      <c r="C81" s="35"/>
      <c r="D81" s="35"/>
      <c r="E81" s="35"/>
      <c r="F81" s="35"/>
      <c r="G81" s="35"/>
      <c r="H81" s="35"/>
      <c r="I81" s="35"/>
      <c r="J81" s="35"/>
      <c r="K81" s="35"/>
      <c r="L81" s="35"/>
      <c r="M81" s="35"/>
      <c r="N81" s="35"/>
      <c r="O81" s="43">
        <f t="shared" si="7"/>
        <v>0</v>
      </c>
      <c r="P81" s="43">
        <f t="shared" si="10"/>
        <v>0</v>
      </c>
    </row>
    <row r="82" spans="2:17" s="28" customFormat="1">
      <c r="B82" s="34" t="s">
        <v>130</v>
      </c>
      <c r="C82" s="35"/>
      <c r="D82" s="35"/>
      <c r="E82" s="35"/>
      <c r="F82" s="35"/>
      <c r="G82" s="35"/>
      <c r="H82" s="35"/>
      <c r="I82" s="35"/>
      <c r="J82" s="35"/>
      <c r="K82" s="35"/>
      <c r="L82" s="35"/>
      <c r="M82" s="35"/>
      <c r="N82" s="35"/>
      <c r="O82" s="43">
        <f t="shared" si="7"/>
        <v>0</v>
      </c>
      <c r="P82" s="43">
        <f t="shared" si="10"/>
        <v>0</v>
      </c>
    </row>
    <row r="83" spans="2:17" s="28" customFormat="1">
      <c r="B83" s="34" t="s">
        <v>133</v>
      </c>
      <c r="C83" s="35"/>
      <c r="D83" s="35"/>
      <c r="E83" s="35"/>
      <c r="F83" s="35"/>
      <c r="G83" s="35"/>
      <c r="H83" s="35"/>
      <c r="I83" s="35"/>
      <c r="J83" s="35"/>
      <c r="K83" s="35"/>
      <c r="L83" s="35"/>
      <c r="M83" s="35"/>
      <c r="N83" s="35"/>
      <c r="O83" s="43">
        <f t="shared" ref="O83:O84" si="15">SUM(C83:N83)</f>
        <v>0</v>
      </c>
      <c r="P83" s="43">
        <f t="shared" ref="P83:P84" si="16">O83/COLUMNS(C83:N83)</f>
        <v>0</v>
      </c>
    </row>
    <row r="84" spans="2:17" s="28" customFormat="1">
      <c r="B84" s="34" t="s">
        <v>134</v>
      </c>
      <c r="C84" s="35"/>
      <c r="D84" s="35"/>
      <c r="E84" s="35"/>
      <c r="F84" s="35"/>
      <c r="G84" s="35"/>
      <c r="H84" s="35"/>
      <c r="I84" s="35"/>
      <c r="J84" s="35"/>
      <c r="K84" s="35"/>
      <c r="L84" s="35"/>
      <c r="M84" s="35"/>
      <c r="N84" s="35"/>
      <c r="O84" s="43">
        <f t="shared" si="15"/>
        <v>0</v>
      </c>
      <c r="P84" s="43">
        <f t="shared" si="16"/>
        <v>0</v>
      </c>
    </row>
    <row r="85" spans="2:17" s="28" customFormat="1">
      <c r="B85" s="34" t="s">
        <v>135</v>
      </c>
      <c r="C85" s="35"/>
      <c r="D85" s="35"/>
      <c r="E85" s="35"/>
      <c r="F85" s="35"/>
      <c r="G85" s="35"/>
      <c r="H85" s="35"/>
      <c r="I85" s="35"/>
      <c r="J85" s="35"/>
      <c r="K85" s="35"/>
      <c r="L85" s="35"/>
      <c r="M85" s="35"/>
      <c r="N85" s="35"/>
      <c r="O85" s="43">
        <f>SUM(C85:N85)</f>
        <v>0</v>
      </c>
      <c r="P85" s="43">
        <f>O85/COLUMNS(C85:N85)</f>
        <v>0</v>
      </c>
    </row>
    <row r="86" spans="2:17" s="28" customFormat="1">
      <c r="B86" s="34" t="s">
        <v>60</v>
      </c>
      <c r="C86" s="35"/>
      <c r="D86" s="35"/>
      <c r="E86" s="35"/>
      <c r="F86" s="35"/>
      <c r="G86" s="35"/>
      <c r="H86" s="35"/>
      <c r="I86" s="35"/>
      <c r="J86" s="35"/>
      <c r="K86" s="35"/>
      <c r="L86" s="35"/>
      <c r="M86" s="35"/>
      <c r="N86" s="35"/>
      <c r="O86" s="43">
        <f t="shared" si="7"/>
        <v>0</v>
      </c>
      <c r="P86" s="43">
        <f t="shared" si="10"/>
        <v>0</v>
      </c>
    </row>
    <row r="87" spans="2:17" s="28" customFormat="1">
      <c r="B87" s="34" t="s">
        <v>16</v>
      </c>
      <c r="C87" s="35"/>
      <c r="D87" s="35"/>
      <c r="E87" s="35"/>
      <c r="F87" s="35"/>
      <c r="G87" s="35"/>
      <c r="H87" s="35"/>
      <c r="I87" s="35"/>
      <c r="J87" s="35"/>
      <c r="K87" s="35"/>
      <c r="L87" s="35"/>
      <c r="M87" s="35"/>
      <c r="N87" s="35"/>
      <c r="O87" s="43">
        <f t="shared" si="7"/>
        <v>0</v>
      </c>
      <c r="P87" s="43">
        <f>O87/COLUMNS(C87:N87)</f>
        <v>0</v>
      </c>
    </row>
    <row r="88" spans="2:17" s="28" customFormat="1">
      <c r="B88" s="37" t="str">
        <f>"Total " &amp; Table8[[#Headers],[ENTERTAINMENT]]</f>
        <v>Total ENTERTAINMENT</v>
      </c>
      <c r="C88" s="38">
        <f>SUBTOTAL(109,[JAN])</f>
        <v>0</v>
      </c>
      <c r="D88" s="38">
        <f>SUBTOTAL(109,[FEB])</f>
        <v>0</v>
      </c>
      <c r="E88" s="38">
        <f>SUBTOTAL(109,[MAR])</f>
        <v>0</v>
      </c>
      <c r="F88" s="38">
        <f>SUBTOTAL(109,[APR])</f>
        <v>0</v>
      </c>
      <c r="G88" s="38">
        <f>SUBTOTAL(109,[MAY])</f>
        <v>0</v>
      </c>
      <c r="H88" s="38">
        <f>SUBTOTAL(109,[JUN])</f>
        <v>0</v>
      </c>
      <c r="I88" s="38">
        <f>SUBTOTAL(109,[JUL])</f>
        <v>0</v>
      </c>
      <c r="J88" s="38">
        <f>SUBTOTAL(109,[AUG])</f>
        <v>0</v>
      </c>
      <c r="K88" s="38">
        <f>SUBTOTAL(109,[SEP])</f>
        <v>0</v>
      </c>
      <c r="L88" s="38">
        <f>SUBTOTAL(109,[OCT])</f>
        <v>0</v>
      </c>
      <c r="M88" s="38">
        <f>SUBTOTAL(109,[NOV])</f>
        <v>0</v>
      </c>
      <c r="N88" s="38">
        <f>SUBTOTAL(109,[DEC])</f>
        <v>0</v>
      </c>
      <c r="O88" s="36">
        <f>SUBTOTAL(109,[Total])</f>
        <v>0</v>
      </c>
      <c r="P88" s="36">
        <f>Table8[[#Totals],[Total]]/COLUMNS(Table8[[#Totals],[JAN]:[DEC]])</f>
        <v>0</v>
      </c>
    </row>
    <row r="89" spans="2:17" s="28" customFormat="1" ht="13.5">
      <c r="B89" s="40"/>
      <c r="C89" s="40"/>
      <c r="D89" s="40"/>
      <c r="E89" s="40"/>
      <c r="F89" s="40"/>
      <c r="G89" s="40"/>
      <c r="H89" s="40"/>
      <c r="I89" s="40"/>
      <c r="J89" s="40"/>
      <c r="K89" s="40"/>
      <c r="L89" s="40"/>
      <c r="M89" s="40"/>
      <c r="N89" s="40"/>
      <c r="O89" s="41"/>
      <c r="P89" s="41"/>
    </row>
    <row r="90" spans="2:17" s="31" customFormat="1">
      <c r="B90" s="25" t="s">
        <v>39</v>
      </c>
      <c r="C90" s="26" t="s">
        <v>64</v>
      </c>
      <c r="D90" s="26" t="s">
        <v>65</v>
      </c>
      <c r="E90" s="26" t="s">
        <v>66</v>
      </c>
      <c r="F90" s="26" t="s">
        <v>67</v>
      </c>
      <c r="G90" s="26" t="s">
        <v>68</v>
      </c>
      <c r="H90" s="26" t="s">
        <v>69</v>
      </c>
      <c r="I90" s="26" t="s">
        <v>70</v>
      </c>
      <c r="J90" s="26" t="s">
        <v>71</v>
      </c>
      <c r="K90" s="26" t="s">
        <v>72</v>
      </c>
      <c r="L90" s="26" t="s">
        <v>73</v>
      </c>
      <c r="M90" s="26" t="s">
        <v>74</v>
      </c>
      <c r="N90" s="26" t="s">
        <v>75</v>
      </c>
      <c r="O90" s="27" t="s">
        <v>76</v>
      </c>
      <c r="P90" s="27" t="s">
        <v>84</v>
      </c>
    </row>
    <row r="91" spans="2:17" s="31" customFormat="1">
      <c r="B91" s="34" t="s">
        <v>37</v>
      </c>
      <c r="C91" s="35"/>
      <c r="D91" s="35"/>
      <c r="E91" s="35"/>
      <c r="F91" s="35"/>
      <c r="G91" s="35"/>
      <c r="H91" s="35"/>
      <c r="I91" s="35"/>
      <c r="J91" s="35"/>
      <c r="K91" s="35"/>
      <c r="L91" s="35"/>
      <c r="M91" s="35"/>
      <c r="N91" s="35"/>
      <c r="O91" s="43">
        <f t="shared" si="7"/>
        <v>0</v>
      </c>
      <c r="P91" s="43">
        <f t="shared" ref="P91:P96" si="17">O91/COLUMNS(C91:N91)</f>
        <v>0</v>
      </c>
    </row>
    <row r="92" spans="2:17" s="31" customFormat="1" ht="15" customHeight="1">
      <c r="B92" s="34" t="s">
        <v>136</v>
      </c>
      <c r="C92" s="35"/>
      <c r="D92" s="35"/>
      <c r="E92" s="35"/>
      <c r="F92" s="35"/>
      <c r="G92" s="35"/>
      <c r="H92" s="35"/>
      <c r="I92" s="35"/>
      <c r="J92" s="35"/>
      <c r="K92" s="35"/>
      <c r="L92" s="35"/>
      <c r="M92" s="35"/>
      <c r="N92" s="35"/>
      <c r="O92" s="43">
        <f t="shared" si="7"/>
        <v>0</v>
      </c>
      <c r="P92" s="43">
        <f t="shared" si="17"/>
        <v>0</v>
      </c>
      <c r="Q92" s="44"/>
    </row>
    <row r="93" spans="2:17" s="31" customFormat="1">
      <c r="B93" s="34" t="s">
        <v>137</v>
      </c>
      <c r="C93" s="35"/>
      <c r="D93" s="35"/>
      <c r="E93" s="35"/>
      <c r="F93" s="35"/>
      <c r="G93" s="35"/>
      <c r="H93" s="35"/>
      <c r="I93" s="35"/>
      <c r="J93" s="35"/>
      <c r="K93" s="35"/>
      <c r="L93" s="35"/>
      <c r="M93" s="35"/>
      <c r="N93" s="35"/>
      <c r="O93" s="43">
        <f t="shared" si="7"/>
        <v>0</v>
      </c>
      <c r="P93" s="43">
        <f t="shared" si="17"/>
        <v>0</v>
      </c>
    </row>
    <row r="94" spans="2:17" s="31" customFormat="1">
      <c r="B94" s="34" t="s">
        <v>38</v>
      </c>
      <c r="C94" s="35"/>
      <c r="D94" s="35"/>
      <c r="E94" s="35"/>
      <c r="F94" s="35"/>
      <c r="G94" s="35"/>
      <c r="H94" s="35"/>
      <c r="I94" s="35"/>
      <c r="J94" s="35"/>
      <c r="K94" s="35"/>
      <c r="L94" s="35"/>
      <c r="M94" s="35"/>
      <c r="N94" s="35"/>
      <c r="O94" s="43">
        <f t="shared" si="7"/>
        <v>0</v>
      </c>
      <c r="P94" s="43">
        <f t="shared" si="17"/>
        <v>0</v>
      </c>
    </row>
    <row r="95" spans="2:17" s="31" customFormat="1">
      <c r="B95" s="34" t="s">
        <v>138</v>
      </c>
      <c r="C95" s="35"/>
      <c r="D95" s="35"/>
      <c r="E95" s="35"/>
      <c r="F95" s="35"/>
      <c r="G95" s="35"/>
      <c r="H95" s="35"/>
      <c r="I95" s="35"/>
      <c r="J95" s="35"/>
      <c r="K95" s="35"/>
      <c r="L95" s="35"/>
      <c r="M95" s="35"/>
      <c r="N95" s="35"/>
      <c r="O95" s="43">
        <f t="shared" si="7"/>
        <v>0</v>
      </c>
      <c r="P95" s="43">
        <f t="shared" si="17"/>
        <v>0</v>
      </c>
    </row>
    <row r="96" spans="2:17" s="31" customFormat="1">
      <c r="B96" s="34" t="s">
        <v>16</v>
      </c>
      <c r="C96" s="35"/>
      <c r="D96" s="35"/>
      <c r="E96" s="35"/>
      <c r="F96" s="35"/>
      <c r="G96" s="35"/>
      <c r="H96" s="35"/>
      <c r="I96" s="35"/>
      <c r="J96" s="35"/>
      <c r="K96" s="35"/>
      <c r="L96" s="35"/>
      <c r="M96" s="35"/>
      <c r="N96" s="35"/>
      <c r="O96" s="43">
        <f t="shared" si="7"/>
        <v>0</v>
      </c>
      <c r="P96" s="43">
        <f t="shared" si="17"/>
        <v>0</v>
      </c>
    </row>
    <row r="97" spans="2:17" s="31" customFormat="1">
      <c r="B97" s="37" t="str">
        <f>"Total " &amp;Table9[[#Headers],[SAVINGS]]</f>
        <v>Total SAVINGS</v>
      </c>
      <c r="C97" s="38">
        <f>SUBTOTAL(109,[JAN])</f>
        <v>0</v>
      </c>
      <c r="D97" s="38">
        <f>SUBTOTAL(109,[FEB])</f>
        <v>0</v>
      </c>
      <c r="E97" s="38">
        <f>SUBTOTAL(109,[MAR])</f>
        <v>0</v>
      </c>
      <c r="F97" s="38">
        <f>SUBTOTAL(109,[APR])</f>
        <v>0</v>
      </c>
      <c r="G97" s="38">
        <f>SUBTOTAL(109,[MAY])</f>
        <v>0</v>
      </c>
      <c r="H97" s="38">
        <f>SUBTOTAL(109,[JUN])</f>
        <v>0</v>
      </c>
      <c r="I97" s="38">
        <f>SUBTOTAL(109,[JUL])</f>
        <v>0</v>
      </c>
      <c r="J97" s="38">
        <f>SUBTOTAL(109,[AUG])</f>
        <v>0</v>
      </c>
      <c r="K97" s="38">
        <f>SUBTOTAL(109,[SEP])</f>
        <v>0</v>
      </c>
      <c r="L97" s="38">
        <f>SUBTOTAL(109,[OCT])</f>
        <v>0</v>
      </c>
      <c r="M97" s="38">
        <f>SUBTOTAL(109,[NOV])</f>
        <v>0</v>
      </c>
      <c r="N97" s="38">
        <f>SUBTOTAL(109,[DEC])</f>
        <v>0</v>
      </c>
      <c r="O97" s="36">
        <f>SUBTOTAL(109,[Total])</f>
        <v>0</v>
      </c>
      <c r="P97" s="36">
        <f>Table9[[#Totals],[Total]]/COLUMNS(Table9[[#Totals],[JAN]:[DEC]])</f>
        <v>0</v>
      </c>
    </row>
    <row r="98" spans="2:17" s="31" customFormat="1">
      <c r="B98" s="40"/>
      <c r="C98" s="40"/>
      <c r="D98" s="40"/>
      <c r="E98" s="40"/>
      <c r="F98" s="40"/>
      <c r="G98" s="40"/>
      <c r="H98" s="40"/>
      <c r="I98" s="40"/>
      <c r="J98" s="40"/>
      <c r="K98" s="40"/>
      <c r="L98" s="40"/>
      <c r="M98" s="40"/>
      <c r="N98" s="40"/>
      <c r="O98" s="41"/>
      <c r="P98" s="41"/>
    </row>
    <row r="99" spans="2:17" s="31" customFormat="1">
      <c r="B99" s="25" t="s">
        <v>40</v>
      </c>
      <c r="C99" s="26" t="s">
        <v>64</v>
      </c>
      <c r="D99" s="26" t="s">
        <v>65</v>
      </c>
      <c r="E99" s="26" t="s">
        <v>66</v>
      </c>
      <c r="F99" s="26" t="s">
        <v>67</v>
      </c>
      <c r="G99" s="26" t="s">
        <v>68</v>
      </c>
      <c r="H99" s="26" t="s">
        <v>69</v>
      </c>
      <c r="I99" s="26" t="s">
        <v>70</v>
      </c>
      <c r="J99" s="26" t="s">
        <v>71</v>
      </c>
      <c r="K99" s="26" t="s">
        <v>72</v>
      </c>
      <c r="L99" s="26" t="s">
        <v>73</v>
      </c>
      <c r="M99" s="26" t="s">
        <v>74</v>
      </c>
      <c r="N99" s="26" t="s">
        <v>75</v>
      </c>
      <c r="O99" s="27" t="s">
        <v>76</v>
      </c>
      <c r="P99" s="27" t="s">
        <v>84</v>
      </c>
    </row>
    <row r="100" spans="2:17" s="31" customFormat="1">
      <c r="B100" s="34" t="s">
        <v>139</v>
      </c>
      <c r="C100" s="35"/>
      <c r="D100" s="35"/>
      <c r="E100" s="35"/>
      <c r="F100" s="35"/>
      <c r="G100" s="35"/>
      <c r="H100" s="35"/>
      <c r="I100" s="35"/>
      <c r="J100" s="35"/>
      <c r="K100" s="35"/>
      <c r="L100" s="35"/>
      <c r="M100" s="35"/>
      <c r="N100" s="35"/>
      <c r="O100" s="43">
        <f t="shared" ref="O100:O106" si="18">SUM(C100:N100)</f>
        <v>0</v>
      </c>
      <c r="P100" s="43">
        <f t="shared" ref="P100:P105" si="19">O100/COLUMNS(C100:N100)</f>
        <v>0</v>
      </c>
    </row>
    <row r="101" spans="2:17" s="31" customFormat="1" ht="16.5">
      <c r="B101" s="34" t="s">
        <v>78</v>
      </c>
      <c r="C101" s="35"/>
      <c r="D101" s="35"/>
      <c r="E101" s="35"/>
      <c r="F101" s="35"/>
      <c r="G101" s="35"/>
      <c r="H101" s="35"/>
      <c r="I101" s="35"/>
      <c r="J101" s="35"/>
      <c r="K101" s="35"/>
      <c r="L101" s="35"/>
      <c r="M101" s="35"/>
      <c r="N101" s="35"/>
      <c r="O101" s="43">
        <f t="shared" si="18"/>
        <v>0</v>
      </c>
      <c r="P101" s="43">
        <f t="shared" si="19"/>
        <v>0</v>
      </c>
      <c r="Q101" s="44"/>
    </row>
    <row r="102" spans="2:17" s="31" customFormat="1">
      <c r="B102" s="34" t="s">
        <v>140</v>
      </c>
      <c r="C102" s="35"/>
      <c r="D102" s="35"/>
      <c r="E102" s="35"/>
      <c r="F102" s="35"/>
      <c r="G102" s="35"/>
      <c r="H102" s="35"/>
      <c r="I102" s="35"/>
      <c r="J102" s="35"/>
      <c r="K102" s="35"/>
      <c r="L102" s="35"/>
      <c r="M102" s="35"/>
      <c r="N102" s="35"/>
      <c r="O102" s="43">
        <f t="shared" si="18"/>
        <v>0</v>
      </c>
      <c r="P102" s="43">
        <f t="shared" si="19"/>
        <v>0</v>
      </c>
    </row>
    <row r="103" spans="2:17" s="31" customFormat="1">
      <c r="B103" s="34" t="s">
        <v>79</v>
      </c>
      <c r="C103" s="35"/>
      <c r="D103" s="35"/>
      <c r="E103" s="35"/>
      <c r="F103" s="35"/>
      <c r="G103" s="35"/>
      <c r="H103" s="35"/>
      <c r="I103" s="35"/>
      <c r="J103" s="35"/>
      <c r="K103" s="35"/>
      <c r="L103" s="35"/>
      <c r="M103" s="35"/>
      <c r="N103" s="35"/>
      <c r="O103" s="43">
        <f t="shared" si="18"/>
        <v>0</v>
      </c>
      <c r="P103" s="43">
        <f t="shared" si="19"/>
        <v>0</v>
      </c>
    </row>
    <row r="104" spans="2:17" s="31" customFormat="1">
      <c r="B104" s="34" t="s">
        <v>41</v>
      </c>
      <c r="C104" s="35"/>
      <c r="D104" s="35"/>
      <c r="E104" s="35"/>
      <c r="F104" s="35"/>
      <c r="G104" s="35"/>
      <c r="H104" s="35"/>
      <c r="I104" s="35"/>
      <c r="J104" s="35"/>
      <c r="K104" s="35"/>
      <c r="L104" s="35"/>
      <c r="M104" s="35"/>
      <c r="N104" s="35"/>
      <c r="O104" s="43">
        <f t="shared" si="18"/>
        <v>0</v>
      </c>
      <c r="P104" s="43">
        <f t="shared" si="19"/>
        <v>0</v>
      </c>
    </row>
    <row r="105" spans="2:17" s="31" customFormat="1">
      <c r="B105" s="34" t="s">
        <v>42</v>
      </c>
      <c r="C105" s="35"/>
      <c r="D105" s="35"/>
      <c r="E105" s="35"/>
      <c r="F105" s="35"/>
      <c r="G105" s="35"/>
      <c r="H105" s="35"/>
      <c r="I105" s="35"/>
      <c r="J105" s="35"/>
      <c r="K105" s="35"/>
      <c r="L105" s="35"/>
      <c r="M105" s="35"/>
      <c r="N105" s="35"/>
      <c r="O105" s="43">
        <f t="shared" si="18"/>
        <v>0</v>
      </c>
      <c r="P105" s="43">
        <f t="shared" si="19"/>
        <v>0</v>
      </c>
    </row>
    <row r="106" spans="2:17" s="31" customFormat="1">
      <c r="B106" s="34" t="s">
        <v>16</v>
      </c>
      <c r="C106" s="35"/>
      <c r="D106" s="35"/>
      <c r="E106" s="35"/>
      <c r="F106" s="35"/>
      <c r="G106" s="35"/>
      <c r="H106" s="35"/>
      <c r="I106" s="35"/>
      <c r="J106" s="35"/>
      <c r="K106" s="35"/>
      <c r="L106" s="35"/>
      <c r="M106" s="35"/>
      <c r="N106" s="35"/>
      <c r="O106" s="43">
        <f t="shared" si="18"/>
        <v>0</v>
      </c>
      <c r="P106" s="43">
        <f>O106/COLUMNS(C106:N106)</f>
        <v>0</v>
      </c>
    </row>
    <row r="107" spans="2:17" s="31" customFormat="1">
      <c r="B107" s="37" t="str">
        <f>"Total " &amp; Table10[[#Headers],[OBLIGATIONS]]</f>
        <v>Total OBLIGATIONS</v>
      </c>
      <c r="C107" s="38">
        <f>SUBTOTAL(109,[JAN])</f>
        <v>0</v>
      </c>
      <c r="D107" s="38">
        <f>SUBTOTAL(109,[FEB])</f>
        <v>0</v>
      </c>
      <c r="E107" s="38">
        <f>SUBTOTAL(109,[MAR])</f>
        <v>0</v>
      </c>
      <c r="F107" s="38">
        <f>SUBTOTAL(109,[APR])</f>
        <v>0</v>
      </c>
      <c r="G107" s="38">
        <f>SUBTOTAL(109,[MAY])</f>
        <v>0</v>
      </c>
      <c r="H107" s="38">
        <f>SUBTOTAL(109,[JUN])</f>
        <v>0</v>
      </c>
      <c r="I107" s="38">
        <f>SUBTOTAL(109,[JUL])</f>
        <v>0</v>
      </c>
      <c r="J107" s="38">
        <f>SUBTOTAL(109,[AUG])</f>
        <v>0</v>
      </c>
      <c r="K107" s="38">
        <f>SUBTOTAL(109,[SEP])</f>
        <v>0</v>
      </c>
      <c r="L107" s="38">
        <f>SUBTOTAL(109,[OCT])</f>
        <v>0</v>
      </c>
      <c r="M107" s="38">
        <f>SUBTOTAL(109,[NOV])</f>
        <v>0</v>
      </c>
      <c r="N107" s="38">
        <f>SUBTOTAL(109,[DEC])</f>
        <v>0</v>
      </c>
      <c r="O107" s="36">
        <f>SUBTOTAL(109,[Total])</f>
        <v>0</v>
      </c>
      <c r="P107" s="36">
        <f>Table10[[#Totals],[Total]]/COLUMNS(Table10[[#Totals],[JAN]:[DEC]])</f>
        <v>0</v>
      </c>
    </row>
    <row r="108" spans="2:17" s="31" customFormat="1">
      <c r="B108" s="40"/>
      <c r="C108" s="40"/>
      <c r="D108" s="40"/>
      <c r="E108" s="40"/>
      <c r="F108" s="40"/>
      <c r="G108" s="40"/>
      <c r="H108" s="40"/>
      <c r="I108" s="40"/>
      <c r="J108" s="40"/>
      <c r="K108" s="40"/>
      <c r="L108" s="40"/>
      <c r="M108" s="40"/>
      <c r="N108" s="40"/>
      <c r="O108" s="41"/>
      <c r="P108" s="41"/>
    </row>
    <row r="109" spans="2:17" s="31" customFormat="1">
      <c r="B109" s="25" t="s">
        <v>31</v>
      </c>
      <c r="C109" s="26" t="s">
        <v>64</v>
      </c>
      <c r="D109" s="26" t="s">
        <v>65</v>
      </c>
      <c r="E109" s="26" t="s">
        <v>66</v>
      </c>
      <c r="F109" s="26" t="s">
        <v>67</v>
      </c>
      <c r="G109" s="26" t="s">
        <v>68</v>
      </c>
      <c r="H109" s="26" t="s">
        <v>69</v>
      </c>
      <c r="I109" s="26" t="s">
        <v>70</v>
      </c>
      <c r="J109" s="26" t="s">
        <v>71</v>
      </c>
      <c r="K109" s="26" t="s">
        <v>72</v>
      </c>
      <c r="L109" s="26" t="s">
        <v>73</v>
      </c>
      <c r="M109" s="26" t="s">
        <v>74</v>
      </c>
      <c r="N109" s="26" t="s">
        <v>75</v>
      </c>
      <c r="O109" s="27" t="s">
        <v>76</v>
      </c>
      <c r="P109" s="27" t="s">
        <v>84</v>
      </c>
    </row>
    <row r="110" spans="2:17" s="31" customFormat="1">
      <c r="B110" s="34" t="s">
        <v>28</v>
      </c>
      <c r="C110" s="35"/>
      <c r="D110" s="35"/>
      <c r="E110" s="35"/>
      <c r="F110" s="35"/>
      <c r="G110" s="35"/>
      <c r="H110" s="35"/>
      <c r="I110" s="35"/>
      <c r="J110" s="35"/>
      <c r="K110" s="35"/>
      <c r="L110" s="35"/>
      <c r="M110" s="35"/>
      <c r="N110" s="35"/>
      <c r="O110" s="43">
        <f>SUM(C110:N110)</f>
        <v>0</v>
      </c>
      <c r="P110" s="43">
        <f>O110/COLUMNS(C110:N110)</f>
        <v>0</v>
      </c>
    </row>
    <row r="111" spans="2:17" s="31" customFormat="1" ht="16.5">
      <c r="B111" s="34" t="s">
        <v>29</v>
      </c>
      <c r="C111" s="35"/>
      <c r="D111" s="35"/>
      <c r="E111" s="35"/>
      <c r="F111" s="35"/>
      <c r="G111" s="35"/>
      <c r="H111" s="35"/>
      <c r="I111" s="35"/>
      <c r="J111" s="35"/>
      <c r="K111" s="35"/>
      <c r="L111" s="35"/>
      <c r="M111" s="35"/>
      <c r="N111" s="35"/>
      <c r="O111" s="43">
        <f>SUM(C111:N111)</f>
        <v>0</v>
      </c>
      <c r="P111" s="43">
        <f>O111/COLUMNS(C111:N111)</f>
        <v>0</v>
      </c>
      <c r="Q111" s="44"/>
    </row>
    <row r="112" spans="2:17" s="31" customFormat="1">
      <c r="B112" s="34" t="s">
        <v>81</v>
      </c>
      <c r="C112" s="35"/>
      <c r="D112" s="35"/>
      <c r="E112" s="35"/>
      <c r="F112" s="35"/>
      <c r="G112" s="35"/>
      <c r="H112" s="35"/>
      <c r="I112" s="35"/>
      <c r="J112" s="35"/>
      <c r="K112" s="35"/>
      <c r="L112" s="35"/>
      <c r="M112" s="35"/>
      <c r="N112" s="35"/>
      <c r="O112" s="43">
        <f>SUM(C112:N112)</f>
        <v>0</v>
      </c>
      <c r="P112" s="43">
        <f>O112/COLUMNS(C112:N112)</f>
        <v>0</v>
      </c>
    </row>
    <row r="113" spans="2:17" s="31" customFormat="1">
      <c r="B113" s="34" t="s">
        <v>16</v>
      </c>
      <c r="C113" s="35"/>
      <c r="D113" s="35"/>
      <c r="E113" s="35"/>
      <c r="F113" s="35"/>
      <c r="G113" s="35"/>
      <c r="H113" s="35"/>
      <c r="I113" s="35"/>
      <c r="J113" s="35"/>
      <c r="K113" s="35"/>
      <c r="L113" s="35"/>
      <c r="M113" s="35"/>
      <c r="N113" s="35"/>
      <c r="O113" s="43">
        <f>SUM(C113:N113)</f>
        <v>0</v>
      </c>
      <c r="P113" s="43">
        <f>O113/COLUMNS(C113:N113)</f>
        <v>0</v>
      </c>
    </row>
    <row r="114" spans="2:17" s="31" customFormat="1">
      <c r="B114" s="37" t="str">
        <f>"Total " &amp;Table11[[#Headers],[SUBSCRIPTIONS]]</f>
        <v>Total SUBSCRIPTIONS</v>
      </c>
      <c r="C114" s="38">
        <f>SUBTOTAL(109,[JAN])</f>
        <v>0</v>
      </c>
      <c r="D114" s="38">
        <f>SUBTOTAL(109,[FEB])</f>
        <v>0</v>
      </c>
      <c r="E114" s="38">
        <f>SUBTOTAL(109,[MAR])</f>
        <v>0</v>
      </c>
      <c r="F114" s="38">
        <f>SUBTOTAL(109,[APR])</f>
        <v>0</v>
      </c>
      <c r="G114" s="38">
        <f>SUBTOTAL(109,[MAY])</f>
        <v>0</v>
      </c>
      <c r="H114" s="38">
        <f>SUBTOTAL(109,[JUN])</f>
        <v>0</v>
      </c>
      <c r="I114" s="38">
        <f>SUBTOTAL(109,[JUL])</f>
        <v>0</v>
      </c>
      <c r="J114" s="38">
        <f>SUBTOTAL(109,[AUG])</f>
        <v>0</v>
      </c>
      <c r="K114" s="38">
        <f>SUBTOTAL(109,[SEP])</f>
        <v>0</v>
      </c>
      <c r="L114" s="38">
        <f>SUBTOTAL(109,[OCT])</f>
        <v>0</v>
      </c>
      <c r="M114" s="38">
        <f>SUBTOTAL(109,[NOV])</f>
        <v>0</v>
      </c>
      <c r="N114" s="38">
        <f>SUBTOTAL(109,[DEC])</f>
        <v>0</v>
      </c>
      <c r="O114" s="36">
        <f>SUBTOTAL(109,[Total])</f>
        <v>0</v>
      </c>
      <c r="P114" s="36">
        <f>Table11[[#Totals],[Total]]/COLUMNS(Table11[[#Totals],[JAN]:[DEC]])</f>
        <v>0</v>
      </c>
    </row>
    <row r="115" spans="2:17" s="31" customFormat="1">
      <c r="B115" s="40"/>
      <c r="C115" s="40"/>
      <c r="D115" s="40"/>
      <c r="E115" s="40"/>
      <c r="F115" s="40"/>
      <c r="G115" s="40"/>
      <c r="H115" s="40"/>
      <c r="I115" s="40"/>
      <c r="J115" s="40"/>
      <c r="K115" s="40"/>
      <c r="L115" s="40"/>
      <c r="M115" s="40"/>
      <c r="N115" s="40"/>
      <c r="O115" s="41"/>
      <c r="P115" s="41"/>
    </row>
    <row r="116" spans="2:17" s="31" customFormat="1">
      <c r="B116" s="25" t="s">
        <v>12</v>
      </c>
      <c r="C116" s="26" t="s">
        <v>64</v>
      </c>
      <c r="D116" s="26" t="s">
        <v>65</v>
      </c>
      <c r="E116" s="26" t="s">
        <v>66</v>
      </c>
      <c r="F116" s="26" t="s">
        <v>67</v>
      </c>
      <c r="G116" s="26" t="s">
        <v>68</v>
      </c>
      <c r="H116" s="26" t="s">
        <v>69</v>
      </c>
      <c r="I116" s="26" t="s">
        <v>70</v>
      </c>
      <c r="J116" s="26" t="s">
        <v>71</v>
      </c>
      <c r="K116" s="26" t="s">
        <v>72</v>
      </c>
      <c r="L116" s="26" t="s">
        <v>73</v>
      </c>
      <c r="M116" s="26" t="s">
        <v>74</v>
      </c>
      <c r="N116" s="26" t="s">
        <v>75</v>
      </c>
      <c r="O116" s="27" t="s">
        <v>76</v>
      </c>
      <c r="P116" s="27" t="s">
        <v>84</v>
      </c>
    </row>
    <row r="117" spans="2:17" s="31" customFormat="1">
      <c r="B117" s="34" t="s">
        <v>36</v>
      </c>
      <c r="C117" s="35"/>
      <c r="D117" s="35"/>
      <c r="E117" s="35"/>
      <c r="F117" s="35"/>
      <c r="G117" s="35"/>
      <c r="H117" s="35"/>
      <c r="I117" s="35"/>
      <c r="J117" s="35"/>
      <c r="K117" s="35"/>
      <c r="L117" s="35"/>
      <c r="M117" s="35"/>
      <c r="N117" s="35"/>
      <c r="O117" s="43">
        <f>SUM(C117:N117)</f>
        <v>0</v>
      </c>
      <c r="P117" s="43">
        <f>O117/COLUMNS(C117:N117)</f>
        <v>0</v>
      </c>
    </row>
    <row r="118" spans="2:17" s="31" customFormat="1" ht="16.5">
      <c r="B118" s="34" t="s">
        <v>0</v>
      </c>
      <c r="C118" s="35"/>
      <c r="D118" s="35"/>
      <c r="E118" s="35"/>
      <c r="F118" s="35"/>
      <c r="G118" s="35"/>
      <c r="H118" s="35"/>
      <c r="I118" s="35"/>
      <c r="J118" s="35"/>
      <c r="K118" s="35"/>
      <c r="L118" s="35"/>
      <c r="M118" s="35"/>
      <c r="N118" s="35"/>
      <c r="O118" s="43">
        <f>SUM(C118:N118)</f>
        <v>0</v>
      </c>
      <c r="P118" s="43">
        <f>O118/COLUMNS(C118:N118)</f>
        <v>0</v>
      </c>
      <c r="Q118" s="44"/>
    </row>
    <row r="119" spans="2:17" s="31" customFormat="1">
      <c r="B119" s="34" t="s">
        <v>16</v>
      </c>
      <c r="C119" s="35"/>
      <c r="D119" s="35"/>
      <c r="E119" s="35"/>
      <c r="F119" s="35"/>
      <c r="G119" s="35"/>
      <c r="H119" s="35"/>
      <c r="I119" s="35"/>
      <c r="J119" s="35"/>
      <c r="K119" s="35"/>
      <c r="L119" s="35"/>
      <c r="M119" s="35"/>
      <c r="N119" s="35"/>
      <c r="O119" s="43">
        <f>SUM(C119:N119)</f>
        <v>0</v>
      </c>
      <c r="P119" s="43">
        <f>O119/COLUMNS(C119:N119)</f>
        <v>0</v>
      </c>
    </row>
    <row r="120" spans="2:17" s="31" customFormat="1">
      <c r="B120" s="34" t="s">
        <v>16</v>
      </c>
      <c r="C120" s="35"/>
      <c r="D120" s="35"/>
      <c r="E120" s="35"/>
      <c r="F120" s="35"/>
      <c r="G120" s="35"/>
      <c r="H120" s="35"/>
      <c r="I120" s="35"/>
      <c r="J120" s="35"/>
      <c r="K120" s="35"/>
      <c r="L120" s="35"/>
      <c r="M120" s="35"/>
      <c r="N120" s="35"/>
      <c r="O120" s="43">
        <f>SUM(C120:N120)</f>
        <v>0</v>
      </c>
      <c r="P120" s="43">
        <f>O120/COLUMNS(C120:N120)</f>
        <v>0</v>
      </c>
    </row>
    <row r="121" spans="2:17" s="31" customFormat="1">
      <c r="B121" s="37" t="str">
        <f>"Total " &amp;Table12[[#Headers],[MISCELLANEOUS]]</f>
        <v>Total MISCELLANEOUS</v>
      </c>
      <c r="C121" s="38">
        <f>SUBTOTAL(109,[JAN])</f>
        <v>0</v>
      </c>
      <c r="D121" s="38">
        <f>SUBTOTAL(109,[FEB])</f>
        <v>0</v>
      </c>
      <c r="E121" s="38">
        <f>SUBTOTAL(109,[MAR])</f>
        <v>0</v>
      </c>
      <c r="F121" s="38">
        <f>SUBTOTAL(109,[APR])</f>
        <v>0</v>
      </c>
      <c r="G121" s="38">
        <f>SUBTOTAL(109,[MAY])</f>
        <v>0</v>
      </c>
      <c r="H121" s="38">
        <f>SUBTOTAL(109,[JUN])</f>
        <v>0</v>
      </c>
      <c r="I121" s="38">
        <f>SUBTOTAL(109,[JUL])</f>
        <v>0</v>
      </c>
      <c r="J121" s="38">
        <f>SUBTOTAL(109,[AUG])</f>
        <v>0</v>
      </c>
      <c r="K121" s="38">
        <f>SUBTOTAL(109,[SEP])</f>
        <v>0</v>
      </c>
      <c r="L121" s="38">
        <f>SUBTOTAL(109,[OCT])</f>
        <v>0</v>
      </c>
      <c r="M121" s="38">
        <f>SUBTOTAL(109,[NOV])</f>
        <v>0</v>
      </c>
      <c r="N121" s="38">
        <f>SUBTOTAL(109,[DEC])</f>
        <v>0</v>
      </c>
      <c r="O121" s="36">
        <f>SUBTOTAL(109,[Total])</f>
        <v>0</v>
      </c>
      <c r="P121" s="36">
        <f>Table12[[#Totals],[Total]]/COLUMNS(Table12[[#Totals],[JAN]:[DEC]])</f>
        <v>0</v>
      </c>
    </row>
    <row r="122" spans="2:17" s="31" customFormat="1">
      <c r="B122" s="3"/>
      <c r="C122" s="3"/>
      <c r="D122" s="3"/>
      <c r="E122" s="3"/>
      <c r="F122" s="3"/>
      <c r="G122" s="3"/>
      <c r="H122" s="3"/>
      <c r="I122" s="3"/>
      <c r="J122" s="3"/>
      <c r="K122" s="3"/>
      <c r="L122" s="3"/>
      <c r="M122" s="3"/>
      <c r="N122" s="3"/>
      <c r="O122" s="3"/>
      <c r="P122" s="3"/>
    </row>
    <row r="123" spans="2:17" s="31" customFormat="1">
      <c r="B123" s="3"/>
      <c r="C123" s="3"/>
      <c r="D123" s="3"/>
      <c r="E123" s="3"/>
      <c r="F123" s="3"/>
      <c r="G123" s="3"/>
      <c r="H123" s="3"/>
      <c r="I123" s="3"/>
      <c r="J123" s="3"/>
      <c r="K123" s="3"/>
      <c r="L123" s="3"/>
      <c r="M123" s="3"/>
      <c r="N123" s="3"/>
      <c r="O123" s="3"/>
      <c r="P123" s="3"/>
    </row>
    <row r="124" spans="2:17">
      <c r="B124" s="3"/>
      <c r="C124" s="3"/>
      <c r="D124" s="3"/>
      <c r="E124" s="3"/>
      <c r="F124" s="3"/>
      <c r="G124" s="3"/>
      <c r="H124" s="3"/>
      <c r="I124" s="3"/>
      <c r="J124" s="3"/>
      <c r="K124" s="3"/>
      <c r="L124" s="3"/>
      <c r="M124" s="3"/>
      <c r="N124" s="3"/>
      <c r="O124" s="3"/>
      <c r="P124" s="3"/>
    </row>
    <row r="125" spans="2:17">
      <c r="B125" s="3"/>
      <c r="C125" s="3"/>
      <c r="D125" s="3"/>
      <c r="E125" s="3"/>
      <c r="F125" s="3"/>
      <c r="G125" s="3"/>
      <c r="H125" s="3"/>
      <c r="I125" s="3"/>
      <c r="J125" s="3"/>
      <c r="K125" s="3"/>
      <c r="L125" s="3"/>
      <c r="M125" s="3"/>
      <c r="N125" s="3"/>
      <c r="O125" s="3"/>
      <c r="P125" s="3"/>
    </row>
    <row r="126" spans="2:17">
      <c r="B126" s="3"/>
      <c r="C126" s="3"/>
      <c r="D126" s="3"/>
      <c r="E126" s="3"/>
      <c r="F126" s="3"/>
      <c r="G126" s="3"/>
      <c r="H126" s="3"/>
      <c r="I126" s="3"/>
      <c r="J126" s="3"/>
      <c r="K126" s="3"/>
      <c r="L126" s="3"/>
      <c r="M126" s="3"/>
      <c r="N126" s="3"/>
      <c r="O126" s="3"/>
      <c r="P126" s="3"/>
    </row>
    <row r="127" spans="2:17">
      <c r="B127" s="3"/>
      <c r="C127" s="3"/>
      <c r="D127" s="3"/>
      <c r="E127" s="3"/>
      <c r="F127" s="3"/>
      <c r="G127" s="3"/>
      <c r="H127" s="3"/>
      <c r="I127" s="3"/>
      <c r="J127" s="3"/>
      <c r="K127" s="3"/>
      <c r="L127" s="3"/>
      <c r="M127" s="3"/>
      <c r="N127" s="3"/>
      <c r="O127" s="3"/>
      <c r="P127" s="3"/>
    </row>
  </sheetData>
  <mergeCells count="1">
    <mergeCell ref="B2:P2"/>
  </mergeCells>
  <phoneticPr fontId="0" type="noConversion"/>
  <printOptions horizontalCentered="1"/>
  <pageMargins left="0.4" right="0.4" top="0.35" bottom="0.35" header="0.5" footer="0.25"/>
  <pageSetup scale="84" fitToHeight="0" orientation="portrait" r:id="rId1"/>
  <headerFooter alignWithMargins="0"/>
  <tableParts count="11">
    <tablePart r:id="rId2"/>
    <tablePart r:id="rId3"/>
    <tablePart r:id="rId4"/>
    <tablePart r:id="rId5"/>
    <tablePart r:id="rId6"/>
    <tablePart r:id="rId7"/>
    <tablePart r:id="rId8"/>
    <tablePart r:id="rId9"/>
    <tablePart r:id="rId10"/>
    <tablePart r:id="rId11"/>
    <tablePart r:id="rId12"/>
  </tableParts>
</worksheet>
</file>

<file path=xl/worksheets/sheet2.xml><?xml version="1.0" encoding="utf-8"?>
<worksheet xmlns="http://schemas.openxmlformats.org/spreadsheetml/2006/main" xmlns:r="http://schemas.openxmlformats.org/officeDocument/2006/relationships">
  <dimension ref="A1:C50"/>
  <sheetViews>
    <sheetView showGridLines="0" topLeftCell="A31" workbookViewId="0">
      <selection activeCell="A43" sqref="A43"/>
    </sheetView>
  </sheetViews>
  <sheetFormatPr defaultRowHeight="15"/>
  <cols>
    <col min="1" max="1" width="9" style="20" customWidth="1"/>
    <col min="2" max="2" width="61.875" style="21" customWidth="1"/>
    <col min="3" max="3" width="16.875" style="22" customWidth="1"/>
    <col min="4" max="16384" width="9" style="22"/>
  </cols>
  <sheetData>
    <row r="1" spans="1:3" s="12" customFormat="1" ht="32.1" customHeight="1">
      <c r="A1" s="49" t="s">
        <v>104</v>
      </c>
      <c r="B1" s="49"/>
      <c r="C1" s="49"/>
    </row>
    <row r="2" spans="1:3" s="14" customFormat="1" ht="14.25">
      <c r="A2" s="11" t="s">
        <v>116</v>
      </c>
      <c r="B2" s="13"/>
      <c r="C2" s="65" t="s">
        <v>122</v>
      </c>
    </row>
    <row r="4" spans="1:3" s="17" customFormat="1" ht="57">
      <c r="A4" s="15" t="s">
        <v>85</v>
      </c>
      <c r="B4" s="16" t="s">
        <v>95</v>
      </c>
    </row>
    <row r="5" spans="1:3" s="17" customFormat="1">
      <c r="A5" s="18"/>
      <c r="B5" s="19"/>
    </row>
    <row r="6" spans="1:3" s="17" customFormat="1" ht="15.75">
      <c r="A6" s="66" t="s">
        <v>86</v>
      </c>
      <c r="B6" s="66" t="s">
        <v>87</v>
      </c>
    </row>
    <row r="7" spans="1:3" s="17" customFormat="1">
      <c r="A7" s="18"/>
      <c r="B7" s="19"/>
    </row>
    <row r="8" spans="1:3" s="17" customFormat="1" ht="42.75">
      <c r="A8" s="18"/>
      <c r="B8" s="16" t="s">
        <v>113</v>
      </c>
    </row>
    <row r="9" spans="1:3" s="17" customFormat="1">
      <c r="A9" s="18"/>
      <c r="B9" s="19"/>
    </row>
    <row r="10" spans="1:3" s="17" customFormat="1" ht="42.75">
      <c r="A10" s="18"/>
      <c r="B10" s="16" t="s">
        <v>114</v>
      </c>
    </row>
    <row r="11" spans="1:3" s="17" customFormat="1">
      <c r="A11" s="18"/>
      <c r="B11" s="19"/>
    </row>
    <row r="12" spans="1:3" s="17" customFormat="1" ht="15.75">
      <c r="A12" s="66" t="s">
        <v>88</v>
      </c>
      <c r="B12" s="66" t="s">
        <v>89</v>
      </c>
    </row>
    <row r="13" spans="1:3" s="17" customFormat="1">
      <c r="A13" s="18"/>
      <c r="B13" s="19"/>
    </row>
    <row r="14" spans="1:3" s="17" customFormat="1" ht="28.5">
      <c r="A14" s="18"/>
      <c r="B14" s="16" t="s">
        <v>103</v>
      </c>
    </row>
    <row r="15" spans="1:3" s="17" customFormat="1">
      <c r="A15" s="18"/>
      <c r="B15" s="19"/>
    </row>
    <row r="16" spans="1:3" s="17" customFormat="1" ht="42.75">
      <c r="A16" s="18"/>
      <c r="B16" s="16" t="s">
        <v>112</v>
      </c>
    </row>
    <row r="17" spans="1:2" s="17" customFormat="1">
      <c r="A17" s="18"/>
      <c r="B17" s="19"/>
    </row>
    <row r="18" spans="1:2" s="17" customFormat="1" ht="15.75">
      <c r="A18" s="66" t="s">
        <v>90</v>
      </c>
      <c r="B18" s="66" t="s">
        <v>91</v>
      </c>
    </row>
    <row r="19" spans="1:2" s="17" customFormat="1">
      <c r="A19" s="18"/>
      <c r="B19" s="19"/>
    </row>
    <row r="20" spans="1:2" s="17" customFormat="1" ht="42.75">
      <c r="A20" s="18"/>
      <c r="B20" s="16" t="s">
        <v>111</v>
      </c>
    </row>
    <row r="21" spans="1:2" s="17" customFormat="1">
      <c r="A21" s="18"/>
      <c r="B21" s="19"/>
    </row>
    <row r="22" spans="1:2" s="17" customFormat="1" ht="15.75">
      <c r="A22" s="15" t="s">
        <v>96</v>
      </c>
      <c r="B22" s="19"/>
    </row>
    <row r="23" spans="1:2" s="17" customFormat="1" ht="28.5">
      <c r="A23" s="18"/>
      <c r="B23" s="16" t="s">
        <v>92</v>
      </c>
    </row>
    <row r="24" spans="1:2" s="17" customFormat="1">
      <c r="A24" s="18"/>
      <c r="B24" s="19"/>
    </row>
    <row r="25" spans="1:2" s="17" customFormat="1" ht="15.75">
      <c r="A25" s="15" t="s">
        <v>97</v>
      </c>
      <c r="B25" s="19"/>
    </row>
    <row r="26" spans="1:2" s="17" customFormat="1" ht="42.75">
      <c r="A26" s="18"/>
      <c r="B26" s="16" t="s">
        <v>93</v>
      </c>
    </row>
    <row r="27" spans="1:2" s="17" customFormat="1">
      <c r="A27" s="18"/>
      <c r="B27" s="19"/>
    </row>
    <row r="28" spans="1:2" s="17" customFormat="1" ht="15.75">
      <c r="A28" s="15" t="s">
        <v>98</v>
      </c>
      <c r="B28" s="19"/>
    </row>
    <row r="29" spans="1:2" s="17" customFormat="1" ht="42.75">
      <c r="A29" s="18"/>
      <c r="B29" s="16" t="s">
        <v>99</v>
      </c>
    </row>
    <row r="30" spans="1:2" s="17" customFormat="1">
      <c r="A30" s="18"/>
      <c r="B30" s="19"/>
    </row>
    <row r="31" spans="1:2" s="17" customFormat="1">
      <c r="A31" s="18"/>
      <c r="B31" s="19"/>
    </row>
    <row r="32" spans="1:2" s="17" customFormat="1" ht="15.75">
      <c r="A32" s="66" t="s">
        <v>94</v>
      </c>
      <c r="B32" s="66" t="s">
        <v>100</v>
      </c>
    </row>
    <row r="33" spans="1:2" s="17" customFormat="1">
      <c r="A33" s="18"/>
      <c r="B33" s="19"/>
    </row>
    <row r="34" spans="1:2" s="17" customFormat="1" ht="28.5">
      <c r="A34" s="18"/>
      <c r="B34" s="16" t="s">
        <v>101</v>
      </c>
    </row>
    <row r="35" spans="1:2" s="17" customFormat="1">
      <c r="A35" s="18"/>
      <c r="B35" s="19"/>
    </row>
    <row r="36" spans="1:2" s="17" customFormat="1" ht="42.75">
      <c r="A36" s="18"/>
      <c r="B36" s="16" t="s">
        <v>102</v>
      </c>
    </row>
    <row r="37" spans="1:2" s="17" customFormat="1">
      <c r="A37" s="18"/>
      <c r="B37" s="19"/>
    </row>
    <row r="38" spans="1:2" s="17" customFormat="1">
      <c r="A38" s="47" t="s">
        <v>110</v>
      </c>
      <c r="B38" s="45"/>
    </row>
    <row r="39" spans="1:2" s="17" customFormat="1" ht="42.75">
      <c r="A39" s="13"/>
      <c r="B39" s="46" t="s">
        <v>109</v>
      </c>
    </row>
    <row r="40" spans="1:2" s="17" customFormat="1" ht="14.25">
      <c r="A40" s="13"/>
      <c r="B40" s="45"/>
    </row>
    <row r="41" spans="1:2" ht="14.25">
      <c r="A41" s="13"/>
      <c r="B41" s="46"/>
    </row>
    <row r="42" spans="1:2" ht="15.75">
      <c r="A42" s="66" t="s">
        <v>124</v>
      </c>
      <c r="B42" s="66"/>
    </row>
    <row r="43" spans="1:2" ht="14.25">
      <c r="A43" s="13"/>
      <c r="B43" s="13"/>
    </row>
    <row r="44" spans="1:2" ht="14.25">
      <c r="A44" s="13"/>
      <c r="B44" s="67" t="s">
        <v>127</v>
      </c>
    </row>
    <row r="45" spans="1:2" ht="14.25">
      <c r="A45" s="13"/>
      <c r="B45" s="13"/>
    </row>
    <row r="46" spans="1:2">
      <c r="B46" s="67" t="s">
        <v>123</v>
      </c>
    </row>
    <row r="47" spans="1:2">
      <c r="B47" s="13"/>
    </row>
    <row r="48" spans="1:2">
      <c r="B48" s="67" t="s">
        <v>125</v>
      </c>
    </row>
    <row r="49" spans="2:2">
      <c r="B49" s="13"/>
    </row>
    <row r="50" spans="2:2">
      <c r="B50" s="67" t="s">
        <v>126</v>
      </c>
    </row>
  </sheetData>
  <phoneticPr fontId="17" type="noConversion"/>
  <hyperlinks>
    <hyperlink ref="A2" r:id="rId1"/>
    <hyperlink ref="B48" r:id="rId2" display="https://www.vertex42.com/ExcelArticles/how-to-make-a-budget.html"/>
    <hyperlink ref="B46" r:id="rId3" display="https://www.vertex42.com/ExcelTemplates/money-management-template.html"/>
    <hyperlink ref="B50" r:id="rId4"/>
    <hyperlink ref="B44" r:id="rId5"/>
  </hyperlinks>
  <pageMargins left="0.75" right="0.75" top="1" bottom="1" header="0.5" footer="0.5"/>
  <pageSetup orientation="portrait" r:id="rId6"/>
  <headerFooter alignWithMargins="0"/>
  <drawing r:id="rId7"/>
</worksheet>
</file>

<file path=xl/worksheets/sheet3.xml><?xml version="1.0" encoding="utf-8"?>
<worksheet xmlns="http://schemas.openxmlformats.org/spreadsheetml/2006/main" xmlns:r="http://schemas.openxmlformats.org/officeDocument/2006/relationships">
  <dimension ref="A1:C48"/>
  <sheetViews>
    <sheetView showGridLines="0" workbookViewId="0">
      <selection activeCell="A2" sqref="A2"/>
    </sheetView>
  </sheetViews>
  <sheetFormatPr defaultRowHeight="14.25"/>
  <cols>
    <col min="1" max="1" width="2.5" style="62" customWidth="1"/>
    <col min="2" max="2" width="62.625" style="62" customWidth="1"/>
    <col min="3" max="3" width="19.5" style="63" customWidth="1"/>
    <col min="4" max="16384" width="9" style="63"/>
  </cols>
  <sheetData>
    <row r="1" spans="1:3" s="51" customFormat="1" ht="32.1" customHeight="1">
      <c r="A1" s="48"/>
      <c r="B1" s="49" t="s">
        <v>105</v>
      </c>
      <c r="C1" s="50"/>
    </row>
    <row r="2" spans="1:3" s="51" customFormat="1" ht="15">
      <c r="A2" s="52"/>
      <c r="B2" s="53"/>
      <c r="C2" s="54"/>
    </row>
    <row r="3" spans="1:3" s="51" customFormat="1" ht="15">
      <c r="A3" s="52"/>
      <c r="B3" s="64" t="s">
        <v>106</v>
      </c>
      <c r="C3" s="54"/>
    </row>
    <row r="4" spans="1:3" s="51" customFormat="1">
      <c r="A4" s="52"/>
      <c r="B4" s="55" t="s">
        <v>116</v>
      </c>
      <c r="C4" s="54"/>
    </row>
    <row r="5" spans="1:3" s="51" customFormat="1" ht="15">
      <c r="A5" s="52"/>
      <c r="B5" s="56"/>
      <c r="C5" s="54"/>
    </row>
    <row r="6" spans="1:3" s="51" customFormat="1" ht="15.75">
      <c r="A6" s="52"/>
      <c r="B6" s="57" t="s">
        <v>120</v>
      </c>
      <c r="C6" s="54"/>
    </row>
    <row r="7" spans="1:3" s="51" customFormat="1" ht="15">
      <c r="A7" s="52"/>
      <c r="B7" s="56"/>
      <c r="C7" s="54"/>
    </row>
    <row r="8" spans="1:3" s="51" customFormat="1" ht="30">
      <c r="A8" s="52"/>
      <c r="B8" s="56" t="s">
        <v>118</v>
      </c>
      <c r="C8" s="54"/>
    </row>
    <row r="9" spans="1:3" s="51" customFormat="1" ht="15">
      <c r="A9" s="52"/>
      <c r="B9" s="56"/>
      <c r="C9" s="54"/>
    </row>
    <row r="10" spans="1:3" s="51" customFormat="1" ht="30">
      <c r="A10" s="52"/>
      <c r="B10" s="56" t="s">
        <v>107</v>
      </c>
      <c r="C10" s="54"/>
    </row>
    <row r="11" spans="1:3" s="51" customFormat="1" ht="15">
      <c r="A11" s="52"/>
      <c r="B11" s="56"/>
      <c r="C11" s="54"/>
    </row>
    <row r="12" spans="1:3" s="51" customFormat="1" ht="30">
      <c r="A12" s="52"/>
      <c r="B12" s="56" t="s">
        <v>108</v>
      </c>
      <c r="C12" s="54"/>
    </row>
    <row r="13" spans="1:3" s="51" customFormat="1" ht="15">
      <c r="A13" s="52"/>
      <c r="B13" s="56"/>
      <c r="C13" s="54"/>
    </row>
    <row r="14" spans="1:3" s="51" customFormat="1" ht="15.75">
      <c r="A14" s="52"/>
      <c r="B14" s="57" t="s">
        <v>119</v>
      </c>
      <c r="C14" s="54"/>
    </row>
    <row r="15" spans="1:3" s="51" customFormat="1" ht="15">
      <c r="A15" s="52"/>
      <c r="B15" s="58" t="s">
        <v>121</v>
      </c>
      <c r="C15" s="54"/>
    </row>
    <row r="16" spans="1:3" s="51" customFormat="1" ht="15">
      <c r="A16" s="52"/>
      <c r="B16" s="59"/>
      <c r="C16" s="54"/>
    </row>
    <row r="17" spans="1:3" s="51" customFormat="1" ht="15">
      <c r="A17" s="52"/>
      <c r="B17" s="60" t="s">
        <v>117</v>
      </c>
      <c r="C17" s="54"/>
    </row>
    <row r="18" spans="1:3" s="51" customFormat="1">
      <c r="A18" s="52"/>
      <c r="B18" s="52"/>
      <c r="C18" s="54"/>
    </row>
    <row r="19" spans="1:3" s="51" customFormat="1">
      <c r="A19" s="52"/>
      <c r="B19" s="52"/>
      <c r="C19" s="54"/>
    </row>
    <row r="20" spans="1:3" s="51" customFormat="1">
      <c r="A20" s="61"/>
      <c r="B20" s="61"/>
    </row>
    <row r="21" spans="1:3" s="51" customFormat="1">
      <c r="A21" s="61"/>
      <c r="B21" s="61"/>
    </row>
    <row r="22" spans="1:3" s="51" customFormat="1">
      <c r="A22" s="61"/>
      <c r="B22" s="61"/>
    </row>
    <row r="23" spans="1:3" s="51" customFormat="1">
      <c r="A23" s="61"/>
      <c r="B23" s="61"/>
    </row>
    <row r="24" spans="1:3" s="51" customFormat="1">
      <c r="A24" s="61"/>
      <c r="B24" s="61"/>
    </row>
    <row r="25" spans="1:3" s="51" customFormat="1">
      <c r="A25" s="61"/>
      <c r="B25" s="61"/>
    </row>
    <row r="26" spans="1:3" s="51" customFormat="1">
      <c r="A26" s="61"/>
      <c r="B26" s="61"/>
    </row>
    <row r="27" spans="1:3" s="51" customFormat="1">
      <c r="A27" s="61"/>
      <c r="B27" s="61"/>
    </row>
    <row r="28" spans="1:3" s="51" customFormat="1">
      <c r="A28" s="61"/>
      <c r="B28" s="61"/>
    </row>
    <row r="29" spans="1:3" s="51" customFormat="1">
      <c r="A29" s="61"/>
      <c r="B29" s="61"/>
    </row>
    <row r="30" spans="1:3" s="51" customFormat="1">
      <c r="A30" s="61"/>
      <c r="B30" s="61"/>
    </row>
    <row r="31" spans="1:3" s="51" customFormat="1">
      <c r="A31" s="61"/>
      <c r="B31" s="61"/>
    </row>
    <row r="32" spans="1:3" s="51" customFormat="1">
      <c r="A32" s="61"/>
      <c r="B32" s="61"/>
    </row>
    <row r="33" spans="1:2" s="51" customFormat="1">
      <c r="A33" s="61"/>
      <c r="B33" s="61"/>
    </row>
    <row r="34" spans="1:2" s="51" customFormat="1">
      <c r="A34" s="61"/>
      <c r="B34" s="61"/>
    </row>
    <row r="35" spans="1:2" s="51" customFormat="1">
      <c r="A35" s="61"/>
      <c r="B35" s="61"/>
    </row>
    <row r="36" spans="1:2" s="51" customFormat="1">
      <c r="A36" s="61"/>
      <c r="B36" s="61"/>
    </row>
    <row r="37" spans="1:2" s="51" customFormat="1">
      <c r="A37" s="61"/>
      <c r="B37" s="61"/>
    </row>
    <row r="38" spans="1:2" s="51" customFormat="1">
      <c r="A38" s="61"/>
      <c r="B38" s="61"/>
    </row>
    <row r="39" spans="1:2" s="51" customFormat="1">
      <c r="A39" s="61"/>
      <c r="B39" s="61"/>
    </row>
    <row r="40" spans="1:2" s="51" customFormat="1">
      <c r="A40" s="61"/>
      <c r="B40" s="61"/>
    </row>
    <row r="41" spans="1:2" s="51" customFormat="1">
      <c r="A41" s="61"/>
      <c r="B41" s="61"/>
    </row>
    <row r="42" spans="1:2" s="51" customFormat="1">
      <c r="A42" s="61"/>
      <c r="B42" s="61"/>
    </row>
    <row r="43" spans="1:2" s="51" customFormat="1">
      <c r="A43" s="61"/>
      <c r="B43" s="61"/>
    </row>
    <row r="44" spans="1:2" s="51" customFormat="1">
      <c r="A44" s="61"/>
      <c r="B44" s="61"/>
    </row>
    <row r="45" spans="1:2" s="51" customFormat="1">
      <c r="A45" s="61"/>
      <c r="B45" s="61"/>
    </row>
    <row r="46" spans="1:2" s="51" customFormat="1">
      <c r="A46" s="61"/>
      <c r="B46" s="61"/>
    </row>
    <row r="47" spans="1:2" s="51" customFormat="1">
      <c r="A47" s="61"/>
      <c r="B47" s="61"/>
    </row>
    <row r="48" spans="1:2" s="51" customFormat="1">
      <c r="A48" s="61"/>
      <c r="B48" s="61"/>
    </row>
  </sheetData>
  <hyperlinks>
    <hyperlink ref="B15" r:id="rId1"/>
    <hyperlink ref="B4" r:id="rId2"/>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vt:lpstr>
      <vt:lpstr>Help</vt:lpstr>
      <vt:lpstr>©</vt:lpstr>
      <vt:lpstr>Budget!Print_Area</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Budget Spreadsheet</dc:title>
  <dc:creator>Vertex42.com</dc:creator>
  <dc:description>(c) 2008-2019 Vertex42 LLC. All Rights Reserved.</dc:description>
  <cp:lastModifiedBy>hp</cp:lastModifiedBy>
  <cp:lastPrinted>2014-04-05T04:37:07Z</cp:lastPrinted>
  <dcterms:created xsi:type="dcterms:W3CDTF">2007-10-28T01:07:07Z</dcterms:created>
  <dcterms:modified xsi:type="dcterms:W3CDTF">2023-07-30T05:38:13Z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2008-2019 Vertex42 LLC</vt:lpwstr>
  </property>
  <property fmtid="{D5CDD505-2E9C-101B-9397-08002B2CF9AE}" pid="3" name="Source">
    <vt:lpwstr>https://www.vertex42.com/ExcelTemplates/personal-budget-spreadsheet.html</vt:lpwstr>
  </property>
  <property fmtid="{D5CDD505-2E9C-101B-9397-08002B2CF9AE}" pid="4" name="Version">
    <vt:lpwstr>1.1.4</vt:lpwstr>
  </property>
</Properties>
</file>