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8825" windowHeight="11760"/>
  </bookViews>
  <sheets>
    <sheet name="Account1" sheetId="9" r:id="rId1"/>
    <sheet name="Summary" sheetId="15" r:id="rId2"/>
    <sheet name="Help" sheetId="7" r:id="rId3"/>
    <sheet name="©" sheetId="6" r:id="rId4"/>
  </sheets>
  <definedNames>
    <definedName name="_xlnm.Print_Area" localSheetId="0">Account1!$B:$N</definedName>
    <definedName name="valuevx">42.314159</definedName>
    <definedName name="vertex42_copyright" hidden="1">"© 2017 Vertex42 LLC"</definedName>
    <definedName name="vertex42_id" hidden="1">"investment-tracker.xlsx"</definedName>
    <definedName name="vertex42_title" hidden="1">"Investment Tracker"</definedName>
  </definedNames>
  <calcPr calcId="124519"/>
</workbook>
</file>

<file path=xl/calcChain.xml><?xml version="1.0" encoding="utf-8"?>
<calcChain xmlns="http://schemas.openxmlformats.org/spreadsheetml/2006/main">
  <c r="B6" i="15"/>
  <c r="C6"/>
  <c r="D6"/>
  <c r="E6"/>
  <c r="F6"/>
  <c r="B7"/>
  <c r="C7"/>
  <c r="D7"/>
  <c r="E7"/>
  <c r="F7"/>
  <c r="B8"/>
  <c r="C8"/>
  <c r="D8"/>
  <c r="E8"/>
  <c r="F8"/>
  <c r="B9"/>
  <c r="C9"/>
  <c r="D9"/>
  <c r="E9"/>
  <c r="F9"/>
  <c r="B10"/>
  <c r="C10"/>
  <c r="D10"/>
  <c r="E10"/>
  <c r="F10"/>
  <c r="B11"/>
  <c r="C11"/>
  <c r="D11"/>
  <c r="E11"/>
  <c r="F11"/>
  <c r="B12"/>
  <c r="C12"/>
  <c r="D12"/>
  <c r="E12"/>
  <c r="F12"/>
  <c r="B13"/>
  <c r="C13"/>
  <c r="D13"/>
  <c r="E13"/>
  <c r="F13"/>
  <c r="B14"/>
  <c r="C14"/>
  <c r="D14"/>
  <c r="E14"/>
  <c r="F14"/>
  <c r="K39" i="9" a="1"/>
  <c r="K39" s="1"/>
  <c r="K38" a="1"/>
  <c r="K38" s="1"/>
  <c r="K37" a="1"/>
  <c r="K37" s="1"/>
  <c r="K36" a="1"/>
  <c r="K36" s="1"/>
  <c r="K35" a="1"/>
  <c r="K35" s="1"/>
  <c r="K34" a="1"/>
  <c r="K34" s="1"/>
  <c r="K33" a="1"/>
  <c r="K33" s="1"/>
  <c r="K32" a="1"/>
  <c r="K32" s="1"/>
  <c r="K31" a="1"/>
  <c r="K31" s="1"/>
  <c r="K30" a="1"/>
  <c r="K30" s="1"/>
  <c r="J39" a="1"/>
  <c r="J39" s="1"/>
  <c r="J38" a="1"/>
  <c r="J38" s="1"/>
  <c r="J37" a="1"/>
  <c r="J37" s="1"/>
  <c r="J36" a="1"/>
  <c r="J36" s="1"/>
  <c r="J35" a="1"/>
  <c r="J35" s="1"/>
  <c r="J34" a="1"/>
  <c r="J34" s="1"/>
  <c r="J33" a="1"/>
  <c r="J33" s="1"/>
  <c r="J32" a="1"/>
  <c r="J32" s="1"/>
  <c r="J31" a="1"/>
  <c r="J31" s="1"/>
  <c r="J30" a="1"/>
  <c r="J30" s="1"/>
  <c r="J29" a="1"/>
  <c r="J29" s="1"/>
  <c r="J28" a="1"/>
  <c r="J28" s="1"/>
  <c r="J27" a="1"/>
  <c r="J27" s="1"/>
  <c r="J26" a="1"/>
  <c r="J26" s="1"/>
  <c r="F5" i="15"/>
  <c r="C5"/>
  <c r="E26" i="9" l="1"/>
  <c r="F26" s="1"/>
  <c r="B5" i="15"/>
  <c r="E5"/>
  <c r="G26" i="9" l="1"/>
  <c r="D5" i="15"/>
  <c r="D7" i="9" l="1"/>
  <c r="C4" i="15"/>
  <c r="C15" l="1"/>
  <c r="I35" i="9"/>
  <c r="I36"/>
  <c r="I37"/>
  <c r="I38"/>
  <c r="I39"/>
  <c r="H39"/>
  <c r="H38"/>
  <c r="H37"/>
  <c r="H36"/>
  <c r="H35"/>
  <c r="E28"/>
  <c r="F28" s="1"/>
  <c r="G28" s="1"/>
  <c r="J6" l="1"/>
  <c r="E27"/>
  <c r="E29"/>
  <c r="E30"/>
  <c r="E31"/>
  <c r="F31" s="1"/>
  <c r="E32"/>
  <c r="F32" s="1"/>
  <c r="E33"/>
  <c r="F33" s="1"/>
  <c r="E34"/>
  <c r="F34" s="1"/>
  <c r="E35"/>
  <c r="E36"/>
  <c r="E37"/>
  <c r="E38"/>
  <c r="E39"/>
  <c r="E25"/>
  <c r="F25" s="1"/>
  <c r="H26" s="1"/>
  <c r="I26" s="1"/>
  <c r="G35"/>
  <c r="G36"/>
  <c r="G37"/>
  <c r="G38"/>
  <c r="G39"/>
  <c r="F35"/>
  <c r="F36"/>
  <c r="F37"/>
  <c r="F38"/>
  <c r="F39"/>
  <c r="F4" i="15"/>
  <c r="H32" i="9" l="1"/>
  <c r="I32" s="1"/>
  <c r="H34"/>
  <c r="I34" s="1"/>
  <c r="G34"/>
  <c r="H33"/>
  <c r="I33" s="1"/>
  <c r="G33"/>
  <c r="G32"/>
  <c r="G31"/>
  <c r="F30"/>
  <c r="G30" s="1"/>
  <c r="G25"/>
  <c r="F29"/>
  <c r="F27"/>
  <c r="D6"/>
  <c r="B4" i="15"/>
  <c r="B15" l="1"/>
  <c r="D15" s="1"/>
  <c r="E15" s="1"/>
  <c r="H31" i="9"/>
  <c r="I31" s="1"/>
  <c r="G27"/>
  <c r="H27"/>
  <c r="I27" s="1"/>
  <c r="H28"/>
  <c r="I28" s="1"/>
  <c r="G29"/>
  <c r="H29"/>
  <c r="I29" s="1"/>
  <c r="H30"/>
  <c r="I30" s="1"/>
  <c r="G6"/>
  <c r="G7"/>
  <c r="E4" i="15"/>
  <c r="D4"/>
</calcChain>
</file>

<file path=xl/sharedStrings.xml><?xml version="1.0" encoding="utf-8"?>
<sst xmlns="http://schemas.openxmlformats.org/spreadsheetml/2006/main" count="77" uniqueCount="69">
  <si>
    <t>Date</t>
  </si>
  <si>
    <t>Total Gain (Loss)</t>
  </si>
  <si>
    <t>Change in Gain(Loss)</t>
  </si>
  <si>
    <t>HELP</t>
  </si>
  <si>
    <t>Additional Help</t>
  </si>
  <si>
    <t>The link at the top of this worksheet will take you to the web page on vertex42.com that talks about this template.</t>
  </si>
  <si>
    <t>REFERENCES</t>
  </si>
  <si>
    <t>SEE ALSO</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</si>
  <si>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</si>
  <si>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</si>
  <si>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</si>
  <si>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</si>
  <si>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</si>
  <si>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</si>
  <si>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About This Template</t>
  </si>
  <si>
    <t>This spreadsheet, including all worksheets and associated content is a copyrighted work under the United States and other copyright laws.</t>
  </si>
  <si>
    <t>Total % Gain(Loss)</t>
  </si>
  <si>
    <t>Amount Invested</t>
  </si>
  <si>
    <t>Total Invested</t>
  </si>
  <si>
    <t>Total Invested:</t>
  </si>
  <si>
    <t>Gain (Loss):</t>
  </si>
  <si>
    <t>% Gain (Loss):</t>
  </si>
  <si>
    <t>© 2017 Vertex42 LLC</t>
  </si>
  <si>
    <t>Simple Investment Tracker</t>
  </si>
  <si>
    <t>% Gain(Loss) This Period</t>
  </si>
  <si>
    <t>6-Period XIRR</t>
  </si>
  <si>
    <t>Tips</t>
  </si>
  <si>
    <t>Some of the cells may have green triangles, which are supposedly meant to help you identify possible errors. Most of the time they are just annoying.</t>
  </si>
  <si>
    <t>You can customize the error checking options in Excel to avoid showing green triangles for conditions such as "Formula Omits Adjacent Cells" by going to File &gt; Options &gt; Formulas and unchecking the Error Checking Rules that you want to ignore.</t>
  </si>
  <si>
    <t>Removing the Annoying Green Triangles</t>
  </si>
  <si>
    <t>A Few Instructions</t>
  </si>
  <si>
    <t>Adding More Rows</t>
  </si>
  <si>
    <t>Using Freeze Panes</t>
  </si>
  <si>
    <t>https://www.vertex42.com/ExcelTemplates/investment-tracker.html</t>
  </si>
  <si>
    <t>Annualized Return:</t>
  </si>
  <si>
    <t>(using XIRR)</t>
  </si>
  <si>
    <t>Comments</t>
  </si>
  <si>
    <t>Other Information</t>
  </si>
  <si>
    <t>Current Cash:</t>
  </si>
  <si>
    <t>XIRR To-Date</t>
  </si>
  <si>
    <t>Read the comments in the table header cells for information about each column.</t>
  </si>
  <si>
    <t>The columns under "Other Information" are just examples of how you might expand this template if you wanted to track other information. They are not used elsewhere in the spreadsheet.</t>
  </si>
  <si>
    <t>Tracking Multiple Accounts</t>
  </si>
  <si>
    <t>Summary</t>
  </si>
  <si>
    <t>Gain (Loss)</t>
  </si>
  <si>
    <t>% Gain (Loss)</t>
  </si>
  <si>
    <t>XIRR</t>
  </si>
  <si>
    <t>TOTAL</t>
  </si>
  <si>
    <t>Account1</t>
  </si>
  <si>
    <t>Tab Name</t>
  </si>
  <si>
    <t>This template was designed to provide a simplified way to track an investment account. It boils everything down to tracking only what you have invested and the current value of that investment. It doesn't track cost basis and should not be used for tax purposes.</t>
  </si>
  <si>
    <t>If tracking multiple accounts, you may also want to use one copy of the Account tab for tracking your entire investment portfolio as a whole.</t>
  </si>
  <si>
    <t>Do not delete this worksheet</t>
  </si>
  <si>
    <t>https://www.vertex42.com/licensing/EULA_personaluse.html</t>
  </si>
  <si>
    <t>You can duplicate the Account1 tab and rename the tabs if you want to track different accounts. The Summary worksheets allows you to enter the names of the tabs, and uses the INDIRECT function to reference the summary information from those worksheets.</t>
  </si>
  <si>
    <t>You can use the Freeze Panes option in the View tab to make it easier to scroll down to add new data into the table while still viewing the chart and table headings.</t>
  </si>
  <si>
    <t>Vertex42.com: More Financial Calculators</t>
  </si>
  <si>
    <t>Although some explanation is provided, the spreadsheet does not define every term and every calculation in detail. It is up to the user to make sure they understand what is being calculated. For example, this spreadsheet does not distinguish between realized or unrealized gains.</t>
  </si>
  <si>
    <t>[label]</t>
  </si>
  <si>
    <t>After duplicating the Account worksheet, you can rename</t>
  </si>
  <si>
    <t>the tab and enter the name of the tab into this table.</t>
  </si>
  <si>
    <t>Insert new rows above the last row in the table (the gray one) and then copy the previous row down so that all formulas are copied down to the new row(s) that you inserted.</t>
  </si>
  <si>
    <t>Tracking Investment Income Withdrawn From the Account</t>
  </si>
  <si>
    <t>You can enter a negative value in the Amount Invested column to record investment principal withdrawn from your account.</t>
  </si>
  <si>
    <t>Withdrawn Principal</t>
  </si>
  <si>
    <t>Total Value:</t>
  </si>
  <si>
    <t>Total Value</t>
  </si>
  <si>
    <t>Instead of entering the Total Value in column C, you can use the blank columns to the right of the table to track whatever numbers you want and then calculate the Total Value. For example, the total value could be calculated as the current market value of the account plus the total income withdrawn from the account.</t>
  </si>
  <si>
    <t>Investment Tracker Worksheet</t>
  </si>
</sst>
</file>

<file path=xl/styles.xml><?xml version="1.0" encoding="utf-8"?>
<styleSheet xmlns="http://schemas.openxmlformats.org/spreadsheetml/2006/main">
  <numFmts count="5">
    <numFmt numFmtId="43" formatCode="_(* #,##0.00_);_(* \(#,##0.00\);_(* &quot;-&quot;??_);_(@_)"/>
    <numFmt numFmtId="164" formatCode="[$-409]d\-mmm\-yy;@"/>
    <numFmt numFmtId="165" formatCode="0.0%;[Red]\-0.0%;0"/>
    <numFmt numFmtId="166" formatCode="0.00%;[Red]\-0.00%;0.0"/>
    <numFmt numFmtId="167" formatCode="_(* #,##0_);_(* \(#,##0\);_(* &quot;-&quot;??_);_(@_)"/>
  </numFmts>
  <fonts count="46">
    <font>
      <sz val="10"/>
      <name val="Tahoma"/>
      <family val="2"/>
    </font>
    <font>
      <sz val="10"/>
      <name val="Arial"/>
      <family val="2"/>
    </font>
    <font>
      <sz val="10"/>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sz val="10"/>
      <color indexed="12"/>
      <name val="Arial"/>
      <family val="2"/>
    </font>
    <font>
      <b/>
      <sz val="12"/>
      <name val="Arial"/>
      <family val="2"/>
    </font>
    <font>
      <b/>
      <sz val="12"/>
      <color indexed="9"/>
      <name val="Calibri"/>
      <family val="2"/>
    </font>
    <font>
      <u/>
      <sz val="11"/>
      <color indexed="12"/>
      <name val="Tahoma"/>
      <family val="2"/>
    </font>
    <font>
      <sz val="10"/>
      <name val="Arial"/>
      <family val="2"/>
      <scheme val="minor"/>
    </font>
    <font>
      <b/>
      <sz val="10"/>
      <name val="Arial"/>
      <family val="2"/>
    </font>
    <font>
      <u/>
      <sz val="11"/>
      <color indexed="12"/>
      <name val="Arial"/>
      <family val="2"/>
    </font>
    <font>
      <sz val="11"/>
      <name val="Trebuchet MS"/>
      <family val="2"/>
    </font>
    <font>
      <sz val="12"/>
      <name val="Arial"/>
      <family val="2"/>
    </font>
    <font>
      <b/>
      <sz val="12"/>
      <color theme="1"/>
      <name val="Arial"/>
      <family val="2"/>
    </font>
    <font>
      <sz val="11"/>
      <color theme="1" tint="0.34998626667073579"/>
      <name val="Calibri"/>
      <family val="2"/>
    </font>
    <font>
      <sz val="11"/>
      <color theme="0"/>
      <name val="Arial"/>
      <family val="2"/>
      <scheme val="minor"/>
    </font>
    <font>
      <sz val="8"/>
      <color theme="4"/>
      <name val="Tahoma"/>
      <family val="2"/>
    </font>
    <font>
      <sz val="10"/>
      <color theme="4"/>
      <name val="Tahoma"/>
      <family val="2"/>
    </font>
    <font>
      <b/>
      <sz val="11"/>
      <name val="Arial"/>
      <family val="2"/>
      <scheme val="minor"/>
    </font>
    <font>
      <b/>
      <sz val="18"/>
      <color theme="0"/>
      <name val="Arial"/>
      <family val="2"/>
      <scheme val="major"/>
    </font>
    <font>
      <b/>
      <sz val="9"/>
      <color theme="4" tint="-0.499984740745262"/>
      <name val="Arial"/>
      <family val="2"/>
      <scheme val="minor"/>
    </font>
    <font>
      <b/>
      <sz val="9"/>
      <color theme="0"/>
      <name val="Arial"/>
      <family val="2"/>
      <scheme val="minor"/>
    </font>
    <font>
      <b/>
      <sz val="9"/>
      <color theme="4" tint="-0.249977111117893"/>
      <name val="Arial"/>
      <family val="2"/>
      <scheme val="minor"/>
    </font>
    <font>
      <sz val="9"/>
      <name val="Arial"/>
      <family val="2"/>
      <scheme val="minor"/>
    </font>
    <font>
      <b/>
      <sz val="11"/>
      <color theme="4"/>
      <name val="Arial"/>
      <family val="2"/>
      <scheme val="minor"/>
    </font>
    <font>
      <sz val="10"/>
      <color theme="4"/>
      <name val="Arial"/>
      <family val="2"/>
      <scheme val="minor"/>
    </font>
    <font>
      <sz val="11"/>
      <color theme="4"/>
      <name val="Arial"/>
      <family val="2"/>
      <scheme val="minor"/>
    </font>
    <font>
      <sz val="11"/>
      <name val="Arial"/>
      <family val="2"/>
      <scheme val="minor"/>
    </font>
    <font>
      <u/>
      <sz val="10"/>
      <color indexed="12"/>
      <name val="Arial"/>
      <family val="2"/>
      <scheme val="minor"/>
    </font>
    <font>
      <sz val="11"/>
      <name val="Tahoma"/>
      <family val="2"/>
    </font>
    <font>
      <b/>
      <sz val="10"/>
      <name val="Arial"/>
      <family val="2"/>
      <scheme val="minor"/>
    </font>
    <font>
      <b/>
      <sz val="11"/>
      <color theme="4" tint="-0.249977111117893"/>
      <name val="Arial"/>
      <family val="2"/>
      <scheme val="minor"/>
    </font>
    <font>
      <sz val="11"/>
      <color rgb="FF000000"/>
      <name val="Arial"/>
      <family val="2"/>
      <scheme val="minor"/>
    </font>
    <font>
      <b/>
      <sz val="11"/>
      <color rgb="FF000000"/>
      <name val="Arial"/>
      <family val="2"/>
      <scheme val="minor"/>
    </font>
    <font>
      <b/>
      <sz val="12"/>
      <color indexed="9"/>
      <name val="Arial"/>
      <family val="2"/>
      <scheme val="minor"/>
    </font>
    <font>
      <u/>
      <sz val="11"/>
      <color indexed="12"/>
      <name val="Arial"/>
      <family val="2"/>
      <scheme val="minor"/>
    </font>
    <font>
      <sz val="9"/>
      <color theme="1" tint="0.34998626667073579"/>
      <name val="Arial"/>
      <family val="2"/>
      <scheme val="minor"/>
    </font>
    <font>
      <b/>
      <sz val="11"/>
      <color theme="0"/>
      <name val="Arial"/>
      <family val="2"/>
      <scheme val="minor"/>
    </font>
    <font>
      <b/>
      <sz val="18"/>
      <color theme="4"/>
      <name val="Arial"/>
      <family val="2"/>
      <scheme val="major"/>
    </font>
    <font>
      <b/>
      <sz val="18"/>
      <color theme="4"/>
      <name val="Arial"/>
      <family val="2"/>
    </font>
    <font>
      <sz val="8"/>
      <color theme="4"/>
      <name val="Arial"/>
      <family val="2"/>
      <scheme val="minor"/>
    </font>
    <font>
      <b/>
      <sz val="10"/>
      <color theme="4"/>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patternFill>
    </fill>
    <fill>
      <patternFill patternType="solid">
        <fgColor theme="4"/>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left>
      <right style="medium">
        <color theme="0"/>
      </right>
      <top style="medium">
        <color theme="0"/>
      </top>
      <bottom style="medium">
        <color theme="0"/>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thin">
        <color theme="0" tint="-0.24994659260841701"/>
      </left>
      <right/>
      <top style="hair">
        <color theme="0" tint="-0.24994659260841701"/>
      </top>
      <bottom/>
      <diagonal/>
    </border>
    <border>
      <left/>
      <right/>
      <top style="hair">
        <color theme="0" tint="-0.24994659260841701"/>
      </top>
      <bottom/>
      <diagonal/>
    </border>
  </borders>
  <cellStyleXfs count="5">
    <xf numFmtId="0" fontId="0" fillId="0" borderId="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0" fontId="19" fillId="7" borderId="0" applyNumberFormat="0" applyBorder="0" applyAlignment="0" applyProtection="0"/>
  </cellStyleXfs>
  <cellXfs count="129">
    <xf numFmtId="0" fontId="0" fillId="0" borderId="0" xfId="0"/>
    <xf numFmtId="0" fontId="0" fillId="0" borderId="0" xfId="0" applyBorder="1"/>
    <xf numFmtId="0" fontId="3" fillId="4" borderId="0" xfId="0" applyFont="1" applyFill="1" applyBorder="1" applyAlignment="1">
      <alignment vertical="center"/>
    </xf>
    <xf numFmtId="0" fontId="4" fillId="4" borderId="0" xfId="0" applyFont="1" applyFill="1" applyBorder="1" applyAlignment="1">
      <alignment vertical="center"/>
    </xf>
    <xf numFmtId="0" fontId="2" fillId="0" borderId="0" xfId="0" applyFont="1"/>
    <xf numFmtId="0" fontId="5" fillId="0" borderId="0" xfId="0" applyNumberFormat="1" applyFont="1" applyBorder="1" applyAlignment="1">
      <alignment horizontal="right"/>
    </xf>
    <xf numFmtId="0" fontId="8" fillId="0" borderId="0" xfId="0" applyFont="1"/>
    <xf numFmtId="0" fontId="9" fillId="0" borderId="0" xfId="0" applyFont="1"/>
    <xf numFmtId="0" fontId="12" fillId="0" borderId="0" xfId="0" applyFont="1"/>
    <xf numFmtId="0" fontId="13" fillId="0" borderId="0" xfId="0" applyFont="1"/>
    <xf numFmtId="0" fontId="3" fillId="4" borderId="0" xfId="0" applyFont="1" applyFill="1" applyBorder="1" applyAlignment="1">
      <alignment horizontal="left" vertical="center"/>
    </xf>
    <xf numFmtId="0" fontId="0" fillId="0" borderId="0" xfId="0" applyFill="1" applyBorder="1"/>
    <xf numFmtId="0" fontId="15" fillId="0" borderId="0" xfId="0" applyFont="1" applyAlignment="1">
      <alignment horizontal="left" vertical="top" wrapText="1"/>
    </xf>
    <xf numFmtId="0" fontId="2" fillId="6" borderId="0" xfId="0" applyFont="1" applyFill="1" applyBorder="1"/>
    <xf numFmtId="0" fontId="7" fillId="0" borderId="3" xfId="0" applyFont="1" applyBorder="1"/>
    <xf numFmtId="0" fontId="0" fillId="6" borderId="0" xfId="0" applyFill="1" applyBorder="1"/>
    <xf numFmtId="0" fontId="32" fillId="0" borderId="0" xfId="2" applyBorder="1" applyAlignment="1" applyProtection="1">
      <alignment horizontal="left" vertical="top"/>
    </xf>
    <xf numFmtId="0" fontId="16" fillId="0" borderId="4" xfId="0" applyFont="1" applyBorder="1" applyAlignment="1">
      <alignment horizontal="left" wrapText="1"/>
    </xf>
    <xf numFmtId="0" fontId="9" fillId="0" borderId="5" xfId="0" applyFont="1" applyBorder="1" applyAlignment="1">
      <alignment horizontal="left" wrapText="1"/>
    </xf>
    <xf numFmtId="0" fontId="6" fillId="6" borderId="0" xfId="0" applyFont="1" applyFill="1" applyBorder="1"/>
    <xf numFmtId="0" fontId="16" fillId="0" borderId="5" xfId="0" applyFont="1" applyBorder="1" applyAlignment="1">
      <alignment horizontal="left" wrapText="1"/>
    </xf>
    <xf numFmtId="0" fontId="2" fillId="6" borderId="0" xfId="0" applyFont="1" applyFill="1" applyBorder="1" applyAlignment="1">
      <alignment vertical="top"/>
    </xf>
    <xf numFmtId="0" fontId="7" fillId="6" borderId="0" xfId="0" applyFont="1" applyFill="1" applyBorder="1" applyAlignment="1">
      <alignment horizontal="right" vertical="top"/>
    </xf>
    <xf numFmtId="0" fontId="16" fillId="0" borderId="5" xfId="0" applyFont="1" applyBorder="1" applyAlignment="1">
      <alignment horizontal="left"/>
    </xf>
    <xf numFmtId="0" fontId="15" fillId="6" borderId="0" xfId="0" applyFont="1" applyFill="1" applyBorder="1" applyAlignment="1">
      <alignment horizontal="left" vertical="top" wrapText="1"/>
    </xf>
    <xf numFmtId="0" fontId="7" fillId="6" borderId="0" xfId="0" applyFont="1" applyFill="1" applyBorder="1" applyAlignment="1">
      <alignment vertical="top"/>
    </xf>
    <xf numFmtId="0" fontId="7" fillId="6" borderId="0" xfId="0" applyFont="1" applyFill="1" applyBorder="1" applyAlignment="1">
      <alignment vertical="top" wrapText="1"/>
    </xf>
    <xf numFmtId="0" fontId="0" fillId="6" borderId="0" xfId="0" applyFill="1" applyBorder="1" applyAlignment="1">
      <alignment horizontal="right" vertical="top"/>
    </xf>
    <xf numFmtId="0" fontId="10" fillId="6" borderId="0" xfId="0" applyFont="1" applyFill="1" applyBorder="1" applyAlignment="1"/>
    <xf numFmtId="0" fontId="18" fillId="6" borderId="0" xfId="0" applyFont="1" applyFill="1" applyBorder="1" applyAlignment="1">
      <alignment horizontal="center"/>
    </xf>
    <xf numFmtId="0" fontId="11" fillId="6" borderId="0" xfId="2" applyFont="1" applyFill="1" applyBorder="1" applyAlignment="1" applyProtection="1">
      <alignment horizontal="left" indent="1"/>
    </xf>
    <xf numFmtId="0" fontId="14" fillId="6" borderId="0" xfId="0" applyFont="1" applyFill="1" applyBorder="1" applyAlignment="1" applyProtection="1">
      <alignment horizontal="left" indent="1"/>
    </xf>
    <xf numFmtId="0" fontId="7" fillId="6" borderId="0" xfId="0" applyFont="1" applyFill="1" applyBorder="1"/>
    <xf numFmtId="0" fontId="1" fillId="4"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Border="1" applyAlignment="1"/>
    <xf numFmtId="0" fontId="1" fillId="0" borderId="0" xfId="0" applyFont="1" applyAlignment="1"/>
    <xf numFmtId="43" fontId="1" fillId="0" borderId="0" xfId="0" applyNumberFormat="1" applyFont="1"/>
    <xf numFmtId="0" fontId="20" fillId="0" borderId="0" xfId="0" applyFont="1"/>
    <xf numFmtId="0" fontId="21" fillId="0" borderId="0" xfId="0" applyFont="1"/>
    <xf numFmtId="0" fontId="22" fillId="0" borderId="0" xfId="0" applyFont="1"/>
    <xf numFmtId="0" fontId="25" fillId="7" borderId="0" xfId="4" applyFont="1" applyBorder="1" applyAlignment="1">
      <alignment horizontal="center" vertical="center" wrapText="1"/>
    </xf>
    <xf numFmtId="0" fontId="24" fillId="3"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2" fillId="0" borderId="0" xfId="0" applyFont="1" applyAlignment="1">
      <alignment horizontal="right" indent="1"/>
    </xf>
    <xf numFmtId="38" fontId="22" fillId="2" borderId="7" xfId="1" applyNumberFormat="1" applyFont="1" applyFill="1" applyBorder="1" applyAlignment="1">
      <alignment vertical="center"/>
    </xf>
    <xf numFmtId="0" fontId="29" fillId="0" borderId="0" xfId="0" applyFont="1"/>
    <xf numFmtId="10" fontId="0" fillId="0" borderId="0" xfId="3" applyNumberFormat="1" applyFont="1" applyAlignment="1">
      <alignment horizontal="center"/>
    </xf>
    <xf numFmtId="38" fontId="22" fillId="3" borderId="7" xfId="1" applyNumberFormat="1" applyFont="1" applyFill="1" applyBorder="1" applyAlignment="1">
      <alignment vertical="center"/>
    </xf>
    <xf numFmtId="0" fontId="12" fillId="0" borderId="0" xfId="0" applyFont="1" applyAlignment="1">
      <alignment horizontal="right"/>
    </xf>
    <xf numFmtId="10" fontId="12" fillId="0" borderId="0" xfId="3" applyNumberFormat="1" applyFont="1" applyAlignment="1">
      <alignment horizontal="right"/>
    </xf>
    <xf numFmtId="0" fontId="30" fillId="0" borderId="0" xfId="0" applyFont="1"/>
    <xf numFmtId="0" fontId="31" fillId="0" borderId="0" xfId="0" applyFont="1"/>
    <xf numFmtId="0" fontId="30" fillId="0" borderId="0" xfId="0" applyFont="1" applyAlignment="1">
      <alignment horizontal="left"/>
    </xf>
    <xf numFmtId="0" fontId="32" fillId="0" borderId="0" xfId="2" applyAlignment="1" applyProtection="1">
      <alignment vertical="center"/>
    </xf>
    <xf numFmtId="0" fontId="33" fillId="0" borderId="0" xfId="0" applyFont="1"/>
    <xf numFmtId="0" fontId="25" fillId="7" borderId="0" xfId="4" applyFont="1" applyBorder="1" applyAlignment="1">
      <alignment horizontal="left" vertical="center" indent="1"/>
    </xf>
    <xf numFmtId="0" fontId="25" fillId="7" borderId="0" xfId="4" applyFont="1" applyBorder="1" applyAlignment="1">
      <alignment horizontal="center" vertical="center"/>
    </xf>
    <xf numFmtId="167" fontId="34" fillId="0" borderId="6" xfId="1" applyNumberFormat="1" applyFont="1" applyFill="1" applyBorder="1" applyAlignment="1">
      <alignment horizontal="right"/>
    </xf>
    <xf numFmtId="0" fontId="12" fillId="0" borderId="0" xfId="0" applyFont="1" applyAlignment="1">
      <alignment vertical="top"/>
    </xf>
    <xf numFmtId="0" fontId="35" fillId="0" borderId="1" xfId="0" applyFont="1" applyBorder="1"/>
    <xf numFmtId="0" fontId="31" fillId="0" borderId="1" xfId="0" applyFont="1" applyBorder="1" applyAlignment="1">
      <alignment vertical="top"/>
    </xf>
    <xf numFmtId="0" fontId="12" fillId="0" borderId="2" xfId="0" applyFont="1" applyBorder="1" applyAlignment="1">
      <alignment vertical="top"/>
    </xf>
    <xf numFmtId="0" fontId="36" fillId="0" borderId="0" xfId="0" applyFont="1" applyAlignment="1">
      <alignment horizontal="left" vertical="top" wrapText="1" readingOrder="1"/>
    </xf>
    <xf numFmtId="0" fontId="37" fillId="0" borderId="0" xfId="0" applyFont="1" applyAlignment="1">
      <alignment horizontal="left" vertical="top" wrapText="1" readingOrder="1"/>
    </xf>
    <xf numFmtId="0" fontId="36" fillId="0" borderId="0" xfId="0" applyFont="1" applyAlignment="1">
      <alignment horizontal="left" vertical="center" wrapText="1" readingOrder="1"/>
    </xf>
    <xf numFmtId="0" fontId="31" fillId="0" borderId="0" xfId="0" applyFont="1" applyAlignment="1">
      <alignment horizontal="right" vertical="top"/>
    </xf>
    <xf numFmtId="0" fontId="31" fillId="0" borderId="0" xfId="0" applyFont="1" applyAlignment="1">
      <alignment vertical="top" wrapText="1"/>
    </xf>
    <xf numFmtId="0" fontId="12" fillId="5" borderId="0" xfId="0" applyFont="1" applyFill="1" applyAlignment="1">
      <alignment horizontal="right" vertical="top"/>
    </xf>
    <xf numFmtId="0" fontId="38" fillId="5" borderId="0" xfId="0" applyFont="1" applyFill="1" applyAlignment="1"/>
    <xf numFmtId="0" fontId="12" fillId="5" borderId="0" xfId="0" applyFont="1" applyFill="1"/>
    <xf numFmtId="0" fontId="39" fillId="0" borderId="0" xfId="2" applyFont="1" applyAlignment="1" applyProtection="1">
      <alignment horizontal="left" indent="1"/>
    </xf>
    <xf numFmtId="0" fontId="39" fillId="0" borderId="0" xfId="0" applyFont="1" applyAlignment="1" applyProtection="1">
      <alignment horizontal="left" indent="1"/>
    </xf>
    <xf numFmtId="0" fontId="40" fillId="4" borderId="0" xfId="0" applyFont="1" applyFill="1" applyAlignment="1">
      <alignment horizontal="center"/>
    </xf>
    <xf numFmtId="0" fontId="27" fillId="0" borderId="0" xfId="0" applyFont="1"/>
    <xf numFmtId="0" fontId="32" fillId="0" borderId="0" xfId="2" applyBorder="1" applyAlignment="1" applyProtection="1">
      <alignment horizontal="left"/>
    </xf>
    <xf numFmtId="0" fontId="0" fillId="0" borderId="0" xfId="0" applyAlignment="1">
      <alignment horizontal="right"/>
    </xf>
    <xf numFmtId="0" fontId="28" fillId="0" borderId="0" xfId="0" applyFont="1" applyFill="1" applyAlignment="1">
      <alignment horizontal="right" vertical="center"/>
    </xf>
    <xf numFmtId="0" fontId="12" fillId="0" borderId="0" xfId="0" applyFont="1" applyAlignment="1">
      <alignment vertical="center"/>
    </xf>
    <xf numFmtId="164" fontId="12" fillId="0" borderId="6" xfId="0" applyNumberFormat="1" applyFont="1" applyFill="1" applyBorder="1" applyAlignment="1">
      <alignment horizontal="center" vertical="center"/>
    </xf>
    <xf numFmtId="38" fontId="12" fillId="0" borderId="6" xfId="1" applyNumberFormat="1" applyFont="1" applyFill="1" applyBorder="1" applyAlignment="1">
      <alignment horizontal="right" vertical="center"/>
    </xf>
    <xf numFmtId="43" fontId="12" fillId="0" borderId="6" xfId="1" applyFont="1" applyFill="1" applyBorder="1" applyAlignment="1">
      <alignment horizontal="right" vertical="center"/>
    </xf>
    <xf numFmtId="0" fontId="0" fillId="0" borderId="0" xfId="0" applyAlignment="1">
      <alignment vertical="center"/>
    </xf>
    <xf numFmtId="0" fontId="41" fillId="7" borderId="0" xfId="4" applyFont="1" applyBorder="1" applyAlignment="1">
      <alignment horizontal="left" vertical="center" indent="1"/>
    </xf>
    <xf numFmtId="40" fontId="27" fillId="4" borderId="9" xfId="0" applyNumberFormat="1" applyFont="1" applyFill="1" applyBorder="1" applyAlignment="1">
      <alignment horizontal="right" vertical="center"/>
    </xf>
    <xf numFmtId="165" fontId="27" fillId="4" borderId="9" xfId="0" applyNumberFormat="1" applyFont="1" applyFill="1" applyBorder="1" applyAlignment="1">
      <alignment vertical="center"/>
    </xf>
    <xf numFmtId="0" fontId="12" fillId="0" borderId="9" xfId="0" applyFont="1" applyBorder="1" applyAlignment="1">
      <alignment horizontal="left" vertical="center" indent="1"/>
    </xf>
    <xf numFmtId="0" fontId="12" fillId="0" borderId="9" xfId="0" applyFont="1" applyBorder="1" applyAlignment="1">
      <alignment vertical="center"/>
    </xf>
    <xf numFmtId="165" fontId="27" fillId="4" borderId="11" xfId="0" applyNumberFormat="1" applyFont="1" applyFill="1" applyBorder="1" applyAlignment="1">
      <alignment vertical="center"/>
    </xf>
    <xf numFmtId="0" fontId="12" fillId="0" borderId="11" xfId="0" applyFont="1" applyBorder="1" applyAlignment="1">
      <alignment horizontal="left" vertical="center" indent="1"/>
    </xf>
    <xf numFmtId="0" fontId="12" fillId="0" borderId="11" xfId="0" applyFont="1" applyBorder="1" applyAlignment="1">
      <alignment vertical="center"/>
    </xf>
    <xf numFmtId="0" fontId="12" fillId="0" borderId="13" xfId="0" applyFont="1" applyBorder="1" applyAlignment="1">
      <alignment horizontal="left" vertical="center" indent="1"/>
    </xf>
    <xf numFmtId="0" fontId="12" fillId="0" borderId="13" xfId="0" applyFont="1" applyBorder="1" applyAlignment="1">
      <alignmen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41" fillId="7" borderId="0" xfId="4" applyFont="1" applyAlignment="1">
      <alignment horizontal="left" vertical="center" indent="1"/>
    </xf>
    <xf numFmtId="0" fontId="41" fillId="7" borderId="0" xfId="4" applyFont="1" applyAlignment="1">
      <alignment horizontal="center" vertical="center" wrapText="1"/>
    </xf>
    <xf numFmtId="38" fontId="22" fillId="2" borderId="7" xfId="1" applyNumberFormat="1" applyFont="1" applyFill="1" applyBorder="1" applyAlignment="1">
      <alignment horizontal="left" vertical="center" indent="1"/>
    </xf>
    <xf numFmtId="38" fontId="22" fillId="4" borderId="7" xfId="1" applyNumberFormat="1" applyFont="1" applyFill="1" applyBorder="1" applyAlignment="1">
      <alignment horizontal="right" vertical="center"/>
    </xf>
    <xf numFmtId="166" fontId="22" fillId="4" borderId="7" xfId="3" applyNumberFormat="1" applyFont="1" applyFill="1" applyBorder="1" applyAlignment="1">
      <alignment horizontal="right" vertical="center"/>
    </xf>
    <xf numFmtId="165" fontId="22" fillId="4" borderId="7" xfId="3" applyNumberFormat="1" applyFont="1" applyFill="1" applyBorder="1" applyAlignment="1">
      <alignment horizontal="right" vertical="center"/>
    </xf>
    <xf numFmtId="38" fontId="22" fillId="10" borderId="7" xfId="1" applyNumberFormat="1" applyFont="1" applyFill="1" applyBorder="1" applyAlignment="1">
      <alignment horizontal="left" vertical="center" indent="1"/>
    </xf>
    <xf numFmtId="38" fontId="22" fillId="10" borderId="7" xfId="1" applyNumberFormat="1" applyFont="1" applyFill="1" applyBorder="1" applyAlignment="1">
      <alignment horizontal="right" vertical="center"/>
    </xf>
    <xf numFmtId="166" fontId="22" fillId="10" borderId="7" xfId="3" applyNumberFormat="1" applyFont="1" applyFill="1" applyBorder="1" applyAlignment="1">
      <alignment horizontal="right" vertical="center"/>
    </xf>
    <xf numFmtId="166" fontId="22" fillId="2" borderId="7" xfId="3" applyNumberFormat="1" applyFont="1" applyFill="1" applyBorder="1" applyAlignment="1">
      <alignment vertical="center"/>
    </xf>
    <xf numFmtId="165" fontId="22" fillId="2" borderId="7" xfId="3" applyNumberFormat="1" applyFont="1" applyFill="1" applyBorder="1" applyAlignment="1">
      <alignment vertical="center"/>
    </xf>
    <xf numFmtId="38" fontId="27" fillId="4" borderId="9" xfId="0" applyNumberFormat="1" applyFont="1" applyFill="1" applyBorder="1" applyAlignment="1">
      <alignment horizontal="right" vertical="center"/>
    </xf>
    <xf numFmtId="165" fontId="27" fillId="4" borderId="9" xfId="3" applyNumberFormat="1" applyFont="1" applyFill="1" applyBorder="1" applyAlignment="1">
      <alignment horizontal="right" vertical="center"/>
    </xf>
    <xf numFmtId="38" fontId="27" fillId="4" borderId="11" xfId="0" applyNumberFormat="1" applyFont="1" applyFill="1" applyBorder="1" applyAlignment="1">
      <alignment horizontal="right" vertical="center"/>
    </xf>
    <xf numFmtId="165" fontId="27" fillId="4" borderId="11" xfId="3" applyNumberFormat="1" applyFont="1" applyFill="1" applyBorder="1" applyAlignment="1">
      <alignment horizontal="right" vertical="center"/>
    </xf>
    <xf numFmtId="40" fontId="27" fillId="4" borderId="11" xfId="0" applyNumberFormat="1" applyFont="1" applyFill="1" applyBorder="1" applyAlignment="1">
      <alignment horizontal="right" vertical="center"/>
    </xf>
    <xf numFmtId="38" fontId="27" fillId="4" borderId="13" xfId="0" applyNumberFormat="1" applyFont="1" applyFill="1" applyBorder="1" applyAlignment="1">
      <alignment horizontal="right" vertical="center"/>
    </xf>
    <xf numFmtId="165" fontId="27" fillId="4" borderId="13" xfId="3" applyNumberFormat="1" applyFont="1" applyFill="1" applyBorder="1" applyAlignment="1">
      <alignment horizontal="right" vertical="center"/>
    </xf>
    <xf numFmtId="40" fontId="27" fillId="4" borderId="13" xfId="0" applyNumberFormat="1" applyFont="1" applyFill="1" applyBorder="1" applyAlignment="1">
      <alignment horizontal="right" vertical="center"/>
    </xf>
    <xf numFmtId="38" fontId="27" fillId="9" borderId="8" xfId="1" applyNumberFormat="1" applyFont="1" applyFill="1" applyBorder="1" applyAlignment="1">
      <alignment horizontal="right" vertical="center"/>
    </xf>
    <xf numFmtId="38" fontId="27" fillId="9" borderId="10" xfId="1" applyNumberFormat="1" applyFont="1" applyFill="1" applyBorder="1" applyAlignment="1">
      <alignment horizontal="right" vertical="center"/>
    </xf>
    <xf numFmtId="38" fontId="27" fillId="9" borderId="12" xfId="1" applyNumberFormat="1" applyFont="1" applyFill="1" applyBorder="1" applyAlignment="1">
      <alignment horizontal="right" vertical="center"/>
    </xf>
    <xf numFmtId="0" fontId="44" fillId="0" borderId="0" xfId="0" applyFont="1" applyAlignment="1">
      <alignment horizontal="center" vertical="top"/>
    </xf>
    <xf numFmtId="0" fontId="17" fillId="0" borderId="5" xfId="0" applyFont="1" applyBorder="1" applyAlignment="1">
      <alignment horizontal="left" wrapText="1"/>
    </xf>
    <xf numFmtId="0" fontId="32" fillId="0" borderId="5" xfId="2" applyBorder="1" applyAlignment="1" applyProtection="1">
      <alignment horizontal="left" wrapText="1"/>
    </xf>
    <xf numFmtId="0" fontId="21" fillId="0" borderId="0" xfId="0" applyFont="1" applyAlignment="1">
      <alignment vertical="center"/>
    </xf>
    <xf numFmtId="0" fontId="45" fillId="0" borderId="0" xfId="0" applyFont="1" applyAlignment="1">
      <alignment vertical="center"/>
    </xf>
    <xf numFmtId="0" fontId="23" fillId="8"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xf numFmtId="0" fontId="32" fillId="0" borderId="0" xfId="2" applyFill="1" applyAlignment="1" applyProtection="1">
      <alignment vertical="center"/>
    </xf>
    <xf numFmtId="0" fontId="21" fillId="0" borderId="0" xfId="0" applyFont="1" applyFill="1"/>
    <xf numFmtId="0" fontId="23" fillId="8" borderId="0" xfId="0" applyFont="1" applyFill="1" applyBorder="1" applyAlignment="1">
      <alignment horizontal="center" vertical="center"/>
    </xf>
  </cellXfs>
  <cellStyles count="5">
    <cellStyle name="Accent1" xfId="4" builtinId="29"/>
    <cellStyle name="Comma" xfId="1" builtinId="3"/>
    <cellStyle name="Hyperlink" xfId="2" builtinId="8" customBuiltin="1"/>
    <cellStyle name="Normal" xfId="0" builtinId="0"/>
    <cellStyle name="Percent" xfId="3" builtinId="5"/>
  </cellStyles>
  <dxfs count="2">
    <dxf>
      <font>
        <condense val="0"/>
        <extend val="0"/>
        <color indexed="2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0651620769811259E-2"/>
          <c:y val="4.0037827470692157E-2"/>
          <c:w val="0.87535471305848978"/>
          <c:h val="0.85269731909265567"/>
        </c:manualLayout>
      </c:layout>
      <c:barChart>
        <c:barDir val="col"/>
        <c:grouping val="stacked"/>
        <c:ser>
          <c:idx val="0"/>
          <c:order val="0"/>
          <c:tx>
            <c:strRef>
              <c:f>Account1!$E$24</c:f>
              <c:strCache>
                <c:ptCount val="1"/>
                <c:pt idx="0">
                  <c:v>Total Invested</c:v>
                </c:pt>
              </c:strCache>
            </c:strRef>
          </c:tx>
          <c:spPr>
            <a:solidFill>
              <a:schemeClr val="accent1">
                <a:lumMod val="40000"/>
                <a:lumOff val="60000"/>
              </a:schemeClr>
            </a:solidFill>
            <a:ln w="12700">
              <a:solidFill>
                <a:schemeClr val="accent1">
                  <a:lumMod val="60000"/>
                  <a:lumOff val="40000"/>
                </a:schemeClr>
              </a:solidFill>
              <a:prstDash val="solid"/>
            </a:ln>
          </c:spPr>
          <c:cat>
            <c:numRef>
              <c:f>Account1!$B$25:$B$39</c:f>
              <c:numCache>
                <c:formatCode>[$-409]d\-mmm\-yy;@</c:formatCode>
                <c:ptCount val="15"/>
                <c:pt idx="0">
                  <c:v>42339</c:v>
                </c:pt>
                <c:pt idx="1">
                  <c:v>42370</c:v>
                </c:pt>
                <c:pt idx="2">
                  <c:v>42401</c:v>
                </c:pt>
                <c:pt idx="3">
                  <c:v>42430</c:v>
                </c:pt>
                <c:pt idx="4">
                  <c:v>42461</c:v>
                </c:pt>
                <c:pt idx="5">
                  <c:v>42491</c:v>
                </c:pt>
                <c:pt idx="6">
                  <c:v>42522</c:v>
                </c:pt>
                <c:pt idx="7">
                  <c:v>42552</c:v>
                </c:pt>
                <c:pt idx="8">
                  <c:v>42583</c:v>
                </c:pt>
              </c:numCache>
            </c:numRef>
          </c:cat>
          <c:val>
            <c:numRef>
              <c:f>Account1!$E$25:$E$39</c:f>
              <c:numCache>
                <c:formatCode>#,##0_);[Red]\(#,##0\)</c:formatCode>
                <c:ptCount val="15"/>
                <c:pt idx="0">
                  <c:v>1000</c:v>
                </c:pt>
                <c:pt idx="1">
                  <c:v>1150</c:v>
                </c:pt>
                <c:pt idx="2">
                  <c:v>1300</c:v>
                </c:pt>
                <c:pt idx="3">
                  <c:v>1100</c:v>
                </c:pt>
                <c:pt idx="4">
                  <c:v>1250</c:v>
                </c:pt>
                <c:pt idx="5">
                  <c:v>1400</c:v>
                </c:pt>
                <c:pt idx="6">
                  <c:v>1400</c:v>
                </c:pt>
                <c:pt idx="7">
                  <c:v>1600</c:v>
                </c:pt>
                <c:pt idx="8">
                  <c:v>1750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0-2ED9-473E-AFC8-7C6CDBCBE86B}"/>
            </c:ext>
          </c:extLst>
        </c:ser>
        <c:gapWidth val="0"/>
        <c:overlap val="100"/>
        <c:axId val="145400960"/>
        <c:axId val="145402496"/>
      </c:barChart>
      <c:lineChart>
        <c:grouping val="standard"/>
        <c:ser>
          <c:idx val="2"/>
          <c:order val="1"/>
          <c:tx>
            <c:strRef>
              <c:f>Account1!$D$24</c:f>
              <c:strCache>
                <c:ptCount val="1"/>
                <c:pt idx="0">
                  <c:v>Total Value</c:v>
                </c:pt>
              </c:strCache>
            </c:strRef>
          </c:tx>
          <c:spPr>
            <a:ln w="25400">
              <a:solidFill>
                <a:srgbClr val="006500"/>
              </a:solidFill>
              <a:prstDash val="solid"/>
            </a:ln>
          </c:spPr>
          <c:marker>
            <c:symbol val="circle"/>
            <c:size val="7"/>
            <c:spPr>
              <a:solidFill>
                <a:srgbClr val="006500"/>
              </a:solidFill>
              <a:ln>
                <a:solidFill>
                  <a:srgbClr val="006500"/>
                </a:solidFill>
                <a:prstDash val="solid"/>
              </a:ln>
            </c:spPr>
          </c:marker>
          <c:cat>
            <c:numRef>
              <c:f>Account1!$B$25:$B$39</c:f>
              <c:numCache>
                <c:formatCode>[$-409]d\-mmm\-yy;@</c:formatCode>
                <c:ptCount val="15"/>
                <c:pt idx="0">
                  <c:v>42339</c:v>
                </c:pt>
                <c:pt idx="1">
                  <c:v>42370</c:v>
                </c:pt>
                <c:pt idx="2">
                  <c:v>42401</c:v>
                </c:pt>
                <c:pt idx="3">
                  <c:v>42430</c:v>
                </c:pt>
                <c:pt idx="4">
                  <c:v>42461</c:v>
                </c:pt>
                <c:pt idx="5">
                  <c:v>42491</c:v>
                </c:pt>
                <c:pt idx="6">
                  <c:v>42522</c:v>
                </c:pt>
                <c:pt idx="7">
                  <c:v>42552</c:v>
                </c:pt>
                <c:pt idx="8">
                  <c:v>42583</c:v>
                </c:pt>
              </c:numCache>
            </c:numRef>
          </c:cat>
          <c:val>
            <c:numRef>
              <c:f>Account1!$D$25:$D$39</c:f>
              <c:numCache>
                <c:formatCode>#,##0_);[Red]\(#,##0\)</c:formatCode>
                <c:ptCount val="15"/>
                <c:pt idx="0">
                  <c:v>1000</c:v>
                </c:pt>
                <c:pt idx="1">
                  <c:v>1160</c:v>
                </c:pt>
                <c:pt idx="2">
                  <c:v>1298.4000000000001</c:v>
                </c:pt>
                <c:pt idx="3">
                  <c:v>1137.3520000000001</c:v>
                </c:pt>
                <c:pt idx="4">
                  <c:v>1310.0990400000001</c:v>
                </c:pt>
                <c:pt idx="5">
                  <c:v>1420.7960688000001</c:v>
                </c:pt>
                <c:pt idx="6">
                  <c:v>1491.8358722400001</c:v>
                </c:pt>
                <c:pt idx="7">
                  <c:v>1686.5909484072001</c:v>
                </c:pt>
                <c:pt idx="8">
                  <c:v>1819.7250389231281</c:v>
                </c:pt>
              </c:numCache>
            </c:numRef>
          </c:val>
          <c:extLst xmlns:c16r2="http://schemas.microsoft.com/office/drawing/2015/06/chart">
            <c:ext xmlns:c16="http://schemas.microsoft.com/office/drawing/2014/chart" uri="{C3380CC4-5D6E-409C-BE32-E72D297353CC}">
              <c16:uniqueId val="{00000002-2ED9-473E-AFC8-7C6CDBCBE86B}"/>
            </c:ext>
          </c:extLst>
        </c:ser>
        <c:marker val="1"/>
        <c:axId val="145400960"/>
        <c:axId val="145402496"/>
      </c:lineChart>
      <c:dateAx>
        <c:axId val="145400960"/>
        <c:scaling>
          <c:orientation val="minMax"/>
        </c:scaling>
        <c:axPos val="b"/>
        <c:numFmt formatCode="mmm\-yy"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402496"/>
        <c:crosses val="autoZero"/>
        <c:auto val="1"/>
        <c:lblOffset val="100"/>
        <c:baseTimeUnit val="months"/>
      </c:dateAx>
      <c:valAx>
        <c:axId val="145402496"/>
        <c:scaling>
          <c:orientation val="minMax"/>
        </c:scaling>
        <c:axPos val="l"/>
        <c:majorGridlines>
          <c:spPr>
            <a:ln w="3175">
              <a:solidFill>
                <a:srgbClr val="EAEAEA"/>
              </a:solidFill>
              <a:prstDash val="solid"/>
            </a:ln>
          </c:spPr>
        </c:majorGridlines>
        <c:numFmt formatCode="_(\$* #,##0_);_(\$* \(#,##0\);_(\$* &quot;-&quot;??_);_(@_)"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400960"/>
        <c:crosses val="autoZero"/>
        <c:crossBetween val="between"/>
      </c:valAx>
      <c:spPr>
        <a:noFill/>
        <a:ln w="25400">
          <a:noFill/>
        </a:ln>
      </c:spPr>
    </c:plotArea>
    <c:legend>
      <c:legendPos val="t"/>
      <c:layout>
        <c:manualLayout>
          <c:xMode val="edge"/>
          <c:yMode val="edge"/>
          <c:x val="0.11493774442485613"/>
          <c:y val="7.4692316322168108E-3"/>
          <c:w val="0.38162842788783691"/>
          <c:h val="0.10045466536083661"/>
        </c:manualLayout>
      </c:layout>
      <c:spPr>
        <a:solidFill>
          <a:srgbClr val="FFFFFF"/>
        </a:solidFill>
        <a:ln w="3175">
          <a:solidFill>
            <a:schemeClr val="bg1">
              <a:lumMod val="85000"/>
            </a:schemeClr>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314324</xdr:colOff>
      <xdr:row>7</xdr:row>
      <xdr:rowOff>142876</xdr:rowOff>
    </xdr:from>
    <xdr:to>
      <xdr:col>10</xdr:col>
      <xdr:colOff>638175</xdr:colOff>
      <xdr:row>22</xdr:row>
      <xdr:rowOff>38100</xdr:rowOff>
    </xdr:to>
    <xdr:graphicFrame macro="">
      <xdr:nvGraphicFramePr>
        <xdr:cNvPr id="2" name="Chart 3">
          <a:extLst>
            <a:ext uri="{FF2B5EF4-FFF2-40B4-BE49-F238E27FC236}">
              <a16:creationId xmlns="" xmlns:a16="http://schemas.microsoft.com/office/drawing/2014/main" id="{89CC57B6-D6B0-4573-8D16-FD5195EBD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99660" y="47625"/>
          <a:ext cx="151421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personal-budget-spreadshe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s://www.vertex42.com/ExcelTemplates/investment-tracker.html" TargetMode="External"/><Relationship Id="rId5" Type="http://schemas.openxmlformats.org/officeDocument/2006/relationships/drawing" Target="../drawings/drawing2.xml"/><Relationship Id="rId4" Type="http://schemas.openxmlformats.org/officeDocument/2006/relationships/hyperlink" Target="https://www.vertex42.com/Calculators/financial-calculator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investment-tracker.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B2:Q40"/>
  <sheetViews>
    <sheetView showGridLines="0" tabSelected="1" showRuler="0" workbookViewId="0">
      <selection activeCell="N4" sqref="N4"/>
    </sheetView>
  </sheetViews>
  <sheetFormatPr defaultRowHeight="12.75"/>
  <cols>
    <col min="2" max="2" width="10.5703125" customWidth="1"/>
    <col min="3" max="3" width="9.5703125" customWidth="1"/>
    <col min="4" max="4" width="11.140625" customWidth="1"/>
    <col min="5" max="5" width="10.5703125" customWidth="1"/>
    <col min="6" max="6" width="10" customWidth="1"/>
    <col min="7" max="7" width="10.7109375" customWidth="1"/>
    <col min="8" max="8" width="10.85546875" customWidth="1"/>
    <col min="9" max="9" width="12.28515625" customWidth="1"/>
    <col min="10" max="11" width="10.42578125" customWidth="1"/>
    <col min="12" max="13" width="10.7109375" customWidth="1"/>
    <col min="14" max="14" width="11.140625" customWidth="1"/>
    <col min="15" max="15" width="3.42578125" customWidth="1"/>
    <col min="16" max="18" width="13.5703125" customWidth="1"/>
  </cols>
  <sheetData>
    <row r="2" spans="2:17" ht="30" customHeight="1">
      <c r="B2" s="128" t="s">
        <v>68</v>
      </c>
      <c r="C2" s="128"/>
      <c r="D2" s="128"/>
      <c r="E2" s="128"/>
      <c r="F2" s="128"/>
      <c r="G2" s="128"/>
      <c r="H2" s="128"/>
      <c r="I2" s="128"/>
      <c r="J2" s="128"/>
      <c r="K2" s="128"/>
      <c r="L2" s="128"/>
      <c r="M2" s="128"/>
      <c r="N2" s="128"/>
      <c r="P2" s="55"/>
      <c r="Q2" s="40"/>
    </row>
    <row r="3" spans="2:17" s="125" customFormat="1" ht="7.5" customHeight="1">
      <c r="B3" s="124"/>
      <c r="C3" s="124"/>
      <c r="D3" s="124"/>
      <c r="E3" s="124"/>
      <c r="F3" s="124"/>
      <c r="G3" s="124"/>
      <c r="H3" s="124"/>
      <c r="I3" s="124"/>
      <c r="J3" s="124"/>
      <c r="K3" s="124"/>
      <c r="L3" s="124"/>
      <c r="M3" s="124"/>
      <c r="N3" s="124"/>
      <c r="P3" s="126"/>
      <c r="Q3" s="127"/>
    </row>
    <row r="4" spans="2:17" ht="30" customHeight="1">
      <c r="B4" s="123"/>
      <c r="C4" s="123"/>
      <c r="D4" s="124"/>
      <c r="E4" s="124"/>
      <c r="F4" s="124"/>
      <c r="G4" s="124"/>
      <c r="H4" s="124"/>
      <c r="I4" s="124"/>
      <c r="J4" s="124"/>
      <c r="K4" s="124"/>
      <c r="L4" s="84" t="s">
        <v>38</v>
      </c>
      <c r="M4" s="58"/>
      <c r="N4" s="59"/>
      <c r="P4" s="55"/>
      <c r="Q4" s="40"/>
    </row>
    <row r="5" spans="2:17" ht="15" thickBot="1">
      <c r="B5" s="53"/>
      <c r="C5" s="8"/>
      <c r="D5" s="8"/>
      <c r="E5" s="8"/>
      <c r="F5" s="8"/>
      <c r="G5" s="8"/>
      <c r="H5" s="8"/>
      <c r="I5" s="8"/>
      <c r="J5" s="8"/>
      <c r="K5" s="8"/>
      <c r="P5" s="39"/>
      <c r="Q5" s="47"/>
    </row>
    <row r="6" spans="2:17" ht="15.75" thickBot="1">
      <c r="B6" s="53"/>
      <c r="C6" s="78" t="s">
        <v>19</v>
      </c>
      <c r="D6" s="46">
        <f>VLOOKUP(9.99E+100,$E$24:$E$39,1)</f>
        <v>1750</v>
      </c>
      <c r="E6" s="8"/>
      <c r="F6" s="78" t="s">
        <v>20</v>
      </c>
      <c r="G6" s="46">
        <f>D7-D6</f>
        <v>69.725038923128068</v>
      </c>
      <c r="I6" s="78" t="s">
        <v>34</v>
      </c>
      <c r="J6" s="106" t="e">
        <f>XIRR(C25:C39,B25:B39)</f>
        <v>#NUM!</v>
      </c>
      <c r="K6" s="8"/>
      <c r="L6" t="s">
        <v>37</v>
      </c>
      <c r="P6" s="47"/>
      <c r="Q6" s="47"/>
    </row>
    <row r="7" spans="2:17" ht="15.75" thickBot="1">
      <c r="B7" s="53"/>
      <c r="C7" s="78" t="s">
        <v>65</v>
      </c>
      <c r="D7" s="49">
        <f>VLOOKUP(9.99E+100,$D$24:$D$39,1)</f>
        <v>1819.7250389231281</v>
      </c>
      <c r="E7" s="8"/>
      <c r="F7" s="78" t="s">
        <v>21</v>
      </c>
      <c r="G7" s="105">
        <f>(D7-D6)/D6</f>
        <v>3.9842879384644612E-2</v>
      </c>
      <c r="I7" s="77"/>
      <c r="J7" s="118" t="s">
        <v>35</v>
      </c>
      <c r="K7" s="8"/>
      <c r="L7" s="42" t="s">
        <v>58</v>
      </c>
      <c r="M7" s="42" t="s">
        <v>58</v>
      </c>
      <c r="N7" s="42" t="s">
        <v>58</v>
      </c>
      <c r="P7" s="47"/>
      <c r="Q7" s="47"/>
    </row>
    <row r="8" spans="2:17" ht="14.25">
      <c r="B8" s="53"/>
      <c r="E8" s="8"/>
      <c r="I8" s="8"/>
      <c r="J8" s="8"/>
      <c r="K8" s="8"/>
      <c r="L8" s="82"/>
      <c r="M8" s="82"/>
      <c r="N8" s="82"/>
      <c r="P8" s="47"/>
      <c r="Q8" s="47"/>
    </row>
    <row r="9" spans="2:17" ht="14.25">
      <c r="B9" s="53"/>
      <c r="E9" s="8"/>
      <c r="I9" s="8"/>
      <c r="J9" s="8"/>
      <c r="K9" s="8"/>
      <c r="L9" s="82"/>
      <c r="M9" s="82"/>
      <c r="N9" s="82"/>
      <c r="P9" s="47"/>
      <c r="Q9" s="47"/>
    </row>
    <row r="10" spans="2:17" ht="14.25">
      <c r="B10" s="56"/>
      <c r="E10" s="8"/>
      <c r="F10" s="8"/>
      <c r="G10" s="8"/>
      <c r="H10" s="8"/>
      <c r="I10" s="8"/>
      <c r="J10" s="8"/>
      <c r="K10" s="8"/>
      <c r="L10" s="82"/>
      <c r="M10" s="82"/>
      <c r="N10" s="82"/>
      <c r="P10" s="47"/>
      <c r="Q10" s="47"/>
    </row>
    <row r="11" spans="2:17" ht="14.25">
      <c r="B11" s="56"/>
      <c r="F11" s="8"/>
      <c r="G11" s="8"/>
      <c r="H11" s="8"/>
      <c r="I11" s="8"/>
      <c r="J11" s="8"/>
      <c r="K11" s="8"/>
      <c r="L11" s="82"/>
      <c r="M11" s="82"/>
      <c r="N11" s="82"/>
      <c r="P11" s="47"/>
      <c r="Q11" s="47"/>
    </row>
    <row r="12" spans="2:17" ht="14.25">
      <c r="B12" s="56"/>
      <c r="C12" s="45"/>
      <c r="D12" s="8"/>
      <c r="E12" s="8"/>
      <c r="F12" s="8"/>
      <c r="G12" s="8"/>
      <c r="H12" s="8"/>
      <c r="I12" s="8"/>
      <c r="J12" s="8"/>
      <c r="K12" s="8"/>
      <c r="L12" s="82"/>
      <c r="M12" s="82"/>
      <c r="N12" s="82"/>
      <c r="P12" s="47"/>
      <c r="Q12" s="47"/>
    </row>
    <row r="13" spans="2:17" ht="14.25">
      <c r="B13" s="56"/>
      <c r="E13" s="8"/>
      <c r="F13" s="8"/>
      <c r="G13" s="8"/>
      <c r="H13" s="8"/>
      <c r="I13" s="8"/>
      <c r="J13" s="8"/>
      <c r="K13" s="8"/>
      <c r="L13" s="82"/>
      <c r="M13" s="82"/>
      <c r="N13" s="82"/>
      <c r="P13" s="47"/>
      <c r="Q13" s="47"/>
    </row>
    <row r="14" spans="2:17" ht="14.25">
      <c r="B14" s="56"/>
      <c r="E14" s="8"/>
      <c r="F14" s="8"/>
      <c r="G14" s="8"/>
      <c r="H14" s="8"/>
      <c r="I14" s="8"/>
      <c r="J14" s="8"/>
      <c r="K14" s="8"/>
      <c r="L14" s="82"/>
      <c r="M14" s="82"/>
      <c r="N14" s="82"/>
      <c r="P14" s="47"/>
      <c r="Q14" s="47"/>
    </row>
    <row r="15" spans="2:17" ht="14.25">
      <c r="B15" s="53"/>
      <c r="C15" s="8"/>
      <c r="E15" s="8"/>
      <c r="F15" s="8"/>
      <c r="G15" s="8"/>
      <c r="H15" s="8"/>
      <c r="I15" s="8"/>
      <c r="J15" s="8"/>
      <c r="K15" s="8"/>
      <c r="L15" s="82"/>
      <c r="M15" s="82"/>
      <c r="N15" s="82"/>
      <c r="P15" s="47"/>
      <c r="Q15" s="47"/>
    </row>
    <row r="16" spans="2:17" ht="14.25">
      <c r="B16" s="56"/>
      <c r="E16" s="8"/>
      <c r="F16" s="8"/>
      <c r="G16" s="8"/>
      <c r="H16" s="8"/>
      <c r="I16" s="8"/>
      <c r="J16" s="8"/>
      <c r="K16" s="8"/>
      <c r="L16" s="82"/>
      <c r="M16" s="82"/>
      <c r="N16" s="82"/>
      <c r="P16" s="47"/>
      <c r="Q16" s="47"/>
    </row>
    <row r="17" spans="2:17" ht="14.25">
      <c r="B17" s="56"/>
      <c r="E17" s="8"/>
      <c r="F17" s="8"/>
      <c r="G17" s="8"/>
      <c r="H17" s="8"/>
      <c r="I17" s="8"/>
      <c r="J17" s="8"/>
      <c r="K17" s="8"/>
      <c r="L17" s="82"/>
      <c r="M17" s="82"/>
      <c r="N17" s="82"/>
      <c r="P17" s="47"/>
      <c r="Q17" s="47"/>
    </row>
    <row r="18" spans="2:17" ht="14.25">
      <c r="B18" s="56"/>
      <c r="D18" s="8"/>
      <c r="E18" s="8"/>
      <c r="F18" s="8"/>
      <c r="G18" s="8"/>
      <c r="H18" s="8"/>
      <c r="I18" s="8"/>
      <c r="J18" s="8"/>
      <c r="K18" s="8"/>
      <c r="L18" s="82"/>
      <c r="M18" s="82"/>
      <c r="N18" s="82"/>
      <c r="P18" s="47"/>
      <c r="Q18" s="47"/>
    </row>
    <row r="19" spans="2:17" ht="14.25">
      <c r="B19" s="53"/>
      <c r="C19" s="8"/>
      <c r="D19" s="8"/>
      <c r="E19" s="8"/>
      <c r="F19" s="8"/>
      <c r="G19" s="8"/>
      <c r="H19" s="8"/>
      <c r="I19" s="8"/>
      <c r="J19" s="8"/>
      <c r="K19" s="8"/>
      <c r="L19" s="82"/>
      <c r="M19" s="82"/>
      <c r="N19" s="82"/>
      <c r="P19" s="47"/>
      <c r="Q19" s="47"/>
    </row>
    <row r="20" spans="2:17" ht="15">
      <c r="B20" s="41"/>
      <c r="C20" s="8"/>
      <c r="D20" s="8"/>
      <c r="E20" s="8"/>
      <c r="F20" s="41"/>
      <c r="G20" s="41"/>
      <c r="H20" s="41"/>
      <c r="I20" s="8"/>
      <c r="J20" s="8"/>
      <c r="K20" s="8"/>
      <c r="L20" s="82"/>
      <c r="M20" s="82"/>
      <c r="N20" s="82"/>
      <c r="P20" s="47"/>
      <c r="Q20" s="47"/>
    </row>
    <row r="21" spans="2:17" ht="15">
      <c r="B21" s="41"/>
      <c r="C21" s="8"/>
      <c r="D21" s="8"/>
      <c r="E21" s="8"/>
      <c r="F21" s="41"/>
      <c r="G21" s="41"/>
      <c r="H21" s="41"/>
      <c r="I21" s="8"/>
      <c r="J21" s="8"/>
      <c r="K21" s="8"/>
      <c r="L21" s="82"/>
      <c r="M21" s="82"/>
      <c r="N21" s="82"/>
      <c r="O21" s="50"/>
      <c r="P21" s="47"/>
      <c r="Q21" s="47"/>
    </row>
    <row r="22" spans="2:17" ht="15">
      <c r="B22" s="41"/>
      <c r="C22" s="8"/>
      <c r="D22" s="8"/>
      <c r="E22" s="8"/>
      <c r="F22" s="41"/>
      <c r="G22" s="41"/>
      <c r="H22" s="41"/>
      <c r="I22" s="8"/>
      <c r="J22" s="8"/>
      <c r="K22" s="8"/>
      <c r="L22" s="82"/>
      <c r="M22" s="82"/>
      <c r="N22" s="82"/>
      <c r="O22" s="51"/>
      <c r="P22" s="47"/>
      <c r="Q22" s="47"/>
    </row>
    <row r="23" spans="2:17" ht="14.25">
      <c r="B23" s="52"/>
      <c r="C23" s="53"/>
      <c r="D23" s="53"/>
      <c r="E23" s="53"/>
      <c r="F23" s="54"/>
      <c r="G23" s="54"/>
      <c r="H23" s="54"/>
      <c r="I23" s="52"/>
      <c r="J23" s="8"/>
      <c r="K23" s="8"/>
      <c r="L23" s="51"/>
      <c r="M23" s="51"/>
      <c r="N23" s="51"/>
      <c r="O23" s="8"/>
      <c r="P23" s="47"/>
      <c r="Q23" s="8"/>
    </row>
    <row r="24" spans="2:17" ht="28.5" customHeight="1">
      <c r="B24" s="42" t="s">
        <v>0</v>
      </c>
      <c r="C24" s="42" t="s">
        <v>17</v>
      </c>
      <c r="D24" s="42" t="s">
        <v>66</v>
      </c>
      <c r="E24" s="43" t="s">
        <v>18</v>
      </c>
      <c r="F24" s="44" t="s">
        <v>1</v>
      </c>
      <c r="G24" s="44" t="s">
        <v>16</v>
      </c>
      <c r="H24" s="44" t="s">
        <v>2</v>
      </c>
      <c r="I24" s="44" t="s">
        <v>24</v>
      </c>
      <c r="J24" s="44" t="s">
        <v>39</v>
      </c>
      <c r="K24" s="44" t="s">
        <v>25</v>
      </c>
      <c r="L24" s="57" t="s">
        <v>36</v>
      </c>
      <c r="M24" s="42"/>
      <c r="N24" s="42"/>
      <c r="O24" s="8"/>
    </row>
    <row r="25" spans="2:17" s="83" customFormat="1">
      <c r="B25" s="80">
        <v>42339</v>
      </c>
      <c r="C25" s="81">
        <v>1000</v>
      </c>
      <c r="D25" s="81">
        <v>1000</v>
      </c>
      <c r="E25" s="115">
        <f>IF(B25=""," - ",SUM(C$24:C25))</f>
        <v>1000</v>
      </c>
      <c r="F25" s="107">
        <f t="shared" ref="F25:F39" si="0">IF(B25=""," - ",D25-E25)</f>
        <v>0</v>
      </c>
      <c r="G25" s="108">
        <f t="shared" ref="G25:G39" si="1">IF(B25=""," - ",F25/E25)</f>
        <v>0</v>
      </c>
      <c r="H25" s="85"/>
      <c r="I25" s="86"/>
      <c r="J25" s="86"/>
      <c r="K25" s="86"/>
      <c r="L25" s="87"/>
      <c r="M25" s="87"/>
      <c r="N25" s="88"/>
      <c r="O25" s="79"/>
    </row>
    <row r="26" spans="2:17" s="83" customFormat="1">
      <c r="B26" s="80">
        <v>42370</v>
      </c>
      <c r="C26" s="81">
        <v>150</v>
      </c>
      <c r="D26" s="81">
        <v>1160</v>
      </c>
      <c r="E26" s="116">
        <f>IF(B26=""," - ",SUM(C$24:C26))</f>
        <v>1150</v>
      </c>
      <c r="F26" s="109">
        <f>IF(B26=""," - ",D26-E26)</f>
        <v>10</v>
      </c>
      <c r="G26" s="110">
        <f>IF(B26=""," - ",F26/E26)</f>
        <v>8.6956521739130436E-3</v>
      </c>
      <c r="H26" s="111">
        <f ca="1">IF($B26=""," - ",F26-OFFSET(F26,-1,0,1,1))</f>
        <v>10</v>
      </c>
      <c r="I26" s="110">
        <f ca="1">IF($B26=""," - ",H26/OFFSET(D26,-1,0,1,1))</f>
        <v>0.01</v>
      </c>
      <c r="J26" s="110">
        <f t="array" ref="J26">IF($B26=""," - ",XIRR(IF($B$25:$B26=$B26,-($D26-$C26),$C$25:$C26),$B$25:$B26,0.1))</f>
        <v>0.12429606318473815</v>
      </c>
      <c r="K26" s="89"/>
      <c r="L26" s="90"/>
      <c r="M26" s="90"/>
      <c r="N26" s="91"/>
      <c r="O26" s="79"/>
    </row>
    <row r="27" spans="2:17" s="83" customFormat="1">
      <c r="B27" s="80">
        <v>42401</v>
      </c>
      <c r="C27" s="81">
        <v>150</v>
      </c>
      <c r="D27" s="81">
        <v>1298.4000000000001</v>
      </c>
      <c r="E27" s="116">
        <f>IF(B27=""," - ",SUM(C$24:C27))</f>
        <v>1300</v>
      </c>
      <c r="F27" s="109">
        <f t="shared" si="0"/>
        <v>-1.5999999999999091</v>
      </c>
      <c r="G27" s="110">
        <f t="shared" si="1"/>
        <v>-1.2307692307691608E-3</v>
      </c>
      <c r="H27" s="111">
        <f t="shared" ref="H27:H39" ca="1" si="2">IF($B27=""," - ",F27-OFFSET(F27,-1,0,1,1))</f>
        <v>-11.599999999999909</v>
      </c>
      <c r="I27" s="110">
        <f t="shared" ref="I27:I39" ca="1" si="3">IF($B27=""," - ",H27/OFFSET(D27,-1,0,1,1))</f>
        <v>-9.9999999999999221E-3</v>
      </c>
      <c r="J27" s="110">
        <f t="array" ref="J27">IF($B27=""," - ",XIRR(IF($B$25:$B27=$B27,-($D27-$C27),$C$25:$C27),$B$25:$B27,0.1))</f>
        <v>-8.7301582098007202E-3</v>
      </c>
      <c r="K27" s="89"/>
      <c r="L27" s="90"/>
      <c r="M27" s="90"/>
      <c r="N27" s="91"/>
      <c r="O27" s="79"/>
    </row>
    <row r="28" spans="2:17" s="83" customFormat="1">
      <c r="B28" s="80">
        <v>42430</v>
      </c>
      <c r="C28" s="81">
        <v>-200</v>
      </c>
      <c r="D28" s="81">
        <v>1137.3520000000001</v>
      </c>
      <c r="E28" s="116">
        <f>IF(B28=""," - ",SUM(C$24:C28))</f>
        <v>1100</v>
      </c>
      <c r="F28" s="109">
        <f>IF(B28=""," - ",D28-E28)</f>
        <v>37.352000000000089</v>
      </c>
      <c r="G28" s="110">
        <f>IF(B28=""," - ",F28/E28)</f>
        <v>3.3956363636363715E-2</v>
      </c>
      <c r="H28" s="111">
        <f t="shared" ca="1" si="2"/>
        <v>38.951999999999998</v>
      </c>
      <c r="I28" s="110">
        <f t="shared" ca="1" si="3"/>
        <v>2.9999999999999995E-2</v>
      </c>
      <c r="J28" s="110">
        <f t="array" ref="J28">IF($B28=""," - ",XIRR(IF($B$25:$B28=$B28,-($D28-$C28),$C$25:$C28),$B$25:$B28,0.1))</f>
        <v>0.13733302950859069</v>
      </c>
      <c r="K28" s="89"/>
      <c r="L28" s="90"/>
      <c r="M28" s="90"/>
      <c r="N28" s="91"/>
      <c r="O28" s="79"/>
    </row>
    <row r="29" spans="2:17" s="83" customFormat="1">
      <c r="B29" s="80">
        <v>42461</v>
      </c>
      <c r="C29" s="81">
        <v>150</v>
      </c>
      <c r="D29" s="81">
        <v>1310.0990400000001</v>
      </c>
      <c r="E29" s="116">
        <f>IF(B29=""," - ",SUM(C$24:C29))</f>
        <v>1250</v>
      </c>
      <c r="F29" s="109">
        <f t="shared" si="0"/>
        <v>60.099040000000059</v>
      </c>
      <c r="G29" s="110">
        <f t="shared" si="1"/>
        <v>4.8079232000000048E-2</v>
      </c>
      <c r="H29" s="111">
        <f t="shared" ca="1" si="2"/>
        <v>22.74703999999997</v>
      </c>
      <c r="I29" s="110">
        <f t="shared" ca="1" si="3"/>
        <v>1.9999999999999973E-2</v>
      </c>
      <c r="J29" s="110">
        <f t="array" ref="J29">IF($B29=""," - ",XIRR(IF($B$25:$B29=$B29,-($D29-$C29),$C$25:$C29),$B$25:$B29,0.1))</f>
        <v>0.16705669760704042</v>
      </c>
      <c r="K29" s="89"/>
      <c r="L29" s="90"/>
      <c r="M29" s="90"/>
      <c r="N29" s="91"/>
      <c r="O29" s="79"/>
    </row>
    <row r="30" spans="2:17" s="83" customFormat="1">
      <c r="B30" s="80">
        <v>42491</v>
      </c>
      <c r="C30" s="81">
        <v>150</v>
      </c>
      <c r="D30" s="81">
        <v>1420.7960688000001</v>
      </c>
      <c r="E30" s="116">
        <f>IF(B30=""," - ",SUM(C$24:C30))</f>
        <v>1400</v>
      </c>
      <c r="F30" s="109">
        <f t="shared" si="0"/>
        <v>20.796068800000057</v>
      </c>
      <c r="G30" s="110">
        <f t="shared" si="1"/>
        <v>1.4854334857142899E-2</v>
      </c>
      <c r="H30" s="111">
        <f t="shared" ca="1" si="2"/>
        <v>-39.302971200000002</v>
      </c>
      <c r="I30" s="110">
        <f t="shared" ca="1" si="3"/>
        <v>-0.03</v>
      </c>
      <c r="J30" s="110">
        <f t="array" ref="J30">IF($B30=""," - ",XIRR(IF($B$25:$B30=$B30,-($D30-$C30),$C$25:$C30),$B$25:$B30,0.1))</f>
        <v>4.3697169423103338E-2</v>
      </c>
      <c r="K30" s="110">
        <f t="array" aca="1" ref="K30" ca="1">IF($B30=""," - ",XIRR(IF(OFFSET($B30,-5,0,1,1):$B30=$B30,-($D30-$C30),IF(OFFSET($B30,-5,0,1,1):$B30=OFFSET($B30,-5,0,1,1),OFFSET($D30,-5,0,1,1),OFFSET($C30,-5,0,1,1):$C30)),OFFSET($B30,-5,0,1,1):$B30,0.1))</f>
        <v>4.3697169423103338E-2</v>
      </c>
      <c r="L30" s="90"/>
      <c r="M30" s="90"/>
      <c r="N30" s="91"/>
      <c r="O30" s="79"/>
    </row>
    <row r="31" spans="2:17" s="83" customFormat="1">
      <c r="B31" s="80">
        <v>42522</v>
      </c>
      <c r="C31" s="81"/>
      <c r="D31" s="81">
        <v>1491.8358722400001</v>
      </c>
      <c r="E31" s="116">
        <f>IF(B31=""," - ",SUM(C$24:C31))</f>
        <v>1400</v>
      </c>
      <c r="F31" s="109">
        <f>IF(B31=""," - ",D31-E31)</f>
        <v>91.835872240000072</v>
      </c>
      <c r="G31" s="110">
        <f>IF(B31=""," - ",F31/E31)</f>
        <v>6.5597051600000053E-2</v>
      </c>
      <c r="H31" s="111">
        <f ca="1">IF($B31=""," - ",F31-OFFSET(F31,-1,0,1,1))</f>
        <v>71.039803440000014</v>
      </c>
      <c r="I31" s="110">
        <f ca="1">IF($B31=""," - ",H31/OFFSET(D31,-1,0,1,1))</f>
        <v>5.000000000000001E-2</v>
      </c>
      <c r="J31" s="110">
        <f t="array" ref="J31">IF($B31=""," - ",XIRR(IF($B$25:$B31=$B31,-($D31-$C31),$C$25:$C31),$B$25:$B31,0.1))</f>
        <v>0.15893750786781316</v>
      </c>
      <c r="K31" s="110">
        <f t="array" aca="1" ref="K31" ca="1">IF($B31=""," - ",XIRR(IF(OFFSET($B31,-5,0,1,1):$B31=$B31,-($D31-$C31),IF(OFFSET($B31,-5,0,1,1):$B31=OFFSET($B31,-5,0,1,1),OFFSET($D31,-5,0,1,1),OFFSET($C31,-5,0,1,1):$C31)),OFFSET($B31,-5,0,1,1):$B31,0.1))</f>
        <v>0.16476359963417056</v>
      </c>
      <c r="L31" s="90"/>
      <c r="M31" s="90"/>
      <c r="N31" s="91"/>
      <c r="O31" s="79"/>
    </row>
    <row r="32" spans="2:17" s="83" customFormat="1">
      <c r="B32" s="80">
        <v>42552</v>
      </c>
      <c r="C32" s="81">
        <v>200</v>
      </c>
      <c r="D32" s="81">
        <v>1686.5909484072001</v>
      </c>
      <c r="E32" s="116">
        <f>IF(B32=""," - ",SUM(C$24:C32))</f>
        <v>1600</v>
      </c>
      <c r="F32" s="109">
        <f t="shared" si="0"/>
        <v>86.590948407200131</v>
      </c>
      <c r="G32" s="110">
        <f t="shared" si="1"/>
        <v>5.4119342754500081E-2</v>
      </c>
      <c r="H32" s="111">
        <f t="shared" ca="1" si="2"/>
        <v>-5.244923832799941</v>
      </c>
      <c r="I32" s="110">
        <f t="shared" ca="1" si="3"/>
        <v>-3.5157512501188606E-3</v>
      </c>
      <c r="J32" s="110">
        <f t="array" ref="J32">IF($B32=""," - ",XIRR(IF($B$25:$B32=$B32,-($D32-$C32),$C$25:$C32),$B$25:$B32,0.1))</f>
        <v>0.12419844269752503</v>
      </c>
      <c r="K32" s="110">
        <f t="array" aca="1" ref="K32" ca="1">IF($B32=""," - ",XIRR(IF(OFFSET($B32,-5,0,1,1):$B32=$B32,-($D32-$C32),IF(OFFSET($B32,-5,0,1,1):$B32=OFFSET($B32,-5,0,1,1),OFFSET($D32,-5,0,1,1),OFFSET($C32,-5,0,1,1):$C32)),OFFSET($B32,-5,0,1,1):$B32,0.1))</f>
        <v>0.17383491396903991</v>
      </c>
      <c r="L32" s="90"/>
      <c r="M32" s="90"/>
      <c r="N32" s="91"/>
      <c r="O32" s="79"/>
    </row>
    <row r="33" spans="2:15" s="83" customFormat="1">
      <c r="B33" s="80">
        <v>42583</v>
      </c>
      <c r="C33" s="81">
        <v>150</v>
      </c>
      <c r="D33" s="81">
        <v>1819.7250389231281</v>
      </c>
      <c r="E33" s="116">
        <f>IF(B33=""," - ",SUM(C$24:C33))</f>
        <v>1750</v>
      </c>
      <c r="F33" s="109">
        <f t="shared" si="0"/>
        <v>69.725038923128068</v>
      </c>
      <c r="G33" s="110">
        <f t="shared" si="1"/>
        <v>3.9842879384644612E-2</v>
      </c>
      <c r="H33" s="111">
        <f t="shared" ca="1" si="2"/>
        <v>-16.865909484072063</v>
      </c>
      <c r="I33" s="110">
        <f t="shared" ca="1" si="3"/>
        <v>-1.0000000000000037E-2</v>
      </c>
      <c r="J33" s="110">
        <f t="array" ref="J33">IF($B33=""," - ",XIRR(IF($B$25:$B33=$B33,-($D33-$C33),$C$25:$C33),$B$25:$B33,0.1))</f>
        <v>8.3109268546104453E-2</v>
      </c>
      <c r="K33" s="110">
        <f t="array" aca="1" ref="K33" ca="1">IF($B33=""," - ",XIRR(IF(OFFSET($B33,-5,0,1,1):$B33=$B33,-($D33-$C33),IF(OFFSET($B33,-5,0,1,1):$B33=OFFSET($B33,-5,0,1,1),OFFSET($D33,-5,0,1,1),OFFSET($C33,-5,0,1,1):$C33)),OFFSET($B33,-5,0,1,1):$B33,0.1))</f>
        <v>5.6600382924079901E-2</v>
      </c>
      <c r="L33" s="90"/>
      <c r="M33" s="90"/>
      <c r="N33" s="91"/>
      <c r="O33" s="79"/>
    </row>
    <row r="34" spans="2:15" s="83" customFormat="1">
      <c r="B34" s="80"/>
      <c r="C34" s="81"/>
      <c r="D34" s="81"/>
      <c r="E34" s="116" t="str">
        <f>IF(B34=""," - ",SUM(C$24:C34))</f>
        <v xml:space="preserve"> - </v>
      </c>
      <c r="F34" s="109" t="str">
        <f t="shared" si="0"/>
        <v xml:space="preserve"> - </v>
      </c>
      <c r="G34" s="110" t="str">
        <f t="shared" si="1"/>
        <v xml:space="preserve"> - </v>
      </c>
      <c r="H34" s="111" t="str">
        <f t="shared" ca="1" si="2"/>
        <v xml:space="preserve"> - </v>
      </c>
      <c r="I34" s="110" t="str">
        <f t="shared" ca="1" si="3"/>
        <v xml:space="preserve"> - </v>
      </c>
      <c r="J34" s="110" t="str">
        <f t="array" ref="J34">IF($B34=""," - ",XIRR(IF($B$25:$B34=$B34,-($D34-$C34),$C$25:$C34),$B$25:$B34,0.1))</f>
        <v xml:space="preserve"> - </v>
      </c>
      <c r="K34" s="110" t="str">
        <f t="array" aca="1" ref="K34" ca="1">IF($B34=""," - ",XIRR(IF(OFFSET($B34,-5,0,1,1):$B34=$B34,-($D34-$C34),IF(OFFSET($B34,-5,0,1,1):$B34=OFFSET($B34,-5,0,1,1),OFFSET($D34,-5,0,1,1),OFFSET($C34,-5,0,1,1):$C34)),OFFSET($B34,-5,0,1,1):$B34,0.1))</f>
        <v xml:space="preserve"> - </v>
      </c>
      <c r="L34" s="90"/>
      <c r="M34" s="90"/>
      <c r="N34" s="91"/>
      <c r="O34" s="79"/>
    </row>
    <row r="35" spans="2:15" s="83" customFormat="1">
      <c r="B35" s="80"/>
      <c r="C35" s="81"/>
      <c r="D35" s="81"/>
      <c r="E35" s="116" t="str">
        <f>IF(B35=""," - ",SUM(C$24:C35))</f>
        <v xml:space="preserve"> - </v>
      </c>
      <c r="F35" s="109" t="str">
        <f t="shared" si="0"/>
        <v xml:space="preserve"> - </v>
      </c>
      <c r="G35" s="110" t="str">
        <f t="shared" si="1"/>
        <v xml:space="preserve"> - </v>
      </c>
      <c r="H35" s="111" t="str">
        <f t="shared" ca="1" si="2"/>
        <v xml:space="preserve"> - </v>
      </c>
      <c r="I35" s="110" t="str">
        <f t="shared" ca="1" si="3"/>
        <v xml:space="preserve"> - </v>
      </c>
      <c r="J35" s="110" t="str">
        <f t="array" ref="J35">IF($B35=""," - ",XIRR(IF($B$25:$B35=$B35,-($D35-$C35),$C$25:$C35),$B$25:$B35,0.1))</f>
        <v xml:space="preserve"> - </v>
      </c>
      <c r="K35" s="110" t="str">
        <f t="array" aca="1" ref="K35" ca="1">IF($B35=""," - ",XIRR(IF(OFFSET($B35,-5,0,1,1):$B35=$B35,-($D35-$C35),IF(OFFSET($B35,-5,0,1,1):$B35=OFFSET($B35,-5,0,1,1),OFFSET($D35,-5,0,1,1),OFFSET($C35,-5,0,1,1):$C35)),OFFSET($B35,-5,0,1,1):$B35,0.1))</f>
        <v xml:space="preserve"> - </v>
      </c>
      <c r="L35" s="90"/>
      <c r="M35" s="90"/>
      <c r="N35" s="91"/>
      <c r="O35" s="79"/>
    </row>
    <row r="36" spans="2:15" s="83" customFormat="1">
      <c r="B36" s="80"/>
      <c r="C36" s="81"/>
      <c r="D36" s="81"/>
      <c r="E36" s="116" t="str">
        <f>IF(B36=""," - ",SUM(C$24:C36))</f>
        <v xml:space="preserve"> - </v>
      </c>
      <c r="F36" s="109" t="str">
        <f t="shared" si="0"/>
        <v xml:space="preserve"> - </v>
      </c>
      <c r="G36" s="110" t="str">
        <f t="shared" si="1"/>
        <v xml:space="preserve"> - </v>
      </c>
      <c r="H36" s="111" t="str">
        <f t="shared" ca="1" si="2"/>
        <v xml:space="preserve"> - </v>
      </c>
      <c r="I36" s="110" t="str">
        <f t="shared" ca="1" si="3"/>
        <v xml:space="preserve"> - </v>
      </c>
      <c r="J36" s="110" t="str">
        <f t="array" ref="J36">IF($B36=""," - ",XIRR(IF($B$25:$B36=$B36,-($D36-$C36),$C$25:$C36),$B$25:$B36,0.1))</f>
        <v xml:space="preserve"> - </v>
      </c>
      <c r="K36" s="110" t="str">
        <f t="array" aca="1" ref="K36" ca="1">IF($B36=""," - ",XIRR(IF(OFFSET($B36,-5,0,1,1):$B36=$B36,-($D36-$C36),IF(OFFSET($B36,-5,0,1,1):$B36=OFFSET($B36,-5,0,1,1),OFFSET($D36,-5,0,1,1),OFFSET($C36,-5,0,1,1):$C36)),OFFSET($B36,-5,0,1,1):$B36,0.1))</f>
        <v xml:space="preserve"> - </v>
      </c>
      <c r="L36" s="90"/>
      <c r="M36" s="90"/>
      <c r="N36" s="91"/>
      <c r="O36" s="79"/>
    </row>
    <row r="37" spans="2:15" s="83" customFormat="1">
      <c r="B37" s="80"/>
      <c r="C37" s="81"/>
      <c r="D37" s="81"/>
      <c r="E37" s="116" t="str">
        <f>IF(B37=""," - ",SUM(C$24:C37))</f>
        <v xml:space="preserve"> - </v>
      </c>
      <c r="F37" s="109" t="str">
        <f t="shared" si="0"/>
        <v xml:space="preserve"> - </v>
      </c>
      <c r="G37" s="110" t="str">
        <f t="shared" si="1"/>
        <v xml:space="preserve"> - </v>
      </c>
      <c r="H37" s="111" t="str">
        <f t="shared" ca="1" si="2"/>
        <v xml:space="preserve"> - </v>
      </c>
      <c r="I37" s="110" t="str">
        <f t="shared" ca="1" si="3"/>
        <v xml:space="preserve"> - </v>
      </c>
      <c r="J37" s="110" t="str">
        <f t="array" ref="J37">IF($B37=""," - ",XIRR(IF($B$25:$B37=$B37,-($D37-$C37),$C$25:$C37),$B$25:$B37,0.1))</f>
        <v xml:space="preserve"> - </v>
      </c>
      <c r="K37" s="110" t="str">
        <f t="array" aca="1" ref="K37" ca="1">IF($B37=""," - ",XIRR(IF(OFFSET($B37,-5,0,1,1):$B37=$B37,-($D37-$C37),IF(OFFSET($B37,-5,0,1,1):$B37=OFFSET($B37,-5,0,1,1),OFFSET($D37,-5,0,1,1),OFFSET($C37,-5,0,1,1):$C37)),OFFSET($B37,-5,0,1,1):$B37,0.1))</f>
        <v xml:space="preserve"> - </v>
      </c>
      <c r="L37" s="90"/>
      <c r="M37" s="90"/>
      <c r="N37" s="91"/>
      <c r="O37" s="79"/>
    </row>
    <row r="38" spans="2:15" s="83" customFormat="1">
      <c r="B38" s="80"/>
      <c r="C38" s="81"/>
      <c r="D38" s="81"/>
      <c r="E38" s="116" t="str">
        <f>IF(B38=""," - ",SUM(C$24:C38))</f>
        <v xml:space="preserve"> - </v>
      </c>
      <c r="F38" s="109" t="str">
        <f t="shared" si="0"/>
        <v xml:space="preserve"> - </v>
      </c>
      <c r="G38" s="110" t="str">
        <f t="shared" si="1"/>
        <v xml:space="preserve"> - </v>
      </c>
      <c r="H38" s="111" t="str">
        <f t="shared" ca="1" si="2"/>
        <v xml:space="preserve"> - </v>
      </c>
      <c r="I38" s="110" t="str">
        <f t="shared" ca="1" si="3"/>
        <v xml:space="preserve"> - </v>
      </c>
      <c r="J38" s="110" t="str">
        <f t="array" ref="J38">IF($B38=""," - ",XIRR(IF($B$25:$B38=$B38,-($D38-$C38),$C$25:$C38),$B$25:$B38,0.1))</f>
        <v xml:space="preserve"> - </v>
      </c>
      <c r="K38" s="110" t="str">
        <f t="array" aca="1" ref="K38" ca="1">IF($B38=""," - ",XIRR(IF(OFFSET($B38,-5,0,1,1):$B38=$B38,-($D38-$C38),IF(OFFSET($B38,-5,0,1,1):$B38=OFFSET($B38,-5,0,1,1),OFFSET($D38,-5,0,1,1),OFFSET($C38,-5,0,1,1):$C38)),OFFSET($B38,-5,0,1,1):$B38,0.1))</f>
        <v xml:space="preserve"> - </v>
      </c>
      <c r="L38" s="90"/>
      <c r="M38" s="90"/>
      <c r="N38" s="91"/>
      <c r="O38" s="79"/>
    </row>
    <row r="39" spans="2:15" s="83" customFormat="1">
      <c r="B39" s="80"/>
      <c r="C39" s="81"/>
      <c r="D39" s="81"/>
      <c r="E39" s="117" t="str">
        <f>IF(B39=""," - ",SUM(C$24:C39))</f>
        <v xml:space="preserve"> - </v>
      </c>
      <c r="F39" s="112" t="str">
        <f t="shared" si="0"/>
        <v xml:space="preserve"> - </v>
      </c>
      <c r="G39" s="113" t="str">
        <f t="shared" si="1"/>
        <v xml:space="preserve"> - </v>
      </c>
      <c r="H39" s="114" t="str">
        <f t="shared" ca="1" si="2"/>
        <v xml:space="preserve"> - </v>
      </c>
      <c r="I39" s="113" t="str">
        <f t="shared" ca="1" si="3"/>
        <v xml:space="preserve"> - </v>
      </c>
      <c r="J39" s="110" t="str">
        <f t="array" ref="J39">IF($B39=""," - ",XIRR(IF($B$25:$B39=$B39,-($D39-$C39),$C$25:$C39),$B$25:$B39,0.1))</f>
        <v xml:space="preserve"> - </v>
      </c>
      <c r="K39" s="110" t="str">
        <f t="array" aca="1" ref="K39" ca="1">IF($B39=""," - ",XIRR(IF(OFFSET($B39,-5,0,1,1):$B39=$B39,-($D39-$C39),IF(OFFSET($B39,-5,0,1,1):$B39=OFFSET($B39,-5,0,1,1),OFFSET($D39,-5,0,1,1),OFFSET($C39,-5,0,1,1):$C39)),OFFSET($B39,-5,0,1,1):$B39,0.1))</f>
        <v xml:space="preserve"> - </v>
      </c>
      <c r="L39" s="92"/>
      <c r="M39" s="92"/>
      <c r="N39" s="93"/>
      <c r="O39" s="79"/>
    </row>
    <row r="40" spans="2:15">
      <c r="C40" s="48"/>
    </row>
  </sheetData>
  <mergeCells count="1">
    <mergeCell ref="B2:N2"/>
  </mergeCells>
  <conditionalFormatting sqref="F25:K39">
    <cfRule type="cellIs" dxfId="1" priority="11" stopIfTrue="1" operator="greaterThan">
      <formula>0</formula>
    </cfRule>
  </conditionalFormatting>
  <conditionalFormatting sqref="E25:E39">
    <cfRule type="expression" dxfId="0" priority="12" stopIfTrue="1">
      <formula>ISNA(E25)</formula>
    </cfRule>
  </conditionalFormatting>
  <printOptions horizontalCentered="1"/>
  <pageMargins left="0.35" right="0.35" top="0.35" bottom="0.35" header="0.5" footer="0.25"/>
  <pageSetup scale="98" fitToHeight="0" orientation="landscape" r:id="rId1"/>
  <headerFooter alignWithMargins="0"/>
  <ignoredErrors>
    <ignoredError sqref="K27:K29 K26 J26:J39" formulaRange="1"/>
  </ignoredErrors>
  <drawing r:id="rId2"/>
</worksheet>
</file>

<file path=xl/worksheets/sheet2.xml><?xml version="1.0" encoding="utf-8"?>
<worksheet xmlns="http://schemas.openxmlformats.org/spreadsheetml/2006/main" xmlns:r="http://schemas.openxmlformats.org/officeDocument/2006/relationships">
  <dimension ref="A1:H15"/>
  <sheetViews>
    <sheetView showGridLines="0" workbookViewId="0">
      <selection activeCell="C5" sqref="C5"/>
    </sheetView>
  </sheetViews>
  <sheetFormatPr defaultRowHeight="12.75"/>
  <cols>
    <col min="1" max="1" width="14.85546875" customWidth="1"/>
    <col min="2" max="3" width="13.5703125" customWidth="1"/>
    <col min="4" max="6" width="12" customWidth="1"/>
  </cols>
  <sheetData>
    <row r="1" spans="1:8" ht="30.75" customHeight="1">
      <c r="A1" s="94" t="s">
        <v>43</v>
      </c>
      <c r="B1" s="95"/>
      <c r="C1" s="95"/>
      <c r="D1" s="95"/>
      <c r="E1" s="95"/>
      <c r="F1" s="95"/>
    </row>
    <row r="2" spans="1:8" ht="14.25">
      <c r="A2" s="53"/>
      <c r="B2" s="8"/>
      <c r="C2" s="8"/>
      <c r="D2" s="8"/>
      <c r="E2" s="8"/>
      <c r="F2" s="8"/>
    </row>
    <row r="3" spans="1:8" s="83" customFormat="1" ht="34.5" customHeight="1" thickBot="1">
      <c r="A3" s="96" t="s">
        <v>49</v>
      </c>
      <c r="B3" s="97" t="s">
        <v>18</v>
      </c>
      <c r="C3" s="97" t="s">
        <v>66</v>
      </c>
      <c r="D3" s="97" t="s">
        <v>44</v>
      </c>
      <c r="E3" s="97" t="s">
        <v>45</v>
      </c>
      <c r="F3" s="97" t="s">
        <v>46</v>
      </c>
    </row>
    <row r="4" spans="1:8" ht="19.5" customHeight="1" thickBot="1">
      <c r="A4" s="98" t="s">
        <v>48</v>
      </c>
      <c r="B4" s="99">
        <f ca="1">IF($A4="","-",INDIRECT("'"&amp;$A4&amp;"'!C3"))</f>
        <v>0</v>
      </c>
      <c r="C4" s="99">
        <f ca="1">IF($A4="","-",INDIRECT("'"&amp;$A4&amp;"'!C4"))</f>
        <v>0</v>
      </c>
      <c r="D4" s="99">
        <f ca="1">IF($A4="","-",INDIRECT("'"&amp;$A4&amp;"'!F3"))</f>
        <v>0</v>
      </c>
      <c r="E4" s="100">
        <f ca="1">IF($A4="","-",INDIRECT("'"&amp;$A4&amp;"'!F4"))</f>
        <v>0</v>
      </c>
      <c r="F4" s="101">
        <f ca="1">IF($A4="","-",INDIRECT("'"&amp;$A4&amp;"'!I3"))</f>
        <v>0</v>
      </c>
      <c r="H4" s="122" t="s">
        <v>42</v>
      </c>
    </row>
    <row r="5" spans="1:8" ht="19.5" customHeight="1" thickBot="1">
      <c r="A5" s="98"/>
      <c r="B5" s="99" t="str">
        <f t="shared" ref="B5:B14" ca="1" si="0">IF($A5="","-",INDIRECT("'"&amp;$A5&amp;"'!C3"))</f>
        <v>-</v>
      </c>
      <c r="C5" s="99" t="str">
        <f t="shared" ref="C5:C14" ca="1" si="1">IF($A5="","-",INDIRECT("'"&amp;$A5&amp;"'!C4"))</f>
        <v>-</v>
      </c>
      <c r="D5" s="99" t="str">
        <f t="shared" ref="D5:D14" ca="1" si="2">IF($A5="","-",INDIRECT("'"&amp;$A5&amp;"'!F3"))</f>
        <v>-</v>
      </c>
      <c r="E5" s="100" t="str">
        <f t="shared" ref="E5:E14" ca="1" si="3">IF($A5="","-",INDIRECT("'"&amp;$A5&amp;"'!F4"))</f>
        <v>-</v>
      </c>
      <c r="F5" s="101" t="str">
        <f t="shared" ref="F5:F14" ca="1" si="4">IF($A5="","-",INDIRECT("'"&amp;$A5&amp;"'!I3"))</f>
        <v>-</v>
      </c>
      <c r="H5" s="121" t="s">
        <v>59</v>
      </c>
    </row>
    <row r="6" spans="1:8" ht="19.5" customHeight="1" thickBot="1">
      <c r="A6" s="98"/>
      <c r="B6" s="99" t="str">
        <f t="shared" ca="1" si="0"/>
        <v>-</v>
      </c>
      <c r="C6" s="99" t="str">
        <f t="shared" ca="1" si="1"/>
        <v>-</v>
      </c>
      <c r="D6" s="99" t="str">
        <f t="shared" ca="1" si="2"/>
        <v>-</v>
      </c>
      <c r="E6" s="100" t="str">
        <f t="shared" ca="1" si="3"/>
        <v>-</v>
      </c>
      <c r="F6" s="101" t="str">
        <f t="shared" ca="1" si="4"/>
        <v>-</v>
      </c>
      <c r="H6" s="121" t="s">
        <v>60</v>
      </c>
    </row>
    <row r="7" spans="1:8" ht="19.5" customHeight="1" thickBot="1">
      <c r="A7" s="98"/>
      <c r="B7" s="99" t="str">
        <f t="shared" ca="1" si="0"/>
        <v>-</v>
      </c>
      <c r="C7" s="99" t="str">
        <f t="shared" ca="1" si="1"/>
        <v>-</v>
      </c>
      <c r="D7" s="99" t="str">
        <f t="shared" ca="1" si="2"/>
        <v>-</v>
      </c>
      <c r="E7" s="100" t="str">
        <f t="shared" ca="1" si="3"/>
        <v>-</v>
      </c>
      <c r="F7" s="101" t="str">
        <f t="shared" ca="1" si="4"/>
        <v>-</v>
      </c>
    </row>
    <row r="8" spans="1:8" ht="19.5" customHeight="1" thickBot="1">
      <c r="A8" s="98"/>
      <c r="B8" s="99" t="str">
        <f t="shared" ca="1" si="0"/>
        <v>-</v>
      </c>
      <c r="C8" s="99" t="str">
        <f t="shared" ca="1" si="1"/>
        <v>-</v>
      </c>
      <c r="D8" s="99" t="str">
        <f t="shared" ca="1" si="2"/>
        <v>-</v>
      </c>
      <c r="E8" s="100" t="str">
        <f t="shared" ca="1" si="3"/>
        <v>-</v>
      </c>
      <c r="F8" s="101" t="str">
        <f t="shared" ca="1" si="4"/>
        <v>-</v>
      </c>
    </row>
    <row r="9" spans="1:8" ht="19.5" customHeight="1" thickBot="1">
      <c r="A9" s="98"/>
      <c r="B9" s="99" t="str">
        <f t="shared" ca="1" si="0"/>
        <v>-</v>
      </c>
      <c r="C9" s="99" t="str">
        <f t="shared" ca="1" si="1"/>
        <v>-</v>
      </c>
      <c r="D9" s="99" t="str">
        <f t="shared" ca="1" si="2"/>
        <v>-</v>
      </c>
      <c r="E9" s="100" t="str">
        <f t="shared" ca="1" si="3"/>
        <v>-</v>
      </c>
      <c r="F9" s="101" t="str">
        <f t="shared" ca="1" si="4"/>
        <v>-</v>
      </c>
    </row>
    <row r="10" spans="1:8" ht="19.5" customHeight="1" thickBot="1">
      <c r="A10" s="98"/>
      <c r="B10" s="99" t="str">
        <f t="shared" ca="1" si="0"/>
        <v>-</v>
      </c>
      <c r="C10" s="99" t="str">
        <f t="shared" ca="1" si="1"/>
        <v>-</v>
      </c>
      <c r="D10" s="99" t="str">
        <f t="shared" ca="1" si="2"/>
        <v>-</v>
      </c>
      <c r="E10" s="100" t="str">
        <f t="shared" ca="1" si="3"/>
        <v>-</v>
      </c>
      <c r="F10" s="101" t="str">
        <f t="shared" ca="1" si="4"/>
        <v>-</v>
      </c>
    </row>
    <row r="11" spans="1:8" ht="19.5" customHeight="1" thickBot="1">
      <c r="A11" s="98"/>
      <c r="B11" s="99" t="str">
        <f t="shared" ca="1" si="0"/>
        <v>-</v>
      </c>
      <c r="C11" s="99" t="str">
        <f t="shared" ca="1" si="1"/>
        <v>-</v>
      </c>
      <c r="D11" s="99" t="str">
        <f t="shared" ca="1" si="2"/>
        <v>-</v>
      </c>
      <c r="E11" s="100" t="str">
        <f t="shared" ca="1" si="3"/>
        <v>-</v>
      </c>
      <c r="F11" s="101" t="str">
        <f t="shared" ca="1" si="4"/>
        <v>-</v>
      </c>
    </row>
    <row r="12" spans="1:8" ht="19.5" customHeight="1" thickBot="1">
      <c r="A12" s="98"/>
      <c r="B12" s="99" t="str">
        <f t="shared" ca="1" si="0"/>
        <v>-</v>
      </c>
      <c r="C12" s="99" t="str">
        <f t="shared" ca="1" si="1"/>
        <v>-</v>
      </c>
      <c r="D12" s="99" t="str">
        <f t="shared" ca="1" si="2"/>
        <v>-</v>
      </c>
      <c r="E12" s="100" t="str">
        <f t="shared" ca="1" si="3"/>
        <v>-</v>
      </c>
      <c r="F12" s="101" t="str">
        <f t="shared" ca="1" si="4"/>
        <v>-</v>
      </c>
    </row>
    <row r="13" spans="1:8" ht="19.5" customHeight="1" thickBot="1">
      <c r="A13" s="98"/>
      <c r="B13" s="99" t="str">
        <f t="shared" ca="1" si="0"/>
        <v>-</v>
      </c>
      <c r="C13" s="99" t="str">
        <f t="shared" ca="1" si="1"/>
        <v>-</v>
      </c>
      <c r="D13" s="99" t="str">
        <f t="shared" ca="1" si="2"/>
        <v>-</v>
      </c>
      <c r="E13" s="100" t="str">
        <f t="shared" ca="1" si="3"/>
        <v>-</v>
      </c>
      <c r="F13" s="101" t="str">
        <f t="shared" ca="1" si="4"/>
        <v>-</v>
      </c>
    </row>
    <row r="14" spans="1:8" ht="19.5" customHeight="1" thickBot="1">
      <c r="A14" s="98"/>
      <c r="B14" s="99" t="str">
        <f t="shared" ca="1" si="0"/>
        <v>-</v>
      </c>
      <c r="C14" s="99" t="str">
        <f t="shared" ca="1" si="1"/>
        <v>-</v>
      </c>
      <c r="D14" s="99" t="str">
        <f t="shared" ca="1" si="2"/>
        <v>-</v>
      </c>
      <c r="E14" s="100" t="str">
        <f t="shared" ca="1" si="3"/>
        <v>-</v>
      </c>
      <c r="F14" s="101" t="str">
        <f t="shared" ca="1" si="4"/>
        <v>-</v>
      </c>
    </row>
    <row r="15" spans="1:8" ht="19.5" customHeight="1" thickBot="1">
      <c r="A15" s="102" t="s">
        <v>47</v>
      </c>
      <c r="B15" s="103">
        <f ca="1">SUM(B4:B14)</f>
        <v>0</v>
      </c>
      <c r="C15" s="103">
        <f ca="1">SUM(C4:C14)</f>
        <v>0</v>
      </c>
      <c r="D15" s="103">
        <f ca="1">C15-B15</f>
        <v>0</v>
      </c>
      <c r="E15" s="104" t="e">
        <f ca="1">D15/B15</f>
        <v>#DIV/0!</v>
      </c>
      <c r="F15" s="10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51"/>
  <sheetViews>
    <sheetView showGridLines="0" workbookViewId="0">
      <selection activeCell="A4" sqref="A4"/>
    </sheetView>
  </sheetViews>
  <sheetFormatPr defaultColWidth="9.140625" defaultRowHeight="12.75"/>
  <cols>
    <col min="1" max="1" width="10.28515625" style="35" customWidth="1"/>
    <col min="2" max="2" width="78.5703125" style="35" customWidth="1"/>
    <col min="3" max="3" width="5.28515625" style="35" customWidth="1"/>
    <col min="4" max="4" width="10.28515625" style="35" customWidth="1"/>
    <col min="5" max="16384" width="9.140625" style="35"/>
  </cols>
  <sheetData>
    <row r="1" spans="1:4" ht="31.5" customHeight="1">
      <c r="A1" s="2" t="s">
        <v>3</v>
      </c>
      <c r="B1" s="3"/>
      <c r="C1" s="33"/>
      <c r="D1" s="34"/>
    </row>
    <row r="2" spans="1:4" s="37" customFormat="1">
      <c r="A2" s="76" t="s">
        <v>33</v>
      </c>
      <c r="B2" s="36"/>
      <c r="C2" s="5" t="s">
        <v>22</v>
      </c>
    </row>
    <row r="3" spans="1:4">
      <c r="A3" s="8"/>
      <c r="B3" s="60"/>
      <c r="C3" s="8"/>
    </row>
    <row r="4" spans="1:4" ht="15">
      <c r="A4" s="61" t="s">
        <v>14</v>
      </c>
      <c r="B4" s="62"/>
      <c r="C4" s="63"/>
    </row>
    <row r="5" spans="1:4" ht="57">
      <c r="A5" s="8"/>
      <c r="B5" s="64" t="s">
        <v>50</v>
      </c>
      <c r="C5" s="8"/>
    </row>
    <row r="6" spans="1:4" ht="14.25">
      <c r="A6" s="8"/>
      <c r="B6" s="64"/>
      <c r="C6" s="8"/>
    </row>
    <row r="7" spans="1:4" ht="57">
      <c r="A7" s="8"/>
      <c r="B7" s="64" t="s">
        <v>57</v>
      </c>
      <c r="C7" s="8"/>
    </row>
    <row r="8" spans="1:4" ht="14.25">
      <c r="A8" s="8"/>
      <c r="B8" s="64"/>
      <c r="C8" s="8"/>
    </row>
    <row r="9" spans="1:4" ht="15">
      <c r="A9" s="61" t="s">
        <v>30</v>
      </c>
      <c r="B9" s="62"/>
      <c r="C9" s="63"/>
    </row>
    <row r="10" spans="1:4">
      <c r="A10" s="8"/>
      <c r="B10" s="8"/>
      <c r="C10" s="8"/>
    </row>
    <row r="11" spans="1:4" ht="14.25">
      <c r="A11" s="8"/>
      <c r="B11" s="66" t="s">
        <v>40</v>
      </c>
      <c r="C11" s="8"/>
    </row>
    <row r="12" spans="1:4">
      <c r="A12" s="8"/>
      <c r="B12" s="8"/>
      <c r="C12" s="8"/>
    </row>
    <row r="13" spans="1:4" ht="42.75">
      <c r="A13" s="8"/>
      <c r="B13" s="66" t="s">
        <v>41</v>
      </c>
      <c r="C13" s="8"/>
    </row>
    <row r="14" spans="1:4">
      <c r="A14" s="8"/>
      <c r="B14" s="8"/>
      <c r="C14" s="8"/>
    </row>
    <row r="15" spans="1:4" ht="15">
      <c r="A15" s="8"/>
      <c r="B15" s="65" t="s">
        <v>31</v>
      </c>
      <c r="C15" s="8"/>
    </row>
    <row r="16" spans="1:4" ht="42.75">
      <c r="A16" s="8"/>
      <c r="B16" s="66" t="s">
        <v>61</v>
      </c>
      <c r="C16" s="8"/>
    </row>
    <row r="17" spans="1:3" ht="14.25">
      <c r="A17" s="8"/>
      <c r="B17" s="66"/>
      <c r="C17" s="8"/>
    </row>
    <row r="18" spans="1:3" ht="15">
      <c r="A18" s="8"/>
      <c r="B18" s="65" t="s">
        <v>64</v>
      </c>
      <c r="C18" s="8"/>
    </row>
    <row r="19" spans="1:3" ht="28.5">
      <c r="A19" s="8"/>
      <c r="B19" s="66" t="s">
        <v>63</v>
      </c>
      <c r="C19" s="8"/>
    </row>
    <row r="20" spans="1:3" ht="14.25">
      <c r="A20" s="67"/>
      <c r="B20" s="68"/>
      <c r="C20" s="8"/>
    </row>
    <row r="21" spans="1:3" ht="15">
      <c r="A21" s="8"/>
      <c r="B21" s="65" t="s">
        <v>62</v>
      </c>
      <c r="C21" s="8"/>
    </row>
    <row r="22" spans="1:3" ht="57">
      <c r="A22" s="8"/>
      <c r="B22" s="66" t="s">
        <v>67</v>
      </c>
      <c r="C22" s="8"/>
    </row>
    <row r="23" spans="1:3" ht="14.25">
      <c r="A23" s="67"/>
      <c r="B23" s="68"/>
      <c r="C23" s="8"/>
    </row>
    <row r="24" spans="1:3" ht="15">
      <c r="A24" s="8"/>
      <c r="B24" s="65" t="s">
        <v>42</v>
      </c>
      <c r="C24" s="8"/>
    </row>
    <row r="25" spans="1:3" ht="57">
      <c r="A25" s="8"/>
      <c r="B25" s="66" t="s">
        <v>54</v>
      </c>
      <c r="C25" s="8"/>
    </row>
    <row r="26" spans="1:3" ht="14.25">
      <c r="A26" s="8"/>
      <c r="B26" s="66"/>
      <c r="C26" s="8"/>
    </row>
    <row r="27" spans="1:3" ht="28.5">
      <c r="A27" s="8"/>
      <c r="B27" s="66" t="s">
        <v>51</v>
      </c>
      <c r="C27" s="8"/>
    </row>
    <row r="28" spans="1:3" ht="14.25">
      <c r="A28" s="8"/>
      <c r="B28" s="66"/>
      <c r="C28" s="8"/>
    </row>
    <row r="29" spans="1:3" ht="15">
      <c r="A29" s="61" t="s">
        <v>26</v>
      </c>
      <c r="B29" s="62"/>
      <c r="C29" s="63"/>
    </row>
    <row r="30" spans="1:3">
      <c r="A30" s="8"/>
      <c r="B30" s="8"/>
      <c r="C30" s="8"/>
    </row>
    <row r="31" spans="1:3" ht="15">
      <c r="A31" s="8"/>
      <c r="B31" s="65" t="s">
        <v>32</v>
      </c>
      <c r="C31" s="8"/>
    </row>
    <row r="32" spans="1:3" ht="42.75">
      <c r="A32" s="8"/>
      <c r="B32" s="64" t="s">
        <v>55</v>
      </c>
      <c r="C32" s="8"/>
    </row>
    <row r="33" spans="1:5" ht="15.75">
      <c r="A33" s="8"/>
      <c r="B33" s="66"/>
      <c r="C33" s="8"/>
      <c r="E33" s="7"/>
    </row>
    <row r="34" spans="1:5" ht="15">
      <c r="A34" s="8"/>
      <c r="B34" s="65" t="s">
        <v>29</v>
      </c>
      <c r="C34" s="8"/>
    </row>
    <row r="35" spans="1:5" ht="28.5">
      <c r="A35" s="8"/>
      <c r="B35" s="66" t="s">
        <v>27</v>
      </c>
      <c r="C35" s="8"/>
    </row>
    <row r="36" spans="1:5" ht="14.25">
      <c r="A36" s="8"/>
      <c r="B36" s="66"/>
      <c r="C36" s="8"/>
    </row>
    <row r="37" spans="1:5" ht="57">
      <c r="A37" s="8"/>
      <c r="B37" s="66" t="s">
        <v>28</v>
      </c>
      <c r="C37" s="8"/>
    </row>
    <row r="38" spans="1:5">
      <c r="A38" s="8"/>
      <c r="B38" s="8"/>
      <c r="C38" s="8"/>
    </row>
    <row r="39" spans="1:5" ht="15">
      <c r="A39" s="61" t="s">
        <v>4</v>
      </c>
      <c r="B39" s="62"/>
      <c r="C39" s="63"/>
      <c r="E39" s="6"/>
    </row>
    <row r="40" spans="1:5" ht="28.5">
      <c r="A40" s="8"/>
      <c r="B40" s="68" t="s">
        <v>5</v>
      </c>
      <c r="C40" s="8"/>
      <c r="E40" s="6"/>
    </row>
    <row r="41" spans="1:5" ht="14.25">
      <c r="A41" s="8"/>
      <c r="B41" s="68"/>
      <c r="C41" s="8"/>
      <c r="E41" s="6"/>
    </row>
    <row r="42" spans="1:5" ht="15.75">
      <c r="A42" s="69"/>
      <c r="B42" s="70" t="s">
        <v>6</v>
      </c>
      <c r="C42" s="71"/>
      <c r="E42" s="6"/>
    </row>
    <row r="43" spans="1:5">
      <c r="A43" s="8"/>
      <c r="B43" s="8"/>
      <c r="C43" s="8"/>
    </row>
    <row r="44" spans="1:5" ht="14.25">
      <c r="A44" s="74" t="s">
        <v>7</v>
      </c>
      <c r="B44" s="72" t="s">
        <v>56</v>
      </c>
      <c r="C44" s="8"/>
    </row>
    <row r="45" spans="1:5">
      <c r="A45" s="75"/>
      <c r="B45" s="8"/>
      <c r="C45" s="8"/>
      <c r="E45" s="9"/>
    </row>
    <row r="46" spans="1:5" ht="14.25">
      <c r="A46" s="74" t="s">
        <v>7</v>
      </c>
      <c r="B46" s="72" t="s">
        <v>8</v>
      </c>
      <c r="C46" s="8"/>
      <c r="E46" s="9"/>
    </row>
    <row r="47" spans="1:5">
      <c r="A47" s="75"/>
      <c r="B47" s="8"/>
      <c r="C47" s="8"/>
      <c r="E47" s="9"/>
    </row>
    <row r="48" spans="1:5" ht="14.25">
      <c r="A48" s="74" t="s">
        <v>9</v>
      </c>
      <c r="B48" s="73" t="s">
        <v>10</v>
      </c>
      <c r="C48" s="8"/>
      <c r="E48" s="9"/>
    </row>
    <row r="49" spans="1:5" ht="14.25">
      <c r="A49" s="8"/>
      <c r="B49" s="53"/>
      <c r="C49" s="8"/>
      <c r="E49" s="9"/>
    </row>
    <row r="50" spans="1:5">
      <c r="E50" s="38"/>
    </row>
    <row r="51" spans="1:5">
      <c r="E51" s="9"/>
    </row>
  </sheetData>
  <hyperlinks>
    <hyperlink ref="A2" r:id="rId1"/>
    <hyperlink ref="B48" r:id="rId2" display="Spreadsheet Tips Workbook"/>
    <hyperlink ref="B46" r:id="rId3"/>
    <hyperlink ref="B44"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sheetPr codeName="Sheet5"/>
  <dimension ref="A1:D32"/>
  <sheetViews>
    <sheetView showGridLines="0" workbookViewId="0">
      <selection activeCell="A2" sqref="A2"/>
    </sheetView>
  </sheetViews>
  <sheetFormatPr defaultColWidth="9.140625" defaultRowHeight="12.75"/>
  <cols>
    <col min="1" max="1" width="6" customWidth="1"/>
    <col min="2" max="2" width="78.5703125" customWidth="1"/>
    <col min="3" max="3" width="5.28515625" customWidth="1"/>
    <col min="4" max="4" width="10.28515625" customWidth="1"/>
  </cols>
  <sheetData>
    <row r="1" spans="1:4" s="1" customFormat="1" ht="31.5" customHeight="1">
      <c r="A1" s="10" t="s">
        <v>23</v>
      </c>
      <c r="B1" s="10"/>
      <c r="C1" s="10"/>
      <c r="D1" s="11"/>
    </row>
    <row r="2" spans="1:4" ht="16.5">
      <c r="A2" s="4"/>
      <c r="B2" s="12"/>
      <c r="C2" s="4"/>
    </row>
    <row r="3" spans="1:4" s="15" customFormat="1" ht="14.25">
      <c r="A3" s="13"/>
      <c r="B3" s="14" t="s">
        <v>11</v>
      </c>
      <c r="C3" s="13"/>
    </row>
    <row r="4" spans="1:4" s="15" customFormat="1">
      <c r="A4" s="13"/>
      <c r="B4" s="16" t="s">
        <v>33</v>
      </c>
      <c r="C4" s="13"/>
    </row>
    <row r="5" spans="1:4" s="15" customFormat="1" ht="15">
      <c r="A5" s="13"/>
      <c r="B5" s="17"/>
      <c r="C5" s="13"/>
    </row>
    <row r="6" spans="1:4" s="15" customFormat="1" ht="15.75">
      <c r="A6" s="13"/>
      <c r="B6" s="18" t="s">
        <v>22</v>
      </c>
      <c r="C6" s="13"/>
    </row>
    <row r="7" spans="1:4" s="15" customFormat="1" ht="15.75">
      <c r="A7" s="19"/>
      <c r="B7" s="20"/>
      <c r="C7" s="21"/>
    </row>
    <row r="8" spans="1:4" s="15" customFormat="1" ht="30">
      <c r="A8" s="22"/>
      <c r="B8" s="20" t="s">
        <v>15</v>
      </c>
      <c r="C8" s="13"/>
    </row>
    <row r="9" spans="1:4" s="15" customFormat="1" ht="15">
      <c r="A9" s="22"/>
      <c r="B9" s="20"/>
      <c r="C9" s="13"/>
    </row>
    <row r="10" spans="1:4" s="15" customFormat="1" ht="30">
      <c r="A10" s="22"/>
      <c r="B10" s="20" t="s">
        <v>12</v>
      </c>
      <c r="C10" s="13"/>
    </row>
    <row r="11" spans="1:4" s="15" customFormat="1" ht="15">
      <c r="A11" s="22"/>
      <c r="B11" s="20"/>
      <c r="C11" s="13"/>
    </row>
    <row r="12" spans="1:4" s="15" customFormat="1" ht="30">
      <c r="A12" s="22"/>
      <c r="B12" s="20" t="s">
        <v>13</v>
      </c>
      <c r="C12" s="13"/>
    </row>
    <row r="13" spans="1:4" s="15" customFormat="1" ht="15">
      <c r="A13" s="22"/>
      <c r="B13" s="20"/>
      <c r="C13" s="13"/>
    </row>
    <row r="14" spans="1:4" s="15" customFormat="1" ht="14.25">
      <c r="A14" s="22"/>
      <c r="B14" s="120" t="s">
        <v>53</v>
      </c>
      <c r="C14" s="13"/>
    </row>
    <row r="15" spans="1:4" s="15" customFormat="1" ht="15">
      <c r="A15" s="22"/>
      <c r="B15" s="23"/>
      <c r="C15" s="13"/>
    </row>
    <row r="16" spans="1:4" s="15" customFormat="1" ht="15.75">
      <c r="A16" s="22"/>
      <c r="B16" s="119" t="s">
        <v>52</v>
      </c>
      <c r="C16" s="13"/>
    </row>
    <row r="17" spans="1:3" s="15" customFormat="1" ht="16.5">
      <c r="A17" s="22"/>
      <c r="B17" s="24"/>
      <c r="C17" s="13"/>
    </row>
    <row r="18" spans="1:3" s="15" customFormat="1" ht="16.5">
      <c r="A18" s="22"/>
      <c r="B18" s="24"/>
      <c r="C18" s="13"/>
    </row>
    <row r="19" spans="1:3" s="15" customFormat="1" ht="14.25">
      <c r="A19" s="22"/>
      <c r="B19" s="25"/>
      <c r="C19" s="13"/>
    </row>
    <row r="20" spans="1:3" s="15" customFormat="1" ht="15">
      <c r="A20" s="19"/>
      <c r="B20" s="25"/>
      <c r="C20" s="21"/>
    </row>
    <row r="21" spans="1:3" s="15" customFormat="1" ht="14.25">
      <c r="A21" s="13"/>
      <c r="B21" s="26"/>
      <c r="C21" s="13"/>
    </row>
    <row r="22" spans="1:3" s="15" customFormat="1" ht="14.25">
      <c r="A22" s="13"/>
      <c r="B22" s="26"/>
      <c r="C22" s="13"/>
    </row>
    <row r="23" spans="1:3" s="15" customFormat="1" ht="15.75">
      <c r="A23" s="27"/>
      <c r="B23" s="28"/>
    </row>
    <row r="24" spans="1:3" s="15" customFormat="1"/>
    <row r="25" spans="1:3" s="15" customFormat="1" ht="15">
      <c r="A25" s="29"/>
      <c r="B25" s="30"/>
    </row>
    <row r="26" spans="1:3" s="15" customFormat="1"/>
    <row r="27" spans="1:3" s="15" customFormat="1" ht="15">
      <c r="A27" s="29"/>
      <c r="B27" s="30"/>
    </row>
    <row r="28" spans="1:3" s="15" customFormat="1"/>
    <row r="29" spans="1:3" s="15" customFormat="1" ht="15">
      <c r="A29" s="29"/>
      <c r="B29" s="31"/>
    </row>
    <row r="30" spans="1:3" s="15" customFormat="1" ht="14.25">
      <c r="B30" s="32"/>
    </row>
    <row r="31" spans="1:3" s="15" customFormat="1"/>
    <row r="32" spans="1:3" s="15" customFormat="1"/>
  </sheetData>
  <hyperlinks>
    <hyperlink ref="B4" r:id="rId1"/>
    <hyperlink ref="B1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Account1</vt:lpstr>
      <vt:lpstr>Summary</vt:lpstr>
      <vt:lpstr>Help</vt:lpstr>
      <vt:lpstr>©</vt:lpstr>
      <vt:lpstr>Account1!Print_Area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Investment Tracker</dc:title>
  <dc:creator>Vertex42.com</dc:creator>
  <dc:description>(c) 2017 Vertex42 LLC. All Rights Reserved.</dc:description>
  <cp:lastModifiedBy>hp</cp:lastModifiedBy>
  <cp:lastPrinted>2017-03-27T17:37:20Z</cp:lastPrinted>
  <dcterms:created xsi:type="dcterms:W3CDTF">2005-04-02T20:59:36Z</dcterms:created>
  <dcterms:modified xsi:type="dcterms:W3CDTF">2023-08-02T05:17:22Z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vt:lpwstr>
  </property>
  <property fmtid="{D5CDD505-2E9C-101B-9397-08002B2CF9AE}" pid="3" name="Version">
    <vt:lpwstr>1.0.0</vt:lpwstr>
  </property>
  <property fmtid="{D5CDD505-2E9C-101B-9397-08002B2CF9AE}" pid="4" name="Source">
    <vt:lpwstr>https://www.vertex42.com/ExcelTemplates/investment-tracker.html</vt:lpwstr>
  </property>
</Properties>
</file>