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\OneDrive\Documentos\E.S.E. HOSPITAL MARCO FELIPE AFANADOR TOCAIMA\TOCAIMA\FORMATOS\Rx\"/>
    </mc:Choice>
  </mc:AlternateContent>
  <xr:revisionPtr revIDLastSave="0" documentId="13_ncr:1_{1F67AC9F-FDE1-45DB-A4DA-5F1259CF400B}" xr6:coauthVersionLast="41" xr6:coauthVersionMax="47" xr10:uidLastSave="{00000000-0000-0000-0000-000000000000}"/>
  <bookViews>
    <workbookView xWindow="-120" yWindow="-120" windowWidth="20730" windowHeight="11040" tabRatio="630" firstSheet="4" activeTab="4" xr2:uid="{00000000-000D-0000-FFFF-FFFF00000000}"/>
  </bookViews>
  <sheets>
    <sheet name="MARZO" sheetId="1" state="hidden" r:id="rId1"/>
    <sheet name="ABRIL RADIOLOGIA CALERA" sheetId="4" state="hidden" r:id="rId2"/>
    <sheet name="MAYO RADIOLOGIA CALERA" sheetId="5" state="hidden" r:id="rId3"/>
    <sheet name="JUNIO RADIOLOGIA CALERA " sheetId="6" state="hidden" r:id="rId4"/>
    <sheet name="REGISTRO" sheetId="9" r:id="rId5"/>
    <sheet name="CODIGOS" sheetId="3" state="hidden" r:id="rId6"/>
  </sheets>
  <externalReferences>
    <externalReference r:id="rId7"/>
  </externalReferences>
  <definedNames>
    <definedName name="_xlnm._FilterDatabase" localSheetId="1" hidden="1">'ABRIL RADIOLOGIA CALERA'!$A$5:$P$377</definedName>
    <definedName name="_xlnm._FilterDatabase" localSheetId="3" hidden="1">'JUNIO RADIOLOGIA CALERA '!$D$463:$D$464</definedName>
    <definedName name="_xlnm._FilterDatabase" localSheetId="2" hidden="1">'MAYO RADIOLOGIA CALERA'!$A$5:$P$379</definedName>
    <definedName name="_xlnm.Print_Area" localSheetId="4">REGISTRO!$A$1:$AA$162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4" i="6" l="1"/>
  <c r="P463" i="6"/>
  <c r="O463" i="6"/>
  <c r="P462" i="6"/>
  <c r="O462" i="6"/>
  <c r="P461" i="6"/>
  <c r="O461" i="6"/>
  <c r="P460" i="6"/>
  <c r="O460" i="6"/>
  <c r="P459" i="6"/>
  <c r="O459" i="6"/>
  <c r="P458" i="6"/>
  <c r="O458" i="6"/>
  <c r="P457" i="6"/>
  <c r="O457" i="6"/>
  <c r="P456" i="6"/>
  <c r="O456" i="6"/>
  <c r="P455" i="6"/>
  <c r="O455" i="6"/>
  <c r="P454" i="6"/>
  <c r="O454" i="6"/>
  <c r="P453" i="6"/>
  <c r="O453" i="6"/>
  <c r="P452" i="6"/>
  <c r="O452" i="6"/>
  <c r="P451" i="6"/>
  <c r="O451" i="6"/>
  <c r="P450" i="6"/>
  <c r="O450" i="6"/>
  <c r="P449" i="6"/>
  <c r="O449" i="6"/>
  <c r="P448" i="6"/>
  <c r="O448" i="6"/>
  <c r="P447" i="6"/>
  <c r="O447" i="6"/>
  <c r="P446" i="6"/>
  <c r="O446" i="6"/>
  <c r="P445" i="6"/>
  <c r="O445" i="6"/>
  <c r="P444" i="6"/>
  <c r="O444" i="6"/>
  <c r="P443" i="6"/>
  <c r="O443" i="6"/>
  <c r="P442" i="6"/>
  <c r="O442" i="6"/>
  <c r="P441" i="6"/>
  <c r="O441" i="6"/>
  <c r="P440" i="6"/>
  <c r="O440" i="6"/>
  <c r="P439" i="6"/>
  <c r="O439" i="6"/>
  <c r="P438" i="6"/>
  <c r="O438" i="6"/>
  <c r="P437" i="6"/>
  <c r="O437" i="6"/>
  <c r="P436" i="6"/>
  <c r="O436" i="6"/>
  <c r="O435" i="6"/>
  <c r="P435" i="6"/>
  <c r="O434" i="6"/>
  <c r="P434" i="6"/>
  <c r="O433" i="6"/>
  <c r="P433" i="6"/>
  <c r="O432" i="6"/>
  <c r="P432" i="6"/>
  <c r="O431" i="6"/>
  <c r="P431" i="6"/>
  <c r="J475" i="6"/>
  <c r="J474" i="6"/>
  <c r="J473" i="6"/>
  <c r="J472" i="6"/>
  <c r="J471" i="6"/>
  <c r="J470" i="6"/>
  <c r="J469" i="6"/>
  <c r="J468" i="6"/>
  <c r="J467" i="6"/>
  <c r="J466" i="6"/>
  <c r="J465" i="6"/>
  <c r="J464" i="6"/>
  <c r="J463" i="6"/>
  <c r="J462" i="6"/>
  <c r="J461" i="6"/>
  <c r="J460" i="6"/>
  <c r="J459" i="6"/>
  <c r="J458" i="6"/>
  <c r="J457" i="6"/>
  <c r="J456" i="6"/>
  <c r="J455" i="6"/>
  <c r="J454" i="6"/>
  <c r="J453" i="6"/>
  <c r="J452" i="6"/>
  <c r="J451" i="6"/>
  <c r="J450" i="6"/>
  <c r="J449" i="6"/>
  <c r="J448" i="6"/>
  <c r="J447" i="6"/>
  <c r="J446" i="6"/>
  <c r="J445" i="6"/>
  <c r="J444" i="6"/>
  <c r="J443" i="6"/>
  <c r="O430" i="6"/>
  <c r="P430" i="6"/>
  <c r="O429" i="6"/>
  <c r="P429" i="6"/>
  <c r="O428" i="6"/>
  <c r="P428" i="6"/>
  <c r="O427" i="6"/>
  <c r="P427" i="6"/>
  <c r="O426" i="6"/>
  <c r="P426" i="6"/>
  <c r="O425" i="6"/>
  <c r="P425" i="6"/>
  <c r="O424" i="6"/>
  <c r="P424" i="6"/>
  <c r="O423" i="6"/>
  <c r="P423" i="6"/>
  <c r="O422" i="6"/>
  <c r="P422" i="6"/>
  <c r="O421" i="6"/>
  <c r="P421" i="6"/>
  <c r="O420" i="6"/>
  <c r="P420" i="6"/>
  <c r="O416" i="6"/>
  <c r="P416" i="6"/>
  <c r="O417" i="6"/>
  <c r="P417" i="6"/>
  <c r="O418" i="6"/>
  <c r="P418" i="6"/>
  <c r="O419" i="6"/>
  <c r="P419" i="6"/>
  <c r="J442" i="6"/>
  <c r="J441" i="6"/>
  <c r="J440" i="6"/>
  <c r="J439" i="6"/>
  <c r="J438" i="6"/>
  <c r="J437" i="6"/>
  <c r="J436" i="6"/>
  <c r="J435" i="6"/>
  <c r="J434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P403" i="6"/>
  <c r="O403" i="6"/>
  <c r="P402" i="6"/>
  <c r="O402" i="6"/>
  <c r="J416" i="6"/>
  <c r="P415" i="6"/>
  <c r="O415" i="6"/>
  <c r="J415" i="6"/>
  <c r="P414" i="6"/>
  <c r="O414" i="6"/>
  <c r="J414" i="6"/>
  <c r="P413" i="6"/>
  <c r="O413" i="6"/>
  <c r="J413" i="6"/>
  <c r="P412" i="6"/>
  <c r="O412" i="6"/>
  <c r="J412" i="6"/>
  <c r="P411" i="6"/>
  <c r="O411" i="6"/>
  <c r="J411" i="6"/>
  <c r="P410" i="6"/>
  <c r="O410" i="6"/>
  <c r="J410" i="6"/>
  <c r="P409" i="6"/>
  <c r="O409" i="6"/>
  <c r="J409" i="6"/>
  <c r="P408" i="6"/>
  <c r="O408" i="6"/>
  <c r="J408" i="6"/>
  <c r="P407" i="6"/>
  <c r="O407" i="6"/>
  <c r="J407" i="6"/>
  <c r="P406" i="6"/>
  <c r="O406" i="6"/>
  <c r="J406" i="6"/>
  <c r="P405" i="6"/>
  <c r="O405" i="6"/>
  <c r="J405" i="6"/>
  <c r="P404" i="6"/>
  <c r="O404" i="6"/>
  <c r="J404" i="6"/>
  <c r="J353" i="6"/>
  <c r="O166" i="6"/>
  <c r="P166" i="6"/>
  <c r="O165" i="6"/>
  <c r="P165" i="6"/>
  <c r="O164" i="6"/>
  <c r="P164" i="6"/>
  <c r="J167" i="6"/>
  <c r="J166" i="6"/>
  <c r="J165" i="6"/>
  <c r="J164" i="6"/>
  <c r="J46" i="6"/>
  <c r="J45" i="6"/>
  <c r="O18" i="6"/>
  <c r="P501" i="5"/>
  <c r="O501" i="5"/>
  <c r="J501" i="5"/>
  <c r="P500" i="5"/>
  <c r="O500" i="5"/>
  <c r="J500" i="5"/>
  <c r="P499" i="5"/>
  <c r="O499" i="5"/>
  <c r="J499" i="5"/>
  <c r="P498" i="5"/>
  <c r="O498" i="5"/>
  <c r="J498" i="5"/>
  <c r="P497" i="5"/>
  <c r="O497" i="5"/>
  <c r="J497" i="5"/>
  <c r="P496" i="5"/>
  <c r="O496" i="5"/>
  <c r="J496" i="5"/>
  <c r="P519" i="5"/>
  <c r="O519" i="5"/>
  <c r="J519" i="5"/>
  <c r="P518" i="5"/>
  <c r="O518" i="5"/>
  <c r="J518" i="5"/>
  <c r="P517" i="5"/>
  <c r="O517" i="5"/>
  <c r="J517" i="5"/>
  <c r="P516" i="5"/>
  <c r="O516" i="5"/>
  <c r="J516" i="5"/>
  <c r="P515" i="5"/>
  <c r="O515" i="5"/>
  <c r="J515" i="5"/>
  <c r="P514" i="5"/>
  <c r="O514" i="5"/>
  <c r="J514" i="5"/>
  <c r="P513" i="5"/>
  <c r="O513" i="5"/>
  <c r="J513" i="5"/>
  <c r="P512" i="5"/>
  <c r="O512" i="5"/>
  <c r="J512" i="5"/>
  <c r="P511" i="5"/>
  <c r="O511" i="5"/>
  <c r="J511" i="5"/>
  <c r="P510" i="5"/>
  <c r="O510" i="5"/>
  <c r="J510" i="5"/>
  <c r="P509" i="5"/>
  <c r="O509" i="5"/>
  <c r="J509" i="5"/>
  <c r="P508" i="5"/>
  <c r="O508" i="5"/>
  <c r="J508" i="5"/>
  <c r="P507" i="5"/>
  <c r="O507" i="5"/>
  <c r="J507" i="5"/>
  <c r="P506" i="5"/>
  <c r="O506" i="5"/>
  <c r="J506" i="5"/>
  <c r="P505" i="5"/>
  <c r="O505" i="5"/>
  <c r="J505" i="5"/>
  <c r="P504" i="5"/>
  <c r="O504" i="5"/>
  <c r="J504" i="5"/>
  <c r="P503" i="5"/>
  <c r="O503" i="5"/>
  <c r="J503" i="5"/>
  <c r="P502" i="5"/>
  <c r="O502" i="5"/>
  <c r="J502" i="5"/>
  <c r="P495" i="5"/>
  <c r="O495" i="5"/>
  <c r="P494" i="5"/>
  <c r="O494" i="5"/>
  <c r="P493" i="5"/>
  <c r="O493" i="5"/>
  <c r="P492" i="5"/>
  <c r="O492" i="5"/>
  <c r="P491" i="5"/>
  <c r="O491" i="5"/>
  <c r="P490" i="5"/>
  <c r="O490" i="5"/>
  <c r="P489" i="5"/>
  <c r="O489" i="5"/>
  <c r="P488" i="5"/>
  <c r="O488" i="5"/>
  <c r="P487" i="5"/>
  <c r="O487" i="5"/>
  <c r="P486" i="5"/>
  <c r="O486" i="5"/>
  <c r="P485" i="5"/>
  <c r="O485" i="5"/>
  <c r="P484" i="5"/>
  <c r="O484" i="5"/>
  <c r="P483" i="5"/>
  <c r="O483" i="5"/>
  <c r="P482" i="5"/>
  <c r="O482" i="5"/>
  <c r="P481" i="5"/>
  <c r="O481" i="5"/>
  <c r="P480" i="5"/>
  <c r="O480" i="5"/>
  <c r="P479" i="5"/>
  <c r="O479" i="5"/>
  <c r="P478" i="5"/>
  <c r="O478" i="5"/>
  <c r="P477" i="5"/>
  <c r="O477" i="5"/>
  <c r="P476" i="5"/>
  <c r="O476" i="5"/>
  <c r="P475" i="5"/>
  <c r="O475" i="5"/>
  <c r="J495" i="5"/>
  <c r="J494" i="5"/>
  <c r="J493" i="5"/>
  <c r="J492" i="5"/>
  <c r="J491" i="5"/>
  <c r="J490" i="5"/>
  <c r="J489" i="5"/>
  <c r="J488" i="5"/>
  <c r="J487" i="5"/>
  <c r="J486" i="5"/>
  <c r="J485" i="5"/>
  <c r="J484" i="5"/>
  <c r="J483" i="5"/>
  <c r="J482" i="5"/>
  <c r="J481" i="5"/>
  <c r="J480" i="5"/>
  <c r="J479" i="5"/>
  <c r="J478" i="5"/>
  <c r="J477" i="5"/>
  <c r="J476" i="5"/>
  <c r="J475" i="5"/>
  <c r="P474" i="5"/>
  <c r="O474" i="5"/>
  <c r="J474" i="5"/>
  <c r="P473" i="5"/>
  <c r="O473" i="5"/>
  <c r="J473" i="5"/>
  <c r="P472" i="5"/>
  <c r="O472" i="5"/>
  <c r="J472" i="5"/>
  <c r="P471" i="5"/>
  <c r="O471" i="5"/>
  <c r="J471" i="5"/>
  <c r="P470" i="5"/>
  <c r="O470" i="5"/>
  <c r="J470" i="5"/>
  <c r="P469" i="5"/>
  <c r="O469" i="5"/>
  <c r="J469" i="5"/>
  <c r="P468" i="5"/>
  <c r="O468" i="5"/>
  <c r="J468" i="5"/>
  <c r="P467" i="5"/>
  <c r="O467" i="5"/>
  <c r="J467" i="5"/>
  <c r="P466" i="5"/>
  <c r="O466" i="5"/>
  <c r="J466" i="5"/>
  <c r="P465" i="5"/>
  <c r="O465" i="5"/>
  <c r="J465" i="5"/>
  <c r="P464" i="5"/>
  <c r="O464" i="5"/>
  <c r="J464" i="5"/>
  <c r="P463" i="5"/>
  <c r="O463" i="5"/>
  <c r="J463" i="5"/>
  <c r="P462" i="5"/>
  <c r="O462" i="5"/>
  <c r="J462" i="5"/>
  <c r="P461" i="5"/>
  <c r="O461" i="5"/>
  <c r="J461" i="5"/>
  <c r="P460" i="5"/>
  <c r="O460" i="5"/>
  <c r="J460" i="5"/>
  <c r="P459" i="5"/>
  <c r="O459" i="5"/>
  <c r="J459" i="5"/>
  <c r="P458" i="5"/>
  <c r="O458" i="5"/>
  <c r="J458" i="5"/>
  <c r="P457" i="5"/>
  <c r="O457" i="5"/>
  <c r="J457" i="5"/>
  <c r="P456" i="5"/>
  <c r="O456" i="5"/>
  <c r="J456" i="5"/>
  <c r="P455" i="5"/>
  <c r="O455" i="5"/>
  <c r="J455" i="5"/>
  <c r="P454" i="5"/>
  <c r="O454" i="5"/>
  <c r="J454" i="5"/>
  <c r="P453" i="5"/>
  <c r="O453" i="5"/>
  <c r="J453" i="5"/>
  <c r="P452" i="5"/>
  <c r="O452" i="5"/>
  <c r="J452" i="5"/>
  <c r="P451" i="5"/>
  <c r="O451" i="5"/>
  <c r="J451" i="5"/>
  <c r="P450" i="5"/>
  <c r="O450" i="5"/>
  <c r="J450" i="5"/>
  <c r="P449" i="5"/>
  <c r="O449" i="5"/>
  <c r="J449" i="5"/>
  <c r="P448" i="5"/>
  <c r="O448" i="5"/>
  <c r="J448" i="5"/>
  <c r="P447" i="5"/>
  <c r="O447" i="5"/>
  <c r="J447" i="5"/>
  <c r="P446" i="5"/>
  <c r="O446" i="5"/>
  <c r="J446" i="5"/>
  <c r="P445" i="5"/>
  <c r="O445" i="5"/>
  <c r="J445" i="5"/>
  <c r="P444" i="5"/>
  <c r="O444" i="5"/>
  <c r="J444" i="5"/>
  <c r="P443" i="5"/>
  <c r="O443" i="5"/>
  <c r="J443" i="5"/>
  <c r="P442" i="5"/>
  <c r="O442" i="5"/>
  <c r="J442" i="5"/>
  <c r="P441" i="5"/>
  <c r="O441" i="5"/>
  <c r="J441" i="5"/>
  <c r="P440" i="5"/>
  <c r="O440" i="5"/>
  <c r="J440" i="5"/>
  <c r="P439" i="5"/>
  <c r="O439" i="5"/>
  <c r="J439" i="5"/>
  <c r="P438" i="5"/>
  <c r="O438" i="5"/>
  <c r="J438" i="5"/>
  <c r="P437" i="5"/>
  <c r="O437" i="5"/>
  <c r="J437" i="5"/>
  <c r="P436" i="5"/>
  <c r="O436" i="5"/>
  <c r="J436" i="5"/>
  <c r="P435" i="5"/>
  <c r="O435" i="5"/>
  <c r="J435" i="5"/>
  <c r="P434" i="5"/>
  <c r="O434" i="5"/>
  <c r="J434" i="5"/>
  <c r="P433" i="5"/>
  <c r="O433" i="5"/>
  <c r="J433" i="5"/>
  <c r="P432" i="5"/>
  <c r="O432" i="5"/>
  <c r="J432" i="5"/>
  <c r="P431" i="5"/>
  <c r="O431" i="5"/>
  <c r="J431" i="5"/>
  <c r="P430" i="5"/>
  <c r="O430" i="5"/>
  <c r="J430" i="5"/>
  <c r="P429" i="5"/>
  <c r="O429" i="5"/>
  <c r="J429" i="5"/>
  <c r="P428" i="5"/>
  <c r="O428" i="5"/>
  <c r="J428" i="5"/>
  <c r="P427" i="5"/>
  <c r="O427" i="5"/>
  <c r="J427" i="5"/>
  <c r="P426" i="5"/>
  <c r="O426" i="5"/>
  <c r="J426" i="5"/>
  <c r="P425" i="5"/>
  <c r="O425" i="5"/>
  <c r="J425" i="5"/>
  <c r="P424" i="5"/>
  <c r="O424" i="5"/>
  <c r="J424" i="5"/>
  <c r="P423" i="5"/>
  <c r="O423" i="5"/>
  <c r="J423" i="5"/>
  <c r="J402" i="5"/>
  <c r="P422" i="5"/>
  <c r="O422" i="5"/>
  <c r="J422" i="5"/>
  <c r="P421" i="5"/>
  <c r="O421" i="5"/>
  <c r="J421" i="5"/>
  <c r="P420" i="5"/>
  <c r="O420" i="5"/>
  <c r="J420" i="5"/>
  <c r="P419" i="5"/>
  <c r="O419" i="5"/>
  <c r="J419" i="5"/>
  <c r="P418" i="5"/>
  <c r="O418" i="5"/>
  <c r="J418" i="5"/>
  <c r="P417" i="5"/>
  <c r="O417" i="5"/>
  <c r="J417" i="5"/>
  <c r="P416" i="5"/>
  <c r="O416" i="5"/>
  <c r="J416" i="5"/>
  <c r="P415" i="5"/>
  <c r="O415" i="5"/>
  <c r="P414" i="5"/>
  <c r="O414" i="5"/>
  <c r="P411" i="5"/>
  <c r="O411" i="5"/>
  <c r="P410" i="5"/>
  <c r="O410" i="5"/>
  <c r="P409" i="5"/>
  <c r="O409" i="5"/>
  <c r="P408" i="5"/>
  <c r="O408" i="5"/>
  <c r="P407" i="5"/>
  <c r="O407" i="5"/>
  <c r="P406" i="5"/>
  <c r="O406" i="5"/>
  <c r="P405" i="5"/>
  <c r="O405" i="5"/>
  <c r="P404" i="5"/>
  <c r="O404" i="5"/>
  <c r="P403" i="5"/>
  <c r="O403" i="5"/>
  <c r="J415" i="5"/>
  <c r="J414" i="5"/>
  <c r="P413" i="5"/>
  <c r="O413" i="5"/>
  <c r="J413" i="5"/>
  <c r="P412" i="5"/>
  <c r="O412" i="5"/>
  <c r="J412" i="5"/>
  <c r="J411" i="5"/>
  <c r="J410" i="5"/>
  <c r="J409" i="5"/>
  <c r="J408" i="5"/>
  <c r="J407" i="5"/>
  <c r="J406" i="5"/>
  <c r="J405" i="5"/>
  <c r="J404" i="5"/>
  <c r="J403" i="5"/>
  <c r="J401" i="5"/>
  <c r="J400" i="5"/>
  <c r="J350" i="5"/>
  <c r="J318" i="5"/>
  <c r="J317" i="5"/>
  <c r="J316" i="5"/>
  <c r="J315" i="5"/>
  <c r="J314" i="5"/>
  <c r="J313" i="5"/>
  <c r="J312" i="5"/>
  <c r="J311" i="5"/>
  <c r="CFH278" i="5" a="1"/>
  <c r="CFH278" i="5" s="1"/>
  <c r="J290" i="5"/>
  <c r="J289" i="5"/>
  <c r="J288" i="5"/>
  <c r="J287" i="5"/>
  <c r="J286" i="5"/>
  <c r="J285" i="5"/>
  <c r="J284" i="5"/>
  <c r="J283" i="5"/>
  <c r="J282" i="5"/>
  <c r="J183" i="5"/>
  <c r="P216" i="5"/>
  <c r="O35" i="5"/>
  <c r="P35" i="5"/>
  <c r="J34" i="5"/>
  <c r="J35" i="5"/>
  <c r="O37" i="5"/>
  <c r="P37" i="5"/>
  <c r="O444" i="4"/>
  <c r="P444" i="4"/>
  <c r="O443" i="4"/>
  <c r="P443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O442" i="4"/>
  <c r="P442" i="4"/>
  <c r="J442" i="4"/>
  <c r="O441" i="4"/>
  <c r="P441" i="4"/>
  <c r="O440" i="4"/>
  <c r="P440" i="4"/>
  <c r="O439" i="4"/>
  <c r="P439" i="4"/>
  <c r="O438" i="4"/>
  <c r="P438" i="4"/>
  <c r="O437" i="4"/>
  <c r="P437" i="4"/>
  <c r="O435" i="4"/>
  <c r="P435" i="4"/>
  <c r="O436" i="4"/>
  <c r="P436" i="4"/>
  <c r="O434" i="4"/>
  <c r="P434" i="4"/>
  <c r="O433" i="4"/>
  <c r="P433" i="4"/>
  <c r="O432" i="4"/>
  <c r="P432" i="4"/>
  <c r="O431" i="4"/>
  <c r="P431" i="4"/>
  <c r="O430" i="4"/>
  <c r="P430" i="4"/>
  <c r="O429" i="4"/>
  <c r="P429" i="4"/>
  <c r="O428" i="4"/>
  <c r="P428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3" i="4"/>
  <c r="J444" i="4"/>
  <c r="J445" i="4"/>
  <c r="J446" i="4"/>
  <c r="J447" i="4"/>
  <c r="J448" i="4"/>
  <c r="J426" i="4"/>
  <c r="J428" i="4"/>
  <c r="J429" i="4"/>
  <c r="J449" i="4"/>
  <c r="J450" i="4"/>
  <c r="J451" i="4"/>
  <c r="J452" i="4"/>
  <c r="J453" i="4"/>
  <c r="J454" i="4"/>
  <c r="J455" i="4"/>
  <c r="J456" i="4"/>
  <c r="J457" i="4"/>
  <c r="P424" i="4"/>
  <c r="O424" i="4"/>
  <c r="J424" i="4"/>
  <c r="J6" i="6"/>
  <c r="P401" i="6"/>
  <c r="O401" i="6"/>
  <c r="P400" i="6"/>
  <c r="O400" i="6"/>
  <c r="J403" i="6"/>
  <c r="P399" i="6"/>
  <c r="O399" i="6"/>
  <c r="J402" i="6"/>
  <c r="P398" i="6"/>
  <c r="O398" i="6"/>
  <c r="J401" i="6"/>
  <c r="P397" i="6"/>
  <c r="O397" i="6"/>
  <c r="J400" i="6"/>
  <c r="P396" i="6"/>
  <c r="O396" i="6"/>
  <c r="J399" i="6"/>
  <c r="P395" i="6"/>
  <c r="O395" i="6"/>
  <c r="J398" i="6"/>
  <c r="P394" i="6"/>
  <c r="O394" i="6"/>
  <c r="J397" i="6"/>
  <c r="P393" i="6"/>
  <c r="O393" i="6"/>
  <c r="J396" i="6"/>
  <c r="P392" i="6"/>
  <c r="O392" i="6"/>
  <c r="J395" i="6"/>
  <c r="P391" i="6"/>
  <c r="O391" i="6"/>
  <c r="J394" i="6"/>
  <c r="P390" i="6"/>
  <c r="O390" i="6"/>
  <c r="J393" i="6"/>
  <c r="P389" i="6"/>
  <c r="O389" i="6"/>
  <c r="J392" i="6"/>
  <c r="P388" i="6"/>
  <c r="O388" i="6"/>
  <c r="J391" i="6"/>
  <c r="P387" i="6"/>
  <c r="O387" i="6"/>
  <c r="J390" i="6"/>
  <c r="P386" i="6"/>
  <c r="O386" i="6"/>
  <c r="J389" i="6"/>
  <c r="P385" i="6"/>
  <c r="O385" i="6"/>
  <c r="J388" i="6"/>
  <c r="P384" i="6"/>
  <c r="O384" i="6"/>
  <c r="J387" i="6"/>
  <c r="P383" i="6"/>
  <c r="O383" i="6"/>
  <c r="J386" i="6"/>
  <c r="P382" i="6"/>
  <c r="O382" i="6"/>
  <c r="J385" i="6"/>
  <c r="P381" i="6"/>
  <c r="O381" i="6"/>
  <c r="J384" i="6"/>
  <c r="P380" i="6"/>
  <c r="O380" i="6"/>
  <c r="J383" i="6"/>
  <c r="P379" i="6"/>
  <c r="O379" i="6"/>
  <c r="J382" i="6"/>
  <c r="P378" i="6"/>
  <c r="O378" i="6"/>
  <c r="J381" i="6"/>
  <c r="P377" i="6"/>
  <c r="O377" i="6"/>
  <c r="J380" i="6"/>
  <c r="P376" i="6"/>
  <c r="O376" i="6"/>
  <c r="J379" i="6"/>
  <c r="P375" i="6"/>
  <c r="O375" i="6"/>
  <c r="J378" i="6"/>
  <c r="P374" i="6"/>
  <c r="O374" i="6"/>
  <c r="J377" i="6"/>
  <c r="P373" i="6"/>
  <c r="O373" i="6"/>
  <c r="J376" i="6"/>
  <c r="P372" i="6"/>
  <c r="O372" i="6"/>
  <c r="J375" i="6"/>
  <c r="P371" i="6"/>
  <c r="O371" i="6"/>
  <c r="J374" i="6"/>
  <c r="P370" i="6"/>
  <c r="O370" i="6"/>
  <c r="J373" i="6"/>
  <c r="P369" i="6"/>
  <c r="O369" i="6"/>
  <c r="J372" i="6"/>
  <c r="P368" i="6"/>
  <c r="O368" i="6"/>
  <c r="J371" i="6"/>
  <c r="P367" i="6"/>
  <c r="O367" i="6"/>
  <c r="J370" i="6"/>
  <c r="P366" i="6"/>
  <c r="O366" i="6"/>
  <c r="J369" i="6"/>
  <c r="P365" i="6"/>
  <c r="O365" i="6"/>
  <c r="J368" i="6"/>
  <c r="P364" i="6"/>
  <c r="O364" i="6"/>
  <c r="J367" i="6"/>
  <c r="P363" i="6"/>
  <c r="O363" i="6"/>
  <c r="J366" i="6"/>
  <c r="P362" i="6"/>
  <c r="O362" i="6"/>
  <c r="J365" i="6"/>
  <c r="P361" i="6"/>
  <c r="O361" i="6"/>
  <c r="J364" i="6"/>
  <c r="P360" i="6"/>
  <c r="O360" i="6"/>
  <c r="J363" i="6"/>
  <c r="P359" i="6"/>
  <c r="O359" i="6"/>
  <c r="J362" i="6"/>
  <c r="P358" i="6"/>
  <c r="O358" i="6"/>
  <c r="J361" i="6"/>
  <c r="P357" i="6"/>
  <c r="O357" i="6"/>
  <c r="J360" i="6"/>
  <c r="P356" i="6"/>
  <c r="O356" i="6"/>
  <c r="J359" i="6"/>
  <c r="P355" i="6"/>
  <c r="O355" i="6"/>
  <c r="J358" i="6"/>
  <c r="P354" i="6"/>
  <c r="O354" i="6"/>
  <c r="J357" i="6"/>
  <c r="P353" i="6"/>
  <c r="O353" i="6"/>
  <c r="J356" i="6"/>
  <c r="P352" i="6"/>
  <c r="O352" i="6"/>
  <c r="J355" i="6"/>
  <c r="P351" i="6"/>
  <c r="O351" i="6"/>
  <c r="J354" i="6"/>
  <c r="P350" i="6"/>
  <c r="O350" i="6"/>
  <c r="P349" i="6"/>
  <c r="O349" i="6"/>
  <c r="J352" i="6"/>
  <c r="P348" i="6"/>
  <c r="O348" i="6"/>
  <c r="J351" i="6"/>
  <c r="P347" i="6"/>
  <c r="O347" i="6"/>
  <c r="J350" i="6"/>
  <c r="P346" i="6"/>
  <c r="O346" i="6"/>
  <c r="J349" i="6"/>
  <c r="P345" i="6"/>
  <c r="O345" i="6"/>
  <c r="J348" i="6"/>
  <c r="P344" i="6"/>
  <c r="O344" i="6"/>
  <c r="J347" i="6"/>
  <c r="P343" i="6"/>
  <c r="O343" i="6"/>
  <c r="J346" i="6"/>
  <c r="P342" i="6"/>
  <c r="O342" i="6"/>
  <c r="J345" i="6"/>
  <c r="P341" i="6"/>
  <c r="O341" i="6"/>
  <c r="J344" i="6"/>
  <c r="P340" i="6"/>
  <c r="O340" i="6"/>
  <c r="J343" i="6"/>
  <c r="P339" i="6"/>
  <c r="O339" i="6"/>
  <c r="J342" i="6"/>
  <c r="P338" i="6"/>
  <c r="O338" i="6"/>
  <c r="J341" i="6"/>
  <c r="P337" i="6"/>
  <c r="O337" i="6"/>
  <c r="J340" i="6"/>
  <c r="P336" i="6"/>
  <c r="O336" i="6"/>
  <c r="J339" i="6"/>
  <c r="P335" i="6"/>
  <c r="O335" i="6"/>
  <c r="J338" i="6"/>
  <c r="P334" i="6"/>
  <c r="O334" i="6"/>
  <c r="J337" i="6"/>
  <c r="P333" i="6"/>
  <c r="O333" i="6"/>
  <c r="J336" i="6"/>
  <c r="P332" i="6"/>
  <c r="O332" i="6"/>
  <c r="J335" i="6"/>
  <c r="P331" i="6"/>
  <c r="O331" i="6"/>
  <c r="J334" i="6"/>
  <c r="P330" i="6"/>
  <c r="O330" i="6"/>
  <c r="J333" i="6"/>
  <c r="P329" i="6"/>
  <c r="O329" i="6"/>
  <c r="J332" i="6"/>
  <c r="P328" i="6"/>
  <c r="O328" i="6"/>
  <c r="J331" i="6"/>
  <c r="P327" i="6"/>
  <c r="O327" i="6"/>
  <c r="J330" i="6"/>
  <c r="P326" i="6"/>
  <c r="O326" i="6"/>
  <c r="J329" i="6"/>
  <c r="P325" i="6"/>
  <c r="O325" i="6"/>
  <c r="J328" i="6"/>
  <c r="P324" i="6"/>
  <c r="O324" i="6"/>
  <c r="J327" i="6"/>
  <c r="P323" i="6"/>
  <c r="O323" i="6"/>
  <c r="J326" i="6"/>
  <c r="P322" i="6"/>
  <c r="O322" i="6"/>
  <c r="J325" i="6"/>
  <c r="P321" i="6"/>
  <c r="O321" i="6"/>
  <c r="J324" i="6"/>
  <c r="P320" i="6"/>
  <c r="O320" i="6"/>
  <c r="J323" i="6"/>
  <c r="P319" i="6"/>
  <c r="O319" i="6"/>
  <c r="J322" i="6"/>
  <c r="P318" i="6"/>
  <c r="O318" i="6"/>
  <c r="J321" i="6"/>
  <c r="P317" i="6"/>
  <c r="O317" i="6"/>
  <c r="J320" i="6"/>
  <c r="P316" i="6"/>
  <c r="O316" i="6"/>
  <c r="J319" i="6"/>
  <c r="P315" i="6"/>
  <c r="O315" i="6"/>
  <c r="J318" i="6"/>
  <c r="P314" i="6"/>
  <c r="O314" i="6"/>
  <c r="J317" i="6"/>
  <c r="P313" i="6"/>
  <c r="O313" i="6"/>
  <c r="J316" i="6"/>
  <c r="P312" i="6"/>
  <c r="O312" i="6"/>
  <c r="J315" i="6"/>
  <c r="P311" i="6"/>
  <c r="O311" i="6"/>
  <c r="J314" i="6"/>
  <c r="P310" i="6"/>
  <c r="O310" i="6"/>
  <c r="J313" i="6"/>
  <c r="P309" i="6"/>
  <c r="O309" i="6"/>
  <c r="J312" i="6"/>
  <c r="P308" i="6"/>
  <c r="O308" i="6"/>
  <c r="J311" i="6"/>
  <c r="P307" i="6"/>
  <c r="O307" i="6"/>
  <c r="J310" i="6"/>
  <c r="P306" i="6"/>
  <c r="O306" i="6"/>
  <c r="J309" i="6"/>
  <c r="P305" i="6"/>
  <c r="O305" i="6"/>
  <c r="J308" i="6"/>
  <c r="P304" i="6"/>
  <c r="O304" i="6"/>
  <c r="J307" i="6"/>
  <c r="P303" i="6"/>
  <c r="O303" i="6"/>
  <c r="J306" i="6"/>
  <c r="P302" i="6"/>
  <c r="O302" i="6"/>
  <c r="J305" i="6"/>
  <c r="P301" i="6"/>
  <c r="O301" i="6"/>
  <c r="J304" i="6"/>
  <c r="P300" i="6"/>
  <c r="O300" i="6"/>
  <c r="J303" i="6"/>
  <c r="P299" i="6"/>
  <c r="O299" i="6"/>
  <c r="J302" i="6"/>
  <c r="P298" i="6"/>
  <c r="O298" i="6"/>
  <c r="J301" i="6"/>
  <c r="P297" i="6"/>
  <c r="O297" i="6"/>
  <c r="J300" i="6"/>
  <c r="P296" i="6"/>
  <c r="O296" i="6"/>
  <c r="J299" i="6"/>
  <c r="P295" i="6"/>
  <c r="O295" i="6"/>
  <c r="J298" i="6"/>
  <c r="P294" i="6"/>
  <c r="O294" i="6"/>
  <c r="J297" i="6"/>
  <c r="P293" i="6"/>
  <c r="O293" i="6"/>
  <c r="J296" i="6"/>
  <c r="P292" i="6"/>
  <c r="O292" i="6"/>
  <c r="J295" i="6"/>
  <c r="P291" i="6"/>
  <c r="O291" i="6"/>
  <c r="J294" i="6"/>
  <c r="P290" i="6"/>
  <c r="O290" i="6"/>
  <c r="J293" i="6"/>
  <c r="P289" i="6"/>
  <c r="J292" i="6"/>
  <c r="P288" i="6"/>
  <c r="O288" i="6"/>
  <c r="J291" i="6"/>
  <c r="P287" i="6"/>
  <c r="O287" i="6"/>
  <c r="J290" i="6"/>
  <c r="P286" i="6"/>
  <c r="O286" i="6"/>
  <c r="J289" i="6"/>
  <c r="P285" i="6"/>
  <c r="O285" i="6"/>
  <c r="J288" i="6"/>
  <c r="P284" i="6"/>
  <c r="O284" i="6"/>
  <c r="J287" i="6"/>
  <c r="P283" i="6"/>
  <c r="O283" i="6"/>
  <c r="J286" i="6"/>
  <c r="P282" i="6"/>
  <c r="O282" i="6"/>
  <c r="J285" i="6"/>
  <c r="P281" i="6"/>
  <c r="O281" i="6"/>
  <c r="J284" i="6"/>
  <c r="P280" i="6"/>
  <c r="O280" i="6"/>
  <c r="J283" i="6"/>
  <c r="P279" i="6"/>
  <c r="O279" i="6"/>
  <c r="J282" i="6"/>
  <c r="P278" i="6"/>
  <c r="O278" i="6"/>
  <c r="J281" i="6"/>
  <c r="P277" i="6"/>
  <c r="O277" i="6"/>
  <c r="J280" i="6"/>
  <c r="P276" i="6"/>
  <c r="O276" i="6"/>
  <c r="J279" i="6"/>
  <c r="P275" i="6"/>
  <c r="O275" i="6"/>
  <c r="J278" i="6"/>
  <c r="P274" i="6"/>
  <c r="O274" i="6"/>
  <c r="J277" i="6"/>
  <c r="P273" i="6"/>
  <c r="O273" i="6"/>
  <c r="J276" i="6"/>
  <c r="P272" i="6"/>
  <c r="O272" i="6"/>
  <c r="J275" i="6"/>
  <c r="P271" i="6"/>
  <c r="O271" i="6"/>
  <c r="J274" i="6"/>
  <c r="P270" i="6"/>
  <c r="O270" i="6"/>
  <c r="J273" i="6"/>
  <c r="P269" i="6"/>
  <c r="O269" i="6"/>
  <c r="J272" i="6"/>
  <c r="P268" i="6"/>
  <c r="O268" i="6"/>
  <c r="J271" i="6"/>
  <c r="P267" i="6"/>
  <c r="O267" i="6"/>
  <c r="J270" i="6"/>
  <c r="P266" i="6"/>
  <c r="O266" i="6"/>
  <c r="J269" i="6"/>
  <c r="P265" i="6"/>
  <c r="O265" i="6"/>
  <c r="J268" i="6"/>
  <c r="P264" i="6"/>
  <c r="O264" i="6"/>
  <c r="J267" i="6"/>
  <c r="P263" i="6"/>
  <c r="O263" i="6"/>
  <c r="J266" i="6"/>
  <c r="P262" i="6"/>
  <c r="O262" i="6"/>
  <c r="J265" i="6"/>
  <c r="P261" i="6"/>
  <c r="O261" i="6"/>
  <c r="J264" i="6"/>
  <c r="P260" i="6"/>
  <c r="O260" i="6"/>
  <c r="J263" i="6"/>
  <c r="P259" i="6"/>
  <c r="O259" i="6"/>
  <c r="J262" i="6"/>
  <c r="P258" i="6"/>
  <c r="O258" i="6"/>
  <c r="J261" i="6"/>
  <c r="P257" i="6"/>
  <c r="O257" i="6"/>
  <c r="J260" i="6"/>
  <c r="P256" i="6"/>
  <c r="O256" i="6"/>
  <c r="J259" i="6"/>
  <c r="P255" i="6"/>
  <c r="O255" i="6"/>
  <c r="J258" i="6"/>
  <c r="P254" i="6"/>
  <c r="O254" i="6"/>
  <c r="J257" i="6"/>
  <c r="P253" i="6"/>
  <c r="O253" i="6"/>
  <c r="J256" i="6"/>
  <c r="P252" i="6"/>
  <c r="O252" i="6"/>
  <c r="J255" i="6"/>
  <c r="P251" i="6"/>
  <c r="O251" i="6"/>
  <c r="J254" i="6"/>
  <c r="P250" i="6"/>
  <c r="O250" i="6"/>
  <c r="J253" i="6"/>
  <c r="P249" i="6"/>
  <c r="O249" i="6"/>
  <c r="J252" i="6"/>
  <c r="P248" i="6"/>
  <c r="O248" i="6"/>
  <c r="J251" i="6"/>
  <c r="P247" i="6"/>
  <c r="O247" i="6"/>
  <c r="J250" i="6"/>
  <c r="P246" i="6"/>
  <c r="O246" i="6"/>
  <c r="J249" i="6"/>
  <c r="P245" i="6"/>
  <c r="O245" i="6"/>
  <c r="J248" i="6"/>
  <c r="P244" i="6"/>
  <c r="O244" i="6"/>
  <c r="J247" i="6"/>
  <c r="P243" i="6"/>
  <c r="O243" i="6"/>
  <c r="J246" i="6"/>
  <c r="P242" i="6"/>
  <c r="O242" i="6"/>
  <c r="J245" i="6"/>
  <c r="P241" i="6"/>
  <c r="O241" i="6"/>
  <c r="J244" i="6"/>
  <c r="P240" i="6"/>
  <c r="O240" i="6"/>
  <c r="J243" i="6"/>
  <c r="P239" i="6"/>
  <c r="O239" i="6"/>
  <c r="J242" i="6"/>
  <c r="P238" i="6"/>
  <c r="O238" i="6"/>
  <c r="J241" i="6"/>
  <c r="P237" i="6"/>
  <c r="O237" i="6"/>
  <c r="J240" i="6"/>
  <c r="P236" i="6"/>
  <c r="O236" i="6"/>
  <c r="J239" i="6"/>
  <c r="P235" i="6"/>
  <c r="O235" i="6"/>
  <c r="J238" i="6"/>
  <c r="P234" i="6"/>
  <c r="O234" i="6"/>
  <c r="J237" i="6"/>
  <c r="P233" i="6"/>
  <c r="O233" i="6"/>
  <c r="J236" i="6"/>
  <c r="P232" i="6"/>
  <c r="O232" i="6"/>
  <c r="J235" i="6"/>
  <c r="P231" i="6"/>
  <c r="O231" i="6"/>
  <c r="J234" i="6"/>
  <c r="P230" i="6"/>
  <c r="O230" i="6"/>
  <c r="J233" i="6"/>
  <c r="P229" i="6"/>
  <c r="O229" i="6"/>
  <c r="J232" i="6"/>
  <c r="P228" i="6"/>
  <c r="O228" i="6"/>
  <c r="J231" i="6"/>
  <c r="P227" i="6"/>
  <c r="O227" i="6"/>
  <c r="J230" i="6"/>
  <c r="P226" i="6"/>
  <c r="O226" i="6"/>
  <c r="J229" i="6"/>
  <c r="P225" i="6"/>
  <c r="O225" i="6"/>
  <c r="J228" i="6"/>
  <c r="P224" i="6"/>
  <c r="O224" i="6"/>
  <c r="J227" i="6"/>
  <c r="P223" i="6"/>
  <c r="O223" i="6"/>
  <c r="J226" i="6"/>
  <c r="P222" i="6"/>
  <c r="O222" i="6"/>
  <c r="J225" i="6"/>
  <c r="P221" i="6"/>
  <c r="O221" i="6"/>
  <c r="J224" i="6"/>
  <c r="P220" i="6"/>
  <c r="O220" i="6"/>
  <c r="J223" i="6"/>
  <c r="P219" i="6"/>
  <c r="O219" i="6"/>
  <c r="J222" i="6"/>
  <c r="P218" i="6"/>
  <c r="O218" i="6"/>
  <c r="J221" i="6"/>
  <c r="P217" i="6"/>
  <c r="O217" i="6"/>
  <c r="J220" i="6"/>
  <c r="P216" i="6"/>
  <c r="O216" i="6"/>
  <c r="J219" i="6"/>
  <c r="P215" i="6"/>
  <c r="O215" i="6"/>
  <c r="J218" i="6"/>
  <c r="P214" i="6"/>
  <c r="O214" i="6"/>
  <c r="J217" i="6"/>
  <c r="P213" i="6"/>
  <c r="O213" i="6"/>
  <c r="J216" i="6"/>
  <c r="P212" i="6"/>
  <c r="O212" i="6"/>
  <c r="J215" i="6"/>
  <c r="P211" i="6"/>
  <c r="O211" i="6"/>
  <c r="J214" i="6"/>
  <c r="P210" i="6"/>
  <c r="O210" i="6"/>
  <c r="J213" i="6"/>
  <c r="P209" i="6"/>
  <c r="O209" i="6"/>
  <c r="J212" i="6"/>
  <c r="P208" i="6"/>
  <c r="J211" i="6"/>
  <c r="P207" i="6"/>
  <c r="O207" i="6"/>
  <c r="J210" i="6"/>
  <c r="P206" i="6"/>
  <c r="O206" i="6"/>
  <c r="J209" i="6"/>
  <c r="P205" i="6"/>
  <c r="O205" i="6"/>
  <c r="J208" i="6"/>
  <c r="P204" i="6"/>
  <c r="O204" i="6"/>
  <c r="J207" i="6"/>
  <c r="P203" i="6"/>
  <c r="O203" i="6"/>
  <c r="J206" i="6"/>
  <c r="P202" i="6"/>
  <c r="O202" i="6"/>
  <c r="J205" i="6"/>
  <c r="P201" i="6"/>
  <c r="O201" i="6"/>
  <c r="J204" i="6"/>
  <c r="P200" i="6"/>
  <c r="O200" i="6"/>
  <c r="J203" i="6"/>
  <c r="P199" i="6"/>
  <c r="O199" i="6"/>
  <c r="J202" i="6"/>
  <c r="P198" i="6"/>
  <c r="O198" i="6"/>
  <c r="J201" i="6"/>
  <c r="P197" i="6"/>
  <c r="O197" i="6"/>
  <c r="J200" i="6"/>
  <c r="P196" i="6"/>
  <c r="O196" i="6"/>
  <c r="J199" i="6"/>
  <c r="P195" i="6"/>
  <c r="O195" i="6"/>
  <c r="J198" i="6"/>
  <c r="P194" i="6"/>
  <c r="O194" i="6"/>
  <c r="J197" i="6"/>
  <c r="P193" i="6"/>
  <c r="O193" i="6"/>
  <c r="J196" i="6"/>
  <c r="P192" i="6"/>
  <c r="O192" i="6"/>
  <c r="J195" i="6"/>
  <c r="P191" i="6"/>
  <c r="O191" i="6"/>
  <c r="J194" i="6"/>
  <c r="P190" i="6"/>
  <c r="O190" i="6"/>
  <c r="J193" i="6"/>
  <c r="P189" i="6"/>
  <c r="O189" i="6"/>
  <c r="J192" i="6"/>
  <c r="P188" i="6"/>
  <c r="O188" i="6"/>
  <c r="J191" i="6"/>
  <c r="P187" i="6"/>
  <c r="O187" i="6"/>
  <c r="J190" i="6"/>
  <c r="P186" i="6"/>
  <c r="O186" i="6"/>
  <c r="J189" i="6"/>
  <c r="P185" i="6"/>
  <c r="O185" i="6"/>
  <c r="J188" i="6"/>
  <c r="P184" i="6"/>
  <c r="O184" i="6"/>
  <c r="J187" i="6"/>
  <c r="P183" i="6"/>
  <c r="O183" i="6"/>
  <c r="J186" i="6"/>
  <c r="P182" i="6"/>
  <c r="O182" i="6"/>
  <c r="J185" i="6"/>
  <c r="P181" i="6"/>
  <c r="O181" i="6"/>
  <c r="J184" i="6"/>
  <c r="P180" i="6"/>
  <c r="O180" i="6"/>
  <c r="J183" i="6"/>
  <c r="P179" i="6"/>
  <c r="O179" i="6"/>
  <c r="J182" i="6"/>
  <c r="P178" i="6"/>
  <c r="O178" i="6"/>
  <c r="J181" i="6"/>
  <c r="P177" i="6"/>
  <c r="O177" i="6"/>
  <c r="J180" i="6"/>
  <c r="P176" i="6"/>
  <c r="O176" i="6"/>
  <c r="J179" i="6"/>
  <c r="P175" i="6"/>
  <c r="O175" i="6"/>
  <c r="J178" i="6"/>
  <c r="P174" i="6"/>
  <c r="O174" i="6"/>
  <c r="J177" i="6"/>
  <c r="P173" i="6"/>
  <c r="O173" i="6"/>
  <c r="J176" i="6"/>
  <c r="P172" i="6"/>
  <c r="O172" i="6"/>
  <c r="J175" i="6"/>
  <c r="P171" i="6"/>
  <c r="O171" i="6"/>
  <c r="J174" i="6"/>
  <c r="P170" i="6"/>
  <c r="O170" i="6"/>
  <c r="J173" i="6"/>
  <c r="P169" i="6"/>
  <c r="O169" i="6"/>
  <c r="J172" i="6"/>
  <c r="P168" i="6"/>
  <c r="O168" i="6"/>
  <c r="J171" i="6"/>
  <c r="P167" i="6"/>
  <c r="O167" i="6"/>
  <c r="J170" i="6"/>
  <c r="P163" i="6"/>
  <c r="O163" i="6"/>
  <c r="J169" i="6"/>
  <c r="P162" i="6"/>
  <c r="O162" i="6"/>
  <c r="J168" i="6"/>
  <c r="P161" i="6"/>
  <c r="O161" i="6"/>
  <c r="J163" i="6"/>
  <c r="P160" i="6"/>
  <c r="O160" i="6"/>
  <c r="J162" i="6"/>
  <c r="P159" i="6"/>
  <c r="O159" i="6"/>
  <c r="J161" i="6"/>
  <c r="P158" i="6"/>
  <c r="O158" i="6"/>
  <c r="J160" i="6"/>
  <c r="P157" i="6"/>
  <c r="O157" i="6"/>
  <c r="J159" i="6"/>
  <c r="P156" i="6"/>
  <c r="O156" i="6"/>
  <c r="J158" i="6"/>
  <c r="P155" i="6"/>
  <c r="O155" i="6"/>
  <c r="J157" i="6"/>
  <c r="P154" i="6"/>
  <c r="O154" i="6"/>
  <c r="J156" i="6"/>
  <c r="P153" i="6"/>
  <c r="O153" i="6"/>
  <c r="J155" i="6"/>
  <c r="P152" i="6"/>
  <c r="O152" i="6"/>
  <c r="J154" i="6"/>
  <c r="P151" i="6"/>
  <c r="O151" i="6"/>
  <c r="J153" i="6"/>
  <c r="P150" i="6"/>
  <c r="O150" i="6"/>
  <c r="J152" i="6"/>
  <c r="P149" i="6"/>
  <c r="O149" i="6"/>
  <c r="J151" i="6"/>
  <c r="P148" i="6"/>
  <c r="O148" i="6"/>
  <c r="J150" i="6"/>
  <c r="P147" i="6"/>
  <c r="O147" i="6"/>
  <c r="J149" i="6"/>
  <c r="P146" i="6"/>
  <c r="O146" i="6"/>
  <c r="J148" i="6"/>
  <c r="P145" i="6"/>
  <c r="O145" i="6"/>
  <c r="J147" i="6"/>
  <c r="P144" i="6"/>
  <c r="O144" i="6"/>
  <c r="J146" i="6"/>
  <c r="P143" i="6"/>
  <c r="O143" i="6"/>
  <c r="J145" i="6"/>
  <c r="P142" i="6"/>
  <c r="O142" i="6"/>
  <c r="J144" i="6"/>
  <c r="P141" i="6"/>
  <c r="O141" i="6"/>
  <c r="J143" i="6"/>
  <c r="P140" i="6"/>
  <c r="O140" i="6"/>
  <c r="J142" i="6"/>
  <c r="P139" i="6"/>
  <c r="O139" i="6"/>
  <c r="J141" i="6"/>
  <c r="P138" i="6"/>
  <c r="O138" i="6"/>
  <c r="J140" i="6"/>
  <c r="P137" i="6"/>
  <c r="O137" i="6"/>
  <c r="J139" i="6"/>
  <c r="P136" i="6"/>
  <c r="O136" i="6"/>
  <c r="J138" i="6"/>
  <c r="P135" i="6"/>
  <c r="O135" i="6"/>
  <c r="J137" i="6"/>
  <c r="P134" i="6"/>
  <c r="O134" i="6"/>
  <c r="J136" i="6"/>
  <c r="P133" i="6"/>
  <c r="O133" i="6"/>
  <c r="J135" i="6"/>
  <c r="P132" i="6"/>
  <c r="O132" i="6"/>
  <c r="J134" i="6"/>
  <c r="P131" i="6"/>
  <c r="O131" i="6"/>
  <c r="J133" i="6"/>
  <c r="P130" i="6"/>
  <c r="O130" i="6"/>
  <c r="J132" i="6"/>
  <c r="P129" i="6"/>
  <c r="O129" i="6"/>
  <c r="J131" i="6"/>
  <c r="P128" i="6"/>
  <c r="O128" i="6"/>
  <c r="J130" i="6"/>
  <c r="P127" i="6"/>
  <c r="O127" i="6"/>
  <c r="J129" i="6"/>
  <c r="P126" i="6"/>
  <c r="O126" i="6"/>
  <c r="J128" i="6"/>
  <c r="P125" i="6"/>
  <c r="O125" i="6"/>
  <c r="J127" i="6"/>
  <c r="P124" i="6"/>
  <c r="O124" i="6"/>
  <c r="J126" i="6"/>
  <c r="P123" i="6"/>
  <c r="O123" i="6"/>
  <c r="J125" i="6"/>
  <c r="P122" i="6"/>
  <c r="O122" i="6"/>
  <c r="J124" i="6"/>
  <c r="P121" i="6"/>
  <c r="O121" i="6"/>
  <c r="J123" i="6"/>
  <c r="P120" i="6"/>
  <c r="O120" i="6"/>
  <c r="J122" i="6"/>
  <c r="P119" i="6"/>
  <c r="O119" i="6"/>
  <c r="J121" i="6"/>
  <c r="P118" i="6"/>
  <c r="O118" i="6"/>
  <c r="J120" i="6"/>
  <c r="P117" i="6"/>
  <c r="O117" i="6"/>
  <c r="J119" i="6"/>
  <c r="P116" i="6"/>
  <c r="O116" i="6"/>
  <c r="J118" i="6"/>
  <c r="P115" i="6"/>
  <c r="O115" i="6"/>
  <c r="J117" i="6"/>
  <c r="P114" i="6"/>
  <c r="O114" i="6"/>
  <c r="J116" i="6"/>
  <c r="P113" i="6"/>
  <c r="O113" i="6"/>
  <c r="J115" i="6"/>
  <c r="P112" i="6"/>
  <c r="O112" i="6"/>
  <c r="J114" i="6"/>
  <c r="P111" i="6"/>
  <c r="O111" i="6"/>
  <c r="J113" i="6"/>
  <c r="P110" i="6"/>
  <c r="O110" i="6"/>
  <c r="J112" i="6"/>
  <c r="P109" i="6"/>
  <c r="O109" i="6"/>
  <c r="J111" i="6"/>
  <c r="P108" i="6"/>
  <c r="O108" i="6"/>
  <c r="J110" i="6"/>
  <c r="P107" i="6"/>
  <c r="O107" i="6"/>
  <c r="J109" i="6"/>
  <c r="P106" i="6"/>
  <c r="O106" i="6"/>
  <c r="J108" i="6"/>
  <c r="P105" i="6"/>
  <c r="O105" i="6"/>
  <c r="J107" i="6"/>
  <c r="P104" i="6"/>
  <c r="J106" i="6"/>
  <c r="P103" i="6"/>
  <c r="O103" i="6"/>
  <c r="J105" i="6"/>
  <c r="P102" i="6"/>
  <c r="O102" i="6"/>
  <c r="J104" i="6"/>
  <c r="P101" i="6"/>
  <c r="O101" i="6"/>
  <c r="J103" i="6"/>
  <c r="P100" i="6"/>
  <c r="O100" i="6"/>
  <c r="J102" i="6"/>
  <c r="P99" i="6"/>
  <c r="O99" i="6"/>
  <c r="J101" i="6"/>
  <c r="P98" i="6"/>
  <c r="O98" i="6"/>
  <c r="J100" i="6"/>
  <c r="P97" i="6"/>
  <c r="O97" i="6"/>
  <c r="J99" i="6"/>
  <c r="P96" i="6"/>
  <c r="O96" i="6"/>
  <c r="J98" i="6"/>
  <c r="P95" i="6"/>
  <c r="O95" i="6"/>
  <c r="J97" i="6"/>
  <c r="P94" i="6"/>
  <c r="O94" i="6"/>
  <c r="J96" i="6"/>
  <c r="P93" i="6"/>
  <c r="O93" i="6"/>
  <c r="J95" i="6"/>
  <c r="P92" i="6"/>
  <c r="O92" i="6"/>
  <c r="J94" i="6"/>
  <c r="P91" i="6"/>
  <c r="O91" i="6"/>
  <c r="J93" i="6"/>
  <c r="P90" i="6"/>
  <c r="O90" i="6"/>
  <c r="J92" i="6"/>
  <c r="P89" i="6"/>
  <c r="O89" i="6"/>
  <c r="J91" i="6"/>
  <c r="P88" i="6"/>
  <c r="O88" i="6"/>
  <c r="J90" i="6"/>
  <c r="P87" i="6"/>
  <c r="O87" i="6"/>
  <c r="J89" i="6"/>
  <c r="P86" i="6"/>
  <c r="O86" i="6"/>
  <c r="J88" i="6"/>
  <c r="P85" i="6"/>
  <c r="O85" i="6"/>
  <c r="J87" i="6"/>
  <c r="P84" i="6"/>
  <c r="O84" i="6"/>
  <c r="J86" i="6"/>
  <c r="P83" i="6"/>
  <c r="O83" i="6"/>
  <c r="J85" i="6"/>
  <c r="P82" i="6"/>
  <c r="O82" i="6"/>
  <c r="J84" i="6"/>
  <c r="P81" i="6"/>
  <c r="O81" i="6"/>
  <c r="J83" i="6"/>
  <c r="P80" i="6"/>
  <c r="O80" i="6"/>
  <c r="J82" i="6"/>
  <c r="P79" i="6"/>
  <c r="O79" i="6"/>
  <c r="J81" i="6"/>
  <c r="P78" i="6"/>
  <c r="O78" i="6"/>
  <c r="J80" i="6"/>
  <c r="P77" i="6"/>
  <c r="O77" i="6"/>
  <c r="J79" i="6"/>
  <c r="P76" i="6"/>
  <c r="O76" i="6"/>
  <c r="J78" i="6"/>
  <c r="P75" i="6"/>
  <c r="O75" i="6"/>
  <c r="J77" i="6"/>
  <c r="P74" i="6"/>
  <c r="O74" i="6"/>
  <c r="J76" i="6"/>
  <c r="P73" i="6"/>
  <c r="O73" i="6"/>
  <c r="J75" i="6"/>
  <c r="P72" i="6"/>
  <c r="O72" i="6"/>
  <c r="J74" i="6"/>
  <c r="P71" i="6"/>
  <c r="O71" i="6"/>
  <c r="J73" i="6"/>
  <c r="P70" i="6"/>
  <c r="O70" i="6"/>
  <c r="J72" i="6"/>
  <c r="P69" i="6"/>
  <c r="O69" i="6"/>
  <c r="J71" i="6"/>
  <c r="P68" i="6"/>
  <c r="O68" i="6"/>
  <c r="J70" i="6"/>
  <c r="P67" i="6"/>
  <c r="O67" i="6"/>
  <c r="J69" i="6"/>
  <c r="P66" i="6"/>
  <c r="O66" i="6"/>
  <c r="J68" i="6"/>
  <c r="P65" i="6"/>
  <c r="O65" i="6"/>
  <c r="J67" i="6"/>
  <c r="P64" i="6"/>
  <c r="O64" i="6"/>
  <c r="J66" i="6"/>
  <c r="P63" i="6"/>
  <c r="O63" i="6"/>
  <c r="J65" i="6"/>
  <c r="P62" i="6"/>
  <c r="O62" i="6"/>
  <c r="J64" i="6"/>
  <c r="P61" i="6"/>
  <c r="O61" i="6"/>
  <c r="J63" i="6"/>
  <c r="P60" i="6"/>
  <c r="O60" i="6"/>
  <c r="J62" i="6"/>
  <c r="P59" i="6"/>
  <c r="O59" i="6"/>
  <c r="J61" i="6"/>
  <c r="P58" i="6"/>
  <c r="O58" i="6"/>
  <c r="J60" i="6"/>
  <c r="P57" i="6"/>
  <c r="O57" i="6"/>
  <c r="J59" i="6"/>
  <c r="P56" i="6"/>
  <c r="O56" i="6"/>
  <c r="J58" i="6"/>
  <c r="P55" i="6"/>
  <c r="O55" i="6"/>
  <c r="J57" i="6"/>
  <c r="P54" i="6"/>
  <c r="O54" i="6"/>
  <c r="J56" i="6"/>
  <c r="P53" i="6"/>
  <c r="O53" i="6"/>
  <c r="J55" i="6"/>
  <c r="P52" i="6"/>
  <c r="O52" i="6"/>
  <c r="J54" i="6"/>
  <c r="P51" i="6"/>
  <c r="O51" i="6"/>
  <c r="J53" i="6"/>
  <c r="P50" i="6"/>
  <c r="O50" i="6"/>
  <c r="J52" i="6"/>
  <c r="P49" i="6"/>
  <c r="O49" i="6"/>
  <c r="J51" i="6"/>
  <c r="P48" i="6"/>
  <c r="O48" i="6"/>
  <c r="J50" i="6"/>
  <c r="P47" i="6"/>
  <c r="O47" i="6"/>
  <c r="J49" i="6"/>
  <c r="P46" i="6"/>
  <c r="O46" i="6"/>
  <c r="J48" i="6"/>
  <c r="P45" i="6"/>
  <c r="O45" i="6"/>
  <c r="J47" i="6"/>
  <c r="P44" i="6"/>
  <c r="O44" i="6"/>
  <c r="P43" i="6"/>
  <c r="O43" i="6"/>
  <c r="J44" i="6"/>
  <c r="P42" i="6"/>
  <c r="O42" i="6"/>
  <c r="J43" i="6"/>
  <c r="P41" i="6"/>
  <c r="O41" i="6"/>
  <c r="J42" i="6"/>
  <c r="P40" i="6"/>
  <c r="O40" i="6"/>
  <c r="J41" i="6"/>
  <c r="P39" i="6"/>
  <c r="O39" i="6"/>
  <c r="J40" i="6"/>
  <c r="P38" i="6"/>
  <c r="O38" i="6"/>
  <c r="J39" i="6"/>
  <c r="P37" i="6"/>
  <c r="O37" i="6"/>
  <c r="J38" i="6"/>
  <c r="P36" i="6"/>
  <c r="O36" i="6"/>
  <c r="J37" i="6"/>
  <c r="P35" i="6"/>
  <c r="O35" i="6"/>
  <c r="J36" i="6"/>
  <c r="J35" i="6"/>
  <c r="J34" i="6"/>
  <c r="P33" i="6"/>
  <c r="O33" i="6"/>
  <c r="J33" i="6"/>
  <c r="P32" i="6"/>
  <c r="O32" i="6"/>
  <c r="J32" i="6"/>
  <c r="P31" i="6"/>
  <c r="O31" i="6"/>
  <c r="J31" i="6"/>
  <c r="P30" i="6"/>
  <c r="O30" i="6"/>
  <c r="J30" i="6"/>
  <c r="P29" i="6"/>
  <c r="O29" i="6"/>
  <c r="J29" i="6"/>
  <c r="P28" i="6"/>
  <c r="O28" i="6"/>
  <c r="J28" i="6"/>
  <c r="P27" i="6"/>
  <c r="O27" i="6"/>
  <c r="J27" i="6"/>
  <c r="P26" i="6"/>
  <c r="O26" i="6"/>
  <c r="J26" i="6"/>
  <c r="P25" i="6"/>
  <c r="O25" i="6"/>
  <c r="J25" i="6"/>
  <c r="P24" i="6"/>
  <c r="O24" i="6"/>
  <c r="J24" i="6"/>
  <c r="P23" i="6"/>
  <c r="O23" i="6"/>
  <c r="J23" i="6"/>
  <c r="P22" i="6"/>
  <c r="O22" i="6"/>
  <c r="J22" i="6"/>
  <c r="P21" i="6"/>
  <c r="O21" i="6"/>
  <c r="J21" i="6"/>
  <c r="P20" i="6"/>
  <c r="O20" i="6"/>
  <c r="J20" i="6"/>
  <c r="P19" i="6"/>
  <c r="O19" i="6"/>
  <c r="J19" i="6"/>
  <c r="P18" i="6"/>
  <c r="J18" i="6"/>
  <c r="P17" i="6"/>
  <c r="O17" i="6"/>
  <c r="J17" i="6"/>
  <c r="P16" i="6"/>
  <c r="O16" i="6"/>
  <c r="J16" i="6"/>
  <c r="P15" i="6"/>
  <c r="O15" i="6"/>
  <c r="J15" i="6"/>
  <c r="P14" i="6"/>
  <c r="O14" i="6"/>
  <c r="J14" i="6"/>
  <c r="P13" i="6"/>
  <c r="O13" i="6"/>
  <c r="J13" i="6"/>
  <c r="P12" i="6"/>
  <c r="O12" i="6"/>
  <c r="J12" i="6"/>
  <c r="P11" i="6"/>
  <c r="O11" i="6"/>
  <c r="J11" i="6"/>
  <c r="P10" i="6"/>
  <c r="O10" i="6"/>
  <c r="J10" i="6"/>
  <c r="P9" i="6"/>
  <c r="O9" i="6"/>
  <c r="J9" i="6"/>
  <c r="P8" i="6"/>
  <c r="O8" i="6"/>
  <c r="J8" i="6"/>
  <c r="P7" i="6"/>
  <c r="O7" i="6"/>
  <c r="J7" i="6"/>
  <c r="P6" i="6"/>
  <c r="O6" i="6"/>
  <c r="J403" i="4"/>
  <c r="J402" i="4"/>
  <c r="J404" i="4"/>
  <c r="O399" i="4"/>
  <c r="P399" i="4"/>
  <c r="O400" i="4"/>
  <c r="P400" i="4"/>
  <c r="O401" i="4"/>
  <c r="P401" i="4"/>
  <c r="O402" i="4"/>
  <c r="P402" i="4"/>
  <c r="O403" i="4"/>
  <c r="P403" i="4"/>
  <c r="O404" i="4"/>
  <c r="P404" i="4"/>
  <c r="O405" i="4"/>
  <c r="P405" i="4"/>
  <c r="O406" i="4"/>
  <c r="P406" i="4"/>
  <c r="O407" i="4"/>
  <c r="P407" i="4"/>
  <c r="O408" i="4"/>
  <c r="P408" i="4"/>
  <c r="O409" i="4"/>
  <c r="P409" i="4"/>
  <c r="O410" i="4"/>
  <c r="P410" i="4"/>
  <c r="O411" i="4"/>
  <c r="P411" i="4"/>
  <c r="O412" i="4"/>
  <c r="P412" i="4"/>
  <c r="O413" i="4"/>
  <c r="P413" i="4"/>
  <c r="O414" i="4"/>
  <c r="P414" i="4"/>
  <c r="O415" i="4"/>
  <c r="P415" i="4"/>
  <c r="O416" i="4"/>
  <c r="P416" i="4"/>
  <c r="O417" i="4"/>
  <c r="P417" i="4"/>
  <c r="O418" i="4"/>
  <c r="P418" i="4"/>
  <c r="O419" i="4"/>
  <c r="P419" i="4"/>
  <c r="O420" i="4"/>
  <c r="P420" i="4"/>
  <c r="O421" i="4"/>
  <c r="P421" i="4"/>
  <c r="O422" i="4"/>
  <c r="P422" i="4"/>
  <c r="O423" i="4"/>
  <c r="P423" i="4"/>
  <c r="O425" i="4"/>
  <c r="P425" i="4"/>
  <c r="O426" i="4"/>
  <c r="P426" i="4"/>
  <c r="O427" i="4"/>
  <c r="P427" i="4"/>
  <c r="J399" i="4"/>
  <c r="J400" i="4"/>
  <c r="J401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5" i="4"/>
  <c r="J427" i="4"/>
  <c r="J36" i="5"/>
  <c r="J37" i="5"/>
  <c r="J38" i="5"/>
  <c r="P402" i="5"/>
  <c r="O402" i="5"/>
  <c r="P401" i="5"/>
  <c r="O401" i="5"/>
  <c r="P400" i="5"/>
  <c r="O400" i="5"/>
  <c r="J399" i="5"/>
  <c r="P399" i="5"/>
  <c r="O399" i="5"/>
  <c r="J398" i="5"/>
  <c r="P398" i="5"/>
  <c r="O398" i="5"/>
  <c r="J397" i="5"/>
  <c r="P397" i="5"/>
  <c r="O397" i="5"/>
  <c r="J396" i="5"/>
  <c r="P396" i="5"/>
  <c r="O396" i="5"/>
  <c r="J395" i="5"/>
  <c r="P395" i="5"/>
  <c r="O395" i="5"/>
  <c r="J394" i="5"/>
  <c r="P394" i="5"/>
  <c r="O394" i="5"/>
  <c r="J393" i="5"/>
  <c r="P393" i="5"/>
  <c r="O393" i="5"/>
  <c r="J392" i="5"/>
  <c r="P392" i="5"/>
  <c r="O392" i="5"/>
  <c r="J391" i="5"/>
  <c r="P391" i="5"/>
  <c r="O391" i="5"/>
  <c r="J390" i="5"/>
  <c r="P390" i="5"/>
  <c r="O390" i="5"/>
  <c r="J389" i="5"/>
  <c r="P389" i="5"/>
  <c r="O389" i="5"/>
  <c r="J388" i="5"/>
  <c r="P388" i="5"/>
  <c r="O388" i="5"/>
  <c r="J387" i="5"/>
  <c r="P387" i="5"/>
  <c r="O387" i="5"/>
  <c r="J386" i="5"/>
  <c r="P386" i="5"/>
  <c r="O386" i="5"/>
  <c r="J385" i="5"/>
  <c r="P385" i="5"/>
  <c r="O385" i="5"/>
  <c r="J384" i="5"/>
  <c r="P384" i="5"/>
  <c r="O384" i="5"/>
  <c r="J383" i="5"/>
  <c r="P383" i="5"/>
  <c r="O383" i="5"/>
  <c r="J382" i="5"/>
  <c r="P382" i="5"/>
  <c r="O382" i="5"/>
  <c r="J381" i="5"/>
  <c r="P381" i="5"/>
  <c r="O381" i="5"/>
  <c r="J380" i="5"/>
  <c r="P380" i="5"/>
  <c r="O380" i="5"/>
  <c r="J379" i="5"/>
  <c r="P379" i="5"/>
  <c r="O379" i="5"/>
  <c r="J378" i="5"/>
  <c r="P378" i="5"/>
  <c r="O378" i="5"/>
  <c r="J377" i="5"/>
  <c r="P377" i="5"/>
  <c r="O377" i="5"/>
  <c r="J376" i="5"/>
  <c r="P376" i="5"/>
  <c r="O376" i="5"/>
  <c r="J375" i="5"/>
  <c r="P375" i="5"/>
  <c r="O375" i="5"/>
  <c r="J374" i="5"/>
  <c r="P374" i="5"/>
  <c r="O374" i="5"/>
  <c r="J373" i="5"/>
  <c r="P373" i="5"/>
  <c r="O373" i="5"/>
  <c r="J372" i="5"/>
  <c r="P372" i="5"/>
  <c r="O372" i="5"/>
  <c r="J371" i="5"/>
  <c r="P371" i="5"/>
  <c r="O371" i="5"/>
  <c r="J370" i="5"/>
  <c r="P370" i="5"/>
  <c r="O370" i="5"/>
  <c r="J369" i="5"/>
  <c r="P369" i="5"/>
  <c r="O369" i="5"/>
  <c r="J368" i="5"/>
  <c r="P368" i="5"/>
  <c r="O368" i="5"/>
  <c r="J367" i="5"/>
  <c r="P367" i="5"/>
  <c r="O367" i="5"/>
  <c r="J366" i="5"/>
  <c r="P366" i="5"/>
  <c r="O366" i="5"/>
  <c r="J365" i="5"/>
  <c r="P365" i="5"/>
  <c r="O365" i="5"/>
  <c r="J364" i="5"/>
  <c r="P364" i="5"/>
  <c r="O364" i="5"/>
  <c r="J363" i="5"/>
  <c r="P363" i="5"/>
  <c r="O363" i="5"/>
  <c r="J362" i="5"/>
  <c r="P362" i="5"/>
  <c r="O362" i="5"/>
  <c r="J361" i="5"/>
  <c r="P361" i="5"/>
  <c r="O361" i="5"/>
  <c r="J360" i="5"/>
  <c r="P360" i="5"/>
  <c r="O360" i="5"/>
  <c r="J359" i="5"/>
  <c r="P359" i="5"/>
  <c r="O359" i="5"/>
  <c r="J358" i="5"/>
  <c r="P358" i="5"/>
  <c r="O358" i="5"/>
  <c r="J357" i="5"/>
  <c r="P357" i="5"/>
  <c r="O357" i="5"/>
  <c r="J356" i="5"/>
  <c r="P356" i="5"/>
  <c r="O356" i="5"/>
  <c r="J355" i="5"/>
  <c r="P355" i="5"/>
  <c r="O355" i="5"/>
  <c r="J354" i="5"/>
  <c r="P354" i="5"/>
  <c r="O354" i="5"/>
  <c r="J353" i="5"/>
  <c r="P353" i="5"/>
  <c r="O353" i="5"/>
  <c r="J352" i="5"/>
  <c r="P352" i="5"/>
  <c r="O352" i="5"/>
  <c r="J351" i="5"/>
  <c r="P351" i="5"/>
  <c r="O351" i="5"/>
  <c r="P350" i="5"/>
  <c r="O350" i="5"/>
  <c r="J349" i="5"/>
  <c r="P349" i="5"/>
  <c r="O349" i="5"/>
  <c r="J348" i="5"/>
  <c r="P348" i="5"/>
  <c r="O348" i="5"/>
  <c r="J347" i="5"/>
  <c r="P347" i="5"/>
  <c r="O347" i="5"/>
  <c r="J346" i="5"/>
  <c r="P346" i="5"/>
  <c r="O346" i="5"/>
  <c r="J345" i="5"/>
  <c r="P345" i="5"/>
  <c r="O345" i="5"/>
  <c r="J344" i="5"/>
  <c r="P344" i="5"/>
  <c r="O344" i="5"/>
  <c r="J343" i="5"/>
  <c r="P343" i="5"/>
  <c r="O343" i="5"/>
  <c r="J342" i="5"/>
  <c r="P342" i="5"/>
  <c r="O342" i="5"/>
  <c r="J341" i="5"/>
  <c r="P341" i="5"/>
  <c r="O341" i="5"/>
  <c r="J340" i="5"/>
  <c r="P340" i="5"/>
  <c r="O340" i="5"/>
  <c r="J339" i="5"/>
  <c r="P339" i="5"/>
  <c r="O339" i="5"/>
  <c r="J338" i="5"/>
  <c r="P338" i="5"/>
  <c r="O338" i="5"/>
  <c r="J337" i="5"/>
  <c r="P337" i="5"/>
  <c r="O337" i="5"/>
  <c r="J336" i="5"/>
  <c r="P336" i="5"/>
  <c r="O336" i="5"/>
  <c r="J335" i="5"/>
  <c r="P335" i="5"/>
  <c r="O335" i="5"/>
  <c r="J334" i="5"/>
  <c r="P334" i="5"/>
  <c r="O334" i="5"/>
  <c r="J333" i="5"/>
  <c r="P333" i="5"/>
  <c r="O333" i="5"/>
  <c r="J332" i="5"/>
  <c r="P332" i="5"/>
  <c r="O332" i="5"/>
  <c r="J331" i="5"/>
  <c r="P331" i="5"/>
  <c r="O331" i="5"/>
  <c r="J330" i="5"/>
  <c r="P330" i="5"/>
  <c r="O330" i="5"/>
  <c r="J329" i="5"/>
  <c r="P329" i="5"/>
  <c r="O329" i="5"/>
  <c r="J328" i="5"/>
  <c r="P328" i="5"/>
  <c r="O328" i="5"/>
  <c r="J327" i="5"/>
  <c r="P327" i="5"/>
  <c r="O327" i="5"/>
  <c r="J326" i="5"/>
  <c r="P326" i="5"/>
  <c r="O326" i="5"/>
  <c r="J325" i="5"/>
  <c r="P325" i="5"/>
  <c r="O325" i="5"/>
  <c r="J324" i="5"/>
  <c r="P324" i="5"/>
  <c r="O324" i="5"/>
  <c r="J323" i="5"/>
  <c r="P323" i="5"/>
  <c r="O323" i="5"/>
  <c r="J322" i="5"/>
  <c r="P322" i="5"/>
  <c r="O322" i="5"/>
  <c r="J321" i="5"/>
  <c r="P321" i="5"/>
  <c r="O321" i="5"/>
  <c r="J320" i="5"/>
  <c r="P320" i="5"/>
  <c r="O320" i="5"/>
  <c r="P319" i="5"/>
  <c r="O319" i="5"/>
  <c r="P318" i="5"/>
  <c r="O318" i="5"/>
  <c r="P317" i="5"/>
  <c r="O317" i="5"/>
  <c r="P316" i="5"/>
  <c r="O316" i="5"/>
  <c r="P315" i="5"/>
  <c r="O315" i="5"/>
  <c r="P314" i="5"/>
  <c r="O314" i="5"/>
  <c r="P313" i="5"/>
  <c r="O313" i="5"/>
  <c r="P312" i="5"/>
  <c r="O312" i="5"/>
  <c r="P311" i="5"/>
  <c r="O311" i="5"/>
  <c r="J310" i="5"/>
  <c r="P310" i="5"/>
  <c r="O310" i="5"/>
  <c r="J309" i="5"/>
  <c r="P309" i="5"/>
  <c r="O309" i="5"/>
  <c r="J308" i="5"/>
  <c r="P308" i="5"/>
  <c r="O308" i="5"/>
  <c r="J307" i="5"/>
  <c r="P307" i="5"/>
  <c r="O307" i="5"/>
  <c r="J306" i="5"/>
  <c r="P306" i="5"/>
  <c r="O306" i="5"/>
  <c r="J305" i="5"/>
  <c r="P305" i="5"/>
  <c r="O305" i="5"/>
  <c r="J304" i="5"/>
  <c r="P304" i="5"/>
  <c r="O304" i="5"/>
  <c r="J303" i="5"/>
  <c r="P303" i="5"/>
  <c r="O303" i="5"/>
  <c r="J302" i="5"/>
  <c r="P302" i="5"/>
  <c r="O302" i="5"/>
  <c r="J301" i="5"/>
  <c r="P301" i="5"/>
  <c r="O301" i="5"/>
  <c r="J300" i="5"/>
  <c r="P300" i="5"/>
  <c r="O300" i="5"/>
  <c r="J299" i="5"/>
  <c r="P299" i="5"/>
  <c r="O299" i="5"/>
  <c r="J298" i="5"/>
  <c r="P298" i="5"/>
  <c r="O298" i="5"/>
  <c r="J297" i="5"/>
  <c r="P297" i="5"/>
  <c r="O297" i="5"/>
  <c r="J296" i="5"/>
  <c r="P296" i="5"/>
  <c r="O296" i="5"/>
  <c r="J295" i="5"/>
  <c r="P295" i="5"/>
  <c r="O295" i="5"/>
  <c r="J294" i="5"/>
  <c r="P294" i="5"/>
  <c r="O294" i="5"/>
  <c r="J293" i="5"/>
  <c r="P293" i="5"/>
  <c r="O293" i="5"/>
  <c r="J292" i="5"/>
  <c r="P292" i="5"/>
  <c r="O292" i="5"/>
  <c r="J291" i="5"/>
  <c r="P291" i="5"/>
  <c r="O291" i="5"/>
  <c r="P290" i="5"/>
  <c r="O290" i="5"/>
  <c r="P289" i="5"/>
  <c r="O289" i="5"/>
  <c r="P288" i="5"/>
  <c r="O288" i="5"/>
  <c r="P287" i="5"/>
  <c r="O287" i="5"/>
  <c r="P286" i="5"/>
  <c r="O286" i="5"/>
  <c r="P285" i="5"/>
  <c r="O285" i="5"/>
  <c r="P284" i="5"/>
  <c r="O284" i="5"/>
  <c r="P283" i="5"/>
  <c r="O283" i="5"/>
  <c r="P282" i="5"/>
  <c r="O282" i="5"/>
  <c r="J281" i="5"/>
  <c r="P281" i="5"/>
  <c r="O281" i="5"/>
  <c r="J280" i="5"/>
  <c r="P280" i="5"/>
  <c r="O280" i="5"/>
  <c r="J279" i="5"/>
  <c r="P279" i="5"/>
  <c r="O279" i="5"/>
  <c r="J278" i="5"/>
  <c r="P278" i="5"/>
  <c r="O278" i="5"/>
  <c r="J277" i="5"/>
  <c r="P277" i="5"/>
  <c r="O277" i="5"/>
  <c r="J276" i="5"/>
  <c r="P276" i="5"/>
  <c r="O276" i="5"/>
  <c r="J275" i="5"/>
  <c r="P275" i="5"/>
  <c r="O275" i="5"/>
  <c r="J274" i="5"/>
  <c r="P274" i="5"/>
  <c r="O274" i="5"/>
  <c r="J273" i="5"/>
  <c r="P273" i="5"/>
  <c r="O273" i="5"/>
  <c r="J272" i="5"/>
  <c r="P272" i="5"/>
  <c r="O272" i="5"/>
  <c r="J271" i="5"/>
  <c r="P271" i="5"/>
  <c r="O271" i="5"/>
  <c r="J270" i="5"/>
  <c r="P270" i="5"/>
  <c r="O270" i="5"/>
  <c r="J269" i="5"/>
  <c r="P269" i="5"/>
  <c r="O269" i="5"/>
  <c r="J268" i="5"/>
  <c r="P268" i="5"/>
  <c r="O268" i="5"/>
  <c r="J267" i="5"/>
  <c r="P267" i="5"/>
  <c r="O267" i="5"/>
  <c r="J266" i="5"/>
  <c r="P266" i="5"/>
  <c r="O266" i="5"/>
  <c r="J265" i="5"/>
  <c r="P265" i="5"/>
  <c r="O265" i="5"/>
  <c r="J264" i="5"/>
  <c r="P264" i="5"/>
  <c r="O264" i="5"/>
  <c r="J263" i="5"/>
  <c r="P263" i="5"/>
  <c r="O263" i="5"/>
  <c r="J262" i="5"/>
  <c r="P262" i="5"/>
  <c r="O262" i="5"/>
  <c r="J261" i="5"/>
  <c r="P261" i="5"/>
  <c r="O261" i="5"/>
  <c r="J260" i="5"/>
  <c r="P260" i="5"/>
  <c r="O260" i="5"/>
  <c r="J259" i="5"/>
  <c r="P259" i="5"/>
  <c r="O259" i="5"/>
  <c r="J258" i="5"/>
  <c r="P258" i="5"/>
  <c r="O258" i="5"/>
  <c r="J257" i="5"/>
  <c r="P257" i="5"/>
  <c r="O257" i="5"/>
  <c r="J256" i="5"/>
  <c r="P256" i="5"/>
  <c r="O256" i="5"/>
  <c r="J255" i="5"/>
  <c r="P255" i="5"/>
  <c r="O255" i="5"/>
  <c r="J254" i="5"/>
  <c r="O254" i="5"/>
  <c r="J253" i="5"/>
  <c r="P253" i="5"/>
  <c r="O253" i="5"/>
  <c r="J252" i="5"/>
  <c r="P252" i="5"/>
  <c r="O252" i="5"/>
  <c r="J251" i="5"/>
  <c r="P251" i="5"/>
  <c r="O251" i="5"/>
  <c r="J250" i="5"/>
  <c r="P250" i="5"/>
  <c r="O250" i="5"/>
  <c r="J249" i="5"/>
  <c r="P249" i="5"/>
  <c r="O249" i="5"/>
  <c r="J248" i="5"/>
  <c r="P248" i="5"/>
  <c r="O248" i="5"/>
  <c r="J247" i="5"/>
  <c r="P247" i="5"/>
  <c r="O247" i="5"/>
  <c r="J246" i="5"/>
  <c r="P246" i="5"/>
  <c r="O246" i="5"/>
  <c r="J245" i="5"/>
  <c r="P245" i="5"/>
  <c r="O245" i="5"/>
  <c r="J244" i="5"/>
  <c r="P244" i="5"/>
  <c r="O244" i="5"/>
  <c r="J243" i="5"/>
  <c r="P243" i="5"/>
  <c r="O243" i="5"/>
  <c r="J242" i="5"/>
  <c r="P242" i="5"/>
  <c r="O242" i="5"/>
  <c r="J241" i="5"/>
  <c r="P241" i="5"/>
  <c r="O241" i="5"/>
  <c r="J240" i="5"/>
  <c r="P240" i="5"/>
  <c r="O240" i="5"/>
  <c r="J239" i="5"/>
  <c r="P239" i="5"/>
  <c r="O239" i="5"/>
  <c r="J238" i="5"/>
  <c r="P238" i="5"/>
  <c r="O238" i="5"/>
  <c r="J237" i="5"/>
  <c r="P237" i="5"/>
  <c r="O237" i="5"/>
  <c r="J236" i="5"/>
  <c r="P236" i="5"/>
  <c r="O236" i="5"/>
  <c r="J235" i="5"/>
  <c r="P235" i="5"/>
  <c r="O235" i="5"/>
  <c r="J234" i="5"/>
  <c r="P234" i="5"/>
  <c r="O234" i="5"/>
  <c r="J233" i="5"/>
  <c r="P233" i="5"/>
  <c r="O233" i="5"/>
  <c r="J232" i="5"/>
  <c r="P232" i="5"/>
  <c r="O232" i="5"/>
  <c r="J231" i="5"/>
  <c r="P231" i="5"/>
  <c r="O231" i="5"/>
  <c r="J230" i="5"/>
  <c r="P230" i="5"/>
  <c r="O230" i="5"/>
  <c r="J229" i="5"/>
  <c r="P229" i="5"/>
  <c r="O229" i="5"/>
  <c r="J228" i="5"/>
  <c r="P228" i="5"/>
  <c r="O228" i="5"/>
  <c r="J227" i="5"/>
  <c r="P227" i="5"/>
  <c r="O227" i="5"/>
  <c r="J226" i="5"/>
  <c r="P226" i="5"/>
  <c r="O226" i="5"/>
  <c r="J225" i="5"/>
  <c r="P225" i="5"/>
  <c r="O225" i="5"/>
  <c r="J224" i="5"/>
  <c r="P224" i="5"/>
  <c r="O224" i="5"/>
  <c r="J223" i="5"/>
  <c r="P223" i="5"/>
  <c r="O223" i="5"/>
  <c r="J222" i="5"/>
  <c r="P222" i="5"/>
  <c r="O222" i="5"/>
  <c r="J221" i="5"/>
  <c r="P221" i="5"/>
  <c r="O221" i="5"/>
  <c r="J220" i="5"/>
  <c r="P220" i="5"/>
  <c r="O220" i="5"/>
  <c r="J219" i="5"/>
  <c r="P219" i="5"/>
  <c r="O219" i="5"/>
  <c r="J218" i="5"/>
  <c r="P218" i="5"/>
  <c r="O218" i="5"/>
  <c r="J217" i="5"/>
  <c r="P217" i="5"/>
  <c r="O217" i="5"/>
  <c r="J216" i="5"/>
  <c r="J215" i="5"/>
  <c r="P215" i="5"/>
  <c r="O215" i="5"/>
  <c r="J214" i="5"/>
  <c r="P214" i="5"/>
  <c r="O214" i="5"/>
  <c r="J213" i="5"/>
  <c r="P213" i="5"/>
  <c r="J212" i="5"/>
  <c r="P212" i="5"/>
  <c r="O212" i="5"/>
  <c r="J211" i="5"/>
  <c r="P211" i="5"/>
  <c r="O211" i="5"/>
  <c r="J210" i="5"/>
  <c r="P210" i="5"/>
  <c r="O210" i="5"/>
  <c r="J209" i="5"/>
  <c r="P209" i="5"/>
  <c r="O209" i="5"/>
  <c r="J208" i="5"/>
  <c r="P208" i="5"/>
  <c r="O208" i="5"/>
  <c r="J207" i="5"/>
  <c r="P207" i="5"/>
  <c r="O207" i="5"/>
  <c r="J206" i="5"/>
  <c r="P206" i="5"/>
  <c r="O206" i="5"/>
  <c r="J205" i="5"/>
  <c r="P205" i="5"/>
  <c r="O205" i="5"/>
  <c r="J204" i="5"/>
  <c r="P204" i="5"/>
  <c r="O204" i="5"/>
  <c r="J203" i="5"/>
  <c r="P203" i="5"/>
  <c r="O203" i="5"/>
  <c r="J202" i="5"/>
  <c r="P202" i="5"/>
  <c r="O202" i="5"/>
  <c r="J201" i="5"/>
  <c r="P201" i="5"/>
  <c r="O201" i="5"/>
  <c r="J200" i="5"/>
  <c r="P200" i="5"/>
  <c r="O200" i="5"/>
  <c r="J199" i="5"/>
  <c r="P199" i="5"/>
  <c r="O199" i="5"/>
  <c r="J198" i="5"/>
  <c r="P198" i="5"/>
  <c r="O198" i="5"/>
  <c r="J197" i="5"/>
  <c r="P197" i="5"/>
  <c r="O197" i="5"/>
  <c r="J196" i="5"/>
  <c r="P196" i="5"/>
  <c r="O196" i="5"/>
  <c r="J195" i="5"/>
  <c r="P195" i="5"/>
  <c r="O195" i="5"/>
  <c r="J194" i="5"/>
  <c r="P194" i="5"/>
  <c r="O194" i="5"/>
  <c r="J193" i="5"/>
  <c r="P193" i="5"/>
  <c r="O193" i="5"/>
  <c r="J192" i="5"/>
  <c r="P192" i="5"/>
  <c r="O192" i="5"/>
  <c r="J191" i="5"/>
  <c r="P191" i="5"/>
  <c r="O191" i="5"/>
  <c r="J190" i="5"/>
  <c r="P190" i="5"/>
  <c r="O190" i="5"/>
  <c r="J189" i="5"/>
  <c r="P189" i="5"/>
  <c r="O189" i="5"/>
  <c r="J188" i="5"/>
  <c r="P188" i="5"/>
  <c r="O188" i="5"/>
  <c r="J187" i="5"/>
  <c r="P187" i="5"/>
  <c r="O187" i="5"/>
  <c r="J186" i="5"/>
  <c r="P186" i="5"/>
  <c r="O186" i="5"/>
  <c r="J185" i="5"/>
  <c r="P185" i="5"/>
  <c r="O185" i="5"/>
  <c r="J184" i="5"/>
  <c r="P184" i="5"/>
  <c r="O184" i="5"/>
  <c r="J182" i="5"/>
  <c r="P182" i="5"/>
  <c r="O182" i="5"/>
  <c r="J181" i="5"/>
  <c r="P181" i="5"/>
  <c r="O181" i="5"/>
  <c r="J180" i="5"/>
  <c r="P180" i="5"/>
  <c r="O180" i="5"/>
  <c r="J179" i="5"/>
  <c r="P179" i="5"/>
  <c r="O179" i="5"/>
  <c r="J178" i="5"/>
  <c r="P178" i="5"/>
  <c r="O178" i="5"/>
  <c r="J177" i="5"/>
  <c r="P177" i="5"/>
  <c r="O177" i="5"/>
  <c r="J176" i="5"/>
  <c r="P176" i="5"/>
  <c r="O176" i="5"/>
  <c r="J175" i="5"/>
  <c r="P175" i="5"/>
  <c r="O175" i="5"/>
  <c r="J174" i="5"/>
  <c r="P174" i="5"/>
  <c r="O174" i="5"/>
  <c r="J173" i="5"/>
  <c r="P173" i="5"/>
  <c r="O173" i="5"/>
  <c r="J172" i="5"/>
  <c r="P172" i="5"/>
  <c r="O172" i="5"/>
  <c r="J171" i="5"/>
  <c r="P171" i="5"/>
  <c r="O171" i="5"/>
  <c r="J170" i="5"/>
  <c r="P170" i="5"/>
  <c r="O170" i="5"/>
  <c r="J169" i="5"/>
  <c r="P169" i="5"/>
  <c r="O169" i="5"/>
  <c r="J168" i="5"/>
  <c r="P168" i="5"/>
  <c r="O168" i="5"/>
  <c r="J167" i="5"/>
  <c r="P167" i="5"/>
  <c r="O167" i="5"/>
  <c r="J166" i="5"/>
  <c r="P166" i="5"/>
  <c r="O166" i="5"/>
  <c r="J165" i="5"/>
  <c r="P165" i="5"/>
  <c r="O165" i="5"/>
  <c r="J164" i="5"/>
  <c r="P164" i="5"/>
  <c r="O164" i="5"/>
  <c r="J163" i="5"/>
  <c r="P163" i="5"/>
  <c r="O163" i="5"/>
  <c r="J162" i="5"/>
  <c r="P162" i="5"/>
  <c r="O162" i="5"/>
  <c r="J161" i="5"/>
  <c r="P161" i="5"/>
  <c r="O161" i="5"/>
  <c r="J160" i="5"/>
  <c r="P160" i="5"/>
  <c r="O160" i="5"/>
  <c r="J159" i="5"/>
  <c r="P159" i="5"/>
  <c r="O159" i="5"/>
  <c r="J158" i="5"/>
  <c r="P158" i="5"/>
  <c r="O158" i="5"/>
  <c r="J157" i="5"/>
  <c r="P157" i="5"/>
  <c r="O157" i="5"/>
  <c r="J156" i="5"/>
  <c r="P156" i="5"/>
  <c r="O156" i="5"/>
  <c r="J155" i="5"/>
  <c r="P155" i="5"/>
  <c r="O155" i="5"/>
  <c r="J154" i="5"/>
  <c r="P154" i="5"/>
  <c r="O154" i="5"/>
  <c r="J153" i="5"/>
  <c r="P153" i="5"/>
  <c r="O153" i="5"/>
  <c r="J152" i="5"/>
  <c r="P152" i="5"/>
  <c r="O152" i="5"/>
  <c r="J151" i="5"/>
  <c r="P151" i="5"/>
  <c r="O151" i="5"/>
  <c r="J150" i="5"/>
  <c r="P150" i="5"/>
  <c r="O150" i="5"/>
  <c r="J149" i="5"/>
  <c r="P149" i="5"/>
  <c r="O149" i="5"/>
  <c r="J148" i="5"/>
  <c r="P148" i="5"/>
  <c r="O148" i="5"/>
  <c r="J147" i="5"/>
  <c r="P147" i="5"/>
  <c r="O147" i="5"/>
  <c r="J146" i="5"/>
  <c r="P146" i="5"/>
  <c r="O146" i="5"/>
  <c r="J145" i="5"/>
  <c r="P145" i="5"/>
  <c r="O145" i="5"/>
  <c r="J144" i="5"/>
  <c r="P144" i="5"/>
  <c r="O144" i="5"/>
  <c r="J143" i="5"/>
  <c r="P143" i="5"/>
  <c r="O143" i="5"/>
  <c r="J142" i="5"/>
  <c r="P142" i="5"/>
  <c r="O142" i="5"/>
  <c r="J141" i="5"/>
  <c r="P141" i="5"/>
  <c r="O141" i="5"/>
  <c r="J140" i="5"/>
  <c r="P140" i="5"/>
  <c r="O140" i="5"/>
  <c r="J139" i="5"/>
  <c r="P139" i="5"/>
  <c r="O139" i="5"/>
  <c r="J138" i="5"/>
  <c r="P138" i="5"/>
  <c r="O138" i="5"/>
  <c r="J137" i="5"/>
  <c r="P137" i="5"/>
  <c r="O137" i="5"/>
  <c r="J136" i="5"/>
  <c r="P136" i="5"/>
  <c r="O136" i="5"/>
  <c r="J135" i="5"/>
  <c r="P135" i="5"/>
  <c r="O135" i="5"/>
  <c r="J134" i="5"/>
  <c r="P134" i="5"/>
  <c r="O134" i="5"/>
  <c r="J133" i="5"/>
  <c r="P133" i="5"/>
  <c r="O133" i="5"/>
  <c r="J132" i="5"/>
  <c r="P132" i="5"/>
  <c r="O132" i="5"/>
  <c r="J131" i="5"/>
  <c r="P131" i="5"/>
  <c r="O131" i="5"/>
  <c r="J130" i="5"/>
  <c r="P130" i="5"/>
  <c r="O130" i="5"/>
  <c r="J129" i="5"/>
  <c r="P129" i="5"/>
  <c r="O129" i="5"/>
  <c r="J128" i="5"/>
  <c r="P128" i="5"/>
  <c r="O128" i="5"/>
  <c r="J127" i="5"/>
  <c r="P127" i="5"/>
  <c r="O127" i="5"/>
  <c r="J126" i="5"/>
  <c r="P126" i="5"/>
  <c r="O126" i="5"/>
  <c r="J125" i="5"/>
  <c r="P125" i="5"/>
  <c r="O125" i="5"/>
  <c r="J124" i="5"/>
  <c r="P124" i="5"/>
  <c r="O124" i="5"/>
  <c r="J123" i="5"/>
  <c r="P123" i="5"/>
  <c r="O123" i="5"/>
  <c r="J122" i="5"/>
  <c r="P122" i="5"/>
  <c r="O122" i="5"/>
  <c r="J121" i="5"/>
  <c r="P121" i="5"/>
  <c r="O121" i="5"/>
  <c r="J120" i="5"/>
  <c r="P120" i="5"/>
  <c r="O120" i="5"/>
  <c r="J119" i="5"/>
  <c r="P119" i="5"/>
  <c r="O119" i="5"/>
  <c r="J118" i="5"/>
  <c r="P118" i="5"/>
  <c r="O118" i="5"/>
  <c r="J117" i="5"/>
  <c r="P117" i="5"/>
  <c r="O117" i="5"/>
  <c r="J116" i="5"/>
  <c r="P116" i="5"/>
  <c r="O116" i="5"/>
  <c r="J115" i="5"/>
  <c r="P115" i="5"/>
  <c r="O115" i="5"/>
  <c r="J114" i="5"/>
  <c r="P114" i="5"/>
  <c r="O114" i="5"/>
  <c r="J113" i="5"/>
  <c r="P113" i="5"/>
  <c r="O113" i="5"/>
  <c r="J112" i="5"/>
  <c r="P112" i="5"/>
  <c r="O112" i="5"/>
  <c r="J111" i="5"/>
  <c r="P111" i="5"/>
  <c r="O111" i="5"/>
  <c r="J110" i="5"/>
  <c r="P110" i="5"/>
  <c r="O110" i="5"/>
  <c r="J109" i="5"/>
  <c r="P109" i="5"/>
  <c r="O109" i="5"/>
  <c r="J108" i="5"/>
  <c r="P108" i="5"/>
  <c r="O108" i="5"/>
  <c r="J107" i="5"/>
  <c r="P107" i="5"/>
  <c r="O107" i="5"/>
  <c r="J106" i="5"/>
  <c r="P106" i="5"/>
  <c r="O106" i="5"/>
  <c r="J105" i="5"/>
  <c r="P105" i="5"/>
  <c r="O105" i="5"/>
  <c r="J104" i="5"/>
  <c r="P104" i="5"/>
  <c r="O104" i="5"/>
  <c r="J103" i="5"/>
  <c r="P103" i="5"/>
  <c r="O103" i="5"/>
  <c r="J102" i="5"/>
  <c r="P102" i="5"/>
  <c r="O102" i="5"/>
  <c r="J101" i="5"/>
  <c r="P101" i="5"/>
  <c r="O101" i="5"/>
  <c r="J100" i="5"/>
  <c r="P100" i="5"/>
  <c r="O100" i="5"/>
  <c r="J99" i="5"/>
  <c r="P99" i="5"/>
  <c r="O99" i="5"/>
  <c r="J98" i="5"/>
  <c r="P98" i="5"/>
  <c r="O98" i="5"/>
  <c r="J97" i="5"/>
  <c r="P97" i="5"/>
  <c r="O97" i="5"/>
  <c r="J96" i="5"/>
  <c r="P96" i="5"/>
  <c r="O96" i="5"/>
  <c r="J95" i="5"/>
  <c r="P95" i="5"/>
  <c r="O95" i="5"/>
  <c r="J94" i="5"/>
  <c r="P94" i="5"/>
  <c r="O94" i="5"/>
  <c r="J93" i="5"/>
  <c r="P93" i="5"/>
  <c r="O93" i="5"/>
  <c r="J92" i="5"/>
  <c r="P92" i="5"/>
  <c r="O92" i="5"/>
  <c r="J91" i="5"/>
  <c r="P91" i="5"/>
  <c r="O91" i="5"/>
  <c r="J90" i="5"/>
  <c r="P90" i="5"/>
  <c r="O90" i="5"/>
  <c r="J89" i="5"/>
  <c r="P89" i="5"/>
  <c r="O89" i="5"/>
  <c r="J88" i="5"/>
  <c r="P88" i="5"/>
  <c r="O88" i="5"/>
  <c r="J87" i="5"/>
  <c r="P87" i="5"/>
  <c r="O87" i="5"/>
  <c r="J86" i="5"/>
  <c r="P86" i="5"/>
  <c r="O86" i="5"/>
  <c r="J85" i="5"/>
  <c r="P85" i="5"/>
  <c r="O85" i="5"/>
  <c r="J84" i="5"/>
  <c r="P84" i="5"/>
  <c r="O84" i="5"/>
  <c r="J83" i="5"/>
  <c r="P83" i="5"/>
  <c r="O83" i="5"/>
  <c r="J82" i="5"/>
  <c r="P82" i="5"/>
  <c r="O82" i="5"/>
  <c r="J81" i="5"/>
  <c r="P81" i="5"/>
  <c r="O81" i="5"/>
  <c r="J80" i="5"/>
  <c r="P80" i="5"/>
  <c r="O80" i="5"/>
  <c r="J79" i="5"/>
  <c r="P79" i="5"/>
  <c r="O79" i="5"/>
  <c r="J78" i="5"/>
  <c r="P78" i="5"/>
  <c r="O78" i="5"/>
  <c r="J77" i="5"/>
  <c r="P77" i="5"/>
  <c r="O77" i="5"/>
  <c r="J76" i="5"/>
  <c r="P76" i="5"/>
  <c r="O76" i="5"/>
  <c r="J75" i="5"/>
  <c r="P75" i="5"/>
  <c r="O75" i="5"/>
  <c r="J74" i="5"/>
  <c r="P74" i="5"/>
  <c r="O74" i="5"/>
  <c r="J73" i="5"/>
  <c r="P73" i="5"/>
  <c r="O73" i="5"/>
  <c r="J72" i="5"/>
  <c r="P72" i="5"/>
  <c r="O72" i="5"/>
  <c r="J71" i="5"/>
  <c r="P71" i="5"/>
  <c r="O71" i="5"/>
  <c r="J70" i="5"/>
  <c r="P70" i="5"/>
  <c r="O70" i="5"/>
  <c r="J69" i="5"/>
  <c r="P69" i="5"/>
  <c r="O69" i="5"/>
  <c r="J68" i="5"/>
  <c r="P68" i="5"/>
  <c r="O68" i="5"/>
  <c r="J67" i="5"/>
  <c r="P67" i="5"/>
  <c r="O67" i="5"/>
  <c r="J66" i="5"/>
  <c r="P66" i="5"/>
  <c r="O66" i="5"/>
  <c r="J65" i="5"/>
  <c r="P65" i="5"/>
  <c r="O65" i="5"/>
  <c r="J64" i="5"/>
  <c r="P64" i="5"/>
  <c r="O64" i="5"/>
  <c r="J63" i="5"/>
  <c r="P63" i="5"/>
  <c r="O63" i="5"/>
  <c r="J62" i="5"/>
  <c r="P62" i="5"/>
  <c r="O62" i="5"/>
  <c r="J61" i="5"/>
  <c r="P61" i="5"/>
  <c r="O61" i="5"/>
  <c r="J60" i="5"/>
  <c r="P60" i="5"/>
  <c r="O60" i="5"/>
  <c r="J59" i="5"/>
  <c r="P59" i="5"/>
  <c r="O59" i="5"/>
  <c r="J58" i="5"/>
  <c r="P58" i="5"/>
  <c r="O58" i="5"/>
  <c r="J57" i="5"/>
  <c r="P57" i="5"/>
  <c r="O57" i="5"/>
  <c r="J56" i="5"/>
  <c r="P56" i="5"/>
  <c r="O56" i="5"/>
  <c r="J55" i="5"/>
  <c r="P55" i="5"/>
  <c r="O55" i="5"/>
  <c r="J54" i="5"/>
  <c r="P54" i="5"/>
  <c r="O54" i="5"/>
  <c r="J53" i="5"/>
  <c r="P53" i="5"/>
  <c r="O53" i="5"/>
  <c r="J52" i="5"/>
  <c r="P52" i="5"/>
  <c r="O52" i="5"/>
  <c r="J51" i="5"/>
  <c r="P51" i="5"/>
  <c r="O51" i="5"/>
  <c r="J50" i="5"/>
  <c r="P50" i="5"/>
  <c r="O50" i="5"/>
  <c r="J49" i="5"/>
  <c r="P49" i="5"/>
  <c r="O49" i="5"/>
  <c r="J48" i="5"/>
  <c r="P48" i="5"/>
  <c r="O48" i="5"/>
  <c r="J47" i="5"/>
  <c r="P47" i="5"/>
  <c r="O47" i="5"/>
  <c r="J46" i="5"/>
  <c r="P46" i="5"/>
  <c r="O46" i="5"/>
  <c r="J45" i="5"/>
  <c r="P45" i="5"/>
  <c r="O45" i="5"/>
  <c r="J44" i="5"/>
  <c r="P44" i="5"/>
  <c r="O44" i="5"/>
  <c r="J43" i="5"/>
  <c r="P43" i="5"/>
  <c r="O43" i="5"/>
  <c r="J42" i="5"/>
  <c r="P42" i="5"/>
  <c r="O42" i="5"/>
  <c r="J41" i="5"/>
  <c r="P41" i="5"/>
  <c r="O41" i="5"/>
  <c r="J40" i="5"/>
  <c r="P40" i="5"/>
  <c r="O40" i="5"/>
  <c r="J39" i="5"/>
  <c r="P39" i="5"/>
  <c r="O39" i="5"/>
  <c r="P38" i="5"/>
  <c r="O38" i="5"/>
  <c r="P34" i="5"/>
  <c r="O34" i="5"/>
  <c r="P33" i="5"/>
  <c r="O33" i="5"/>
  <c r="J33" i="5"/>
  <c r="P32" i="5"/>
  <c r="O32" i="5"/>
  <c r="J32" i="5"/>
  <c r="P31" i="5"/>
  <c r="O31" i="5"/>
  <c r="J31" i="5"/>
  <c r="P30" i="5"/>
  <c r="O30" i="5"/>
  <c r="J30" i="5"/>
  <c r="P29" i="5"/>
  <c r="O29" i="5"/>
  <c r="J29" i="5"/>
  <c r="P28" i="5"/>
  <c r="O28" i="5"/>
  <c r="J28" i="5"/>
  <c r="P27" i="5"/>
  <c r="O27" i="5"/>
  <c r="J27" i="5"/>
  <c r="P26" i="5"/>
  <c r="O26" i="5"/>
  <c r="J26" i="5"/>
  <c r="P25" i="5"/>
  <c r="O25" i="5"/>
  <c r="J25" i="5"/>
  <c r="P24" i="5"/>
  <c r="O24" i="5"/>
  <c r="J24" i="5"/>
  <c r="P23" i="5"/>
  <c r="O23" i="5"/>
  <c r="J23" i="5"/>
  <c r="P22" i="5"/>
  <c r="O22" i="5"/>
  <c r="J22" i="5"/>
  <c r="P21" i="5"/>
  <c r="O21" i="5"/>
  <c r="J21" i="5"/>
  <c r="P20" i="5"/>
  <c r="O20" i="5"/>
  <c r="J20" i="5"/>
  <c r="P19" i="5"/>
  <c r="O19" i="5"/>
  <c r="J19" i="5"/>
  <c r="P18" i="5"/>
  <c r="O18" i="5"/>
  <c r="J18" i="5"/>
  <c r="P17" i="5"/>
  <c r="O17" i="5"/>
  <c r="J17" i="5"/>
  <c r="P16" i="5"/>
  <c r="O16" i="5"/>
  <c r="J16" i="5"/>
  <c r="P15" i="5"/>
  <c r="O15" i="5"/>
  <c r="J15" i="5"/>
  <c r="P14" i="5"/>
  <c r="O14" i="5"/>
  <c r="J14" i="5"/>
  <c r="P13" i="5"/>
  <c r="O13" i="5"/>
  <c r="J13" i="5"/>
  <c r="P12" i="5"/>
  <c r="O12" i="5"/>
  <c r="J12" i="5"/>
  <c r="P11" i="5"/>
  <c r="O11" i="5"/>
  <c r="J11" i="5"/>
  <c r="P10" i="5"/>
  <c r="O10" i="5"/>
  <c r="J10" i="5"/>
  <c r="P9" i="5"/>
  <c r="O9" i="5"/>
  <c r="J9" i="5"/>
  <c r="P8" i="5"/>
  <c r="O8" i="5"/>
  <c r="J8" i="5"/>
  <c r="P7" i="5"/>
  <c r="O7" i="5"/>
  <c r="J7" i="5"/>
  <c r="P6" i="5"/>
  <c r="O6" i="5"/>
  <c r="J6" i="5"/>
  <c r="N474" i="4"/>
  <c r="N478" i="4" s="1"/>
  <c r="P398" i="4"/>
  <c r="O398" i="4"/>
  <c r="J398" i="4"/>
  <c r="P397" i="4"/>
  <c r="O397" i="4"/>
  <c r="J397" i="4"/>
  <c r="P396" i="4"/>
  <c r="O396" i="4"/>
  <c r="J396" i="4"/>
  <c r="P395" i="4"/>
  <c r="O395" i="4"/>
  <c r="J395" i="4"/>
  <c r="P394" i="4"/>
  <c r="O394" i="4"/>
  <c r="J394" i="4"/>
  <c r="P393" i="4"/>
  <c r="O393" i="4"/>
  <c r="J393" i="4"/>
  <c r="P392" i="4"/>
  <c r="O392" i="4"/>
  <c r="J392" i="4"/>
  <c r="P391" i="4"/>
  <c r="O391" i="4"/>
  <c r="J391" i="4"/>
  <c r="P390" i="4"/>
  <c r="O390" i="4"/>
  <c r="J390" i="4"/>
  <c r="P389" i="4"/>
  <c r="O389" i="4"/>
  <c r="J389" i="4"/>
  <c r="P388" i="4"/>
  <c r="O388" i="4"/>
  <c r="J388" i="4"/>
  <c r="P387" i="4"/>
  <c r="O387" i="4"/>
  <c r="J387" i="4"/>
  <c r="P386" i="4"/>
  <c r="O386" i="4"/>
  <c r="J386" i="4"/>
  <c r="P385" i="4"/>
  <c r="O385" i="4"/>
  <c r="J385" i="4"/>
  <c r="P384" i="4"/>
  <c r="O384" i="4"/>
  <c r="J384" i="4"/>
  <c r="P383" i="4"/>
  <c r="O383" i="4"/>
  <c r="J383" i="4"/>
  <c r="P382" i="4"/>
  <c r="O382" i="4"/>
  <c r="J382" i="4"/>
  <c r="P381" i="4"/>
  <c r="O381" i="4"/>
  <c r="J381" i="4"/>
  <c r="P380" i="4"/>
  <c r="O380" i="4"/>
  <c r="J380" i="4"/>
  <c r="P379" i="4"/>
  <c r="O379" i="4"/>
  <c r="J379" i="4"/>
  <c r="P378" i="4"/>
  <c r="O378" i="4"/>
  <c r="J378" i="4"/>
  <c r="P377" i="4"/>
  <c r="O377" i="4"/>
  <c r="J377" i="4"/>
  <c r="P376" i="4"/>
  <c r="O376" i="4"/>
  <c r="J376" i="4"/>
  <c r="P375" i="4"/>
  <c r="O375" i="4"/>
  <c r="J375" i="4"/>
  <c r="P374" i="4"/>
  <c r="O374" i="4"/>
  <c r="J374" i="4"/>
  <c r="P373" i="4"/>
  <c r="O373" i="4"/>
  <c r="J373" i="4"/>
  <c r="P372" i="4"/>
  <c r="O372" i="4"/>
  <c r="J372" i="4"/>
  <c r="P371" i="4"/>
  <c r="O371" i="4"/>
  <c r="J371" i="4"/>
  <c r="P370" i="4"/>
  <c r="O370" i="4"/>
  <c r="J370" i="4"/>
  <c r="P369" i="4"/>
  <c r="O369" i="4"/>
  <c r="J369" i="4"/>
  <c r="P368" i="4"/>
  <c r="O368" i="4"/>
  <c r="J368" i="4"/>
  <c r="P367" i="4"/>
  <c r="O367" i="4"/>
  <c r="J367" i="4"/>
  <c r="P366" i="4"/>
  <c r="O366" i="4"/>
  <c r="J366" i="4"/>
  <c r="P365" i="4"/>
  <c r="O365" i="4"/>
  <c r="J365" i="4"/>
  <c r="P364" i="4"/>
  <c r="O364" i="4"/>
  <c r="J364" i="4"/>
  <c r="P363" i="4"/>
  <c r="O363" i="4"/>
  <c r="J363" i="4"/>
  <c r="P362" i="4"/>
  <c r="O362" i="4"/>
  <c r="J362" i="4"/>
  <c r="P361" i="4"/>
  <c r="O361" i="4"/>
  <c r="J361" i="4"/>
  <c r="P360" i="4"/>
  <c r="O360" i="4"/>
  <c r="J360" i="4"/>
  <c r="P359" i="4"/>
  <c r="O359" i="4"/>
  <c r="J359" i="4"/>
  <c r="P358" i="4"/>
  <c r="O358" i="4"/>
  <c r="J358" i="4"/>
  <c r="P357" i="4"/>
  <c r="O357" i="4"/>
  <c r="J357" i="4"/>
  <c r="P356" i="4"/>
  <c r="O356" i="4"/>
  <c r="J356" i="4"/>
  <c r="P355" i="4"/>
  <c r="O355" i="4"/>
  <c r="J355" i="4"/>
  <c r="P354" i="4"/>
  <c r="O354" i="4"/>
  <c r="J354" i="4"/>
  <c r="P353" i="4"/>
  <c r="O353" i="4"/>
  <c r="J353" i="4"/>
  <c r="P352" i="4"/>
  <c r="O352" i="4"/>
  <c r="J352" i="4"/>
  <c r="P351" i="4"/>
  <c r="O351" i="4"/>
  <c r="J351" i="4"/>
  <c r="P350" i="4"/>
  <c r="O350" i="4"/>
  <c r="J350" i="4"/>
  <c r="P349" i="4"/>
  <c r="O349" i="4"/>
  <c r="J349" i="4"/>
  <c r="P348" i="4"/>
  <c r="O348" i="4"/>
  <c r="J348" i="4"/>
  <c r="P347" i="4"/>
  <c r="O347" i="4"/>
  <c r="J347" i="4"/>
  <c r="P346" i="4"/>
  <c r="O346" i="4"/>
  <c r="J346" i="4"/>
  <c r="P345" i="4"/>
  <c r="O345" i="4"/>
  <c r="J345" i="4"/>
  <c r="P344" i="4"/>
  <c r="O344" i="4"/>
  <c r="J344" i="4"/>
  <c r="P343" i="4"/>
  <c r="O343" i="4"/>
  <c r="J343" i="4"/>
  <c r="P342" i="4"/>
  <c r="O342" i="4"/>
  <c r="J342" i="4"/>
  <c r="P341" i="4"/>
  <c r="O341" i="4"/>
  <c r="J341" i="4"/>
  <c r="P340" i="4"/>
  <c r="O340" i="4"/>
  <c r="J340" i="4"/>
  <c r="P339" i="4"/>
  <c r="O339" i="4"/>
  <c r="J339" i="4"/>
  <c r="P338" i="4"/>
  <c r="O338" i="4"/>
  <c r="J338" i="4"/>
  <c r="P337" i="4"/>
  <c r="O337" i="4"/>
  <c r="J337" i="4"/>
  <c r="P336" i="4"/>
  <c r="O336" i="4"/>
  <c r="J336" i="4"/>
  <c r="P335" i="4"/>
  <c r="O335" i="4"/>
  <c r="J335" i="4"/>
  <c r="P334" i="4"/>
  <c r="O334" i="4"/>
  <c r="J334" i="4"/>
  <c r="P333" i="4"/>
  <c r="O333" i="4"/>
  <c r="J333" i="4"/>
  <c r="P332" i="4"/>
  <c r="O332" i="4"/>
  <c r="J332" i="4"/>
  <c r="P331" i="4"/>
  <c r="O331" i="4"/>
  <c r="J331" i="4"/>
  <c r="P330" i="4"/>
  <c r="O330" i="4"/>
  <c r="J330" i="4"/>
  <c r="P329" i="4"/>
  <c r="O329" i="4"/>
  <c r="J329" i="4"/>
  <c r="P328" i="4"/>
  <c r="O328" i="4"/>
  <c r="J328" i="4"/>
  <c r="P327" i="4"/>
  <c r="O327" i="4"/>
  <c r="J327" i="4"/>
  <c r="P326" i="4"/>
  <c r="O326" i="4"/>
  <c r="J326" i="4"/>
  <c r="P325" i="4"/>
  <c r="O325" i="4"/>
  <c r="J325" i="4"/>
  <c r="P324" i="4"/>
  <c r="O324" i="4"/>
  <c r="J324" i="4"/>
  <c r="P323" i="4"/>
  <c r="O323" i="4"/>
  <c r="J323" i="4"/>
  <c r="P322" i="4"/>
  <c r="O322" i="4"/>
  <c r="J322" i="4"/>
  <c r="P321" i="4"/>
  <c r="O321" i="4"/>
  <c r="J321" i="4"/>
  <c r="P320" i="4"/>
  <c r="O320" i="4"/>
  <c r="J320" i="4"/>
  <c r="P319" i="4"/>
  <c r="O319" i="4"/>
  <c r="J319" i="4"/>
  <c r="P318" i="4"/>
  <c r="O318" i="4"/>
  <c r="J318" i="4"/>
  <c r="P317" i="4"/>
  <c r="O317" i="4"/>
  <c r="J317" i="4"/>
  <c r="P316" i="4"/>
  <c r="O316" i="4"/>
  <c r="J316" i="4"/>
  <c r="P315" i="4"/>
  <c r="O315" i="4"/>
  <c r="J315" i="4"/>
  <c r="P314" i="4"/>
  <c r="O314" i="4"/>
  <c r="J314" i="4"/>
  <c r="P313" i="4"/>
  <c r="O313" i="4"/>
  <c r="J313" i="4"/>
  <c r="P312" i="4"/>
  <c r="O312" i="4"/>
  <c r="J312" i="4"/>
  <c r="P311" i="4"/>
  <c r="O311" i="4"/>
  <c r="J311" i="4"/>
  <c r="P310" i="4"/>
  <c r="O310" i="4"/>
  <c r="J310" i="4"/>
  <c r="P309" i="4"/>
  <c r="O309" i="4"/>
  <c r="J309" i="4"/>
  <c r="P308" i="4"/>
  <c r="O308" i="4"/>
  <c r="J308" i="4"/>
  <c r="P307" i="4"/>
  <c r="O307" i="4"/>
  <c r="J307" i="4"/>
  <c r="P306" i="4"/>
  <c r="O306" i="4"/>
  <c r="J306" i="4"/>
  <c r="P305" i="4"/>
  <c r="O305" i="4"/>
  <c r="J305" i="4"/>
  <c r="P304" i="4"/>
  <c r="O304" i="4"/>
  <c r="J304" i="4"/>
  <c r="P303" i="4"/>
  <c r="O303" i="4"/>
  <c r="J303" i="4"/>
  <c r="P302" i="4"/>
  <c r="O302" i="4"/>
  <c r="J302" i="4"/>
  <c r="P301" i="4"/>
  <c r="O301" i="4"/>
  <c r="J301" i="4"/>
  <c r="P300" i="4"/>
  <c r="O300" i="4"/>
  <c r="J300" i="4"/>
  <c r="P299" i="4"/>
  <c r="O299" i="4"/>
  <c r="J299" i="4"/>
  <c r="P298" i="4"/>
  <c r="O298" i="4"/>
  <c r="J298" i="4"/>
  <c r="P297" i="4"/>
  <c r="O297" i="4"/>
  <c r="J297" i="4"/>
  <c r="P296" i="4"/>
  <c r="O296" i="4"/>
  <c r="J296" i="4"/>
  <c r="P295" i="4"/>
  <c r="O295" i="4"/>
  <c r="J295" i="4"/>
  <c r="P294" i="4"/>
  <c r="O294" i="4"/>
  <c r="J294" i="4"/>
  <c r="P293" i="4"/>
  <c r="O293" i="4"/>
  <c r="J293" i="4"/>
  <c r="P292" i="4"/>
  <c r="O292" i="4"/>
  <c r="J292" i="4"/>
  <c r="P291" i="4"/>
  <c r="O291" i="4"/>
  <c r="J291" i="4"/>
  <c r="P290" i="4"/>
  <c r="O290" i="4"/>
  <c r="J290" i="4"/>
  <c r="P289" i="4"/>
  <c r="O289" i="4"/>
  <c r="J289" i="4"/>
  <c r="P288" i="4"/>
  <c r="O288" i="4"/>
  <c r="J288" i="4"/>
  <c r="P287" i="4"/>
  <c r="O287" i="4"/>
  <c r="J287" i="4"/>
  <c r="P286" i="4"/>
  <c r="O286" i="4"/>
  <c r="J286" i="4"/>
  <c r="P285" i="4"/>
  <c r="O285" i="4"/>
  <c r="J285" i="4"/>
  <c r="P284" i="4"/>
  <c r="O284" i="4"/>
  <c r="J284" i="4"/>
  <c r="P283" i="4"/>
  <c r="O283" i="4"/>
  <c r="J283" i="4"/>
  <c r="P282" i="4"/>
  <c r="O282" i="4"/>
  <c r="J282" i="4"/>
  <c r="P281" i="4"/>
  <c r="O281" i="4"/>
  <c r="J281" i="4"/>
  <c r="P280" i="4"/>
  <c r="O280" i="4"/>
  <c r="J280" i="4"/>
  <c r="P279" i="4"/>
  <c r="O279" i="4"/>
  <c r="J279" i="4"/>
  <c r="P278" i="4"/>
  <c r="O278" i="4"/>
  <c r="J278" i="4"/>
  <c r="P277" i="4"/>
  <c r="O277" i="4"/>
  <c r="J277" i="4"/>
  <c r="P276" i="4"/>
  <c r="O276" i="4"/>
  <c r="J276" i="4"/>
  <c r="P275" i="4"/>
  <c r="O275" i="4"/>
  <c r="J275" i="4"/>
  <c r="P274" i="4"/>
  <c r="O274" i="4"/>
  <c r="J274" i="4"/>
  <c r="P273" i="4"/>
  <c r="O273" i="4"/>
  <c r="J273" i="4"/>
  <c r="P272" i="4"/>
  <c r="O272" i="4"/>
  <c r="J272" i="4"/>
  <c r="P271" i="4"/>
  <c r="O271" i="4"/>
  <c r="J271" i="4"/>
  <c r="P270" i="4"/>
  <c r="O270" i="4"/>
  <c r="J270" i="4"/>
  <c r="P269" i="4"/>
  <c r="O269" i="4"/>
  <c r="J269" i="4"/>
  <c r="P268" i="4"/>
  <c r="O268" i="4"/>
  <c r="J268" i="4"/>
  <c r="P267" i="4"/>
  <c r="O267" i="4"/>
  <c r="J267" i="4"/>
  <c r="P266" i="4"/>
  <c r="O266" i="4"/>
  <c r="J266" i="4"/>
  <c r="P265" i="4"/>
  <c r="O265" i="4"/>
  <c r="J265" i="4"/>
  <c r="P264" i="4"/>
  <c r="O264" i="4"/>
  <c r="J264" i="4"/>
  <c r="P263" i="4"/>
  <c r="O263" i="4"/>
  <c r="J263" i="4"/>
  <c r="P262" i="4"/>
  <c r="O262" i="4"/>
  <c r="J262" i="4"/>
  <c r="P261" i="4"/>
  <c r="O261" i="4"/>
  <c r="J261" i="4"/>
  <c r="P260" i="4"/>
  <c r="O260" i="4"/>
  <c r="J260" i="4"/>
  <c r="P259" i="4"/>
  <c r="O259" i="4"/>
  <c r="J259" i="4"/>
  <c r="P258" i="4"/>
  <c r="O258" i="4"/>
  <c r="J258" i="4"/>
  <c r="P257" i="4"/>
  <c r="O257" i="4"/>
  <c r="J257" i="4"/>
  <c r="P256" i="4"/>
  <c r="O256" i="4"/>
  <c r="J256" i="4"/>
  <c r="P255" i="4"/>
  <c r="O255" i="4"/>
  <c r="J255" i="4"/>
  <c r="P254" i="4"/>
  <c r="O254" i="4"/>
  <c r="J254" i="4"/>
  <c r="P253" i="4"/>
  <c r="O253" i="4"/>
  <c r="J253" i="4"/>
  <c r="P252" i="4"/>
  <c r="O252" i="4"/>
  <c r="J252" i="4"/>
  <c r="P251" i="4"/>
  <c r="O251" i="4"/>
  <c r="J251" i="4"/>
  <c r="P250" i="4"/>
  <c r="O250" i="4"/>
  <c r="J250" i="4"/>
  <c r="P249" i="4"/>
  <c r="O249" i="4"/>
  <c r="J249" i="4"/>
  <c r="P248" i="4"/>
  <c r="O248" i="4"/>
  <c r="J248" i="4"/>
  <c r="P247" i="4"/>
  <c r="O247" i="4"/>
  <c r="J247" i="4"/>
  <c r="P246" i="4"/>
  <c r="O246" i="4"/>
  <c r="J246" i="4"/>
  <c r="P245" i="4"/>
  <c r="O245" i="4"/>
  <c r="J245" i="4"/>
  <c r="P244" i="4"/>
  <c r="O244" i="4"/>
  <c r="J244" i="4"/>
  <c r="P243" i="4"/>
  <c r="O243" i="4"/>
  <c r="J243" i="4"/>
  <c r="P242" i="4"/>
  <c r="O242" i="4"/>
  <c r="J242" i="4"/>
  <c r="P241" i="4"/>
  <c r="O241" i="4"/>
  <c r="J241" i="4"/>
  <c r="P240" i="4"/>
  <c r="O240" i="4"/>
  <c r="J240" i="4"/>
  <c r="P239" i="4"/>
  <c r="O239" i="4"/>
  <c r="J239" i="4"/>
  <c r="P238" i="4"/>
  <c r="O238" i="4"/>
  <c r="J238" i="4"/>
  <c r="P237" i="4"/>
  <c r="O237" i="4"/>
  <c r="J237" i="4"/>
  <c r="P236" i="4"/>
  <c r="O236" i="4"/>
  <c r="J236" i="4"/>
  <c r="P235" i="4"/>
  <c r="O235" i="4"/>
  <c r="J235" i="4"/>
  <c r="P234" i="4"/>
  <c r="O234" i="4"/>
  <c r="J234" i="4"/>
  <c r="P233" i="4"/>
  <c r="O233" i="4"/>
  <c r="J233" i="4"/>
  <c r="P232" i="4"/>
  <c r="O232" i="4"/>
  <c r="J232" i="4"/>
  <c r="P231" i="4"/>
  <c r="O231" i="4"/>
  <c r="J231" i="4"/>
  <c r="P230" i="4"/>
  <c r="O230" i="4"/>
  <c r="J230" i="4"/>
  <c r="P229" i="4"/>
  <c r="O229" i="4"/>
  <c r="J229" i="4"/>
  <c r="P228" i="4"/>
  <c r="O228" i="4"/>
  <c r="J228" i="4"/>
  <c r="P227" i="4"/>
  <c r="O227" i="4"/>
  <c r="J227" i="4"/>
  <c r="P226" i="4"/>
  <c r="O226" i="4"/>
  <c r="J226" i="4"/>
  <c r="P225" i="4"/>
  <c r="O225" i="4"/>
  <c r="J225" i="4"/>
  <c r="P224" i="4"/>
  <c r="O224" i="4"/>
  <c r="J224" i="4"/>
  <c r="P223" i="4"/>
  <c r="O223" i="4"/>
  <c r="J223" i="4"/>
  <c r="P222" i="4"/>
  <c r="O222" i="4"/>
  <c r="J222" i="4"/>
  <c r="P221" i="4"/>
  <c r="O221" i="4"/>
  <c r="J221" i="4"/>
  <c r="P220" i="4"/>
  <c r="O220" i="4"/>
  <c r="J220" i="4"/>
  <c r="P219" i="4"/>
  <c r="O219" i="4"/>
  <c r="J219" i="4"/>
  <c r="P218" i="4"/>
  <c r="O218" i="4"/>
  <c r="J218" i="4"/>
  <c r="P217" i="4"/>
  <c r="O217" i="4"/>
  <c r="J217" i="4"/>
  <c r="P216" i="4"/>
  <c r="O216" i="4"/>
  <c r="J216" i="4"/>
  <c r="P215" i="4"/>
  <c r="O215" i="4"/>
  <c r="J215" i="4"/>
  <c r="P214" i="4"/>
  <c r="O214" i="4"/>
  <c r="J214" i="4"/>
  <c r="P213" i="4"/>
  <c r="O213" i="4"/>
  <c r="J213" i="4"/>
  <c r="P212" i="4"/>
  <c r="O212" i="4"/>
  <c r="J212" i="4"/>
  <c r="P211" i="4"/>
  <c r="O211" i="4"/>
  <c r="J211" i="4"/>
  <c r="P210" i="4"/>
  <c r="O210" i="4"/>
  <c r="J210" i="4"/>
  <c r="P209" i="4"/>
  <c r="O209" i="4"/>
  <c r="J209" i="4"/>
  <c r="P208" i="4"/>
  <c r="O208" i="4"/>
  <c r="J208" i="4"/>
  <c r="P207" i="4"/>
  <c r="O207" i="4"/>
  <c r="J207" i="4"/>
  <c r="P206" i="4"/>
  <c r="O206" i="4"/>
  <c r="J206" i="4"/>
  <c r="P205" i="4"/>
  <c r="O205" i="4"/>
  <c r="J205" i="4"/>
  <c r="P204" i="4"/>
  <c r="O204" i="4"/>
  <c r="J204" i="4"/>
  <c r="P203" i="4"/>
  <c r="O203" i="4"/>
  <c r="J203" i="4"/>
  <c r="P202" i="4"/>
  <c r="O202" i="4"/>
  <c r="J202" i="4"/>
  <c r="P201" i="4"/>
  <c r="O201" i="4"/>
  <c r="J201" i="4"/>
  <c r="P200" i="4"/>
  <c r="O200" i="4"/>
  <c r="J200" i="4"/>
  <c r="P199" i="4"/>
  <c r="O199" i="4"/>
  <c r="J199" i="4"/>
  <c r="P198" i="4"/>
  <c r="O198" i="4"/>
  <c r="J198" i="4"/>
  <c r="P197" i="4"/>
  <c r="O197" i="4"/>
  <c r="J197" i="4"/>
  <c r="P196" i="4"/>
  <c r="O196" i="4"/>
  <c r="J196" i="4"/>
  <c r="P195" i="4"/>
  <c r="O195" i="4"/>
  <c r="J195" i="4"/>
  <c r="P194" i="4"/>
  <c r="O194" i="4"/>
  <c r="J194" i="4"/>
  <c r="P193" i="4"/>
  <c r="O193" i="4"/>
  <c r="J193" i="4"/>
  <c r="P192" i="4"/>
  <c r="O192" i="4"/>
  <c r="J192" i="4"/>
  <c r="P191" i="4"/>
  <c r="O191" i="4"/>
  <c r="J191" i="4"/>
  <c r="P190" i="4"/>
  <c r="O190" i="4"/>
  <c r="J190" i="4"/>
  <c r="P189" i="4"/>
  <c r="O189" i="4"/>
  <c r="J189" i="4"/>
  <c r="P188" i="4"/>
  <c r="O188" i="4"/>
  <c r="J188" i="4"/>
  <c r="P187" i="4"/>
  <c r="O187" i="4"/>
  <c r="J187" i="4"/>
  <c r="P186" i="4"/>
  <c r="O186" i="4"/>
  <c r="J186" i="4"/>
  <c r="P185" i="4"/>
  <c r="O185" i="4"/>
  <c r="J185" i="4"/>
  <c r="P184" i="4"/>
  <c r="O184" i="4"/>
  <c r="J184" i="4"/>
  <c r="P183" i="4"/>
  <c r="O183" i="4"/>
  <c r="J183" i="4"/>
  <c r="P182" i="4"/>
  <c r="O182" i="4"/>
  <c r="J182" i="4"/>
  <c r="P181" i="4"/>
  <c r="O181" i="4"/>
  <c r="J181" i="4"/>
  <c r="P180" i="4"/>
  <c r="O180" i="4"/>
  <c r="J180" i="4"/>
  <c r="P179" i="4"/>
  <c r="O179" i="4"/>
  <c r="J179" i="4"/>
  <c r="P178" i="4"/>
  <c r="O178" i="4"/>
  <c r="J178" i="4"/>
  <c r="P177" i="4"/>
  <c r="O177" i="4"/>
  <c r="J177" i="4"/>
  <c r="P176" i="4"/>
  <c r="O176" i="4"/>
  <c r="J176" i="4"/>
  <c r="P175" i="4"/>
  <c r="O175" i="4"/>
  <c r="J175" i="4"/>
  <c r="P174" i="4"/>
  <c r="O174" i="4"/>
  <c r="J174" i="4"/>
  <c r="P173" i="4"/>
  <c r="O173" i="4"/>
  <c r="J173" i="4"/>
  <c r="P172" i="4"/>
  <c r="O172" i="4"/>
  <c r="J172" i="4"/>
  <c r="P171" i="4"/>
  <c r="O171" i="4"/>
  <c r="J171" i="4"/>
  <c r="P170" i="4"/>
  <c r="O170" i="4"/>
  <c r="J170" i="4"/>
  <c r="P169" i="4"/>
  <c r="O169" i="4"/>
  <c r="J169" i="4"/>
  <c r="P168" i="4"/>
  <c r="O168" i="4"/>
  <c r="J168" i="4"/>
  <c r="P167" i="4"/>
  <c r="O167" i="4"/>
  <c r="J167" i="4"/>
  <c r="P166" i="4"/>
  <c r="O166" i="4"/>
  <c r="J166" i="4"/>
  <c r="P165" i="4"/>
  <c r="O165" i="4"/>
  <c r="J165" i="4"/>
  <c r="P164" i="4"/>
  <c r="O164" i="4"/>
  <c r="J164" i="4"/>
  <c r="P163" i="4"/>
  <c r="O163" i="4"/>
  <c r="J163" i="4"/>
  <c r="P162" i="4"/>
  <c r="O162" i="4"/>
  <c r="J162" i="4"/>
  <c r="P161" i="4"/>
  <c r="O161" i="4"/>
  <c r="J161" i="4"/>
  <c r="P160" i="4"/>
  <c r="O160" i="4"/>
  <c r="J160" i="4"/>
  <c r="P159" i="4"/>
  <c r="O159" i="4"/>
  <c r="J159" i="4"/>
  <c r="P158" i="4"/>
  <c r="O158" i="4"/>
  <c r="J158" i="4"/>
  <c r="P157" i="4"/>
  <c r="O157" i="4"/>
  <c r="J157" i="4"/>
  <c r="P156" i="4"/>
  <c r="O156" i="4"/>
  <c r="J156" i="4"/>
  <c r="P155" i="4"/>
  <c r="O155" i="4"/>
  <c r="J155" i="4"/>
  <c r="P154" i="4"/>
  <c r="O154" i="4"/>
  <c r="J154" i="4"/>
  <c r="P153" i="4"/>
  <c r="O153" i="4"/>
  <c r="J153" i="4"/>
  <c r="P152" i="4"/>
  <c r="O152" i="4"/>
  <c r="J152" i="4"/>
  <c r="P151" i="4"/>
  <c r="O151" i="4"/>
  <c r="J151" i="4"/>
  <c r="P150" i="4"/>
  <c r="O150" i="4"/>
  <c r="J150" i="4"/>
  <c r="P149" i="4"/>
  <c r="O149" i="4"/>
  <c r="J149" i="4"/>
  <c r="P148" i="4"/>
  <c r="O148" i="4"/>
  <c r="J148" i="4"/>
  <c r="P147" i="4"/>
  <c r="O147" i="4"/>
  <c r="J147" i="4"/>
  <c r="P146" i="4"/>
  <c r="O146" i="4"/>
  <c r="J146" i="4"/>
  <c r="P145" i="4"/>
  <c r="O145" i="4"/>
  <c r="J145" i="4"/>
  <c r="P144" i="4"/>
  <c r="O144" i="4"/>
  <c r="J144" i="4"/>
  <c r="P143" i="4"/>
  <c r="O143" i="4"/>
  <c r="J143" i="4"/>
  <c r="P142" i="4"/>
  <c r="O142" i="4"/>
  <c r="J142" i="4"/>
  <c r="P141" i="4"/>
  <c r="O141" i="4"/>
  <c r="J141" i="4"/>
  <c r="P140" i="4"/>
  <c r="O140" i="4"/>
  <c r="J140" i="4"/>
  <c r="P139" i="4"/>
  <c r="O139" i="4"/>
  <c r="J139" i="4"/>
  <c r="P138" i="4"/>
  <c r="O138" i="4"/>
  <c r="J138" i="4"/>
  <c r="P137" i="4"/>
  <c r="O137" i="4"/>
  <c r="J137" i="4"/>
  <c r="P136" i="4"/>
  <c r="O136" i="4"/>
  <c r="J136" i="4"/>
  <c r="P135" i="4"/>
  <c r="O135" i="4"/>
  <c r="J135" i="4"/>
  <c r="P134" i="4"/>
  <c r="O134" i="4"/>
  <c r="J134" i="4"/>
  <c r="P133" i="4"/>
  <c r="O133" i="4"/>
  <c r="J133" i="4"/>
  <c r="P132" i="4"/>
  <c r="O132" i="4"/>
  <c r="J132" i="4"/>
  <c r="P131" i="4"/>
  <c r="O131" i="4"/>
  <c r="J131" i="4"/>
  <c r="P130" i="4"/>
  <c r="O130" i="4"/>
  <c r="J130" i="4"/>
  <c r="P129" i="4"/>
  <c r="O129" i="4"/>
  <c r="J129" i="4"/>
  <c r="P128" i="4"/>
  <c r="O128" i="4"/>
  <c r="J128" i="4"/>
  <c r="P127" i="4"/>
  <c r="O127" i="4"/>
  <c r="J127" i="4"/>
  <c r="P126" i="4"/>
  <c r="O126" i="4"/>
  <c r="J126" i="4"/>
  <c r="P125" i="4"/>
  <c r="O125" i="4"/>
  <c r="J125" i="4"/>
  <c r="P124" i="4"/>
  <c r="O124" i="4"/>
  <c r="J124" i="4"/>
  <c r="P123" i="4"/>
  <c r="O123" i="4"/>
  <c r="J123" i="4"/>
  <c r="P122" i="4"/>
  <c r="O122" i="4"/>
  <c r="J122" i="4"/>
  <c r="P121" i="4"/>
  <c r="O121" i="4"/>
  <c r="J121" i="4"/>
  <c r="P120" i="4"/>
  <c r="O120" i="4"/>
  <c r="J120" i="4"/>
  <c r="P119" i="4"/>
  <c r="O119" i="4"/>
  <c r="J119" i="4"/>
  <c r="P118" i="4"/>
  <c r="O118" i="4"/>
  <c r="J118" i="4"/>
  <c r="P117" i="4"/>
  <c r="O117" i="4"/>
  <c r="J117" i="4"/>
  <c r="P116" i="4"/>
  <c r="O116" i="4"/>
  <c r="J116" i="4"/>
  <c r="P115" i="4"/>
  <c r="O115" i="4"/>
  <c r="J115" i="4"/>
  <c r="P114" i="4"/>
  <c r="O114" i="4"/>
  <c r="J114" i="4"/>
  <c r="P113" i="4"/>
  <c r="O113" i="4"/>
  <c r="J113" i="4"/>
  <c r="P112" i="4"/>
  <c r="O112" i="4"/>
  <c r="J112" i="4"/>
  <c r="P111" i="4"/>
  <c r="O111" i="4"/>
  <c r="J111" i="4"/>
  <c r="P110" i="4"/>
  <c r="O110" i="4"/>
  <c r="J110" i="4"/>
  <c r="P109" i="4"/>
  <c r="O109" i="4"/>
  <c r="J109" i="4"/>
  <c r="P108" i="4"/>
  <c r="O108" i="4"/>
  <c r="J108" i="4"/>
  <c r="P107" i="4"/>
  <c r="O107" i="4"/>
  <c r="J107" i="4"/>
  <c r="P106" i="4"/>
  <c r="O106" i="4"/>
  <c r="J106" i="4"/>
  <c r="P105" i="4"/>
  <c r="O105" i="4"/>
  <c r="J105" i="4"/>
  <c r="P104" i="4"/>
  <c r="O104" i="4"/>
  <c r="J104" i="4"/>
  <c r="P103" i="4"/>
  <c r="O103" i="4"/>
  <c r="J103" i="4"/>
  <c r="P102" i="4"/>
  <c r="O102" i="4"/>
  <c r="J102" i="4"/>
  <c r="P101" i="4"/>
  <c r="O101" i="4"/>
  <c r="J101" i="4"/>
  <c r="P100" i="4"/>
  <c r="O100" i="4"/>
  <c r="J100" i="4"/>
  <c r="P99" i="4"/>
  <c r="O99" i="4"/>
  <c r="J99" i="4"/>
  <c r="P98" i="4"/>
  <c r="O98" i="4"/>
  <c r="J98" i="4"/>
  <c r="P97" i="4"/>
  <c r="O97" i="4"/>
  <c r="J97" i="4"/>
  <c r="P96" i="4"/>
  <c r="O96" i="4"/>
  <c r="J96" i="4"/>
  <c r="P95" i="4"/>
  <c r="O95" i="4"/>
  <c r="J95" i="4"/>
  <c r="P94" i="4"/>
  <c r="O94" i="4"/>
  <c r="J94" i="4"/>
  <c r="P93" i="4"/>
  <c r="O93" i="4"/>
  <c r="J93" i="4"/>
  <c r="P92" i="4"/>
  <c r="O92" i="4"/>
  <c r="J92" i="4"/>
  <c r="P91" i="4"/>
  <c r="O91" i="4"/>
  <c r="J91" i="4"/>
  <c r="P90" i="4"/>
  <c r="O90" i="4"/>
  <c r="J90" i="4"/>
  <c r="P89" i="4"/>
  <c r="O89" i="4"/>
  <c r="J89" i="4"/>
  <c r="P88" i="4"/>
  <c r="O88" i="4"/>
  <c r="J88" i="4"/>
  <c r="P87" i="4"/>
  <c r="O87" i="4"/>
  <c r="J87" i="4"/>
  <c r="P86" i="4"/>
  <c r="O86" i="4"/>
  <c r="J86" i="4"/>
  <c r="P85" i="4"/>
  <c r="O85" i="4"/>
  <c r="J85" i="4"/>
  <c r="P84" i="4"/>
  <c r="O84" i="4"/>
  <c r="J84" i="4"/>
  <c r="P83" i="4"/>
  <c r="O83" i="4"/>
  <c r="J83" i="4"/>
  <c r="P82" i="4"/>
  <c r="O82" i="4"/>
  <c r="J82" i="4"/>
  <c r="P81" i="4"/>
  <c r="O81" i="4"/>
  <c r="J81" i="4"/>
  <c r="P80" i="4"/>
  <c r="O80" i="4"/>
  <c r="J80" i="4"/>
  <c r="P79" i="4"/>
  <c r="O79" i="4"/>
  <c r="J79" i="4"/>
  <c r="P78" i="4"/>
  <c r="O78" i="4"/>
  <c r="J78" i="4"/>
  <c r="P77" i="4"/>
  <c r="O77" i="4"/>
  <c r="J77" i="4"/>
  <c r="P76" i="4"/>
  <c r="O76" i="4"/>
  <c r="J76" i="4"/>
  <c r="P75" i="4"/>
  <c r="O75" i="4"/>
  <c r="J75" i="4"/>
  <c r="P74" i="4"/>
  <c r="O74" i="4"/>
  <c r="J74" i="4"/>
  <c r="P73" i="4"/>
  <c r="O73" i="4"/>
  <c r="J73" i="4"/>
  <c r="P72" i="4"/>
  <c r="O72" i="4"/>
  <c r="J72" i="4"/>
  <c r="P71" i="4"/>
  <c r="O71" i="4"/>
  <c r="J71" i="4"/>
  <c r="P70" i="4"/>
  <c r="O70" i="4"/>
  <c r="J70" i="4"/>
  <c r="P69" i="4"/>
  <c r="O69" i="4"/>
  <c r="J69" i="4"/>
  <c r="P68" i="4"/>
  <c r="O68" i="4"/>
  <c r="J68" i="4"/>
  <c r="P67" i="4"/>
  <c r="O67" i="4"/>
  <c r="J67" i="4"/>
  <c r="P66" i="4"/>
  <c r="O66" i="4"/>
  <c r="J66" i="4"/>
  <c r="P65" i="4"/>
  <c r="O65" i="4"/>
  <c r="J65" i="4"/>
  <c r="P64" i="4"/>
  <c r="O64" i="4"/>
  <c r="J64" i="4"/>
  <c r="P63" i="4"/>
  <c r="O63" i="4"/>
  <c r="J63" i="4"/>
  <c r="P62" i="4"/>
  <c r="O62" i="4"/>
  <c r="J62" i="4"/>
  <c r="P61" i="4"/>
  <c r="O61" i="4"/>
  <c r="J61" i="4"/>
  <c r="P60" i="4"/>
  <c r="O60" i="4"/>
  <c r="J60" i="4"/>
  <c r="P59" i="4"/>
  <c r="O59" i="4"/>
  <c r="J59" i="4"/>
  <c r="P58" i="4"/>
  <c r="O58" i="4"/>
  <c r="J58" i="4"/>
  <c r="P57" i="4"/>
  <c r="O57" i="4"/>
  <c r="J57" i="4"/>
  <c r="P56" i="4"/>
  <c r="O56" i="4"/>
  <c r="J56" i="4"/>
  <c r="P55" i="4"/>
  <c r="O55" i="4"/>
  <c r="J55" i="4"/>
  <c r="P54" i="4"/>
  <c r="O54" i="4"/>
  <c r="J54" i="4"/>
  <c r="P53" i="4"/>
  <c r="O53" i="4"/>
  <c r="J53" i="4"/>
  <c r="P52" i="4"/>
  <c r="O52" i="4"/>
  <c r="J52" i="4"/>
  <c r="P51" i="4"/>
  <c r="O51" i="4"/>
  <c r="J51" i="4"/>
  <c r="P50" i="4"/>
  <c r="O50" i="4"/>
  <c r="J50" i="4"/>
  <c r="P49" i="4"/>
  <c r="O49" i="4"/>
  <c r="J49" i="4"/>
  <c r="P48" i="4"/>
  <c r="O48" i="4"/>
  <c r="J48" i="4"/>
  <c r="P47" i="4"/>
  <c r="O47" i="4"/>
  <c r="J47" i="4"/>
  <c r="P46" i="4"/>
  <c r="O46" i="4"/>
  <c r="J46" i="4"/>
  <c r="P45" i="4"/>
  <c r="O45" i="4"/>
  <c r="J45" i="4"/>
  <c r="P44" i="4"/>
  <c r="O44" i="4"/>
  <c r="J44" i="4"/>
  <c r="P43" i="4"/>
  <c r="O43" i="4"/>
  <c r="J43" i="4"/>
  <c r="P42" i="4"/>
  <c r="O42" i="4"/>
  <c r="J42" i="4"/>
  <c r="P41" i="4"/>
  <c r="O41" i="4"/>
  <c r="J41" i="4"/>
  <c r="P40" i="4"/>
  <c r="O40" i="4"/>
  <c r="J40" i="4"/>
  <c r="P39" i="4"/>
  <c r="O39" i="4"/>
  <c r="J39" i="4"/>
  <c r="P38" i="4"/>
  <c r="O38" i="4"/>
  <c r="J38" i="4"/>
  <c r="P37" i="4"/>
  <c r="O37" i="4"/>
  <c r="J37" i="4"/>
  <c r="P36" i="4"/>
  <c r="O36" i="4"/>
  <c r="J36" i="4"/>
  <c r="P35" i="4"/>
  <c r="O35" i="4"/>
  <c r="J35" i="4"/>
  <c r="P34" i="4"/>
  <c r="O34" i="4"/>
  <c r="J34" i="4"/>
  <c r="P33" i="4"/>
  <c r="O33" i="4"/>
  <c r="J33" i="4"/>
  <c r="P32" i="4"/>
  <c r="O32" i="4"/>
  <c r="J32" i="4"/>
  <c r="P31" i="4"/>
  <c r="O31" i="4"/>
  <c r="J31" i="4"/>
  <c r="P30" i="4"/>
  <c r="O30" i="4"/>
  <c r="J30" i="4"/>
  <c r="P29" i="4"/>
  <c r="O29" i="4"/>
  <c r="J29" i="4"/>
  <c r="P28" i="4"/>
  <c r="O28" i="4"/>
  <c r="J28" i="4"/>
  <c r="P27" i="4"/>
  <c r="O27" i="4"/>
  <c r="J27" i="4"/>
  <c r="P26" i="4"/>
  <c r="O26" i="4"/>
  <c r="J26" i="4"/>
  <c r="P25" i="4"/>
  <c r="O25" i="4"/>
  <c r="J25" i="4"/>
  <c r="P24" i="4"/>
  <c r="O24" i="4"/>
  <c r="J24" i="4"/>
  <c r="P23" i="4"/>
  <c r="O23" i="4"/>
  <c r="J23" i="4"/>
  <c r="P22" i="4"/>
  <c r="O22" i="4"/>
  <c r="J22" i="4"/>
  <c r="P21" i="4"/>
  <c r="O21" i="4"/>
  <c r="J21" i="4"/>
  <c r="P20" i="4"/>
  <c r="O20" i="4"/>
  <c r="J20" i="4"/>
  <c r="P19" i="4"/>
  <c r="O19" i="4"/>
  <c r="J19" i="4"/>
  <c r="P18" i="4"/>
  <c r="O18" i="4"/>
  <c r="J18" i="4"/>
  <c r="P17" i="4"/>
  <c r="O17" i="4"/>
  <c r="J17" i="4"/>
  <c r="P16" i="4"/>
  <c r="O16" i="4"/>
  <c r="J16" i="4"/>
  <c r="P15" i="4"/>
  <c r="O15" i="4"/>
  <c r="J15" i="4"/>
  <c r="P14" i="4"/>
  <c r="O14" i="4"/>
  <c r="J14" i="4"/>
  <c r="P13" i="4"/>
  <c r="O13" i="4"/>
  <c r="J13" i="4"/>
  <c r="P12" i="4"/>
  <c r="O12" i="4"/>
  <c r="J12" i="4"/>
  <c r="P11" i="4"/>
  <c r="O11" i="4"/>
  <c r="J11" i="4"/>
  <c r="P10" i="4"/>
  <c r="O10" i="4"/>
  <c r="J10" i="4"/>
  <c r="P9" i="4"/>
  <c r="O9" i="4"/>
  <c r="J9" i="4"/>
  <c r="P8" i="4"/>
  <c r="O8" i="4"/>
  <c r="J8" i="4"/>
  <c r="P7" i="4"/>
  <c r="O7" i="4"/>
  <c r="J7" i="4"/>
  <c r="P6" i="4"/>
  <c r="O6" i="4"/>
  <c r="J6" i="4"/>
  <c r="O216" i="5" l="1"/>
  <c r="N476" i="4"/>
  <c r="N515" i="4" s="1"/>
  <c r="N519" i="4" s="1"/>
  <c r="N517" i="4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<sst xmlns="http://schemas.openxmlformats.org/spreadsheetml/2006/main" count="11193" uniqueCount="2992">
  <si>
    <t>DOCUMENTO</t>
  </si>
  <si>
    <t>EDAD</t>
  </si>
  <si>
    <t>EPS</t>
  </si>
  <si>
    <t>ESTUDIO</t>
  </si>
  <si>
    <t>SERVICIO</t>
  </si>
  <si>
    <t>CONSECUTIVO</t>
  </si>
  <si>
    <t>FECHA</t>
  </si>
  <si>
    <t>MEDICO</t>
  </si>
  <si>
    <t>TECNOLOGO</t>
  </si>
  <si>
    <t>RUEDA GARCIA AURA MARIA</t>
  </si>
  <si>
    <t>SANITAS</t>
  </si>
  <si>
    <t>RODILLAS COMPARATIVAS</t>
  </si>
  <si>
    <t>C EXTERNA</t>
  </si>
  <si>
    <t>CLAUDIA</t>
  </si>
  <si>
    <t>HERRERA</t>
  </si>
  <si>
    <t>PEÑA GUERRERRO SAMUEL</t>
  </si>
  <si>
    <t>FAMISANAR</t>
  </si>
  <si>
    <t>PUÑO IZQ</t>
  </si>
  <si>
    <t>SEGUNDO NORBERTO ARIZA</t>
  </si>
  <si>
    <t>TORAX</t>
  </si>
  <si>
    <t>GAMBOA</t>
  </si>
  <si>
    <t>BARBOSA PAEZ MAURICIO</t>
  </si>
  <si>
    <t>MANO DER</t>
  </si>
  <si>
    <t xml:space="preserve">ERIBERTO AVILAN MORENO </t>
  </si>
  <si>
    <t>56A</t>
  </si>
  <si>
    <t>CADERA COMPARATIVA</t>
  </si>
  <si>
    <t>PIZARRO</t>
  </si>
  <si>
    <t xml:space="preserve">GERALDINE </t>
  </si>
  <si>
    <t xml:space="preserve">ANA CECILIA ROZO AVILAN </t>
  </si>
  <si>
    <t>64A</t>
  </si>
  <si>
    <t xml:space="preserve">COMPENSAR </t>
  </si>
  <si>
    <t xml:space="preserve">URGENCIAS </t>
  </si>
  <si>
    <t>SEXO</t>
  </si>
  <si>
    <t>F</t>
  </si>
  <si>
    <t>M</t>
  </si>
  <si>
    <t>83A</t>
  </si>
  <si>
    <t>16A</t>
  </si>
  <si>
    <t>71A</t>
  </si>
  <si>
    <t xml:space="preserve">NORBERTO ENRIQUE SANTIGO </t>
  </si>
  <si>
    <t>79A</t>
  </si>
  <si>
    <t>PIE DERECHO</t>
  </si>
  <si>
    <t>MARTINEZ</t>
  </si>
  <si>
    <t xml:space="preserve">DANIEL ANTONIO GONZALEZ AAPUSHANA </t>
  </si>
  <si>
    <t>37A</t>
  </si>
  <si>
    <t xml:space="preserve">NUEVA EPS </t>
  </si>
  <si>
    <t xml:space="preserve">RODILLA DERECHA </t>
  </si>
  <si>
    <t xml:space="preserve">LILIA YOLANDA ALMECIGA VEGA </t>
  </si>
  <si>
    <t>53A</t>
  </si>
  <si>
    <t xml:space="preserve">CRANEO </t>
  </si>
  <si>
    <t xml:space="preserve">C.EXTERNA </t>
  </si>
  <si>
    <t>C.EXTERNA</t>
  </si>
  <si>
    <t xml:space="preserve">EXTERNO </t>
  </si>
  <si>
    <t xml:space="preserve">AURORA ILMA MOLINA DE SANTIGO </t>
  </si>
  <si>
    <t>73A</t>
  </si>
  <si>
    <t xml:space="preserve">RODILLA IZQUIERDA </t>
  </si>
  <si>
    <t xml:space="preserve">LUZ ANGELA CIFUENTES CORREDOR </t>
  </si>
  <si>
    <t>40A</t>
  </si>
  <si>
    <t xml:space="preserve">MEDICINA PREPAGADA SURAMERICANA </t>
  </si>
  <si>
    <t xml:space="preserve">PIE DERECHO </t>
  </si>
  <si>
    <t>POSADA</t>
  </si>
  <si>
    <t>NOMBRE Y APELLIDO PACIENTE</t>
  </si>
  <si>
    <t>HERNANDO RUEDA ESCOBAR</t>
  </si>
  <si>
    <t>PIES COMPARATIVOS</t>
  </si>
  <si>
    <t>CARDONA</t>
  </si>
  <si>
    <t>MAURICIO BARRERA RICO</t>
  </si>
  <si>
    <t>JHON WILMER BUENO CRUZ</t>
  </si>
  <si>
    <t>REJA COSTAL IZQ</t>
  </si>
  <si>
    <t>PELAEZ</t>
  </si>
  <si>
    <t>JULIANA DE LA ESPRIELLA GARCIA</t>
  </si>
  <si>
    <t>COLUMNA CERVICAL</t>
  </si>
  <si>
    <t>COLUMNA DORSAL</t>
  </si>
  <si>
    <t>REINA</t>
  </si>
  <si>
    <t>ROBERTO RODRIGUEZ SANCHEZ</t>
  </si>
  <si>
    <t>RICO</t>
  </si>
  <si>
    <t>JOSE ENRIQUE GARCIA BELTRAN</t>
  </si>
  <si>
    <t>HOMBRO DER</t>
  </si>
  <si>
    <t>GUIO</t>
  </si>
  <si>
    <t>ANA LUCIA GARCIA SANTIAGO</t>
  </si>
  <si>
    <t>FABIAN NOLBERTO CLAVIJO BELTRAN</t>
  </si>
  <si>
    <t>ELIZABETH FERNANDEZ TOVAR</t>
  </si>
  <si>
    <t>TOBILLO DER</t>
  </si>
  <si>
    <t>GOMEZ</t>
  </si>
  <si>
    <t>YAZMIN ALEXANDRA RUMBOS FLOREZ</t>
  </si>
  <si>
    <t>VEN39624</t>
  </si>
  <si>
    <t>SECRETARIA DE SALUD</t>
  </si>
  <si>
    <t>EDGAR OCTAVIO ROJAS GARZON</t>
  </si>
  <si>
    <t>ANGELA JAZMIN  MARTINEZ VARGAS</t>
  </si>
  <si>
    <t>SALUD TOTAL</t>
  </si>
  <si>
    <t>PIERNA</t>
  </si>
  <si>
    <t>SARMIENTO RODRIGUEZ LUCY</t>
  </si>
  <si>
    <t>NARANJO</t>
  </si>
  <si>
    <t>PIE DER</t>
  </si>
  <si>
    <t>GARCIA TRUJILLO JUAN DIEGO</t>
  </si>
  <si>
    <t>TRUJILLO REYES ANA ROSA</t>
  </si>
  <si>
    <t>SEGUROS BOLIVAR</t>
  </si>
  <si>
    <t>ANTEBRAZO IZQ</t>
  </si>
  <si>
    <t>MUÑECA IZQ</t>
  </si>
  <si>
    <t>HERNANDO AVELLANEDA CASTRO</t>
  </si>
  <si>
    <t>LARGACHA</t>
  </si>
  <si>
    <t>PREVISORA SOAT</t>
  </si>
  <si>
    <t>DANIEL  FERNANDO GUTIERREZ HERRERA</t>
  </si>
  <si>
    <t>CODO IZQ</t>
  </si>
  <si>
    <t>MANO IZQ</t>
  </si>
  <si>
    <t xml:space="preserve">IRENARCO RAMIREZ MEHECHA </t>
  </si>
  <si>
    <t>54A</t>
  </si>
  <si>
    <t xml:space="preserve">SALCEDO </t>
  </si>
  <si>
    <t xml:space="preserve">MARIA DE LOS ANGELES CORTES GARCIA </t>
  </si>
  <si>
    <t>62A</t>
  </si>
  <si>
    <t xml:space="preserve">TOBILLO DERECHO </t>
  </si>
  <si>
    <t xml:space="preserve">GAMBOA </t>
  </si>
  <si>
    <t xml:space="preserve">AURORA PARRA SUAREZ </t>
  </si>
  <si>
    <t>58A</t>
  </si>
  <si>
    <t xml:space="preserve">CLARA INES ROZO AVILAN </t>
  </si>
  <si>
    <t xml:space="preserve">EVELYN SOFIA SALAS MANTILLA </t>
  </si>
  <si>
    <t>11A</t>
  </si>
  <si>
    <t xml:space="preserve">SEGUROS DE VIDA DEL ESTADO </t>
  </si>
  <si>
    <t>CRANEO</t>
  </si>
  <si>
    <t xml:space="preserve">HUESOS NASALES </t>
  </si>
  <si>
    <t xml:space="preserve">FLOR MARINA MARTINEZ GARZON </t>
  </si>
  <si>
    <t>44A</t>
  </si>
  <si>
    <t xml:space="preserve">BALCAZAR </t>
  </si>
  <si>
    <t>TOBILLO</t>
  </si>
  <si>
    <t xml:space="preserve">SAMHARA LINARES MARTINEZ </t>
  </si>
  <si>
    <t>1A</t>
  </si>
  <si>
    <t xml:space="preserve">JOSEFINA VICTORIA MUÑOZ MANCERA </t>
  </si>
  <si>
    <t>66A</t>
  </si>
  <si>
    <t xml:space="preserve">ALIANSALUD </t>
  </si>
  <si>
    <t xml:space="preserve">TORAX </t>
  </si>
  <si>
    <t xml:space="preserve">FABIAN ARMANDO INTENCIPA ACOSTA </t>
  </si>
  <si>
    <t>29A</t>
  </si>
  <si>
    <t>SERVISALUD</t>
  </si>
  <si>
    <t xml:space="preserve">PIERNA </t>
  </si>
  <si>
    <t xml:space="preserve">ERIKA MAGALI ANZOLA PINZON </t>
  </si>
  <si>
    <t>33A</t>
  </si>
  <si>
    <t>COLMENA ARL</t>
  </si>
  <si>
    <t xml:space="preserve">DANA MICHEL FUENTES VILLALBA </t>
  </si>
  <si>
    <t>12A</t>
  </si>
  <si>
    <t>ANA BEATRIZ VASQUEZ</t>
  </si>
  <si>
    <t>COLUMNA LUMBOSACRA</t>
  </si>
  <si>
    <t>RODRIGUEZ</t>
  </si>
  <si>
    <t>CODO DER</t>
  </si>
  <si>
    <t>LISED LILIANA ALMECIGA MARTINEZ</t>
  </si>
  <si>
    <t>DARIO ESCOBAR GONZALEZ</t>
  </si>
  <si>
    <t>CRANEO SIMPLE</t>
  </si>
  <si>
    <t>COLUMNA TORAXICA</t>
  </si>
  <si>
    <t>HUMERO IZQ</t>
  </si>
  <si>
    <t xml:space="preserve">ERNESTO BARRERA RICO </t>
  </si>
  <si>
    <t>MANO IZQUIERDA</t>
  </si>
  <si>
    <t>ANA LUCIA RIVEROS HERRERA</t>
  </si>
  <si>
    <t>60A</t>
  </si>
  <si>
    <t>ROBERTH JOSE ZAPATA HERNANDEZ</t>
  </si>
  <si>
    <t>9A</t>
  </si>
  <si>
    <t>SUAREZ</t>
  </si>
  <si>
    <t xml:space="preserve">EDGAR CRISTOBAL VASQUEZ SEQUERA </t>
  </si>
  <si>
    <t>52A</t>
  </si>
  <si>
    <t xml:space="preserve">PIE IZQUIERDO </t>
  </si>
  <si>
    <t xml:space="preserve">KAREN DANIELA CARRION GUIO </t>
  </si>
  <si>
    <t>18A</t>
  </si>
  <si>
    <t xml:space="preserve">SAUL GEURRERO </t>
  </si>
  <si>
    <t>6M</t>
  </si>
  <si>
    <t xml:space="preserve">GOMEZ </t>
  </si>
  <si>
    <t xml:space="preserve">ALBA YANETH LEGUIZAMON CASTRO </t>
  </si>
  <si>
    <t>43A</t>
  </si>
  <si>
    <t xml:space="preserve">YONATHAN FERNANDO PARADA LOPEZ </t>
  </si>
  <si>
    <t xml:space="preserve">EIMY SOFIA REMACHE PERDIGON </t>
  </si>
  <si>
    <t>2A</t>
  </si>
  <si>
    <t xml:space="preserve">CAPITAL SALUD </t>
  </si>
  <si>
    <t xml:space="preserve">LLANO </t>
  </si>
  <si>
    <t xml:space="preserve">ROSA DEL TRANSITO FAGUA FONSECA </t>
  </si>
  <si>
    <t>93A</t>
  </si>
  <si>
    <t>ESLEIDER EMMANUEL ALVORNOS GUTIERREZ</t>
  </si>
  <si>
    <t>PT5911425</t>
  </si>
  <si>
    <t>7A</t>
  </si>
  <si>
    <t>CADERAS COMPARATIVAS</t>
  </si>
  <si>
    <t>ARRAUT</t>
  </si>
  <si>
    <t>OSCAR GABRIEL ALVORNOS GUTIERREZ</t>
  </si>
  <si>
    <t>PT7856215</t>
  </si>
  <si>
    <t>10M</t>
  </si>
  <si>
    <t>MERCEDES CRUZ FUERTE</t>
  </si>
  <si>
    <t>CABUYA</t>
  </si>
  <si>
    <t>MARIA SUSANA CORTES GARZON</t>
  </si>
  <si>
    <t>CELINA BLANCA UBAQUE ROJAS</t>
  </si>
  <si>
    <t>MUÑECAS BILATERAL</t>
  </si>
  <si>
    <t>RINCON</t>
  </si>
  <si>
    <t>ADRIANA PATRICIA MARTINEZ MORENO</t>
  </si>
  <si>
    <t>CARLOS EDUARDO PAVA BAUTISTA</t>
  </si>
  <si>
    <t>JUSTINO VENEGAS DIAZ</t>
  </si>
  <si>
    <t>ABDOMEN SIMPLE</t>
  </si>
  <si>
    <t>SANDRA PAOLA CORTEZ RINCON</t>
  </si>
  <si>
    <t>CERVICAL</t>
  </si>
  <si>
    <t>GOMEZ TORREZ FREDY STEVEN</t>
  </si>
  <si>
    <t>SANTANA MORENO ANDRES JULIAN</t>
  </si>
  <si>
    <t>8A</t>
  </si>
  <si>
    <t>COLOMBIANA DE ASIETNCIA</t>
  </si>
  <si>
    <t>JUAN DAVID GARZONORTEGA</t>
  </si>
  <si>
    <t>OSCAR HERNANDO BUITRAGO REYES</t>
  </si>
  <si>
    <t xml:space="preserve">LINA MARIA VENEGAS PRIETO </t>
  </si>
  <si>
    <t>34A</t>
  </si>
  <si>
    <t>OSCAR JAVIER VASQUEZ BELTRAN</t>
  </si>
  <si>
    <t>39A</t>
  </si>
  <si>
    <t xml:space="preserve">MANO </t>
  </si>
  <si>
    <t xml:space="preserve">DIANA MARCELA VASQUEZ RUEDA </t>
  </si>
  <si>
    <t>32A</t>
  </si>
  <si>
    <t>COLUMNA LUMBAR</t>
  </si>
  <si>
    <t xml:space="preserve">CABUYA </t>
  </si>
  <si>
    <t xml:space="preserve">YOLANDA CARREÑO CRUZ </t>
  </si>
  <si>
    <t>67A</t>
  </si>
  <si>
    <t xml:space="preserve">DERLY ROCIO VENEGAS LUQUE </t>
  </si>
  <si>
    <t>FEMUR</t>
  </si>
  <si>
    <t xml:space="preserve">RODILLA </t>
  </si>
  <si>
    <t xml:space="preserve">DAIRON STIWEN AYALA ARDILA </t>
  </si>
  <si>
    <t xml:space="preserve">JOSE ROLANDO ZAPATA HERNANDEZ </t>
  </si>
  <si>
    <t xml:space="preserve">BLANCA TERESA ALMECIGA MARTINEZ </t>
  </si>
  <si>
    <t>63A</t>
  </si>
  <si>
    <t xml:space="preserve">IAN SEBASTIAN VARON QUIÑONES </t>
  </si>
  <si>
    <t>5A</t>
  </si>
  <si>
    <t>COMPENSAR</t>
  </si>
  <si>
    <t>URGENCIAS</t>
  </si>
  <si>
    <t xml:space="preserve">JORGE ADELMO MUÑOZ CRIOLLO </t>
  </si>
  <si>
    <t>70A</t>
  </si>
  <si>
    <t xml:space="preserve">FAMISANAR </t>
  </si>
  <si>
    <t xml:space="preserve">DOLLY ADRIANA CRUZ ALMECIGA </t>
  </si>
  <si>
    <t xml:space="preserve">BERNARDO GUTIERREZ RODRIGUEZ </t>
  </si>
  <si>
    <t>NANCY SANABRIA VARGAS</t>
  </si>
  <si>
    <t>42A</t>
  </si>
  <si>
    <t xml:space="preserve">SARA SOFIA MUÑOZ SANCHEZ </t>
  </si>
  <si>
    <t>5M</t>
  </si>
  <si>
    <t xml:space="preserve">CADERA -RODILLAS -PIES COMP </t>
  </si>
  <si>
    <t>MIGUEL ANGEL ESCOBAR ESCOBAR</t>
  </si>
  <si>
    <t>PT6340511</t>
  </si>
  <si>
    <t>20A</t>
  </si>
  <si>
    <t>68A</t>
  </si>
  <si>
    <t>EMILY DARLYNCORRALES PRIETO</t>
  </si>
  <si>
    <t>CLEMENCIA INES FLOREZ DE PINZON</t>
  </si>
  <si>
    <t>BLANCA CENAIDA CRUZ VELASQUEZ</t>
  </si>
  <si>
    <t>VICTOR FABIO CORTES PERDIGON</t>
  </si>
  <si>
    <t>JULIANA AVILA CLAVIJO</t>
  </si>
  <si>
    <t>JORGE ANDRES CANTOR NIÑO</t>
  </si>
  <si>
    <t>49A</t>
  </si>
  <si>
    <t>JUAN ROBERTO VARGAS AGUIRRE</t>
  </si>
  <si>
    <t>15A</t>
  </si>
  <si>
    <t>CESAR LEONARDO AVELLANEDA PEÑA</t>
  </si>
  <si>
    <t>LUIS HERVERT HERNANDEZ AVILAN</t>
  </si>
  <si>
    <t xml:space="preserve">OLGA MARIA GUZMAN RODRIGUEZ </t>
  </si>
  <si>
    <t>72A</t>
  </si>
  <si>
    <t>22A</t>
  </si>
  <si>
    <t xml:space="preserve">JUAN JOSE PRIETO DIAZ </t>
  </si>
  <si>
    <t>6A</t>
  </si>
  <si>
    <t>GABRIELINA MARTINEZ</t>
  </si>
  <si>
    <t>JAIRO HUMBERTO COCUNUBO MUÑOZ</t>
  </si>
  <si>
    <t>SANDRA PATRICIA MARTINEZ TRIVIÑO</t>
  </si>
  <si>
    <t>50A</t>
  </si>
  <si>
    <t xml:space="preserve">MARIA CRISTINA ESCOBAR DE HERRERA </t>
  </si>
  <si>
    <t>69A</t>
  </si>
  <si>
    <t xml:space="preserve">ROSALBA CASTRO LEGUIZAMON </t>
  </si>
  <si>
    <t xml:space="preserve">HAROLD MAURICIO MONTERO ESPINOSA </t>
  </si>
  <si>
    <t xml:space="preserve">CRISTIAN ALEXANDER GOMEZ RODRIGUEZ </t>
  </si>
  <si>
    <t>13A</t>
  </si>
  <si>
    <t xml:space="preserve">ALICIA CARRERO DE ESCOBAR </t>
  </si>
  <si>
    <t>80A</t>
  </si>
  <si>
    <t xml:space="preserve">MARISOL FLOREZ CEPEDA </t>
  </si>
  <si>
    <t>SOAT SEG BOLIVAR</t>
  </si>
  <si>
    <t>DAVID FELIPE ROZO AVELLANEDA</t>
  </si>
  <si>
    <t>NOHEMY VARGAS MARTINEZ</t>
  </si>
  <si>
    <t>YENNY ISABEL AVELLANEDA MENDEZ</t>
  </si>
  <si>
    <t>SINDY PAOLA PARRA CARRANZA</t>
  </si>
  <si>
    <t>28A</t>
  </si>
  <si>
    <t>35A</t>
  </si>
  <si>
    <t>GLADYS DEL ROSARIO CASTRO BRODA</t>
  </si>
  <si>
    <t>51A</t>
  </si>
  <si>
    <t>MERY CIFUENTES ALMECIGA</t>
  </si>
  <si>
    <t xml:space="preserve">TEMILDA INES CIFUENTES MARTINEZ </t>
  </si>
  <si>
    <t xml:space="preserve">ROBERTO GARCIA PERDIGON </t>
  </si>
  <si>
    <t>74A</t>
  </si>
  <si>
    <t>LUZ AMPARO GOMEZ RINCON</t>
  </si>
  <si>
    <t>LUZ ANGELA CIFUENTES CORREDOR</t>
  </si>
  <si>
    <t>SURAMERICANA DE SEGUROS DE VIDA</t>
  </si>
  <si>
    <t xml:space="preserve">TEMILDA JIMENEZ MORENO </t>
  </si>
  <si>
    <t>57A</t>
  </si>
  <si>
    <t xml:space="preserve">SERVISALUD </t>
  </si>
  <si>
    <t xml:space="preserve">ANYI CATALINA SANDINO PULIDO </t>
  </si>
  <si>
    <t>JELISMAR DARIANNY MORILLO SANCHEZ</t>
  </si>
  <si>
    <t>PT 1274259</t>
  </si>
  <si>
    <t xml:space="preserve">TEOFILO OCHOA </t>
  </si>
  <si>
    <t>VEN 1356238</t>
  </si>
  <si>
    <t>86A</t>
  </si>
  <si>
    <t xml:space="preserve">SECRETARIA DE CUNDINAMARCA </t>
  </si>
  <si>
    <t xml:space="preserve">MARIA MILAGROS BARRERA GARZON </t>
  </si>
  <si>
    <t>4M</t>
  </si>
  <si>
    <t xml:space="preserve">ANA FABIOLA SANCHEZ DE VARGAS </t>
  </si>
  <si>
    <t>78A</t>
  </si>
  <si>
    <t xml:space="preserve">ELIZABETH FERNANDEZ TOVAR </t>
  </si>
  <si>
    <t>47A</t>
  </si>
  <si>
    <t xml:space="preserve">SARA CARRILLO MORA </t>
  </si>
  <si>
    <t>GABRIEL MATIAS CHINOME CERON</t>
  </si>
  <si>
    <t>SUSANA RODRIGUEZ DE SASTOQUE</t>
  </si>
  <si>
    <t>MARIA LIBIA CUBILLOS PARRA</t>
  </si>
  <si>
    <t>DANIELA ALMECIGA VENEGAS</t>
  </si>
  <si>
    <t>24A</t>
  </si>
  <si>
    <t>VICTORIA MARTINEZ CRUZ</t>
  </si>
  <si>
    <t>2M</t>
  </si>
  <si>
    <t>VIOLETA CAROLINA PEREZ MELO</t>
  </si>
  <si>
    <t>61A</t>
  </si>
  <si>
    <t>JORGE HUMBERTO BARBOSA RESTREPO</t>
  </si>
  <si>
    <t>ALBA NIDIA TAPIERO ALAPE</t>
  </si>
  <si>
    <t>GRACIELA FLOREZ CUBILLOS</t>
  </si>
  <si>
    <t>JUAN ALVARO CIFUENTES OSORIO</t>
  </si>
  <si>
    <t>DIANA CATALINA GOMEZ GONZALEZ</t>
  </si>
  <si>
    <t>25A</t>
  </si>
  <si>
    <t>ERIK YESID VENEGAS BARRIGA</t>
  </si>
  <si>
    <t>JOSE OBEIN COLLAZOS TRIVIÑO</t>
  </si>
  <si>
    <t>TULIA CUBILLOS PARRA</t>
  </si>
  <si>
    <t>THAMARA ALEJANDRA OLAVE TRUJILLO</t>
  </si>
  <si>
    <t>PAOLA ANDREA CASTAÑEDA SUAREZ</t>
  </si>
  <si>
    <t>LUZ STELLA GIRALDO GOMEZ</t>
  </si>
  <si>
    <t>ALFREDO BELTRAN PEDRAZA</t>
  </si>
  <si>
    <t>ALEJANDRA RODRIGUEZ ALMANZA</t>
  </si>
  <si>
    <t>26A</t>
  </si>
  <si>
    <t>SAUL GUERRERO</t>
  </si>
  <si>
    <t>JEYSA  YOLIMA VELASQUEZ TRIVIÑO</t>
  </si>
  <si>
    <t>ALEJANDRO PERDIGON</t>
  </si>
  <si>
    <t>YENNY MARLENY GAMBOA GARZON</t>
  </si>
  <si>
    <t>36A</t>
  </si>
  <si>
    <t xml:space="preserve">ANA MARIA RINCON PEDRAZA </t>
  </si>
  <si>
    <t>MARIA DEL PILAR ORJUELA RAMIREZ</t>
  </si>
  <si>
    <t xml:space="preserve">PEDRO NEL GOMEZ PEÑA </t>
  </si>
  <si>
    <t>84A</t>
  </si>
  <si>
    <t xml:space="preserve">LUIS JAIME ALMECIGA CASTRO </t>
  </si>
  <si>
    <t xml:space="preserve">ANA CARLOTA VENEGAS GARCIA </t>
  </si>
  <si>
    <t>GERONIMO ORJUELA CASTILLA</t>
  </si>
  <si>
    <t xml:space="preserve">ISLENA VALENCIA FORERO </t>
  </si>
  <si>
    <t xml:space="preserve">ALLISON DANIELA COPETE CUBILLOS </t>
  </si>
  <si>
    <t xml:space="preserve">MARIO SNEIDER ROCHA RAMIREZ </t>
  </si>
  <si>
    <t>31A</t>
  </si>
  <si>
    <t>ARL</t>
  </si>
  <si>
    <t>MARCO AURELIO DIAZ SOSA</t>
  </si>
  <si>
    <t>AUGUSTO IVAN CUELLAR SANCHEZ</t>
  </si>
  <si>
    <t>PEDRO PABLO PEREZ PARRA</t>
  </si>
  <si>
    <t>ROSA MARIA CIFUENTES DE SANTIAGO</t>
  </si>
  <si>
    <t>ANTHONY DAVID RIVERO PIÑA</t>
  </si>
  <si>
    <t>ELSA MAGNOLIA PARRA PEREZ</t>
  </si>
  <si>
    <t>38A</t>
  </si>
  <si>
    <t>CLAUDIA BIBIANA CASTRO GUERRA</t>
  </si>
  <si>
    <t>JUAN ESTEBAN ALMECIGA PINZON</t>
  </si>
  <si>
    <t>17A</t>
  </si>
  <si>
    <t>GLORIA MARIA AMORTEGUI</t>
  </si>
  <si>
    <t>FLORENCIO GARCIA FLOREZ</t>
  </si>
  <si>
    <t>KATHERIN RIVEROS CAPERA</t>
  </si>
  <si>
    <t>JUAN DANIEL GACHA CIFUENTE</t>
  </si>
  <si>
    <t>4A</t>
  </si>
  <si>
    <t>DAVID FELIPE CASTRO CHOACHI</t>
  </si>
  <si>
    <t>EMLIO CIFUENTES PINEDA</t>
  </si>
  <si>
    <t>JEIMS DILAN LEON VIRVIESCAS</t>
  </si>
  <si>
    <t>30A</t>
  </si>
  <si>
    <t>MARIA EVELIA CHJAVEZ DE ROJAS</t>
  </si>
  <si>
    <t>GABRIELINA FLOREZ FLOREZ</t>
  </si>
  <si>
    <t xml:space="preserve">NICOLAS CIFUENTES PINILLA </t>
  </si>
  <si>
    <t xml:space="preserve">ISIDRO MANCIPE GARCIA </t>
  </si>
  <si>
    <t xml:space="preserve">HILDA MARIA FUENTES CAICEDO </t>
  </si>
  <si>
    <t>59A</t>
  </si>
  <si>
    <t xml:space="preserve">SANTIAGO GONZALEZ MOLINA </t>
  </si>
  <si>
    <t>LUZ MARINA PABON TERNERA</t>
  </si>
  <si>
    <t xml:space="preserve">OVIDIO AMORTEGUI GARCIA </t>
  </si>
  <si>
    <t>LUZ DARY CIFUENTES MARTINEZ</t>
  </si>
  <si>
    <t xml:space="preserve">SAMANTHA MICAN RODRIGUEZ </t>
  </si>
  <si>
    <t xml:space="preserve">SANITAS </t>
  </si>
  <si>
    <t xml:space="preserve">SARA ESTHEFANY OLCUNCHE PENCHE </t>
  </si>
  <si>
    <t>19A</t>
  </si>
  <si>
    <t xml:space="preserve">STEVEN DANIEL CARMONA ESCALONA </t>
  </si>
  <si>
    <t>VEN 918419701</t>
  </si>
  <si>
    <t xml:space="preserve">JULIET MARITZA VELASQUEZ RAMIREZ </t>
  </si>
  <si>
    <t xml:space="preserve">MARIA LEONILDE ALBA DE CASTRO </t>
  </si>
  <si>
    <t>88A</t>
  </si>
  <si>
    <t xml:space="preserve">ODILIA MORENO DE MORENO </t>
  </si>
  <si>
    <t>MARIA TERESA GONZALEZ NIVIA</t>
  </si>
  <si>
    <t xml:space="preserve">DILAN CAMILO CUCUNUBA SUA </t>
  </si>
  <si>
    <t>MARIA ISABEL RODRIGUEZ PRADA</t>
  </si>
  <si>
    <t>MANUEL ANTONIO BERMUDEZ ALDANA</t>
  </si>
  <si>
    <t>JOSE EUCARIO BELTRAN PEÑA</t>
  </si>
  <si>
    <t>IO VANESA ORJUELA SILVA</t>
  </si>
  <si>
    <t>AGUSTINA MARTINEZ DE LAVAREZ</t>
  </si>
  <si>
    <t>JOSE PASCUAL GARZON TRIVIÑO</t>
  </si>
  <si>
    <t>ROBERTO MORENO GARCIA</t>
  </si>
  <si>
    <t>GUILLERNO TRIVIÑO SANTIAGO</t>
  </si>
  <si>
    <t>OTILIA ISABEL HOYOS</t>
  </si>
  <si>
    <t>CARLOS ARTURO SANCHEZ OVALLE</t>
  </si>
  <si>
    <t>55A</t>
  </si>
  <si>
    <t>ROSA MARIA MARTINEZ RIOS</t>
  </si>
  <si>
    <t>ADRIANA CLAVIJO AVILAN</t>
  </si>
  <si>
    <t>48A</t>
  </si>
  <si>
    <t>LAURA XIMENA MANRIQUE FLORIAN</t>
  </si>
  <si>
    <t>27A</t>
  </si>
  <si>
    <t xml:space="preserve">SOAT </t>
  </si>
  <si>
    <t>BRENDA JURANY RAMIREZ PARDO</t>
  </si>
  <si>
    <t>NICOLAS ESTEBAN MORA MENDEZ</t>
  </si>
  <si>
    <t>10A</t>
  </si>
  <si>
    <t>MARIA MARGARITA DE ANGULO</t>
  </si>
  <si>
    <t>91A</t>
  </si>
  <si>
    <t>ALICIA NOVOA DE COPETE</t>
  </si>
  <si>
    <t>MARITZA TRUJILLO GARCIA</t>
  </si>
  <si>
    <t>LEONEL PALACIOS MALDONADO</t>
  </si>
  <si>
    <t>JOHANA PATRICIA SANABRIA</t>
  </si>
  <si>
    <t>SOAT</t>
  </si>
  <si>
    <t>ESTEBAN JOSE VENEGAS ROZO</t>
  </si>
  <si>
    <t xml:space="preserve">JUAN DIEGO SUAREZ BONILLA </t>
  </si>
  <si>
    <t xml:space="preserve">COOSALUD </t>
  </si>
  <si>
    <t xml:space="preserve">MERCEDES MORENO DE ROJAS </t>
  </si>
  <si>
    <t xml:space="preserve">FLOR MARINA RIOJA ESCOBAR </t>
  </si>
  <si>
    <t xml:space="preserve">JOHN MICHAEL PORRAS RODRIGUEZ </t>
  </si>
  <si>
    <t>21A</t>
  </si>
  <si>
    <t>PARTICULAR</t>
  </si>
  <si>
    <t xml:space="preserve">MARIA FERNANDA RAMIREZ ROJAS </t>
  </si>
  <si>
    <t xml:space="preserve">SALUD TOTAL </t>
  </si>
  <si>
    <t xml:space="preserve">ALIRIO ESQUIVEL ESCOBAR AVELLANEDA </t>
  </si>
  <si>
    <t xml:space="preserve">TZVIA CLAUDIA ELEK </t>
  </si>
  <si>
    <t>CE 306488727</t>
  </si>
  <si>
    <t xml:space="preserve">MARIA SUSANA BELTRAN GARZON </t>
  </si>
  <si>
    <t xml:space="preserve">LUCAS ISAAC HERNANDEZ CORRALES </t>
  </si>
  <si>
    <t xml:space="preserve">ANDRES FELIPE RODRIGUEZ AGUILERA </t>
  </si>
  <si>
    <t xml:space="preserve">ESLEIDER ENMANUEL ALBORNOZ GUTIEREZ </t>
  </si>
  <si>
    <t>PT 5911425</t>
  </si>
  <si>
    <t xml:space="preserve">ANGELA LIZETH VENEGAS GUERRERO </t>
  </si>
  <si>
    <t>SANI TAS</t>
  </si>
  <si>
    <t xml:space="preserve">ANA ISABEL NIÑO DE BELTRAN </t>
  </si>
  <si>
    <t xml:space="preserve">EVELYN DANIELA MARTINEZ MOYANO </t>
  </si>
  <si>
    <t>3A</t>
  </si>
  <si>
    <t xml:space="preserve">LIAM MATEO GARCIA AVILA </t>
  </si>
  <si>
    <t>TAMARA ESCOBAR FLOREZ</t>
  </si>
  <si>
    <t>ROSALBA FLOREZ CUBILLOS</t>
  </si>
  <si>
    <t>MANUEL ALBERTO PERDIGON</t>
  </si>
  <si>
    <t>DIEGO ENRIQUE ZAMBRANO MORALES</t>
  </si>
  <si>
    <t>CARLOS JULIO LOPEZ RODRIGUEZ</t>
  </si>
  <si>
    <t>VEN10960687</t>
  </si>
  <si>
    <t>MARIA ALBA PULIDO DE MARTINEZ</t>
  </si>
  <si>
    <t>LAURA VANESA CASTAÑEDA SANABRIA</t>
  </si>
  <si>
    <t>MARIA LUISA CORTES SANTIAGO</t>
  </si>
  <si>
    <t>MARIA SOFIA NIETO GARCIA</t>
  </si>
  <si>
    <t>LAURA VALENTINA MELO SANCJEZ</t>
  </si>
  <si>
    <t>SILVANA SASTOQUE HOYOS</t>
  </si>
  <si>
    <t>EDISOM ARNOLDO ABRIL LEON</t>
  </si>
  <si>
    <t>ZULMA ASTRID PIRATOVA CONTRERAS</t>
  </si>
  <si>
    <t xml:space="preserve">JUAN MANUEL SUAREZ SUAREZ </t>
  </si>
  <si>
    <t xml:space="preserve">WILSON CIFUENTES CLAVIJO </t>
  </si>
  <si>
    <t xml:space="preserve">ANA ZOILA GOMEZ PARRA </t>
  </si>
  <si>
    <t xml:space="preserve">YERALDIN MARIA ALVAREZ SERNA </t>
  </si>
  <si>
    <t xml:space="preserve">LUZ ANGELA MURCIA RODRIGUEZ </t>
  </si>
  <si>
    <t xml:space="preserve">ISABELLA PINEDA VASQUEZ </t>
  </si>
  <si>
    <t xml:space="preserve">SERGIO ANDRES GUAQUETA VIRUEZ </t>
  </si>
  <si>
    <t xml:space="preserve">CAMILO EDUARDO ZAMBRANO HERNANDEZ </t>
  </si>
  <si>
    <t>DYLAN ALEJANDRO PORRAS BELLO</t>
  </si>
  <si>
    <t xml:space="preserve">LUZ ELENA VASQUEZ PRIETO </t>
  </si>
  <si>
    <t xml:space="preserve">JACOBO CABEZAS RODRIGUEZ </t>
  </si>
  <si>
    <t xml:space="preserve">MAURICIO SERGIO BARBOSA PAEZ </t>
  </si>
  <si>
    <t xml:space="preserve">MELVINSON JACINTO SALLAGO ALVAREZ </t>
  </si>
  <si>
    <t>PT 6531073</t>
  </si>
  <si>
    <t>ANA DELIA GUTIERREZ BARRERA</t>
  </si>
  <si>
    <t>JHON ANDREY AVELLANEDA CIFUENTES</t>
  </si>
  <si>
    <t>YAMILETH RODRIGUEZ OIDOR</t>
  </si>
  <si>
    <t>WILLIAM MORANTES ACOSTA</t>
  </si>
  <si>
    <t>ERIK RENE CIFUENTES MARTINEZ</t>
  </si>
  <si>
    <t>ADRIAN ALEJANDRO CIFUENTES CARREÑO</t>
  </si>
  <si>
    <t>SUSANA GUERRERO PEÑUELA</t>
  </si>
  <si>
    <t>ESTEBAN MARTINEZ COLMENARES</t>
  </si>
  <si>
    <t>ALIANZALUD</t>
  </si>
  <si>
    <t>EVELIN CELESTE RODRIGUEZ BORDA</t>
  </si>
  <si>
    <t>PT6549860</t>
  </si>
  <si>
    <t>DIANA YESIMAR FIGUEROA VARGAS</t>
  </si>
  <si>
    <t>RUBEN ZAMBRANO LUGO</t>
  </si>
  <si>
    <t>JOAQUIN EMILIO RODRIGUEZ VELASQUEZ</t>
  </si>
  <si>
    <t>7M</t>
  </si>
  <si>
    <t>EYDAN JOSEPH MORENO HORTUA</t>
  </si>
  <si>
    <t>EMILIANA CANTOR GRIMALDOS</t>
  </si>
  <si>
    <t>SAMUEL ANDRES AMAYA CASSO</t>
  </si>
  <si>
    <t xml:space="preserve">MARIA ANTONIA ALMECIGA TOVAR </t>
  </si>
  <si>
    <t xml:space="preserve">GEINNER PALLARES BARBOSA </t>
  </si>
  <si>
    <t>45A</t>
  </si>
  <si>
    <t xml:space="preserve">ALBA NIDIA TAPIERO ALAPE </t>
  </si>
  <si>
    <t>46A</t>
  </si>
  <si>
    <t xml:space="preserve">JAIME ARIAS CRUZ </t>
  </si>
  <si>
    <t>65A</t>
  </si>
  <si>
    <t xml:space="preserve">JOAN FELIPE AREVALO LOPEZ </t>
  </si>
  <si>
    <t xml:space="preserve">MARIA ALEJANDRA LOPEZ </t>
  </si>
  <si>
    <t xml:space="preserve">MAXIMILIANO ESCORCIA CASTRO </t>
  </si>
  <si>
    <t xml:space="preserve">MARIA SUSANA TORRES DE RIVEROS </t>
  </si>
  <si>
    <t>75A</t>
  </si>
  <si>
    <t xml:space="preserve">FRANZ STANLEY MARTINEZ AVILAN </t>
  </si>
  <si>
    <t xml:space="preserve">JORGE CIFUENTES AYALA </t>
  </si>
  <si>
    <t>ALFONSO JOSE RAMIREZ TORREEGLOZA</t>
  </si>
  <si>
    <t xml:space="preserve">MARINA GALLEGO DE HENAO </t>
  </si>
  <si>
    <t>81A</t>
  </si>
  <si>
    <t xml:space="preserve">LUCERO DE LAS ESTRELLAS GUERRERO  MEJIA </t>
  </si>
  <si>
    <t xml:space="preserve">HUGO CARREÑO RIAÑO </t>
  </si>
  <si>
    <t xml:space="preserve">GLADIS RAMIREZ GOMEZ </t>
  </si>
  <si>
    <t xml:space="preserve">JUAN JOSE VILLABON OQUENDO </t>
  </si>
  <si>
    <t xml:space="preserve">LUIS FELIPE TRIVIÑO SANTIAGO </t>
  </si>
  <si>
    <t xml:space="preserve">JOHN ALEXANDER RUIZ MORENO </t>
  </si>
  <si>
    <t xml:space="preserve">MARIA VERONICA BARRETO QUIROZ </t>
  </si>
  <si>
    <t xml:space="preserve">JUAN ESTEBAN GAMBOA CUERVO </t>
  </si>
  <si>
    <t>14A</t>
  </si>
  <si>
    <t xml:space="preserve">NUMERO DE FACTURA </t>
  </si>
  <si>
    <t>S-2176930</t>
  </si>
  <si>
    <t>CA 2318922</t>
  </si>
  <si>
    <t>CA 2319070</t>
  </si>
  <si>
    <t>S-2177021</t>
  </si>
  <si>
    <t>S-2177039</t>
  </si>
  <si>
    <t>CA 2319105</t>
  </si>
  <si>
    <t>S-2177035</t>
  </si>
  <si>
    <t>CA 2319290</t>
  </si>
  <si>
    <t>S-2176946</t>
  </si>
  <si>
    <t>S-2176971</t>
  </si>
  <si>
    <t>S-2176975</t>
  </si>
  <si>
    <t>S-2177026</t>
  </si>
  <si>
    <t>CA 2319101</t>
  </si>
  <si>
    <t>CA 2319142</t>
  </si>
  <si>
    <t>S-2177094</t>
  </si>
  <si>
    <t>S-2177098</t>
  </si>
  <si>
    <t>CA 2319308</t>
  </si>
  <si>
    <t>S-2177115</t>
  </si>
  <si>
    <t>S-2177153</t>
  </si>
  <si>
    <t xml:space="preserve">LIAM JOSHUE FLOREZ FLOREZ </t>
  </si>
  <si>
    <t>CA 2319602</t>
  </si>
  <si>
    <t>CA 2319558</t>
  </si>
  <si>
    <t>S-2177150</t>
  </si>
  <si>
    <t>S-2177139</t>
  </si>
  <si>
    <t>CA 2319771</t>
  </si>
  <si>
    <t>S-2177211</t>
  </si>
  <si>
    <t>S- 2177210</t>
  </si>
  <si>
    <t>CA 2319738</t>
  </si>
  <si>
    <t>CA 2319709</t>
  </si>
  <si>
    <t>CA 2319710</t>
  </si>
  <si>
    <t xml:space="preserve">MIA ANTONELLA CUBILLOS RIVEROS </t>
  </si>
  <si>
    <t>SO 645356</t>
  </si>
  <si>
    <t>SO 645616</t>
  </si>
  <si>
    <t>SO 645658</t>
  </si>
  <si>
    <t>S-123297</t>
  </si>
  <si>
    <t>S-12363</t>
  </si>
  <si>
    <t>S-123324</t>
  </si>
  <si>
    <t>S-123350</t>
  </si>
  <si>
    <t>S-123316</t>
  </si>
  <si>
    <t>S-123372</t>
  </si>
  <si>
    <t>SO 646257</t>
  </si>
  <si>
    <t>S-123381</t>
  </si>
  <si>
    <t>S-123384</t>
  </si>
  <si>
    <t>SO 646379</t>
  </si>
  <si>
    <t>SO 646316</t>
  </si>
  <si>
    <t>CA 2320093</t>
  </si>
  <si>
    <t>CA 2320063</t>
  </si>
  <si>
    <t>CA 2320082</t>
  </si>
  <si>
    <t>CA 2320121</t>
  </si>
  <si>
    <t>CA 23200123</t>
  </si>
  <si>
    <t>S-2177276</t>
  </si>
  <si>
    <t>CA 2320423</t>
  </si>
  <si>
    <t>CA 2320474</t>
  </si>
  <si>
    <t>CA 2320152</t>
  </si>
  <si>
    <t>CA 2320308</t>
  </si>
  <si>
    <t>S-123371</t>
  </si>
  <si>
    <t>S-2177311</t>
  </si>
  <si>
    <t>S-2177299</t>
  </si>
  <si>
    <t>S-2177347</t>
  </si>
  <si>
    <t>CA 2320380</t>
  </si>
  <si>
    <t>S-2177328</t>
  </si>
  <si>
    <t>S-2177331</t>
  </si>
  <si>
    <t>CA 2320632</t>
  </si>
  <si>
    <t>S-2177350</t>
  </si>
  <si>
    <t>S-2177361</t>
  </si>
  <si>
    <t>S-2177393</t>
  </si>
  <si>
    <t>S-2177378</t>
  </si>
  <si>
    <t>CA 2320614</t>
  </si>
  <si>
    <t>CA2320733</t>
  </si>
  <si>
    <t>CA 2320703</t>
  </si>
  <si>
    <t>S-2177449</t>
  </si>
  <si>
    <t>CA 2320641</t>
  </si>
  <si>
    <t>S-2177421</t>
  </si>
  <si>
    <t>S-2177120</t>
  </si>
  <si>
    <t>S-2177516</t>
  </si>
  <si>
    <t>S-2177531</t>
  </si>
  <si>
    <t>S-2177528</t>
  </si>
  <si>
    <t>S-2177483</t>
  </si>
  <si>
    <t>S-2177480</t>
  </si>
  <si>
    <t>S-2177471</t>
  </si>
  <si>
    <t>CA 20678931</t>
  </si>
  <si>
    <t>S-2177562</t>
  </si>
  <si>
    <t>S-2177577</t>
  </si>
  <si>
    <t>CA 2321015</t>
  </si>
  <si>
    <t>s-2177583</t>
  </si>
  <si>
    <t>AD-548370</t>
  </si>
  <si>
    <t>AD-548383</t>
  </si>
  <si>
    <t>S-2177576</t>
  </si>
  <si>
    <t>S-2177580</t>
  </si>
  <si>
    <t>AD-548668</t>
  </si>
  <si>
    <t>AD-548488</t>
  </si>
  <si>
    <t>S-2177590</t>
  </si>
  <si>
    <t>AD-548693</t>
  </si>
  <si>
    <t>CA2321250</t>
  </si>
  <si>
    <t>S-2177625</t>
  </si>
  <si>
    <t>CA2321275</t>
  </si>
  <si>
    <t>AD548704</t>
  </si>
  <si>
    <t>S-2177628</t>
  </si>
  <si>
    <t>AD548759</t>
  </si>
  <si>
    <t>AD548766</t>
  </si>
  <si>
    <t>AD548777</t>
  </si>
  <si>
    <t>S-2177645</t>
  </si>
  <si>
    <t>AD548844</t>
  </si>
  <si>
    <t>AD548826</t>
  </si>
  <si>
    <t>AD548837</t>
  </si>
  <si>
    <t>AD548881</t>
  </si>
  <si>
    <t>AD548880</t>
  </si>
  <si>
    <t>AD548994</t>
  </si>
  <si>
    <t>CA2321453</t>
  </si>
  <si>
    <t>AD549054</t>
  </si>
  <si>
    <t>S-2177660</t>
  </si>
  <si>
    <t>S-2177684</t>
  </si>
  <si>
    <t>S-2177690</t>
  </si>
  <si>
    <t>CA2321462</t>
  </si>
  <si>
    <t>CA2321463</t>
  </si>
  <si>
    <t>AD549118</t>
  </si>
  <si>
    <t>AD549112</t>
  </si>
  <si>
    <t>AD549104</t>
  </si>
  <si>
    <t>CA2321391</t>
  </si>
  <si>
    <t>HARKIN ANDRES CAÑAS MONTABAN</t>
  </si>
  <si>
    <t>LUZ MIRYAM CLAVIJO PULIDO</t>
  </si>
  <si>
    <t>AD548977</t>
  </si>
  <si>
    <t>AD548997</t>
  </si>
  <si>
    <t>PT5356984</t>
  </si>
  <si>
    <t>CA2321579</t>
  </si>
  <si>
    <t>S-2177740</t>
  </si>
  <si>
    <t>S-2177739</t>
  </si>
  <si>
    <t xml:space="preserve">CAJACOPI </t>
  </si>
  <si>
    <t>AD549183</t>
  </si>
  <si>
    <t>CA2321627</t>
  </si>
  <si>
    <t>PT4487201</t>
  </si>
  <si>
    <t>AD549293</t>
  </si>
  <si>
    <t>CA2321686</t>
  </si>
  <si>
    <t>CA2321660</t>
  </si>
  <si>
    <t>S-2177772</t>
  </si>
  <si>
    <t>AD549330</t>
  </si>
  <si>
    <t>AD549301</t>
  </si>
  <si>
    <t>AD549318</t>
  </si>
  <si>
    <t>AD549230</t>
  </si>
  <si>
    <t>CA2321757</t>
  </si>
  <si>
    <t>S-2177821</t>
  </si>
  <si>
    <t>CA2321793</t>
  </si>
  <si>
    <t>S-2177837</t>
  </si>
  <si>
    <t>S-2177839</t>
  </si>
  <si>
    <t>AD-549427</t>
  </si>
  <si>
    <t>AD-549370</t>
  </si>
  <si>
    <t>AD549449</t>
  </si>
  <si>
    <t>S-2177849</t>
  </si>
  <si>
    <t>AD-549464</t>
  </si>
  <si>
    <t>AD-549480</t>
  </si>
  <si>
    <t>AD-549525</t>
  </si>
  <si>
    <t>CA2321872</t>
  </si>
  <si>
    <t>CA2321866</t>
  </si>
  <si>
    <t>AD549533</t>
  </si>
  <si>
    <t>CA2321962</t>
  </si>
  <si>
    <t>ASMET SALUD</t>
  </si>
  <si>
    <t>AD549662</t>
  </si>
  <si>
    <t>AD549652</t>
  </si>
  <si>
    <t>POSITIVA</t>
  </si>
  <si>
    <t>CA2322012</t>
  </si>
  <si>
    <t>S-2177886</t>
  </si>
  <si>
    <t xml:space="preserve">COMPENSAR  </t>
  </si>
  <si>
    <t>AD549634</t>
  </si>
  <si>
    <t>CA2322054</t>
  </si>
  <si>
    <t>CA2322048</t>
  </si>
  <si>
    <t>CA2322055</t>
  </si>
  <si>
    <t>CA2322018</t>
  </si>
  <si>
    <t>CA2321977</t>
  </si>
  <si>
    <t>CA2321988</t>
  </si>
  <si>
    <t>CA2321955</t>
  </si>
  <si>
    <t>CA2321974</t>
  </si>
  <si>
    <t>S-2177861</t>
  </si>
  <si>
    <t>CA2321970</t>
  </si>
  <si>
    <t>CA2322019</t>
  </si>
  <si>
    <t>CA2322000</t>
  </si>
  <si>
    <t>AD-548095</t>
  </si>
  <si>
    <t>S-2177326</t>
  </si>
  <si>
    <t>MANUELA ESTABANAS MANRIQUEZ GALINDO</t>
  </si>
  <si>
    <t>SINDRY YINNETH SANTIAGO</t>
  </si>
  <si>
    <t>ROQUE SASTOQUE VELASQUEZ</t>
  </si>
  <si>
    <t>BEYLIN MILENA CORRALES PRIETO</t>
  </si>
  <si>
    <t>ERNESTO BARRERA RICO</t>
  </si>
  <si>
    <t>VALERIA LOPEZ CALDERON</t>
  </si>
  <si>
    <t>DISPENSARIO MEDICO SURORIENTE</t>
  </si>
  <si>
    <t>JACOB DAVID POSDA VIASUS</t>
  </si>
  <si>
    <t>MED PRE SURAMERICANA</t>
  </si>
  <si>
    <t>LUBIN CRUZ RAMOS</t>
  </si>
  <si>
    <t>URGENC IAS</t>
  </si>
  <si>
    <t>ANGIE VIVIANA CASTILLO CAMPOS</t>
  </si>
  <si>
    <t>S-2177934</t>
  </si>
  <si>
    <t>ESTHER NOEMI B ELLORIN TAPIZQUEN</t>
  </si>
  <si>
    <t>CE799316</t>
  </si>
  <si>
    <t>CA2322237</t>
  </si>
  <si>
    <t>ALEJANDRO SANCHEZ MARTINEZ</t>
  </si>
  <si>
    <t>CA2322241</t>
  </si>
  <si>
    <t>LUIS FELIPE ALAYON CIFUENTES</t>
  </si>
  <si>
    <t>CA2322247</t>
  </si>
  <si>
    <t>SANDRA NELLY VENEGAS PRIETO</t>
  </si>
  <si>
    <t>S-2177942</t>
  </si>
  <si>
    <t>CLAUDIA AURORA DIAZ LEURO</t>
  </si>
  <si>
    <t>S-2177948</t>
  </si>
  <si>
    <t>CE306488727</t>
  </si>
  <si>
    <t>CA2322256</t>
  </si>
  <si>
    <t>CA2322266</t>
  </si>
  <si>
    <t>ANDRES MATIAS ACOSTA PIZARRO</t>
  </si>
  <si>
    <t>BELISARIO CIFUENTES CIFUENTES</t>
  </si>
  <si>
    <t>HERNAN JESUS BUENO GAÑAN</t>
  </si>
  <si>
    <t>ELIANA MARIA HERRERA ACUÑA</t>
  </si>
  <si>
    <t>AD-548058</t>
  </si>
  <si>
    <t>AD-548103</t>
  </si>
  <si>
    <t>AD-548114</t>
  </si>
  <si>
    <t>AD-548067</t>
  </si>
  <si>
    <t>AD-548133</t>
  </si>
  <si>
    <t>AD-548174</t>
  </si>
  <si>
    <t>AD-548252</t>
  </si>
  <si>
    <t>AD-548255</t>
  </si>
  <si>
    <t>AD-548282</t>
  </si>
  <si>
    <t>CA-2321033</t>
  </si>
  <si>
    <t>AD-546471</t>
  </si>
  <si>
    <t>AD-546488</t>
  </si>
  <si>
    <t>AD-546512</t>
  </si>
  <si>
    <t>AD-546575</t>
  </si>
  <si>
    <t>AD-546634</t>
  </si>
  <si>
    <t>AD-546664</t>
  </si>
  <si>
    <t>AD-544289</t>
  </si>
  <si>
    <t>AD-544286</t>
  </si>
  <si>
    <t>AD-544309</t>
  </si>
  <si>
    <t>AD-544383</t>
  </si>
  <si>
    <t>AD-544429</t>
  </si>
  <si>
    <t>AD-544483</t>
  </si>
  <si>
    <t>AD-544618</t>
  </si>
  <si>
    <t>AD-544669</t>
  </si>
  <si>
    <t>AD-544690</t>
  </si>
  <si>
    <t>AD-544677</t>
  </si>
  <si>
    <t>AD-544705</t>
  </si>
  <si>
    <t>AD-544718</t>
  </si>
  <si>
    <t>AD-544731</t>
  </si>
  <si>
    <t>AD-544721</t>
  </si>
  <si>
    <t>AD-544730</t>
  </si>
  <si>
    <t>AD-544842</t>
  </si>
  <si>
    <t>AD-544857</t>
  </si>
  <si>
    <t>AD-544889</t>
  </si>
  <si>
    <t>AD-544906</t>
  </si>
  <si>
    <t>AD-544915</t>
  </si>
  <si>
    <t>AD-544918</t>
  </si>
  <si>
    <t>AD-544962</t>
  </si>
  <si>
    <t>AD-545051</t>
  </si>
  <si>
    <t>AD-545364</t>
  </si>
  <si>
    <t>AD-545443</t>
  </si>
  <si>
    <t>AD-545464</t>
  </si>
  <si>
    <t>AD-545481</t>
  </si>
  <si>
    <t>AD-545591</t>
  </si>
  <si>
    <t>AD-545582</t>
  </si>
  <si>
    <t>AD-545623</t>
  </si>
  <si>
    <t>AD-545619</t>
  </si>
  <si>
    <t>AD-545612</t>
  </si>
  <si>
    <t>5AD-45591</t>
  </si>
  <si>
    <t>AD-545648</t>
  </si>
  <si>
    <t>AD-545644</t>
  </si>
  <si>
    <t>AD-545651</t>
  </si>
  <si>
    <t>AD-545900</t>
  </si>
  <si>
    <t>AD-545953</t>
  </si>
  <si>
    <t>AD-545994</t>
  </si>
  <si>
    <t>AD-545998</t>
  </si>
  <si>
    <t>AD-545993</t>
  </si>
  <si>
    <t>AD-546003</t>
  </si>
  <si>
    <t>AD-546010</t>
  </si>
  <si>
    <t>AD-545421</t>
  </si>
  <si>
    <t>AD-546237</t>
  </si>
  <si>
    <t>AD-546303</t>
  </si>
  <si>
    <t>AD-546426</t>
  </si>
  <si>
    <t>AD-546813</t>
  </si>
  <si>
    <t>AD-546876</t>
  </si>
  <si>
    <t>AD-546855</t>
  </si>
  <si>
    <t>AD-546937</t>
  </si>
  <si>
    <t>AD-546944</t>
  </si>
  <si>
    <t>AD-547056</t>
  </si>
  <si>
    <t>AD-547058</t>
  </si>
  <si>
    <t>AD-547093</t>
  </si>
  <si>
    <t>AD-547104</t>
  </si>
  <si>
    <t>AD-547102</t>
  </si>
  <si>
    <t>AD-547130</t>
  </si>
  <si>
    <t>AD-547181</t>
  </si>
  <si>
    <t>AD-547187</t>
  </si>
  <si>
    <t>AD-547182</t>
  </si>
  <si>
    <t>AD-547201</t>
  </si>
  <si>
    <t>AD-547231</t>
  </si>
  <si>
    <t>AD-547230</t>
  </si>
  <si>
    <t>AD-547387</t>
  </si>
  <si>
    <t>AD-547423</t>
  </si>
  <si>
    <t>AD-547401</t>
  </si>
  <si>
    <t>AD-547420</t>
  </si>
  <si>
    <t>AD-547424</t>
  </si>
  <si>
    <t>AD-547473</t>
  </si>
  <si>
    <t>AD-547529</t>
  </si>
  <si>
    <t>AD-547584</t>
  </si>
  <si>
    <t>AD-547699</t>
  </si>
  <si>
    <t>AD-547732</t>
  </si>
  <si>
    <t>AD-547753</t>
  </si>
  <si>
    <t>AD-547765</t>
  </si>
  <si>
    <t>AD-547855</t>
  </si>
  <si>
    <t>AD-547877</t>
  </si>
  <si>
    <t>AD-547920</t>
  </si>
  <si>
    <t>AD-547962</t>
  </si>
  <si>
    <t>AD-547934</t>
  </si>
  <si>
    <t>AD-547972</t>
  </si>
  <si>
    <t>AD-547967</t>
  </si>
  <si>
    <t>AD-548300</t>
  </si>
  <si>
    <t>AD-548320</t>
  </si>
  <si>
    <t>AD-549681</t>
  </si>
  <si>
    <t>AD-549683</t>
  </si>
  <si>
    <t>AD-549814</t>
  </si>
  <si>
    <t>AD-549767</t>
  </si>
  <si>
    <t>AD-549826</t>
  </si>
  <si>
    <t>AD-549841</t>
  </si>
  <si>
    <t>AD-549846</t>
  </si>
  <si>
    <t>AD-549858</t>
  </si>
  <si>
    <t>AD-550038</t>
  </si>
  <si>
    <t>AD-549856</t>
  </si>
  <si>
    <t>AD-550155</t>
  </si>
  <si>
    <t>AD-550177</t>
  </si>
  <si>
    <t>AD-550173</t>
  </si>
  <si>
    <t>AD-550206</t>
  </si>
  <si>
    <t xml:space="preserve">MISAEL AREVALO ROZO </t>
  </si>
  <si>
    <t>AD-550281</t>
  </si>
  <si>
    <t xml:space="preserve">JUAN ALBERTO PARRA HERNANDEZ </t>
  </si>
  <si>
    <t>76A</t>
  </si>
  <si>
    <t>CA-2322394</t>
  </si>
  <si>
    <t xml:space="preserve">MARIA ISABEL PINEDA DE PERDIGON  </t>
  </si>
  <si>
    <t>CA-2322391</t>
  </si>
  <si>
    <t xml:space="preserve">CRISTIAN RODRIGUEZ PEÑA </t>
  </si>
  <si>
    <t>AD-550311</t>
  </si>
  <si>
    <t xml:space="preserve">HERMELINDA VENEGAS VENEGAS </t>
  </si>
  <si>
    <t>87A</t>
  </si>
  <si>
    <t>AD-550321</t>
  </si>
  <si>
    <t xml:space="preserve">YEFFERSON STIVEN CIFUENTES GUERRERO </t>
  </si>
  <si>
    <t>CA-2322413</t>
  </si>
  <si>
    <t>S-2178015</t>
  </si>
  <si>
    <t xml:space="preserve">MARIA CAROLA NOVOA RIVERA </t>
  </si>
  <si>
    <t>S-2178016</t>
  </si>
  <si>
    <t>FABIAN ALFONSO CARRION PENAGOS</t>
  </si>
  <si>
    <t>AD-550243</t>
  </si>
  <si>
    <t xml:space="preserve">MANUEL ARTURO AYALA  FLORES </t>
  </si>
  <si>
    <t>ARL POSITIVA</t>
  </si>
  <si>
    <t>AD-550416</t>
  </si>
  <si>
    <t xml:space="preserve">LUNA SOFIA RODRIGUEZ FORERO </t>
  </si>
  <si>
    <t>AD-550439</t>
  </si>
  <si>
    <t xml:space="preserve">ANA BERTILDA RODRIGUEZ PARRA </t>
  </si>
  <si>
    <t>AD-550436</t>
  </si>
  <si>
    <t xml:space="preserve">JACOB PINZON AVELLANEDA </t>
  </si>
  <si>
    <t>AD-550442</t>
  </si>
  <si>
    <t>GLORIA CRISTIANA BOHORQUEZ PINEDA</t>
  </si>
  <si>
    <t>CA2322553</t>
  </si>
  <si>
    <t>ERIKA NATALU TOVAR ARIAS</t>
  </si>
  <si>
    <t>S-2178048</t>
  </si>
  <si>
    <t>JOSUE VILLANUEVA RODRIGUEZ</t>
  </si>
  <si>
    <t>S-2178040</t>
  </si>
  <si>
    <t>CARMEN LUCY GARCIA</t>
  </si>
  <si>
    <t>S-2178065</t>
  </si>
  <si>
    <t>AD550508</t>
  </si>
  <si>
    <t>MARTHA LUZ BELTRAN FUQUENE</t>
  </si>
  <si>
    <t>S-2178063</t>
  </si>
  <si>
    <t>LINA ESMERALDA BARRERA GUERRERO</t>
  </si>
  <si>
    <t>AD-550505</t>
  </si>
  <si>
    <t>CA2322599</t>
  </si>
  <si>
    <t>ANA MIRTA PRIETO MORA</t>
  </si>
  <si>
    <t>JOSE ROBERTO CLAVIJO</t>
  </si>
  <si>
    <t>AD550526</t>
  </si>
  <si>
    <t>S-2178069</t>
  </si>
  <si>
    <t>JEIMMY LIZETH BARRETO PINZON</t>
  </si>
  <si>
    <t>S-2178074</t>
  </si>
  <si>
    <t>CA2322614</t>
  </si>
  <si>
    <t>CRISTOBAL  ERRAZURIS COX</t>
  </si>
  <si>
    <t>FELIPE MONTOYA MORA</t>
  </si>
  <si>
    <t>LA PREVISORA</t>
  </si>
  <si>
    <t>CA2322683</t>
  </si>
  <si>
    <t>CLAUDIA GUTIERREZ SEGURA</t>
  </si>
  <si>
    <t>AD550638</t>
  </si>
  <si>
    <t>JOEL DAVID ANTONIO PEÑA</t>
  </si>
  <si>
    <t>AD550664</t>
  </si>
  <si>
    <t xml:space="preserve">FLOR MARINA NOVOA BOBADILLA </t>
  </si>
  <si>
    <t>S-2178107</t>
  </si>
  <si>
    <t xml:space="preserve">YEIME ANDREA GUIO FLOREZ </t>
  </si>
  <si>
    <t>CA-35221483</t>
  </si>
  <si>
    <t xml:space="preserve">EDELIO ANTONIO RINCON </t>
  </si>
  <si>
    <t>S-2178122</t>
  </si>
  <si>
    <t>VICENTE CUBILLOS PARRA</t>
  </si>
  <si>
    <t>CA-2322769</t>
  </si>
  <si>
    <t>AD-550761</t>
  </si>
  <si>
    <t xml:space="preserve">ELIXY REISHEL FUENTES MEDINA </t>
  </si>
  <si>
    <t>PT 6906340</t>
  </si>
  <si>
    <t>CA-2322791</t>
  </si>
  <si>
    <t xml:space="preserve">ALEXIMAR SALOME MONTERO CONTRERAS </t>
  </si>
  <si>
    <t>CA-1116384466</t>
  </si>
  <si>
    <t xml:space="preserve">DANIEL IVAN MORA MARTIN </t>
  </si>
  <si>
    <t>AD-550771</t>
  </si>
  <si>
    <t xml:space="preserve">ANA PAOLA TOCASUCHE BELTRAN </t>
  </si>
  <si>
    <t>AD-550779</t>
  </si>
  <si>
    <t xml:space="preserve">ANDRES CASTILLA VIANA </t>
  </si>
  <si>
    <t>S-2178157</t>
  </si>
  <si>
    <t xml:space="preserve">MARIA DE LA CRUZ NAVAS RIVAS </t>
  </si>
  <si>
    <t>PT 5293983</t>
  </si>
  <si>
    <t>CA-2322811</t>
  </si>
  <si>
    <t>S-2178168</t>
  </si>
  <si>
    <t xml:space="preserve">FERNANDO JOSE ANGARITA GOMEZ </t>
  </si>
  <si>
    <t>AD-550849</t>
  </si>
  <si>
    <t xml:space="preserve">JAIRO ENRIQUE CORTES VILLAMIL </t>
  </si>
  <si>
    <t>AD-550871</t>
  </si>
  <si>
    <t>ANGELA BELINDA QUEMBA</t>
  </si>
  <si>
    <t>CA2322900</t>
  </si>
  <si>
    <t>LEONOR AMORTEGUI DIAZ</t>
  </si>
  <si>
    <t>CA232902</t>
  </si>
  <si>
    <t>CA2322926</t>
  </si>
  <si>
    <t>DIANA CAROLINA LOPEZ CAMRAGO</t>
  </si>
  <si>
    <t>EDGAR UBALDO GONZALEZ ALMANZA</t>
  </si>
  <si>
    <t>CA2322937</t>
  </si>
  <si>
    <t>CA2322942</t>
  </si>
  <si>
    <t>LUZ MABEL GARCIA DE GOMEZ</t>
  </si>
  <si>
    <t>MILER GAEL CASTILLO CARREÑO</t>
  </si>
  <si>
    <t>CA2322935</t>
  </si>
  <si>
    <t>ANDREY ALEXANDER MONROY MARTINEZ</t>
  </si>
  <si>
    <t>CA2322952</t>
  </si>
  <si>
    <t>VICTOR FRANCISCO SEPULVEDA PELAYO</t>
  </si>
  <si>
    <t>41A</t>
  </si>
  <si>
    <t>CA2322966</t>
  </si>
  <si>
    <t>MARIA ISMENIA GUERRERO MORENO</t>
  </si>
  <si>
    <t>S-2178226</t>
  </si>
  <si>
    <t>PEDRO PABLO RAMOS RAMIREZ</t>
  </si>
  <si>
    <t>S-3068750</t>
  </si>
  <si>
    <t>GABRIELA MENDEZ ESCOBAR</t>
  </si>
  <si>
    <t>AD551020</t>
  </si>
  <si>
    <t>JOSE RICARDO CIFUENTES ALAYON</t>
  </si>
  <si>
    <t>CA2322992</t>
  </si>
  <si>
    <t>DIEGO ALEXANDER SANDOVAL CUERVO</t>
  </si>
  <si>
    <t>CA2322995</t>
  </si>
  <si>
    <t>EMMA PARADA LOZADA</t>
  </si>
  <si>
    <t>CA2323010</t>
  </si>
  <si>
    <t>JOSE NELSONHUERTAS VALERO</t>
  </si>
  <si>
    <t>AD5510089</t>
  </si>
  <si>
    <t>CUPS</t>
  </si>
  <si>
    <t>PROCEDIMIENTO</t>
  </si>
  <si>
    <t>RADIOGRAFIA DE COLUMNA LUMBOSACRA</t>
  </si>
  <si>
    <t>RADIOGRAFIA DE MALAR</t>
  </si>
  <si>
    <t>RADIOGRAFIA DE TORAX (P.A.O A.P.Y LATERAL, DECUBITO LATERAL, OBLICUAS O LATERAL CON BARIO)</t>
  </si>
  <si>
    <t>RADIOGRAFIA DE MUÑECA</t>
  </si>
  <si>
    <t>RADIOGRAFIA DE DEDOS EN MANO</t>
  </si>
  <si>
    <t>RADIOGRAFIA DE PELVIS O  ARTICULACION COXO-FEMORAL  (AP, LATERAL )</t>
  </si>
  <si>
    <t>RADIOGRAFIA DE RODILLAS COMPARATIVAS POSICION VERTICAL (UNICAMENTE VISTA ANTEROPOSTERIOR)    (54)</t>
  </si>
  <si>
    <t>RADIOGRAFIA DE HOMBRO</t>
  </si>
  <si>
    <t>RADIOGRAFIA PANORAMICA DE COLUMNA (GONIOMETRIA U ORTOGRAMA) FORMATO 14" X 36" ( ADULTOS)</t>
  </si>
  <si>
    <t>RADIOGRAFIA DE CALCANEO AXIAL Y LATERAL</t>
  </si>
  <si>
    <t>RADIOGRAFIA DE RODILLA AP, LATERAL</t>
  </si>
  <si>
    <t>RADIOGRAFIA DE PELVIS (CADERA) COMPARATIVA    (54)</t>
  </si>
  <si>
    <t>RADIOGRAFÍA DE PIE (AP, LATERAL Y OBLICUA)</t>
  </si>
  <si>
    <t>RADIOGRAFIA COMPARATIVA DE PIES CON APOYO (AP Y LATERAL)</t>
  </si>
  <si>
    <t>RADIOGRAFIA DE CRANEO SIMPLE</t>
  </si>
  <si>
    <t>RADIOGRAFIA DE CAVUM FARINGEO</t>
  </si>
  <si>
    <t>RADIOGRAFIA DE CODO</t>
  </si>
  <si>
    <t>RADIOGRAFIA DE TOBILLO AP LATERAL Y ROTACION INTERNA</t>
  </si>
  <si>
    <t>RADIOGRAFIAS COMPARATIVAS DE EXTREMIDADES SUPERIORES</t>
  </si>
  <si>
    <t>RADIOGRAFIA DE COLUMNA DORSAL</t>
  </si>
  <si>
    <t>RADIOGRAFIA DE ANTEBRAZO</t>
  </si>
  <si>
    <t>RADIOGRAFIA DE COLUMNA CERVICAL</t>
  </si>
  <si>
    <t>RADIOGRAFIAS INTRAORALES PERIAPICALES MOLARES</t>
  </si>
  <si>
    <t>RADIOGRAFIA DE COLUMNA TORACICA</t>
  </si>
  <si>
    <t>RADIOGRAFIA DE PIERNA AP Y LATERAL</t>
  </si>
  <si>
    <t>RADIOGRAFIA DE HUMERO</t>
  </si>
  <si>
    <t>RADIOGRAFIA DE CARA (PERFILOGRAMA)</t>
  </si>
  <si>
    <t>RADIOGRAFIA DE ORBITAS</t>
  </si>
  <si>
    <t>RADIOGRAFIA DE HUESOS NASALES</t>
  </si>
  <si>
    <t>RADIOGRAFIA DE ABDOMEN SIMPLE</t>
  </si>
  <si>
    <t>RADIOGRAFIA DE FEMUR AP Y  LATERAL</t>
  </si>
  <si>
    <t>RADIOGRAFIA DE REJA COSTAL</t>
  </si>
  <si>
    <t>RADIOGRAFIA DE MAXILAR INFERIOR</t>
  </si>
  <si>
    <t>RADIOGRAFIA DE CLAVICULA</t>
  </si>
  <si>
    <t>RADIOGRAFIAS INTRAORALES PERIAPICALES PREMOLARES</t>
  </si>
  <si>
    <t>RADIOGRAFIA DE ABDOMEN SIMPLE CON PROYECCIONES  ADICIONALES (SERIE DE ABDOMEN AGUDO)</t>
  </si>
  <si>
    <t>RADIOGRAFIAS COMPARATIVAS DE EXTREMIDADES INFERIORES    (54)</t>
  </si>
  <si>
    <t>RADIOGRAFIA DE SACRO COCCIX</t>
  </si>
  <si>
    <t>RADIOGRAFIA DE OMOPLATO</t>
  </si>
  <si>
    <t>RADIOGRAFIA DE SENOS PARANASALES</t>
  </si>
  <si>
    <t>RADIOGRAFIA DE ARTICULACIONES ACROMIO CLAVICULARES COMPARATIVAS    (54)</t>
  </si>
  <si>
    <t>RADIOGRAFÍA DE COLUMNA VERTEBRAL TOTAL</t>
  </si>
  <si>
    <t>RADIOGRAFIA DE COLUMNA UNION CERVICO DORSAL</t>
  </si>
  <si>
    <t>RADIOGRAFIA TANGENCIAL DE ROTULA</t>
  </si>
  <si>
    <t>RADIOGRAFIA DE ARCO CIGOMATICO</t>
  </si>
  <si>
    <t>RADIOGRAFIA DE MIEMBRO INFERIOR  AP Y LATERAL</t>
  </si>
  <si>
    <t>RADIOGRAFIA DE ARTICULACIONES SACROILIACAS</t>
  </si>
  <si>
    <t>RADIOGRAFIA DE ARTICULACION TEMPOROMAXILAR (ATM)</t>
  </si>
  <si>
    <t>RADIOGRAFIA PARA DETECTAR EDAD OSEA [CARPOGRAMA]</t>
  </si>
  <si>
    <t>RADIOGRAFIA DE TEJIDOS BLANDOS DE CUELLO    (237)</t>
  </si>
  <si>
    <t>RADIOGRAFIA DE ANTEPIE AP Y OBLICUA</t>
  </si>
  <si>
    <t>RADIOGRAFIA DE MAXILAR SUPERIOR</t>
  </si>
  <si>
    <t>RADIOGRAFIA PANORAMICA DE MAXILARES, SUPERIOR E INFERIOR (ORTOPANTOMOGRAFIA)</t>
  </si>
  <si>
    <t>RADIOGRAFIA DE BASE DE CRANEO</t>
  </si>
  <si>
    <t>RADIOGRAFIA PARA MEDICION DE  MIEMBROS INFERIORES [ESTUDIO DE FARILL U OSTEOMETRIA] O ESTUDIO DE PIE</t>
  </si>
  <si>
    <t>RADIOGRAFIAS INTRAORALES PERIAPICALES DIENTES ANTERIORES INFERIORES</t>
  </si>
  <si>
    <t>PRESTACIÓN DE SERVICIOS PROFESIONALES PARA REALIZAR TOMA Y LECTURA DE ESTUDIOS DE RADIOLOGIA SIMPLE MEDIANTE MODALIDAD DE TELEMEDICINA Y ULTRASONIDO, ECOGRAFIA CONVENCIONAL DENTRO DE LAS ACTIVIDADES DESCRITAS EN EL POS PARA LA ESE HOSPITAL DIVINO SALVADOR DE SOPO</t>
  </si>
  <si>
    <t>NUMERO DE CONTRATO: 243 - 2024</t>
  </si>
  <si>
    <t>RADIOLOGIA</t>
  </si>
  <si>
    <t>FECHA DE ATENCION</t>
  </si>
  <si>
    <t>NOMBRE DEL PACIENTE</t>
  </si>
  <si>
    <t>NUMERO DE DOCUMENTO</t>
  </si>
  <si>
    <t xml:space="preserve">SERVICIO </t>
  </si>
  <si>
    <t>FACTURA</t>
  </si>
  <si>
    <t>CANTIDAD</t>
  </si>
  <si>
    <t>COD</t>
  </si>
  <si>
    <t>VALOR  100%</t>
  </si>
  <si>
    <t>ORDEN MANUAL</t>
  </si>
  <si>
    <t>RAFAEL RODRIGUEZ MALDONADO</t>
  </si>
  <si>
    <t xml:space="preserve">EVELIN CELESTE RODRIGUEZ BORDA </t>
  </si>
  <si>
    <t xml:space="preserve">JUAN DE DIOS NOVOA TOVAR </t>
  </si>
  <si>
    <t>20678866</t>
  </si>
  <si>
    <t>24/04/204</t>
  </si>
  <si>
    <t>ANA CARLOTA VENEGAS GARCIA</t>
  </si>
  <si>
    <t>VALOR TOTAL 100 %</t>
  </si>
  <si>
    <t>VALOR 70 %  (EMPRESA)</t>
  </si>
  <si>
    <t>VALOR 30 %  (HOSPITAL)</t>
  </si>
  <si>
    <t>ESPECIALISTA : DR.EDNA MARGARITA LADINO VASQUEZ</t>
  </si>
  <si>
    <t>PROYECTO : DUVAN JARA - APOYO DE GERENCIA</t>
  </si>
  <si>
    <t>REVISO: JULIET ANDREA ROMERO ALVAREZ - SUBGERENTE COMUNITARIA</t>
  </si>
  <si>
    <t>GLENIS VIRGINIA RODRIGUEZ RIERA</t>
  </si>
  <si>
    <t>PT 6306698</t>
  </si>
  <si>
    <t>AD551230</t>
  </si>
  <si>
    <t xml:space="preserve">MARLEN ROZO PARRA </t>
  </si>
  <si>
    <t>S-2178244</t>
  </si>
  <si>
    <t xml:space="preserve">MARTINEZ </t>
  </si>
  <si>
    <t xml:space="preserve">EMILIANO ALFONSO RAMOS </t>
  </si>
  <si>
    <t>S-2178250</t>
  </si>
  <si>
    <t xml:space="preserve">SINDY JOHANNA SANCHEZ BAUTISTA </t>
  </si>
  <si>
    <t>S-21748254</t>
  </si>
  <si>
    <t xml:space="preserve">VASQUEZ </t>
  </si>
  <si>
    <t>S-2178254</t>
  </si>
  <si>
    <t xml:space="preserve">SEBASTIAN CHAPARRO CHAPARRO </t>
  </si>
  <si>
    <t>CA 2323280</t>
  </si>
  <si>
    <t xml:space="preserve">RINCON </t>
  </si>
  <si>
    <t>CA2323280</t>
  </si>
  <si>
    <t xml:space="preserve">JESUS EMILIO LOPEZ SANCHEZ </t>
  </si>
  <si>
    <t>CA 2323285</t>
  </si>
  <si>
    <t xml:space="preserve">ARMANDO PEREZ PEREZ </t>
  </si>
  <si>
    <t>CA 2323286</t>
  </si>
  <si>
    <t xml:space="preserve">BERMEJO </t>
  </si>
  <si>
    <t xml:space="preserve">JOSE ANTONIO SASTOQUE FLOREZ </t>
  </si>
  <si>
    <t>CA 2323288</t>
  </si>
  <si>
    <t xml:space="preserve">THIAGO GUILLERMO ROSALES FUENMAYOR </t>
  </si>
  <si>
    <t>AD 551452</t>
  </si>
  <si>
    <t xml:space="preserve">EDWIN  ARLEY AVELLANEDA ZAMBRANO </t>
  </si>
  <si>
    <t>CA 2323297</t>
  </si>
  <si>
    <t xml:space="preserve">ALVARO </t>
  </si>
  <si>
    <t xml:space="preserve">BLANCA CECILIA PULIDO PULIDO </t>
  </si>
  <si>
    <t>AD 551471</t>
  </si>
  <si>
    <t xml:space="preserve">ANGEL NICOLAS RODRIGUEZ MELO </t>
  </si>
  <si>
    <t>AD 551485</t>
  </si>
  <si>
    <t xml:space="preserve">PELAEZ </t>
  </si>
  <si>
    <t xml:space="preserve">TERESA LOZANO LEON </t>
  </si>
  <si>
    <t>CA 2323314</t>
  </si>
  <si>
    <t xml:space="preserve">FUENTES </t>
  </si>
  <si>
    <t xml:space="preserve">FABIOLA PARRA CLAVIJO </t>
  </si>
  <si>
    <t>CA 2323319</t>
  </si>
  <si>
    <t xml:space="preserve">RODRIGUEZ </t>
  </si>
  <si>
    <t xml:space="preserve">SOL ANGEL FAJARDO ELEJALDE </t>
  </si>
  <si>
    <t>AD 551553</t>
  </si>
  <si>
    <t xml:space="preserve">MARIA JULIANA JIMENEZ CHACON </t>
  </si>
  <si>
    <t xml:space="preserve">COMPAÑÍA DE SEGUROS BOLIVAR </t>
  </si>
  <si>
    <t>AD-551566</t>
  </si>
  <si>
    <t xml:space="preserve">KATIE SAMANTHA SANCHEZ GUEVARA </t>
  </si>
  <si>
    <t>S-2178288</t>
  </si>
  <si>
    <t>S-2178288/</t>
  </si>
  <si>
    <t>HELENA AGUDELO DE VACCA</t>
  </si>
  <si>
    <t>AD-551607</t>
  </si>
  <si>
    <t>ALVARO CUBILLOS ESCOBAR</t>
  </si>
  <si>
    <t>S-2178293</t>
  </si>
  <si>
    <t>NELIDA PAOLA RODRIGUEZ GARZON</t>
  </si>
  <si>
    <t>SANITASA</t>
  </si>
  <si>
    <t>S-2178296</t>
  </si>
  <si>
    <t>MARIA AURORA LOPEZ CRUZ</t>
  </si>
  <si>
    <t>CA2323461</t>
  </si>
  <si>
    <t>JEISSON OSWALDO ROZO AVILAN</t>
  </si>
  <si>
    <t>CA2323469</t>
  </si>
  <si>
    <t>MEDARDO LOPEZ REYES</t>
  </si>
  <si>
    <t>S-2178316</t>
  </si>
  <si>
    <t>CLAUDINA MORENO AVILAN</t>
  </si>
  <si>
    <t>94A</t>
  </si>
  <si>
    <t>CA2323474</t>
  </si>
  <si>
    <t>HILDA LUCERO CIFUENTES MARTINEZ</t>
  </si>
  <si>
    <t>CA2323477</t>
  </si>
  <si>
    <t>THOMAS FELIPE PEÑ&lt;A GOMEZ</t>
  </si>
  <si>
    <t>AD551713</t>
  </si>
  <si>
    <t>PEDRO RAFAEL BONILLA NIETO</t>
  </si>
  <si>
    <t>82A</t>
  </si>
  <si>
    <t>CA2323482</t>
  </si>
  <si>
    <t>HELMAN DWIEL CHINOME CORREDOR</t>
  </si>
  <si>
    <t>AD551702</t>
  </si>
  <si>
    <t>JUAN JOSE RODRIGUEZ PULIDO</t>
  </si>
  <si>
    <t>AD551741</t>
  </si>
  <si>
    <t>DUVIER MURILLO POLANIA</t>
  </si>
  <si>
    <t>S-2178331</t>
  </si>
  <si>
    <t>BEARIZ ELENA CIFUENTES DE MARTINEZ</t>
  </si>
  <si>
    <t>AD551750</t>
  </si>
  <si>
    <t>JUAN DIEGO GARCIA TRUJILLO</t>
  </si>
  <si>
    <t>S-2178337</t>
  </si>
  <si>
    <t>MANCERA</t>
  </si>
  <si>
    <t>MES: MAYO</t>
  </si>
  <si>
    <t>MES: JUNIO</t>
  </si>
  <si>
    <t>MES: ABRIL</t>
  </si>
  <si>
    <t>MARIO ANTONIO CLAVIJO CLAVIJO</t>
  </si>
  <si>
    <t>S-2178342</t>
  </si>
  <si>
    <t>REYES</t>
  </si>
  <si>
    <t>DOLY AGUEDITA GUERRERO GUERRERO</t>
  </si>
  <si>
    <t>20679272</t>
  </si>
  <si>
    <t>NUEVA EPS</t>
  </si>
  <si>
    <t>CA2323647</t>
  </si>
  <si>
    <t>AGUSTIN ALEJANDRO  ARANGO ECHAVARRIA</t>
  </si>
  <si>
    <t>19456821</t>
  </si>
  <si>
    <t>S-2178360</t>
  </si>
  <si>
    <t>MARIANA ESPINOSA MALDONADO</t>
  </si>
  <si>
    <t>1020839116</t>
  </si>
  <si>
    <t>CA2323659</t>
  </si>
  <si>
    <t>BLANCA AURORA ROJAS DE LOZANO</t>
  </si>
  <si>
    <t>21198823</t>
  </si>
  <si>
    <t>ISACC SANCHEZ DIAZ</t>
  </si>
  <si>
    <t>1069304054</t>
  </si>
  <si>
    <t>S-2178373</t>
  </si>
  <si>
    <t>MARIO RODRIGUEZ AVELLANEDA</t>
  </si>
  <si>
    <t>3054849</t>
  </si>
  <si>
    <t>JUAN CUBILLOS NEISA</t>
  </si>
  <si>
    <t>3225754</t>
  </si>
  <si>
    <t>S-3225754</t>
  </si>
  <si>
    <t>BERENICE AGUDELO GARAY</t>
  </si>
  <si>
    <t>20545835</t>
  </si>
  <si>
    <t>S-2178374</t>
  </si>
  <si>
    <t>JOAN HERNANDO GARAVITO GARCIA</t>
  </si>
  <si>
    <t>1026582043</t>
  </si>
  <si>
    <t>CLEMENCIA INES PEÑA DE ESCOBAR</t>
  </si>
  <si>
    <t>20674503</t>
  </si>
  <si>
    <t>SIMON IGNACIO RODRIGUEZ MEDINA</t>
  </si>
  <si>
    <t>1071173354</t>
  </si>
  <si>
    <t>9M</t>
  </si>
  <si>
    <t>s-2178392</t>
  </si>
  <si>
    <t>cLAUDIA</t>
  </si>
  <si>
    <t>JULIAN SEBASTIAN RODRIGUEZ FLOREZ</t>
  </si>
  <si>
    <t>1071162892</t>
  </si>
  <si>
    <t>AD552064</t>
  </si>
  <si>
    <t>YENNIFFER ALXSANDRA INFANTE NARANJO</t>
  </si>
  <si>
    <t>1000225591</t>
  </si>
  <si>
    <t>MARIA BEATRIZ GONZALES PADILLA</t>
  </si>
  <si>
    <t>43557689</t>
  </si>
  <si>
    <t>AD552090</t>
  </si>
  <si>
    <t>YILBER ALBERTO MOLANO GARCIA</t>
  </si>
  <si>
    <t>1007211656</t>
  </si>
  <si>
    <t>23A</t>
  </si>
  <si>
    <t>S BOLIVAR</t>
  </si>
  <si>
    <t>AD552099</t>
  </si>
  <si>
    <t>RICARDO DAVID PIÑAÑGO CARDOZA</t>
  </si>
  <si>
    <t>PT5899921</t>
  </si>
  <si>
    <t>AD552123</t>
  </si>
  <si>
    <t>RAMON RODRIGUEZ RODRIGUEZ</t>
  </si>
  <si>
    <t>3069020</t>
  </si>
  <si>
    <t>AD552111</t>
  </si>
  <si>
    <t>DIEGO ALEJANDRO AVILAN CRUZ</t>
  </si>
  <si>
    <t>1071162331</t>
  </si>
  <si>
    <t>AD552105</t>
  </si>
  <si>
    <t>KHMER GIOVANNY RUED  PULIDO</t>
  </si>
  <si>
    <t>1032878486</t>
  </si>
  <si>
    <t>JUAN SEBASTIAN MONTOYA AVELLANEDA</t>
  </si>
  <si>
    <t>1071170668</t>
  </si>
  <si>
    <t>S-2178395</t>
  </si>
  <si>
    <t>LEIDY VIVIANA RIOS ESCOBAR</t>
  </si>
  <si>
    <t>1071165962</t>
  </si>
  <si>
    <t>AD552181</t>
  </si>
  <si>
    <t>51569077</t>
  </si>
  <si>
    <t>f</t>
  </si>
  <si>
    <t>64a</t>
  </si>
  <si>
    <t>AD552190</t>
  </si>
  <si>
    <t>MARIA DE LOS ANGELES PEDRAZA</t>
  </si>
  <si>
    <t xml:space="preserve">MERY CIFUENTES ALMECIGA </t>
  </si>
  <si>
    <t xml:space="preserve">MARIA MERCEDES AYA DE GUTIERREZ </t>
  </si>
  <si>
    <t>20676197</t>
  </si>
  <si>
    <t xml:space="preserve">JOSE MAURICIO HERREÑO PULIDO </t>
  </si>
  <si>
    <t>79718071</t>
  </si>
  <si>
    <t xml:space="preserve">PEDRO PABLO PEREZ PARRA </t>
  </si>
  <si>
    <t>11231233</t>
  </si>
  <si>
    <t>S-2178421</t>
  </si>
  <si>
    <t>RICARDO ALBERTO FALZARANO BRICEÑO</t>
  </si>
  <si>
    <t>6387114</t>
  </si>
  <si>
    <t>S-2178422</t>
  </si>
  <si>
    <t xml:space="preserve">KAROL SAMARA JIMENEZ VELASQUEZ </t>
  </si>
  <si>
    <t>1071173297</t>
  </si>
  <si>
    <t xml:space="preserve">JESUS ANTONIO SANCHEZ MARTINEZ </t>
  </si>
  <si>
    <t>3068431</t>
  </si>
  <si>
    <t xml:space="preserve">JOSE IGNACIO GARZON GARZON </t>
  </si>
  <si>
    <t>3069612</t>
  </si>
  <si>
    <t>AD 552289</t>
  </si>
  <si>
    <t xml:space="preserve">HECTOR ABEL CLAVIJO PEREZ </t>
  </si>
  <si>
    <t>79378825</t>
  </si>
  <si>
    <t>JOSEPH EDUARDO LECUMBERRE GONCALVES</t>
  </si>
  <si>
    <t>PT 6776219</t>
  </si>
  <si>
    <t xml:space="preserve">HERMINIA LINEY PERNA PARRA </t>
  </si>
  <si>
    <t>34978996</t>
  </si>
  <si>
    <t>AD 552328</t>
  </si>
  <si>
    <t xml:space="preserve">EMILIO VASQUEZ CARDENAS </t>
  </si>
  <si>
    <t>1071167550</t>
  </si>
  <si>
    <t xml:space="preserve">SURAMERICANA </t>
  </si>
  <si>
    <t>AD 552347</t>
  </si>
  <si>
    <t xml:space="preserve">DANIEL PEÑA AYALA </t>
  </si>
  <si>
    <t>1071171113</t>
  </si>
  <si>
    <t>AD 552374</t>
  </si>
  <si>
    <t xml:space="preserve">NICOLE MARIANA CUBILLOS PIRATOVA </t>
  </si>
  <si>
    <t>1016596480</t>
  </si>
  <si>
    <t>AD 552386</t>
  </si>
  <si>
    <t>ARACELY CIFUENTES PULIDO</t>
  </si>
  <si>
    <t>20677063</t>
  </si>
  <si>
    <t>AD552452</t>
  </si>
  <si>
    <t>AMANDA LUCIA MARTINEZ</t>
  </si>
  <si>
    <t>20679307</t>
  </si>
  <si>
    <t>AD552457</t>
  </si>
  <si>
    <t>LIGIA CIFUENTES ALMECIGA</t>
  </si>
  <si>
    <t>20678413</t>
  </si>
  <si>
    <t>AD552461</t>
  </si>
  <si>
    <t>JOSE DARIO AYALA GUERRERO</t>
  </si>
  <si>
    <t>3070165</t>
  </si>
  <si>
    <t>AD552495</t>
  </si>
  <si>
    <t>JULIAN DAVID RODRIGUEZ CIFUENTES</t>
  </si>
  <si>
    <t>1071172161</t>
  </si>
  <si>
    <t>AD552508</t>
  </si>
  <si>
    <t>MARIA ROZO DE GOMEZ</t>
  </si>
  <si>
    <t>41508490</t>
  </si>
  <si>
    <t>AD552520</t>
  </si>
  <si>
    <t>MOISES CELY LIZARAZO</t>
  </si>
  <si>
    <t>4139515</t>
  </si>
  <si>
    <t>S-2178446</t>
  </si>
  <si>
    <t>C LARA EMILSE RAMIREZ DIAZ</t>
  </si>
  <si>
    <t>35220282</t>
  </si>
  <si>
    <t>S-2178452</t>
  </si>
  <si>
    <t>LADY NATALIA SANABRIA ROJAS</t>
  </si>
  <si>
    <t>1018443768</t>
  </si>
  <si>
    <t>AD552674</t>
  </si>
  <si>
    <t>ERIKA VIVIANA CIFUENTES PINZON</t>
  </si>
  <si>
    <t>1071165996</t>
  </si>
  <si>
    <t>S-2178461</t>
  </si>
  <si>
    <t>RODOLFO ENRIQUE SALCEDO</t>
  </si>
  <si>
    <t>79655701</t>
  </si>
  <si>
    <t>POSITIVA ARL</t>
  </si>
  <si>
    <t>EIDAN DAMIAN LOPEZ ESCOBAR</t>
  </si>
  <si>
    <t>1071173438</t>
  </si>
  <si>
    <t>CA2323999</t>
  </si>
  <si>
    <t>OLGA ROJAS DE CORTES</t>
  </si>
  <si>
    <t>20676547</t>
  </si>
  <si>
    <t>AD552707</t>
  </si>
  <si>
    <t>ANA ROSA TRUJILO</t>
  </si>
  <si>
    <t>206788360</t>
  </si>
  <si>
    <t>CA2324003</t>
  </si>
  <si>
    <t>ANA CECILIA VARGAS DE CIFUENTES</t>
  </si>
  <si>
    <t>20676719</t>
  </si>
  <si>
    <t>AD552773</t>
  </si>
  <si>
    <t>NURY CONSUELO VARGAS LOZANO</t>
  </si>
  <si>
    <t>52189702</t>
  </si>
  <si>
    <t>AD552771</t>
  </si>
  <si>
    <t>MARIA TRANSITO MARTINEZ FLOREZ</t>
  </si>
  <si>
    <t>20483111</t>
  </si>
  <si>
    <t>CA2324029</t>
  </si>
  <si>
    <t>MARIA FERNANDA RAMIREZ</t>
  </si>
  <si>
    <t>1071171369</t>
  </si>
  <si>
    <t>AD552799</t>
  </si>
  <si>
    <t>LUCILA ESCOBAR GONZALES</t>
  </si>
  <si>
    <t>20676925</t>
  </si>
  <si>
    <t>SO655700</t>
  </si>
  <si>
    <t>NELSON GERMAN CUBILLOS SANCHEZ</t>
  </si>
  <si>
    <t>11233471</t>
  </si>
  <si>
    <t>S-2178488</t>
  </si>
  <si>
    <t>GERARDO DIAZ GARCIA</t>
  </si>
  <si>
    <t>2916387</t>
  </si>
  <si>
    <t>85A</t>
  </si>
  <si>
    <t>AD552823</t>
  </si>
  <si>
    <t>JAZMIN ANDREA RICO RODRIGUEZ</t>
  </si>
  <si>
    <t>1071165145</t>
  </si>
  <si>
    <t>AD552828</t>
  </si>
  <si>
    <t>CAROLINA CASARRUBIA AVILA</t>
  </si>
  <si>
    <t>1028013057</t>
  </si>
  <si>
    <t>AD552840</t>
  </si>
  <si>
    <t xml:space="preserve">YEISON GABRIEL PULIDO PULIDO </t>
  </si>
  <si>
    <t>1003475741</t>
  </si>
  <si>
    <t>AD 552929</t>
  </si>
  <si>
    <t xml:space="preserve">JOSE ALEJANDRO SABOGAL RIVAS </t>
  </si>
  <si>
    <t>79378952</t>
  </si>
  <si>
    <t>AD 552923</t>
  </si>
  <si>
    <t xml:space="preserve">JENNIFER MORA VIRGUEZ </t>
  </si>
  <si>
    <t>53068673</t>
  </si>
  <si>
    <t>S- 2178517</t>
  </si>
  <si>
    <t xml:space="preserve">WILLIAM PARRA MEDINA </t>
  </si>
  <si>
    <t>83226198</t>
  </si>
  <si>
    <t>AD 552943</t>
  </si>
  <si>
    <t xml:space="preserve">JUAN CARLOS ROCHA </t>
  </si>
  <si>
    <t>79946792</t>
  </si>
  <si>
    <t>AD 552954</t>
  </si>
  <si>
    <t xml:space="preserve">DORA ISABEL RODRIGUEZ DIAZ </t>
  </si>
  <si>
    <t>20676575</t>
  </si>
  <si>
    <t>CA 2324170</t>
  </si>
  <si>
    <t xml:space="preserve">LUIS FERNANDO GARZON GARCIA </t>
  </si>
  <si>
    <t>79422614</t>
  </si>
  <si>
    <t>AD 552994</t>
  </si>
  <si>
    <t xml:space="preserve">DARIEM RICARDO FITATA SANCHEZ </t>
  </si>
  <si>
    <t>1071169842</t>
  </si>
  <si>
    <t>AD 553043</t>
  </si>
  <si>
    <t xml:space="preserve">ORLANDO MAURICIO PADILLA PEÑA </t>
  </si>
  <si>
    <t>1018474296</t>
  </si>
  <si>
    <t>AD 553046</t>
  </si>
  <si>
    <t xml:space="preserve">JESUS DAVID RAMIREZ OSPINA  </t>
  </si>
  <si>
    <t>1071172312</t>
  </si>
  <si>
    <t>CA 2324207</t>
  </si>
  <si>
    <t xml:space="preserve">6A </t>
  </si>
  <si>
    <t xml:space="preserve">MERCEDES CRUZ FUERTE </t>
  </si>
  <si>
    <t>20676165</t>
  </si>
  <si>
    <t>CA 2324215</t>
  </si>
  <si>
    <t>SARA KATHERINE PERDIGON NARVAEZ</t>
  </si>
  <si>
    <t>1071173286</t>
  </si>
  <si>
    <t>AD 553106</t>
  </si>
  <si>
    <t>LUZ DARY ESCOBAR CARDENAS</t>
  </si>
  <si>
    <t>1071162346</t>
  </si>
  <si>
    <t>S-2178569</t>
  </si>
  <si>
    <t>DIEGO GARZON AYALA</t>
  </si>
  <si>
    <t>103294344</t>
  </si>
  <si>
    <t>CA2324259</t>
  </si>
  <si>
    <t>JHON ALEXANDER RODRIGUEZ DIAZ</t>
  </si>
  <si>
    <t>11232156</t>
  </si>
  <si>
    <t>S-2178564</t>
  </si>
  <si>
    <t>HECTOR JAIRO ALMANZA LOPEZ</t>
  </si>
  <si>
    <t>11233045</t>
  </si>
  <si>
    <t>CA2324289</t>
  </si>
  <si>
    <t>SHARIT MICHELLE GARCIA ALBA</t>
  </si>
  <si>
    <t>1106363504</t>
  </si>
  <si>
    <t>CA2322497</t>
  </si>
  <si>
    <t>MAGDALENA MARTINEZ CIFUENTES</t>
  </si>
  <si>
    <t>41604214</t>
  </si>
  <si>
    <t>AD553180</t>
  </si>
  <si>
    <t>ERIKA NATALIA TOVAR ARIAS</t>
  </si>
  <si>
    <t>1003578804</t>
  </si>
  <si>
    <t>URGTENCIAS</t>
  </si>
  <si>
    <t>AD553178</t>
  </si>
  <si>
    <t>CARLOS ANDRES RAMIREZ PNZON</t>
  </si>
  <si>
    <t>1069256459</t>
  </si>
  <si>
    <t>S-2178593</t>
  </si>
  <si>
    <t>ANGEL DAVID MELENDEZ CASTILLO</t>
  </si>
  <si>
    <t>1071173180</t>
  </si>
  <si>
    <t>CA2324319</t>
  </si>
  <si>
    <t>ISABELA FLOREZ MURCIA</t>
  </si>
  <si>
    <t>1141517068</t>
  </si>
  <si>
    <t>AD553199</t>
  </si>
  <si>
    <t>MANUEL JOSE BELTRAN REYES</t>
  </si>
  <si>
    <t>1071168019</t>
  </si>
  <si>
    <t>AD553212</t>
  </si>
  <si>
    <t>ALLISON VELASCO GUTIERREZ</t>
  </si>
  <si>
    <t>1071173421</t>
  </si>
  <si>
    <t>CA2324338</t>
  </si>
  <si>
    <t>ANA ODILIA GOMEZ DE PULIDO</t>
  </si>
  <si>
    <t>20481533</t>
  </si>
  <si>
    <t>CA2324341</t>
  </si>
  <si>
    <t>CARMEN LAREZ CORRERA</t>
  </si>
  <si>
    <t>VEN7115104</t>
  </si>
  <si>
    <t>CA2324368</t>
  </si>
  <si>
    <t>ROSA MARLENE MARTINEZ CIFUENTES</t>
  </si>
  <si>
    <t>20678946</t>
  </si>
  <si>
    <t>AD553265</t>
  </si>
  <si>
    <t>AD553275</t>
  </si>
  <si>
    <t>BLANCA ISABEL PRIETO</t>
  </si>
  <si>
    <t>41325277</t>
  </si>
  <si>
    <t>CA2324385</t>
  </si>
  <si>
    <t>LEIDY TYATIANA BAUTISTA PARADA</t>
  </si>
  <si>
    <t>1005464922</t>
  </si>
  <si>
    <t>CA2324396</t>
  </si>
  <si>
    <t xml:space="preserve">AIDA MIREYA GUTIERREZ ALMECIGA </t>
  </si>
  <si>
    <t>35221423</t>
  </si>
  <si>
    <t>CA 2324431</t>
  </si>
  <si>
    <t xml:space="preserve">EMANUEL FIGUEROA GOMEZ </t>
  </si>
  <si>
    <t>1071173430</t>
  </si>
  <si>
    <t>CA 2324445</t>
  </si>
  <si>
    <t>CA 232445</t>
  </si>
  <si>
    <t xml:space="preserve">CARMEN IRMA SOLANO GARZON </t>
  </si>
  <si>
    <t>20572125</t>
  </si>
  <si>
    <t>AD 553361</t>
  </si>
  <si>
    <t xml:space="preserve">BLEIDYS ANGULO CARO </t>
  </si>
  <si>
    <t>33218121</t>
  </si>
  <si>
    <t xml:space="preserve">M </t>
  </si>
  <si>
    <t>S-2188646</t>
  </si>
  <si>
    <t xml:space="preserve">GUILLERMO ALFONSO AVILA ROZO </t>
  </si>
  <si>
    <t>436739</t>
  </si>
  <si>
    <t>CA 2324468</t>
  </si>
  <si>
    <t xml:space="preserve">WILLIAM SERRANO GOMEZ </t>
  </si>
  <si>
    <t>1098603086</t>
  </si>
  <si>
    <t>S-2178652</t>
  </si>
  <si>
    <t xml:space="preserve">ELMER NORVEY PULIDO PULIDO </t>
  </si>
  <si>
    <t>1071163295</t>
  </si>
  <si>
    <t>CA 2324486</t>
  </si>
  <si>
    <t xml:space="preserve">ANNY CLARIVETH GUERRERO PARRA </t>
  </si>
  <si>
    <t>1071167665</t>
  </si>
  <si>
    <t>AD 553404</t>
  </si>
  <si>
    <t xml:space="preserve">HELENA ROMERO MARTINEZ </t>
  </si>
  <si>
    <t>1020850115</t>
  </si>
  <si>
    <t>AD 553423</t>
  </si>
  <si>
    <t xml:space="preserve">JUAN TITO ALAMANZA LOPEZ </t>
  </si>
  <si>
    <t>1002547982</t>
  </si>
  <si>
    <t xml:space="preserve">SOLMENA ARL </t>
  </si>
  <si>
    <t>AD 553425</t>
  </si>
  <si>
    <t xml:space="preserve">MAICOL DINAEL CASTILLO ACOSTA </t>
  </si>
  <si>
    <t>1069852820</t>
  </si>
  <si>
    <t>AD 553441</t>
  </si>
  <si>
    <t>1069985820</t>
  </si>
  <si>
    <t xml:space="preserve">NICOLAS LARGACHA DUQUE </t>
  </si>
  <si>
    <t>1221722481</t>
  </si>
  <si>
    <t>AD 553457</t>
  </si>
  <si>
    <t xml:space="preserve">MARIA JOSE HERNANDEZ AREVALO </t>
  </si>
  <si>
    <t>1023167667</t>
  </si>
  <si>
    <t>AD 553460</t>
  </si>
  <si>
    <t>MARIA TERESA RODRIGUEZ DE CUBILLOS</t>
  </si>
  <si>
    <t>41729697</t>
  </si>
  <si>
    <t>AD553505</t>
  </si>
  <si>
    <t>GERMAN AVILAN MORENO</t>
  </si>
  <si>
    <t>11231363</t>
  </si>
  <si>
    <t>CA2324581</t>
  </si>
  <si>
    <t>JUAN ALFONSO MORENO PARRA</t>
  </si>
  <si>
    <t>3069599</t>
  </si>
  <si>
    <t>CA2324593</t>
  </si>
  <si>
    <t>JUAN SEBASTIAN RODRIGUEZ MUÑOZ</t>
  </si>
  <si>
    <t>1071170132</t>
  </si>
  <si>
    <t>CA2324600</t>
  </si>
  <si>
    <t>DIEGO ANDRES MACIAS NIETO</t>
  </si>
  <si>
    <t>1003826834</t>
  </si>
  <si>
    <t>CA2324606</t>
  </si>
  <si>
    <t>NELLY PEREZ PEREZ</t>
  </si>
  <si>
    <t>20677504</t>
  </si>
  <si>
    <t>CA2324608</t>
  </si>
  <si>
    <t>JOSE DE JESUS GARCIA PEDRAZA</t>
  </si>
  <si>
    <t>11230952</t>
  </si>
  <si>
    <t>CA2324623</t>
  </si>
  <si>
    <t>YAMID STEBAN CASTILLO PRIETO</t>
  </si>
  <si>
    <t>1027301806</t>
  </si>
  <si>
    <t>CA2324626</t>
  </si>
  <si>
    <t>MAURICIO CORREAL GAMBOA</t>
  </si>
  <si>
    <t>19304806</t>
  </si>
  <si>
    <t>CA2324634</t>
  </si>
  <si>
    <t>CA2324656</t>
  </si>
  <si>
    <t>ANNY JOSE MACHADO LOPEZ</t>
  </si>
  <si>
    <t>PT5822243</t>
  </si>
  <si>
    <t>ROSA ADELA RAIGOSO PULIDO</t>
  </si>
  <si>
    <t>206772313</t>
  </si>
  <si>
    <t>AD553596</t>
  </si>
  <si>
    <t>MAGDA ESPERANZA REYES CASTRO</t>
  </si>
  <si>
    <t>20679405</t>
  </si>
  <si>
    <t>S-2178727</t>
  </si>
  <si>
    <t>MARIA EILDSA CRUZ PRIETO</t>
  </si>
  <si>
    <t>23875955</t>
  </si>
  <si>
    <t>CA2324677</t>
  </si>
  <si>
    <t>JORGE LUIS LUJAN RODRIGUEZ</t>
  </si>
  <si>
    <t>VEN14731816</t>
  </si>
  <si>
    <t>SECRETARIA</t>
  </si>
  <si>
    <t>AD553624</t>
  </si>
  <si>
    <t>KERBIN LOZANA PALACIOS VERA</t>
  </si>
  <si>
    <t>PT5816138</t>
  </si>
  <si>
    <t>CA2324680</t>
  </si>
  <si>
    <t>LINNA DANIELA SOLANO MARTINEZ</t>
  </si>
  <si>
    <t>1071171679</t>
  </si>
  <si>
    <t>AD553645</t>
  </si>
  <si>
    <t>AD553627</t>
  </si>
  <si>
    <t>17193567</t>
  </si>
  <si>
    <t>ROBERTO JUAN PARDO KOPPEL</t>
  </si>
  <si>
    <t xml:space="preserve">CARLOS ANDRES GAMA MURCIA </t>
  </si>
  <si>
    <t>74360941</t>
  </si>
  <si>
    <t>AD 553675</t>
  </si>
  <si>
    <t xml:space="preserve">YESSICA BIVIANA CORTES CORTES </t>
  </si>
  <si>
    <t>1071143543</t>
  </si>
  <si>
    <t>AD 553681</t>
  </si>
  <si>
    <t>CARLOS JULIO ACOSTA GARZON</t>
  </si>
  <si>
    <t>3031859</t>
  </si>
  <si>
    <t xml:space="preserve">SERVI SALUD </t>
  </si>
  <si>
    <t>AD 553696</t>
  </si>
  <si>
    <t xml:space="preserve">LUIS HERNANDO RODRIGUEZ TRIVIÑO </t>
  </si>
  <si>
    <t>79403992</t>
  </si>
  <si>
    <t>CA 2324730</t>
  </si>
  <si>
    <t xml:space="preserve">ANA ISABEL PINZON DE PINZON </t>
  </si>
  <si>
    <t>41321615</t>
  </si>
  <si>
    <t>89A</t>
  </si>
  <si>
    <t>AD 553704</t>
  </si>
  <si>
    <t xml:space="preserve">NELSON FABIAN BORDA GOMEZ </t>
  </si>
  <si>
    <t>1003578953</t>
  </si>
  <si>
    <t>AD 553764</t>
  </si>
  <si>
    <t xml:space="preserve">  </t>
  </si>
  <si>
    <t>BRANDON STIVEN PRIETO PARRA</t>
  </si>
  <si>
    <t>1071162618</t>
  </si>
  <si>
    <t>CA2324905</t>
  </si>
  <si>
    <t>JHON FERNANDO CASALLAS POVEDA</t>
  </si>
  <si>
    <t>1104700485</t>
  </si>
  <si>
    <t>AD554038</t>
  </si>
  <si>
    <t>ANA MILENA GUERRERO PEÑUELA</t>
  </si>
  <si>
    <t>35220626</t>
  </si>
  <si>
    <t>C A2324928</t>
  </si>
  <si>
    <t>EMILY ZOE CIFUENTES HERRERA</t>
  </si>
  <si>
    <t>1071173308</t>
  </si>
  <si>
    <t>CA2324935</t>
  </si>
  <si>
    <t>BLANC A SUSANA BORDA GALINDO</t>
  </si>
  <si>
    <t>35220175</t>
  </si>
  <si>
    <t>NAIN ALEXANDER PEREZ MENDOZA</t>
  </si>
  <si>
    <t>3902101</t>
  </si>
  <si>
    <t>S-2178763</t>
  </si>
  <si>
    <t>AD554070</t>
  </si>
  <si>
    <t>ANA LUZ MILA VENEGAS AREVALO</t>
  </si>
  <si>
    <t>20677360</t>
  </si>
  <si>
    <t>URGENCIas</t>
  </si>
  <si>
    <t>ad554075</t>
  </si>
  <si>
    <t>JOSE JEFREY FLOREZ DURAN</t>
  </si>
  <si>
    <t>1093295728</t>
  </si>
  <si>
    <t>S-2178769</t>
  </si>
  <si>
    <t>MATEO AARON CARDOZP ARIAS</t>
  </si>
  <si>
    <t>1071172908</t>
  </si>
  <si>
    <t>AD554092</t>
  </si>
  <si>
    <t>ANA LUCIA MENDOZA FRANCO</t>
  </si>
  <si>
    <t>52176290</t>
  </si>
  <si>
    <t>CA2324970</t>
  </si>
  <si>
    <t>ANGEL FABRICIO MOLANO GARCIA</t>
  </si>
  <si>
    <t>1071171491</t>
  </si>
  <si>
    <t>CA2324972</t>
  </si>
  <si>
    <t>ADELA GARCIA SANTIAGO</t>
  </si>
  <si>
    <t>20678976</t>
  </si>
  <si>
    <t>CA2324973</t>
  </si>
  <si>
    <t>JHOHAN SEBASTIAN CIFUENTES JIMENEZ</t>
  </si>
  <si>
    <t>1071166029</t>
  </si>
  <si>
    <t>AD554118</t>
  </si>
  <si>
    <t>CARLOS HERNANDO CIFUENTES JIMENEZ</t>
  </si>
  <si>
    <t>1069302471</t>
  </si>
  <si>
    <t>AD554121</t>
  </si>
  <si>
    <t>20676956</t>
  </si>
  <si>
    <t>AD554117</t>
  </si>
  <si>
    <t>ELIZABETH SANCHEZ LOZANO</t>
  </si>
  <si>
    <t>ANA ISABEL VELASQUEZ FLOREZ</t>
  </si>
  <si>
    <t>20675851</t>
  </si>
  <si>
    <t>S-2178778</t>
  </si>
  <si>
    <t>PABLO ANTONIO PATIÑO DIAZ</t>
  </si>
  <si>
    <t>74347739</t>
  </si>
  <si>
    <t>AD554147</t>
  </si>
  <si>
    <t>EMILIO PEÑATA ANICHIARICO</t>
  </si>
  <si>
    <t>1071172634</t>
  </si>
  <si>
    <t>S-2178789</t>
  </si>
  <si>
    <t>OLGA LUCIA MUÑOZ FLOREZ</t>
  </si>
  <si>
    <t>1026253773</t>
  </si>
  <si>
    <t>S-2178798</t>
  </si>
  <si>
    <t>ALEJANDRO PERDIGON RUIZ</t>
  </si>
  <si>
    <t>1142114968</t>
  </si>
  <si>
    <t>CA2325012</t>
  </si>
  <si>
    <t>IVONNE SOFIA GUERRERO RUBIANO</t>
  </si>
  <si>
    <t>1222212695</t>
  </si>
  <si>
    <t>AD554233</t>
  </si>
  <si>
    <t xml:space="preserve">RAIMUNDO BARRERA RICO </t>
  </si>
  <si>
    <t>17120331</t>
  </si>
  <si>
    <t>S-2178809</t>
  </si>
  <si>
    <t xml:space="preserve">BLANCA CECILIA AVILAN AREVALO </t>
  </si>
  <si>
    <t>20675744</t>
  </si>
  <si>
    <t>CA 2325194</t>
  </si>
  <si>
    <t>MARIA ALEJANDRA VENEGAS ESCOBAR</t>
  </si>
  <si>
    <t>1071162120</t>
  </si>
  <si>
    <t>S-2178833</t>
  </si>
  <si>
    <t xml:space="preserve">MARIA ELENA ORJUELA DE ORJUELA </t>
  </si>
  <si>
    <t>20674740</t>
  </si>
  <si>
    <t>AD 554344</t>
  </si>
  <si>
    <t xml:space="preserve">CARLOS JAVIER SERRANO LOPEZ </t>
  </si>
  <si>
    <t>10953757</t>
  </si>
  <si>
    <t>AD 554343</t>
  </si>
  <si>
    <t xml:space="preserve">GUSTAVO  ENRIQUE FERNANDEZ GIRNU </t>
  </si>
  <si>
    <t>PT 5717980</t>
  </si>
  <si>
    <t>AD 554346</t>
  </si>
  <si>
    <t xml:space="preserve">JORGE ALEXANDER CARDENAS CIFUENTES </t>
  </si>
  <si>
    <t>1071173172</t>
  </si>
  <si>
    <t>CA 2325191</t>
  </si>
  <si>
    <t xml:space="preserve">OLGA SOFIA ROZO ROZO </t>
  </si>
  <si>
    <t>52418457</t>
  </si>
  <si>
    <t>S-2178858</t>
  </si>
  <si>
    <t xml:space="preserve">SAMUEL ALEJANDRO SUAZA HERNANDEZ </t>
  </si>
  <si>
    <t>1076985530</t>
  </si>
  <si>
    <t>CA 2325253</t>
  </si>
  <si>
    <t>JOHN FREDDY BELTRAN CUBILLOS</t>
  </si>
  <si>
    <t>11233196</t>
  </si>
  <si>
    <t>S-2178869</t>
  </si>
  <si>
    <t xml:space="preserve">JENNY LUCERO ROJAS PINZON </t>
  </si>
  <si>
    <t>35220698</t>
  </si>
  <si>
    <t>S-2178870</t>
  </si>
  <si>
    <t xml:space="preserve">CECILIA ALEJUANDRA ACEVEDO DE MALDONADO </t>
  </si>
  <si>
    <t>515538</t>
  </si>
  <si>
    <t>S-2178874</t>
  </si>
  <si>
    <t xml:space="preserve">MARIA REGINA ORTIZ </t>
  </si>
  <si>
    <t>35318027</t>
  </si>
  <si>
    <t>AD 554431</t>
  </si>
  <si>
    <t>ELSA BEATRIZ QUEVEDO QUEVEDO</t>
  </si>
  <si>
    <t>52620176</t>
  </si>
  <si>
    <t>CA2325313</t>
  </si>
  <si>
    <t>JOHAN ESTEBAN GOMEZ GUTIERREZ</t>
  </si>
  <si>
    <t>1071168233</t>
  </si>
  <si>
    <t>CA2325323</t>
  </si>
  <si>
    <t>JUAN FERNANDO RODRIGUEZ FLOREZ</t>
  </si>
  <si>
    <t>1071164731</t>
  </si>
  <si>
    <t>AD5544563</t>
  </si>
  <si>
    <t>BLANCA LUCILA CUBILLOS CARDENAS</t>
  </si>
  <si>
    <t>206375765</t>
  </si>
  <si>
    <t>S-2178931</t>
  </si>
  <si>
    <t>CECILIA CRUZ FUERTE</t>
  </si>
  <si>
    <t>20676007</t>
  </si>
  <si>
    <t>S-2178935</t>
  </si>
  <si>
    <t>JESUS ARIEL CUBILLOS</t>
  </si>
  <si>
    <t>3069134</t>
  </si>
  <si>
    <t>S-2178937</t>
  </si>
  <si>
    <t>SONIA DEL PILAR VDELGADO VILLAMIL</t>
  </si>
  <si>
    <t>65730135</t>
  </si>
  <si>
    <t>AD554626</t>
  </si>
  <si>
    <t>EDNA MICHELL SIERRA RODRIGUEZ</t>
  </si>
  <si>
    <t>1075874356</t>
  </si>
  <si>
    <t>URGEN CIAS</t>
  </si>
  <si>
    <t>AD554637</t>
  </si>
  <si>
    <t>DAIRO FELIPE ROCHA GARC IA</t>
  </si>
  <si>
    <t>1071169795</t>
  </si>
  <si>
    <t>BRAYAN STEVEN CASALLAS RAMIREZ</t>
  </si>
  <si>
    <t>1034786798</t>
  </si>
  <si>
    <t>AD554647</t>
  </si>
  <si>
    <t>AD554659</t>
  </si>
  <si>
    <t>ABBY GOITIA BRITO</t>
  </si>
  <si>
    <t>1141529151</t>
  </si>
  <si>
    <t>AD554662</t>
  </si>
  <si>
    <t>756574</t>
  </si>
  <si>
    <t>AD554661</t>
  </si>
  <si>
    <t>ANDREINA BRITO RAMONI</t>
  </si>
  <si>
    <t>MARIA ANGELICA CHAVARRIA ALVAREZ</t>
  </si>
  <si>
    <t>52581844</t>
  </si>
  <si>
    <t>AD554666</t>
  </si>
  <si>
    <t>JEISSON SNEYDER TRUJILLO ESCOB AR</t>
  </si>
  <si>
    <t>1071166868</t>
  </si>
  <si>
    <t>AD554673</t>
  </si>
  <si>
    <t>AD554672</t>
  </si>
  <si>
    <t>SEG ESTADO</t>
  </si>
  <si>
    <t>JUAN ANDRES MARTINEZ</t>
  </si>
  <si>
    <t>1050603796</t>
  </si>
  <si>
    <t xml:space="preserve">FLOR NIDIAN ROZO GARNICA </t>
  </si>
  <si>
    <t>20679065</t>
  </si>
  <si>
    <t>CA 2325484</t>
  </si>
  <si>
    <t xml:space="preserve">FLOR MARINA ROZO GARNICA </t>
  </si>
  <si>
    <t xml:space="preserve">JUSTIN ELIAM SANTIAGO TRIVIÑO </t>
  </si>
  <si>
    <t>1071173204</t>
  </si>
  <si>
    <t>CA 2325487</t>
  </si>
  <si>
    <t xml:space="preserve">JOSE LUIS RODRIGUYEZ PEREIRA </t>
  </si>
  <si>
    <t>11233093</t>
  </si>
  <si>
    <t>S-2178966</t>
  </si>
  <si>
    <t xml:space="preserve">MILTON LIBARDO MORENO RODRIGUEZ </t>
  </si>
  <si>
    <t>11232215</t>
  </si>
  <si>
    <t>S-2178974</t>
  </si>
  <si>
    <t xml:space="preserve">CARMEN CECILIA JIMENEZ BORDA </t>
  </si>
  <si>
    <t>20678626</t>
  </si>
  <si>
    <t>S-2178975</t>
  </si>
  <si>
    <t>G</t>
  </si>
  <si>
    <t xml:space="preserve">BLANCA EMPERATRIZ CIFUENTES </t>
  </si>
  <si>
    <t>51915657</t>
  </si>
  <si>
    <t>AD 554786</t>
  </si>
  <si>
    <t xml:space="preserve">BLANCA EMPERZTIRIZ CIFUENTES </t>
  </si>
  <si>
    <t xml:space="preserve">MARIA ESTHER CIFUENTES DE ROZO </t>
  </si>
  <si>
    <t>20676545</t>
  </si>
  <si>
    <t>AD 554827</t>
  </si>
  <si>
    <t xml:space="preserve">JHON FREDY GARCIA BARRERA </t>
  </si>
  <si>
    <t>1003579069</t>
  </si>
  <si>
    <t>AD 554857</t>
  </si>
  <si>
    <t xml:space="preserve">MARIA ALCIRA CIFUENTES VDA DE PINZON </t>
  </si>
  <si>
    <t>20679658</t>
  </si>
  <si>
    <t xml:space="preserve">REGIONAL DE ASEGURAMIENTO </t>
  </si>
  <si>
    <t>AD 554878</t>
  </si>
  <si>
    <t xml:space="preserve">DANIELA PIÑEROS AVILAN </t>
  </si>
  <si>
    <t>1071169868</t>
  </si>
  <si>
    <t>CA 2325552</t>
  </si>
  <si>
    <t xml:space="preserve">STEVEN  DANIEL CARMONA ESCALONA </t>
  </si>
  <si>
    <t>AD 554874</t>
  </si>
  <si>
    <t xml:space="preserve">SERAFIN ARANDA FLOREZ </t>
  </si>
  <si>
    <t>11232147</t>
  </si>
  <si>
    <t>AD 554843</t>
  </si>
  <si>
    <t xml:space="preserve">THOMAS TRUJILLO MOLANO </t>
  </si>
  <si>
    <t>1071172417</t>
  </si>
  <si>
    <t>AD 554881</t>
  </si>
  <si>
    <t xml:space="preserve">MARTINA MONTOYA ALZATE </t>
  </si>
  <si>
    <t>1071170448</t>
  </si>
  <si>
    <t xml:space="preserve">SURAMERICA DE SEGUROS </t>
  </si>
  <si>
    <t>AD 554897</t>
  </si>
  <si>
    <t xml:space="preserve">SONIA VALENTINA TACUMA BUITRAGO </t>
  </si>
  <si>
    <t>1014289831</t>
  </si>
  <si>
    <t>AD 554895</t>
  </si>
  <si>
    <t>MARIA ISABELLA MORA PINZON</t>
  </si>
  <si>
    <t>1071173417</t>
  </si>
  <si>
    <t>AD554974</t>
  </si>
  <si>
    <t>ELVIA MARIA TOVAR DE ESCOBAR</t>
  </si>
  <si>
    <t>41399082</t>
  </si>
  <si>
    <t>AD555028</t>
  </si>
  <si>
    <t>SANTIAGO PESCA ORJUELA</t>
  </si>
  <si>
    <t>1071173136</t>
  </si>
  <si>
    <t>AD555062</t>
  </si>
  <si>
    <t>LORENA JULIETH ORJUELA AVELLANEDA</t>
  </si>
  <si>
    <t>1071162337</t>
  </si>
  <si>
    <t>S-2179016</t>
  </si>
  <si>
    <t>BLANCA EDITH TRUJILLO MORENO</t>
  </si>
  <si>
    <t>20679000</t>
  </si>
  <si>
    <t>S-21779021</t>
  </si>
  <si>
    <t>LUC INDA ROCHA SANTIAGO</t>
  </si>
  <si>
    <t>20342450</t>
  </si>
  <si>
    <t>S-2179018</t>
  </si>
  <si>
    <t>CARLOS SAUL GARCIA RUEDA</t>
  </si>
  <si>
    <t>3069804</t>
  </si>
  <si>
    <t>AD555217</t>
  </si>
  <si>
    <t>VIVIANA CAROLINA RIAÑO CORTES</t>
  </si>
  <si>
    <t>1073533271</t>
  </si>
  <si>
    <t>AD555232</t>
  </si>
  <si>
    <t>ANGELA ESCOBAR DE FLOREZ</t>
  </si>
  <si>
    <t>20675834</t>
  </si>
  <si>
    <t>CA2325760</t>
  </si>
  <si>
    <t>MERCEDES FLOREZ ESCOBAR</t>
  </si>
  <si>
    <t>20677358</t>
  </si>
  <si>
    <t>S-2179026</t>
  </si>
  <si>
    <t>JERONIMO LUGO FELICIANO</t>
  </si>
  <si>
    <t>1023169714</t>
  </si>
  <si>
    <t>3M</t>
  </si>
  <si>
    <t>CA2325762</t>
  </si>
  <si>
    <t>ANA EMELINA MORA PRIETO</t>
  </si>
  <si>
    <t>41382495</t>
  </si>
  <si>
    <t>S-2179031</t>
  </si>
  <si>
    <t>S-2179032</t>
  </si>
  <si>
    <t>LUZ JANETH PACHON BRICEÑO</t>
  </si>
  <si>
    <t>39735138</t>
  </si>
  <si>
    <t>C A2325772</t>
  </si>
  <si>
    <t>HELLEN NICOLE VELASQUEZ CASTILLO</t>
  </si>
  <si>
    <t>1071169109</t>
  </si>
  <si>
    <t>AD555242</t>
  </si>
  <si>
    <t>JULIA GRACIELA  RANADIA ARANDIA</t>
  </si>
  <si>
    <t>20678712</t>
  </si>
  <si>
    <t>AD555237</t>
  </si>
  <si>
    <t>FERNANDO ALBERTO VELASQUEZ</t>
  </si>
  <si>
    <t>11619066</t>
  </si>
  <si>
    <t>S-2179035</t>
  </si>
  <si>
    <t>HECTOR ALFONSO LEON MERTINEZ</t>
  </si>
  <si>
    <t>3069922</t>
  </si>
  <si>
    <t>S-2179044</t>
  </si>
  <si>
    <t>ERIANGEL SOFIA MURILLO DURAN</t>
  </si>
  <si>
    <t>1018517088</t>
  </si>
  <si>
    <t>AD555265</t>
  </si>
  <si>
    <t>SAMUEL DAVID CASTIBLANCO BARBOSA</t>
  </si>
  <si>
    <t>1071173445</t>
  </si>
  <si>
    <t>CA2325790</t>
  </si>
  <si>
    <t>NIDIA ESPERANZA RUIZ HERNANDEZ</t>
  </si>
  <si>
    <t>35528854</t>
  </si>
  <si>
    <t>AD555267</t>
  </si>
  <si>
    <t>ROSA MARIA ORJUELA RODRIGUEZ</t>
  </si>
  <si>
    <t>20677852</t>
  </si>
  <si>
    <t>CA2325801</t>
  </si>
  <si>
    <t>LUZ MARLEN ORJUELA RAMIREZ</t>
  </si>
  <si>
    <t>20678356</t>
  </si>
  <si>
    <t>CA2325802</t>
  </si>
  <si>
    <t>BENITA PEÑALVER</t>
  </si>
  <si>
    <t>PT6302839</t>
  </si>
  <si>
    <t>AD555322</t>
  </si>
  <si>
    <t>JUAN FELIPE NOVOA RIVERA</t>
  </si>
  <si>
    <t>1071163786</t>
  </si>
  <si>
    <t>CA2325815</t>
  </si>
  <si>
    <t>YINA ALEXANDRA COBA BELTRAN</t>
  </si>
  <si>
    <t>1171213495</t>
  </si>
  <si>
    <t>CA2325829</t>
  </si>
  <si>
    <t>MIA ISABELLA PEREZ PEROZO</t>
  </si>
  <si>
    <t>5193466</t>
  </si>
  <si>
    <t>S-2179062</t>
  </si>
  <si>
    <t>ARACELY PEÑA</t>
  </si>
  <si>
    <t>CAMILA VELASQUEZ</t>
  </si>
  <si>
    <t>DANIEL FELIPE ESCOBAR</t>
  </si>
  <si>
    <t>1032496084</t>
  </si>
  <si>
    <t>1071170441</t>
  </si>
  <si>
    <t>AD55281</t>
  </si>
  <si>
    <t>AD555342</t>
  </si>
  <si>
    <t>41452309</t>
  </si>
  <si>
    <t>AD555365</t>
  </si>
  <si>
    <t>AHIMER ALFONSO ROZO ZAMORA</t>
  </si>
  <si>
    <t>1071550431</t>
  </si>
  <si>
    <t>MARIA DEL PILAR RODRIGUEZ PRIETO</t>
  </si>
  <si>
    <t>20678894</t>
  </si>
  <si>
    <t>AD555661</t>
  </si>
  <si>
    <t>AD555610</t>
  </si>
  <si>
    <t>CLAUDIA ALCIRA CORREA ROSARIO</t>
  </si>
  <si>
    <t>32273213</t>
  </si>
  <si>
    <t>CA2326096</t>
  </si>
  <si>
    <t>RIXIO RICARDO MONTIEL FERNANDEZ</t>
  </si>
  <si>
    <t>PT5621996</t>
  </si>
  <si>
    <t>AD555668</t>
  </si>
  <si>
    <t>DORIS YASMIN CLAVIJO BARRERA</t>
  </si>
  <si>
    <t>52257759</t>
  </si>
  <si>
    <t>S-2179164</t>
  </si>
  <si>
    <t>RADIOGRAFIA DE ARTICULACION ESTERNOCLAVICULAR</t>
  </si>
  <si>
    <t>TRINIDAD RICO MORENO</t>
  </si>
  <si>
    <t>39661466</t>
  </si>
  <si>
    <t>S-2179093</t>
  </si>
  <si>
    <t>BRAYAN ANDRES VIRGUEZ NBECERRA</t>
  </si>
  <si>
    <t>1007161829</t>
  </si>
  <si>
    <t>CA2326136</t>
  </si>
  <si>
    <t>AD555702</t>
  </si>
  <si>
    <t>GLADYS DEL ROSARIIO CASTRO BORDA</t>
  </si>
  <si>
    <t>23433674</t>
  </si>
  <si>
    <t>CA2325904</t>
  </si>
  <si>
    <t>LIZETH MARIANA MANCIPE GONZALES</t>
  </si>
  <si>
    <t>1071172429</t>
  </si>
  <si>
    <t>S-2179191</t>
  </si>
  <si>
    <t>LUCILA TRIVIÑO DE SANTIAGO</t>
  </si>
  <si>
    <t>20675791</t>
  </si>
  <si>
    <t>S-2179193</t>
  </si>
  <si>
    <t>WENDY DANIELA ESCOBAR</t>
  </si>
  <si>
    <t>1071165675</t>
  </si>
  <si>
    <t>CA2326185</t>
  </si>
  <si>
    <t>MARIA ELSA MEDINA</t>
  </si>
  <si>
    <t>31466225</t>
  </si>
  <si>
    <t>AD555749</t>
  </si>
  <si>
    <t>JOHAN SEBASTIAN GILLEN INFANTE</t>
  </si>
  <si>
    <t>10709217754</t>
  </si>
  <si>
    <t>S-2179204</t>
  </si>
  <si>
    <t>MARIA CELESTE NOVOA RODRIGUEZ</t>
  </si>
  <si>
    <t>1071169454</t>
  </si>
  <si>
    <t>AD555763</t>
  </si>
  <si>
    <t>LIZBETH ELISA PULIDO SUAREZ</t>
  </si>
  <si>
    <t>1071173203</t>
  </si>
  <si>
    <t>CA2326217</t>
  </si>
  <si>
    <t>ALFONSO JOSE GRANDES RODRIGUEZ</t>
  </si>
  <si>
    <t>1148144617</t>
  </si>
  <si>
    <t>AD555753</t>
  </si>
  <si>
    <t>EIDEN ESNEIDER GARNICA PORRAS</t>
  </si>
  <si>
    <t>1029299541</t>
  </si>
  <si>
    <t>AD555772</t>
  </si>
  <si>
    <t>MARIA IRENE MARTINEZ DE LEON</t>
  </si>
  <si>
    <t>20287822</t>
  </si>
  <si>
    <t>97A</t>
  </si>
  <si>
    <t>AD555790</t>
  </si>
  <si>
    <t>MARIA PAULA FLOREZ CRUZ</t>
  </si>
  <si>
    <t>1071168415</t>
  </si>
  <si>
    <t>AD555809</t>
  </si>
  <si>
    <t xml:space="preserve">HECTOR ALFONSO ACOSTA ACERO </t>
  </si>
  <si>
    <t>11429759</t>
  </si>
  <si>
    <t>S-2179240</t>
  </si>
  <si>
    <t xml:space="preserve">IAN SANTIAGO SOTO PRADA </t>
  </si>
  <si>
    <t>1071173279</t>
  </si>
  <si>
    <t>CA 2326343</t>
  </si>
  <si>
    <t xml:space="preserve">JOHAN DAVID MELENDEZ CASTILLO </t>
  </si>
  <si>
    <t>PT 5821939</t>
  </si>
  <si>
    <t>CA 2326350</t>
  </si>
  <si>
    <t xml:space="preserve">MARIA CLAUDINA CADENA DE BRICEÑO </t>
  </si>
  <si>
    <t>41509115</t>
  </si>
  <si>
    <t>S-2179241</t>
  </si>
  <si>
    <t xml:space="preserve">ERLY DOMINGUEZ ALVARADO </t>
  </si>
  <si>
    <t>30937613</t>
  </si>
  <si>
    <t>CA 2326367</t>
  </si>
  <si>
    <t>MARIA JULIANA MENDOZA CARRANZA</t>
  </si>
  <si>
    <t>1220213465</t>
  </si>
  <si>
    <t xml:space="preserve">SEGUROS DE VIDA </t>
  </si>
  <si>
    <t>AD 555921</t>
  </si>
  <si>
    <t xml:space="preserve">YINA NATALIA LAVERDE GERENA </t>
  </si>
  <si>
    <t>1071166065</t>
  </si>
  <si>
    <t>AD 555936</t>
  </si>
  <si>
    <t xml:space="preserve">JEFFERSON RUIZ MEDINA </t>
  </si>
  <si>
    <t>1119180614</t>
  </si>
  <si>
    <t>AD 555949</t>
  </si>
  <si>
    <t xml:space="preserve">EMILIE LEGUIZAMON CARRANZA </t>
  </si>
  <si>
    <t>1069307297</t>
  </si>
  <si>
    <t>AD 555953</t>
  </si>
  <si>
    <t xml:space="preserve">MARIANGELA DESIREE SANCHEZ MIRELES </t>
  </si>
  <si>
    <t>PT 2033222</t>
  </si>
  <si>
    <t>AD 555956</t>
  </si>
  <si>
    <t xml:space="preserve">JUAN CARLOS ALAYON SANCHEZ </t>
  </si>
  <si>
    <t>1145226413</t>
  </si>
  <si>
    <t>AD 555955</t>
  </si>
  <si>
    <t xml:space="preserve">SAMUEL ARCADIO PEÑA DUARTE </t>
  </si>
  <si>
    <t>1012398805</t>
  </si>
  <si>
    <t>AD 555982</t>
  </si>
  <si>
    <t xml:space="preserve">BLANCA KATHERIN AREDONDO OROZCO </t>
  </si>
  <si>
    <t>1110517174</t>
  </si>
  <si>
    <t xml:space="preserve">ASMET </t>
  </si>
  <si>
    <t>AD 555989</t>
  </si>
  <si>
    <t>24/052024</t>
  </si>
  <si>
    <t>ALBA ROCIO URREGO MENDEZ</t>
  </si>
  <si>
    <t>20638443</t>
  </si>
  <si>
    <t>S-2179264</t>
  </si>
  <si>
    <t>VALENTINA SOLER AVELLANEDA</t>
  </si>
  <si>
    <t>1071172339</t>
  </si>
  <si>
    <t>AD556054</t>
  </si>
  <si>
    <t>ELVIA MARINA GARZON CARDENAS</t>
  </si>
  <si>
    <t>51690891</t>
  </si>
  <si>
    <t>S-2179270</t>
  </si>
  <si>
    <t>NUVIA ESPERANZA ARIZA RODRIGUEZ</t>
  </si>
  <si>
    <t>35221311</t>
  </si>
  <si>
    <t>CA2326495</t>
  </si>
  <si>
    <t>LAURA PATRICIA VALENCIA GONZALES</t>
  </si>
  <si>
    <t>1071165722</t>
  </si>
  <si>
    <t>AD556072</t>
  </si>
  <si>
    <t>20675996</t>
  </si>
  <si>
    <t>S-2179277</t>
  </si>
  <si>
    <t>MARISOL ARIAS ROMAN</t>
  </si>
  <si>
    <t>1098726500</t>
  </si>
  <si>
    <t>CA2326505</t>
  </si>
  <si>
    <t>MARIA ANGELICA COPETE NIÑO</t>
  </si>
  <si>
    <t>1071171956</t>
  </si>
  <si>
    <t>AD556095</t>
  </si>
  <si>
    <t>AD556109</t>
  </si>
  <si>
    <t>ANGEL IYAN PULIDO PEREZ</t>
  </si>
  <si>
    <t>1071169133</t>
  </si>
  <si>
    <t>CASIMIRA HORTUA</t>
  </si>
  <si>
    <t>20675917</t>
  </si>
  <si>
    <t>3070200</t>
  </si>
  <si>
    <t>CA2326534</t>
  </si>
  <si>
    <t>JOSSUE SANTIAGO ROCHA AVELLANEDA</t>
  </si>
  <si>
    <t>1222203111</t>
  </si>
  <si>
    <t>AD556144</t>
  </si>
  <si>
    <t>ROSALBA FLOREZ SANTIAGO</t>
  </si>
  <si>
    <t>206777929</t>
  </si>
  <si>
    <t>CA2325910</t>
  </si>
  <si>
    <t>YOLANDA RUIZ CASTRO</t>
  </si>
  <si>
    <t>52212365</t>
  </si>
  <si>
    <t>CA2326547</t>
  </si>
  <si>
    <t>SARA ISABELLA VENEGAS FLOREZ</t>
  </si>
  <si>
    <t>1071173423</t>
  </si>
  <si>
    <t>S-2179285</t>
  </si>
  <si>
    <t>MARTIN ORTEGA FORERO</t>
  </si>
  <si>
    <t>1025146108</t>
  </si>
  <si>
    <t>MP SURA</t>
  </si>
  <si>
    <t>AD556163</t>
  </si>
  <si>
    <t>THIAGO ROSALES FUENMAYOR</t>
  </si>
  <si>
    <t>CA2326522</t>
  </si>
  <si>
    <t>JUAN ESTEBAN ROJAS TRUJILLO</t>
  </si>
  <si>
    <t>AD556182</t>
  </si>
  <si>
    <t>MIGUEL ANGEL JIMENEZ RODRIGUEZ</t>
  </si>
  <si>
    <t>AD556210</t>
  </si>
  <si>
    <t>DIEGO RODRIGUEZ RODRIGUEZ</t>
  </si>
  <si>
    <t>AD556212</t>
  </si>
  <si>
    <t xml:space="preserve">CARLOS ERNESTO TOCASUCHE GARAVITO </t>
  </si>
  <si>
    <t>AD 556291</t>
  </si>
  <si>
    <t xml:space="preserve">MARIA DEL CARMEN CRUZ RAMOS </t>
  </si>
  <si>
    <t>AD 556284</t>
  </si>
  <si>
    <t xml:space="preserve">MARIANA SANCHEZ CASAS </t>
  </si>
  <si>
    <t>AD 556304</t>
  </si>
  <si>
    <t xml:space="preserve">ALICE LUCIANA ROZO GARZON </t>
  </si>
  <si>
    <t>AD 556313</t>
  </si>
  <si>
    <t xml:space="preserve">LUIS ENRRIQUE AYALA RIOJA </t>
  </si>
  <si>
    <t>77A</t>
  </si>
  <si>
    <t>AD 556320</t>
  </si>
  <si>
    <t xml:space="preserve">JOSE DANIEL LUGO MORENO </t>
  </si>
  <si>
    <t>AD 556321</t>
  </si>
  <si>
    <t>HECTOR EZEQUIEL GARZON BELTRAN</t>
  </si>
  <si>
    <t>AD 556322</t>
  </si>
  <si>
    <t xml:space="preserve">MATHIAS OBED ALVAREZ VALDIVIESO </t>
  </si>
  <si>
    <t>VEN 325</t>
  </si>
  <si>
    <t>AD 556336</t>
  </si>
  <si>
    <t>AD 556341</t>
  </si>
  <si>
    <t xml:space="preserve">LINA SOFIA RODRIGUEZ AVELLANEDA </t>
  </si>
  <si>
    <t>SURAMERICACA</t>
  </si>
  <si>
    <t>AD 556354</t>
  </si>
  <si>
    <t>SURAMERIACANA</t>
  </si>
  <si>
    <t xml:space="preserve">DYLAN SNEIDER BARRERA LOZANO </t>
  </si>
  <si>
    <t xml:space="preserve">AD 556492 </t>
  </si>
  <si>
    <t xml:space="preserve">MARIA TERESA PEDRAZA GARCIA </t>
  </si>
  <si>
    <t>CA 2326816</t>
  </si>
  <si>
    <t>AGUSTINA MARTINEZ DE ALVAREZ</t>
  </si>
  <si>
    <t>S-2179314</t>
  </si>
  <si>
    <t xml:space="preserve">ANA GILMA CABRA SANCHEZ </t>
  </si>
  <si>
    <t>CA 2326834</t>
  </si>
  <si>
    <t xml:space="preserve">ALEJANDRO RODRIGUEZ RODRIGUEZ </t>
  </si>
  <si>
    <t>PE 5111892</t>
  </si>
  <si>
    <t>CA 2326852</t>
  </si>
  <si>
    <t xml:space="preserve">MATEO ALEJANDRO PERDIGON MORALES </t>
  </si>
  <si>
    <t>AD 556575</t>
  </si>
  <si>
    <t xml:space="preserve">CLARA INES ALMECIGA </t>
  </si>
  <si>
    <t>CA 2326863</t>
  </si>
  <si>
    <t xml:space="preserve">BERTULFO ANTONIO CIFUENTES SABOGAL </t>
  </si>
  <si>
    <t>AD 556581</t>
  </si>
  <si>
    <t xml:space="preserve">DORA INES QUINTERO ORTIZ </t>
  </si>
  <si>
    <t>CA 2326871</t>
  </si>
  <si>
    <t xml:space="preserve">BLANCA MARIA RAIGOZO </t>
  </si>
  <si>
    <t>S-2179337</t>
  </si>
  <si>
    <t xml:space="preserve">LAURA MARCELA VENEGAS MARTINEZ </t>
  </si>
  <si>
    <t>CA 2326889</t>
  </si>
  <si>
    <t>MATEO ALEJANDRO CIFUENTES HERRERA V</t>
  </si>
  <si>
    <t>AD 556623</t>
  </si>
  <si>
    <t>S-2179351</t>
  </si>
  <si>
    <t xml:space="preserve">NELSA MATILDE MENENDEZ DE LOZANO </t>
  </si>
  <si>
    <t xml:space="preserve">FONDO PASIVO SOCIAL FERROCARRIL </t>
  </si>
  <si>
    <t>AD 556683</t>
  </si>
  <si>
    <t xml:space="preserve">GLADYS CORTES DE SANCHEZ </t>
  </si>
  <si>
    <t>AD 556619</t>
  </si>
  <si>
    <t>CARLOS ENRRIQUE CORTES MORERA</t>
  </si>
  <si>
    <t>AD 556687</t>
  </si>
  <si>
    <t xml:space="preserve">JORGE ALMECIGA FLOREZ </t>
  </si>
  <si>
    <t>AD 556670</t>
  </si>
  <si>
    <t xml:space="preserve">AVELINA GUTIERREZ DE BELTRAN </t>
  </si>
  <si>
    <t>95A</t>
  </si>
  <si>
    <t>AD 556703</t>
  </si>
  <si>
    <t xml:space="preserve">MARIO ANDRES PATIÑO RODRIGUEZ </t>
  </si>
  <si>
    <t>AD 556714</t>
  </si>
  <si>
    <t xml:space="preserve">MARIA ALEJANDRA LAGARES ARRAZOL </t>
  </si>
  <si>
    <t>AD 556726</t>
  </si>
  <si>
    <t>ROSA DEL TRANSITO FAGUA FONSECA</t>
  </si>
  <si>
    <t>CA2326989</t>
  </si>
  <si>
    <t>ALLISON DAYANA CARDENAS  BONILLLA</t>
  </si>
  <si>
    <t>AD556796</t>
  </si>
  <si>
    <t>CA2327008</t>
  </si>
  <si>
    <t>PLUTARCO  SALGUERO ROMERO</t>
  </si>
  <si>
    <t>PLUTARCO OSALGUERO ROMERO</t>
  </si>
  <si>
    <t>ANA VICTORIA PEÑA URREGO</t>
  </si>
  <si>
    <t>S-2179390</t>
  </si>
  <si>
    <t>ISAIAS ORJUELA BERNAL</t>
  </si>
  <si>
    <t>S-2179397</t>
  </si>
  <si>
    <t>DIEGO ARMANDO ESCOBAR LARA</t>
  </si>
  <si>
    <t>AD556852</t>
  </si>
  <si>
    <t>MARIANA PEÑA RODRIGUEZ</t>
  </si>
  <si>
    <t>SEG BOLIVAR</t>
  </si>
  <si>
    <t>AD556853</t>
  </si>
  <si>
    <t>MARIA CAMILA TOVAR RIVERA</t>
  </si>
  <si>
    <t>AD556864</t>
  </si>
  <si>
    <t>PEREGRINO HUMBERTO CASTILLO</t>
  </si>
  <si>
    <t>AD556875</t>
  </si>
  <si>
    <t>HILDA OMAIRA CASTRO RODRIGUEZ</t>
  </si>
  <si>
    <t>S-2179419</t>
  </si>
  <si>
    <t>ARCELIA MARTINEZ CIFUENTRES</t>
  </si>
  <si>
    <t>S-2179418</t>
  </si>
  <si>
    <t>FLOORALBA GARZON  CONTRERAS</t>
  </si>
  <si>
    <t>CA2327095</t>
  </si>
  <si>
    <t>JOSE DE JESUS LEAL BLANCO</t>
  </si>
  <si>
    <t>AD556939</t>
  </si>
  <si>
    <t xml:space="preserve">YURI PAOLA RICAURTE NOVOA </t>
  </si>
  <si>
    <t>S-2179431</t>
  </si>
  <si>
    <t xml:space="preserve">MARIA TERESA MORENO AVILAN </t>
  </si>
  <si>
    <t>CA 2327141</t>
  </si>
  <si>
    <t>CA 2327474</t>
  </si>
  <si>
    <t>AD 556991</t>
  </si>
  <si>
    <t xml:space="preserve">BARBARA BERDUGO BARRERA </t>
  </si>
  <si>
    <t>CA 2327165</t>
  </si>
  <si>
    <t xml:space="preserve">MARTIN SASTOQUE DIAZ </t>
  </si>
  <si>
    <t>AD 557030</t>
  </si>
  <si>
    <t xml:space="preserve">ALONSO PARADA PICO </t>
  </si>
  <si>
    <t>CA  2327169</t>
  </si>
  <si>
    <t xml:space="preserve">ERLY DOMIMGUEZ ALVARADO </t>
  </si>
  <si>
    <t>CA 2327193</t>
  </si>
  <si>
    <t xml:space="preserve">XIMENA SANDOVAL AULAR </t>
  </si>
  <si>
    <t>PT 4870876</t>
  </si>
  <si>
    <t>CA 2327195</t>
  </si>
  <si>
    <t xml:space="preserve"> 80A</t>
  </si>
  <si>
    <t>AD 557062</t>
  </si>
  <si>
    <t xml:space="preserve">ANA EMELINA MORA PRIETO </t>
  </si>
  <si>
    <t xml:space="preserve">ROGELIO SALAZAR PEÑALOSA </t>
  </si>
  <si>
    <t>AD 557090</t>
  </si>
  <si>
    <t xml:space="preserve">EDISSON FERNANDO VEGA LOPEZ </t>
  </si>
  <si>
    <t>AD 557094</t>
  </si>
  <si>
    <t>SAMUEL OCHOA LOZANO</t>
  </si>
  <si>
    <t>AD 557137</t>
  </si>
  <si>
    <t xml:space="preserve">LUCINED MORENO </t>
  </si>
  <si>
    <t>AD 557153</t>
  </si>
  <si>
    <t>ROBERTO LEAL ALMECIGA</t>
  </si>
  <si>
    <t>AD557222</t>
  </si>
  <si>
    <t>S-2179500</t>
  </si>
  <si>
    <t>LUCI CECILIA LEON DE LEON</t>
  </si>
  <si>
    <t>AD557234</t>
  </si>
  <si>
    <t>MARIA ANTONIA PIÑEROS</t>
  </si>
  <si>
    <t>CA2327361</t>
  </si>
  <si>
    <t>JUAN ISIDRO BELTRAN RODRIGUEZ</t>
  </si>
  <si>
    <t>CA2327362</t>
  </si>
  <si>
    <t>LEIDA FLOREZ ALMECIGA</t>
  </si>
  <si>
    <t>S-2179512</t>
  </si>
  <si>
    <t>DAYRA NATHALY RODRIGUEZ GOMEZ</t>
  </si>
  <si>
    <t>AD557269</t>
  </si>
  <si>
    <t>LUCILA SASTOQUE FLOREZ</t>
  </si>
  <si>
    <t>S-2179535</t>
  </si>
  <si>
    <t>FABIO NELSON GUERRERO MARTINEZ</t>
  </si>
  <si>
    <t>CA2327406</t>
  </si>
  <si>
    <t>MARIA ESCLAVACION BORDA</t>
  </si>
  <si>
    <t>MICHEL VANESSA HERNADEZ ALBA</t>
  </si>
  <si>
    <t>AD557342</t>
  </si>
  <si>
    <t>CA2327438</t>
  </si>
  <si>
    <t>GINETH JULIANA REYES GUZMAN</t>
  </si>
  <si>
    <t>SURAMERICA</t>
  </si>
  <si>
    <t>AD557373</t>
  </si>
  <si>
    <t>DARIO ALEXANDER CUERVO</t>
  </si>
  <si>
    <t>SEGUROS DEL ESTADO</t>
  </si>
  <si>
    <t>AD557379</t>
  </si>
  <si>
    <t xml:space="preserve">MARIA FERNANDA REYES CUBILLOS </t>
  </si>
  <si>
    <t>AD 557396</t>
  </si>
  <si>
    <t xml:space="preserve">BENEDICTO MONTILVA ROSALES </t>
  </si>
  <si>
    <t>PT 5202932</t>
  </si>
  <si>
    <t>CA 2327482</t>
  </si>
  <si>
    <t xml:space="preserve">MARIA MAGDALENA CORTES RICO </t>
  </si>
  <si>
    <t>CA 2327511</t>
  </si>
  <si>
    <t xml:space="preserve">VICTOR MANUEL RODRIGUEZ TRIVIÑO </t>
  </si>
  <si>
    <t>CA 2327506</t>
  </si>
  <si>
    <t xml:space="preserve">ANA ISABEL PEREZ FLOREZ </t>
  </si>
  <si>
    <t>S-2179583</t>
  </si>
  <si>
    <t xml:space="preserve">LUIS ABRAHAM GARCIA MARTINEZ </t>
  </si>
  <si>
    <t>CA 2327527</t>
  </si>
  <si>
    <t xml:space="preserve"> CA 2327527</t>
  </si>
  <si>
    <t xml:space="preserve">DIANA PATRICIA CUBILLOS RODRIGUEZ </t>
  </si>
  <si>
    <t>S-2179586</t>
  </si>
  <si>
    <t xml:space="preserve">JEISSON EDUARDO RODRIGUEZ ESCOBAR </t>
  </si>
  <si>
    <t>S-2179587</t>
  </si>
  <si>
    <t xml:space="preserve">PEREGRINO ROJAS ALVAREZ </t>
  </si>
  <si>
    <t>AD 557501</t>
  </si>
  <si>
    <t xml:space="preserve">LAURA MELISSA GUERRA ORTIZ </t>
  </si>
  <si>
    <t>AD 557496</t>
  </si>
  <si>
    <t xml:space="preserve">FLOR HERMINDA CASTAÑEDA GUTIERREZ </t>
  </si>
  <si>
    <t>CA 2327543</t>
  </si>
  <si>
    <t xml:space="preserve">MARNIE DANIELA RODRIGUEZS GARZON </t>
  </si>
  <si>
    <t>AD 557524</t>
  </si>
  <si>
    <t>ADRESS</t>
  </si>
  <si>
    <t xml:space="preserve">RAFAEL PERDIGON CORTES </t>
  </si>
  <si>
    <t>S-2179593</t>
  </si>
  <si>
    <t xml:space="preserve">JUAN SEBASTIAN MIRANDA RUEDA </t>
  </si>
  <si>
    <t>CA 2327570</t>
  </si>
  <si>
    <t xml:space="preserve">NORLYS DARYANNYS CASTILLO VILLEGAS </t>
  </si>
  <si>
    <t>PT 6697817</t>
  </si>
  <si>
    <t>CA 2327571</t>
  </si>
  <si>
    <t>CA 2327576</t>
  </si>
  <si>
    <t xml:space="preserve">OLGA JANNETH AVELLANEDA AVELLANEDA </t>
  </si>
  <si>
    <t>20678317</t>
  </si>
  <si>
    <t>AD 557661</t>
  </si>
  <si>
    <t>GERALDINE</t>
  </si>
  <si>
    <t xml:space="preserve">HILDERMAN RODRIGO PEDRAZA AVELLANEDA </t>
  </si>
  <si>
    <t>1003579160</t>
  </si>
  <si>
    <t>AD 557687</t>
  </si>
  <si>
    <t xml:space="preserve">LUIS ARTURO PILLIMUE DINDICUE </t>
  </si>
  <si>
    <t>1064428330</t>
  </si>
  <si>
    <t xml:space="preserve">PARTICULAR </t>
  </si>
  <si>
    <t>AD 557690</t>
  </si>
  <si>
    <t xml:space="preserve">SALOME ABRIL RODRIGUEZ </t>
  </si>
  <si>
    <t>1071167708</t>
  </si>
  <si>
    <t xml:space="preserve">REGIONAL ASEGURAMIENTO </t>
  </si>
  <si>
    <t>AD 557696</t>
  </si>
  <si>
    <t xml:space="preserve">JUAN SEBASTIAN CORTES URCUQUI </t>
  </si>
  <si>
    <t>1193549950</t>
  </si>
  <si>
    <t>AD 557718</t>
  </si>
  <si>
    <t xml:space="preserve">CARMEN LUCIA SANCHEZ RODRIGUEZ </t>
  </si>
  <si>
    <t>20686679</t>
  </si>
  <si>
    <t>AD 557704</t>
  </si>
  <si>
    <t xml:space="preserve">RONAL DAVID URREGO BECERRA </t>
  </si>
  <si>
    <t>1069302361</t>
  </si>
  <si>
    <t>AD 557733</t>
  </si>
  <si>
    <t xml:space="preserve">JUAN FELIPE CIFUENTES SANABRIA </t>
  </si>
  <si>
    <t>1071166963</t>
  </si>
  <si>
    <t>AD 557753</t>
  </si>
  <si>
    <t xml:space="preserve">GABRIELA TRIVIÑO RAMOS </t>
  </si>
  <si>
    <t>1071172573</t>
  </si>
  <si>
    <t>AD 557768</t>
  </si>
  <si>
    <t xml:space="preserve">WILMER GARCIA COLLAZOS </t>
  </si>
  <si>
    <t>79189759</t>
  </si>
  <si>
    <t>AD 558071</t>
  </si>
  <si>
    <t xml:space="preserve">MARIA DIOSELINA GARCIA QUINCHE </t>
  </si>
  <si>
    <t>20948028</t>
  </si>
  <si>
    <t xml:space="preserve">CONSULTA EXTERNA </t>
  </si>
  <si>
    <t>S-2179603</t>
  </si>
  <si>
    <t xml:space="preserve">ROBERTO LEAL ALMECIGA </t>
  </si>
  <si>
    <t>3069402</t>
  </si>
  <si>
    <t xml:space="preserve">UBANER GIRALDO RAMIREZ </t>
  </si>
  <si>
    <t>9992986</t>
  </si>
  <si>
    <t xml:space="preserve">COLMENA ARL </t>
  </si>
  <si>
    <t>AD 558104</t>
  </si>
  <si>
    <t>3068313</t>
  </si>
  <si>
    <t>AD 558118</t>
  </si>
  <si>
    <t xml:space="preserve">ERNESTO ROZO ROZO </t>
  </si>
  <si>
    <t xml:space="preserve">LUIS CAMILO AVILAN AVILAN </t>
  </si>
  <si>
    <t>11231051</t>
  </si>
  <si>
    <t xml:space="preserve">ADRIANA MARLEN GARZON LOPEZ </t>
  </si>
  <si>
    <t>20485845</t>
  </si>
  <si>
    <t>CA 2327866</t>
  </si>
  <si>
    <t>S-2179623</t>
  </si>
  <si>
    <t xml:space="preserve">FERNANDO CHOACHI AVILAN </t>
  </si>
  <si>
    <t>3068521</t>
  </si>
  <si>
    <t>AD 558142</t>
  </si>
  <si>
    <t xml:space="preserve">SAMUEL STEVEN SANCHEZ VANEGAS </t>
  </si>
  <si>
    <t>1069749716</t>
  </si>
  <si>
    <t>AD 558148</t>
  </si>
  <si>
    <t>SEBASTIAN MARTINEZ DIAZ</t>
  </si>
  <si>
    <t>1083436069</t>
  </si>
  <si>
    <t>AD 558149</t>
  </si>
  <si>
    <t xml:space="preserve">MARIANA SANCHEZ MARTINEZ </t>
  </si>
  <si>
    <t>1001296190</t>
  </si>
  <si>
    <t>AD 558218</t>
  </si>
  <si>
    <t xml:space="preserve">CAMILA CECILIA VEGA ESCOBAR </t>
  </si>
  <si>
    <t>417999614</t>
  </si>
  <si>
    <t>CA 2327906</t>
  </si>
  <si>
    <t>CA 2327915</t>
  </si>
  <si>
    <t xml:space="preserve">JUAN DIEGO CUBILLOS URREGO </t>
  </si>
  <si>
    <t>1003578661</t>
  </si>
  <si>
    <t>AD 558279</t>
  </si>
  <si>
    <t>LUCILA CORTES GUERRERO</t>
  </si>
  <si>
    <t>20674174</t>
  </si>
  <si>
    <t>90A</t>
  </si>
  <si>
    <t>S-2179645</t>
  </si>
  <si>
    <t>NELSON ORLANDO MUÑOZ SILVA</t>
  </si>
  <si>
    <t>79322335</t>
  </si>
  <si>
    <t>CA2327967</t>
  </si>
  <si>
    <t>OSCAR MAURICIO HERNANDEZ DIAZ</t>
  </si>
  <si>
    <t>83093550</t>
  </si>
  <si>
    <t>S-2179647</t>
  </si>
  <si>
    <t>FLOR MARINA ANTONIO PARRA</t>
  </si>
  <si>
    <t>20676218</t>
  </si>
  <si>
    <t>ALBERTO RIOS AVELLANEDA</t>
  </si>
  <si>
    <t>3068646</t>
  </si>
  <si>
    <t>S-2179642</t>
  </si>
  <si>
    <t>CA2327973</t>
  </si>
  <si>
    <t>ELIAS ALVARO BELTRAN MARINEZ</t>
  </si>
  <si>
    <t>3031156</t>
  </si>
  <si>
    <t>S-2179652</t>
  </si>
  <si>
    <t>SILVIA PEÑA</t>
  </si>
  <si>
    <t>4183746</t>
  </si>
  <si>
    <t>CA2327995</t>
  </si>
  <si>
    <t>ANATILDE RINCON RINCON</t>
  </si>
  <si>
    <t>20677941</t>
  </si>
  <si>
    <t>S-2179666</t>
  </si>
  <si>
    <t>GLORIA INES VENEGAS AREVALO</t>
  </si>
  <si>
    <t>41723020</t>
  </si>
  <si>
    <t>CA2328006</t>
  </si>
  <si>
    <t>20678719</t>
  </si>
  <si>
    <t>AD558384</t>
  </si>
  <si>
    <t>20483823</t>
  </si>
  <si>
    <t>CA2328015</t>
  </si>
  <si>
    <t>ANA SOFIA CUBILLO VIRGUEZ</t>
  </si>
  <si>
    <t>1220213035</t>
  </si>
  <si>
    <t>S-2179677</t>
  </si>
  <si>
    <t>ROSA MARIA SUAZA</t>
  </si>
  <si>
    <t>24802629</t>
  </si>
  <si>
    <t>S-2179683</t>
  </si>
  <si>
    <t>YVONNE MARIANA BARRERA GARZON</t>
  </si>
  <si>
    <t>1071172406</t>
  </si>
  <si>
    <t>S-2179686</t>
  </si>
  <si>
    <t>MARIA ANGELICA GUILLEN CANO</t>
  </si>
  <si>
    <t>1028404432</t>
  </si>
  <si>
    <t>S-2179688</t>
  </si>
  <si>
    <t>1071169757</t>
  </si>
  <si>
    <t>AD558473</t>
  </si>
  <si>
    <t xml:space="preserve">ROSALIA FLOREZ DE AYALA </t>
  </si>
  <si>
    <t>20676265</t>
  </si>
  <si>
    <t>S-2179702</t>
  </si>
  <si>
    <t xml:space="preserve">ROBERTO PEÑA GALVIS </t>
  </si>
  <si>
    <t>11230348</t>
  </si>
  <si>
    <t>CA 2328137</t>
  </si>
  <si>
    <t xml:space="preserve">LORENA MARIA GALEANO DUQUE </t>
  </si>
  <si>
    <t>52794323</t>
  </si>
  <si>
    <t>CA 2328153</t>
  </si>
  <si>
    <t xml:space="preserve">JUAN ESTEBAN VASQUEZ RAMOS </t>
  </si>
  <si>
    <t>1071171068</t>
  </si>
  <si>
    <t>AD 558561</t>
  </si>
  <si>
    <t xml:space="preserve">GABRIELA VALENCIA AVILAN </t>
  </si>
  <si>
    <t>1027298916</t>
  </si>
  <si>
    <t>S- 2179711</t>
  </si>
  <si>
    <t xml:space="preserve">LUZ JANETH PACHON BRICEÑO </t>
  </si>
  <si>
    <t>CA 2328165</t>
  </si>
  <si>
    <t xml:space="preserve">YOLANDA MAHECHA DE BARBOSA </t>
  </si>
  <si>
    <t>20675920</t>
  </si>
  <si>
    <t>CA 2328186</t>
  </si>
  <si>
    <t>AD 558585</t>
  </si>
  <si>
    <t>436939</t>
  </si>
  <si>
    <t xml:space="preserve">JEFF MATHIAS GIRALDO MONTIEL </t>
  </si>
  <si>
    <t>1071173304</t>
  </si>
  <si>
    <t>AD 558598</t>
  </si>
  <si>
    <t xml:space="preserve">JERONIMO TRUJILLO RAMIREZ </t>
  </si>
  <si>
    <t>1071173251</t>
  </si>
  <si>
    <t>AD 558595</t>
  </si>
  <si>
    <t xml:space="preserve">SIXTO CHAPARRO SANDOVAL </t>
  </si>
  <si>
    <t>19057349</t>
  </si>
  <si>
    <t>CA 2328205</t>
  </si>
  <si>
    <t xml:space="preserve">EDWIN FERNEY FUENTES </t>
  </si>
  <si>
    <t>11233973</t>
  </si>
  <si>
    <t>AD 558668</t>
  </si>
  <si>
    <t xml:space="preserve">MIRANDA ALZATE TORRES </t>
  </si>
  <si>
    <t>1188223126</t>
  </si>
  <si>
    <t>AD 558702</t>
  </si>
  <si>
    <t xml:space="preserve">ALIZON NATALIA PEÑA GUTIERREZ </t>
  </si>
  <si>
    <t>1071166167</t>
  </si>
  <si>
    <t>AD 558709</t>
  </si>
  <si>
    <t xml:space="preserve">DANILO SARMIENTO RODRIGUEZ </t>
  </si>
  <si>
    <t>1071167711</t>
  </si>
  <si>
    <t>AD 558710</t>
  </si>
  <si>
    <t>MARIA OLIVA ´PEÑA DE AVELLANEDA</t>
  </si>
  <si>
    <t>20676282</t>
  </si>
  <si>
    <t>AD558789</t>
  </si>
  <si>
    <t>JORGE ENRIQUE PACHON RODRIGUEZ</t>
  </si>
  <si>
    <t>11232994</t>
  </si>
  <si>
    <t>S-2179760</t>
  </si>
  <si>
    <t>ANA B EATRIZ BARRERA DE CLAVIJO</t>
  </si>
  <si>
    <t>21164715</t>
  </si>
  <si>
    <t>AD558764</t>
  </si>
  <si>
    <t>BERNARDO PEÑA AVELLANEDA</t>
  </si>
  <si>
    <t>3069879</t>
  </si>
  <si>
    <t>S-2179770</t>
  </si>
  <si>
    <t>WILLIAM RODRIGO MUÑOZ</t>
  </si>
  <si>
    <t>3091644</t>
  </si>
  <si>
    <t>S-2179772</t>
  </si>
  <si>
    <t>JUAN FELIPE PINZON FLOREZ</t>
  </si>
  <si>
    <t>1071167231</t>
  </si>
  <si>
    <t>AD558819</t>
  </si>
  <si>
    <t>ANA YOLANDA FLOREZ PULIDO</t>
  </si>
  <si>
    <t>20678555</t>
  </si>
  <si>
    <t>S-2179775</t>
  </si>
  <si>
    <t>ANGEL DAVID GARCIA MENDOZA</t>
  </si>
  <si>
    <t>1020851777</t>
  </si>
  <si>
    <t>AD558812</t>
  </si>
  <si>
    <t>AD558870</t>
  </si>
  <si>
    <t>OLGA LUCIA MOLANO PALACIOS</t>
  </si>
  <si>
    <t>51818639</t>
  </si>
  <si>
    <t>1019165014</t>
  </si>
  <si>
    <t>S-2179798</t>
  </si>
  <si>
    <t>EMILIANO MARTINEZ MORENO</t>
  </si>
  <si>
    <t>NIKOL VALERIA SANCHEZ CIFUENTES</t>
  </si>
  <si>
    <t>1071171086</t>
  </si>
  <si>
    <t>S-2179799</t>
  </si>
  <si>
    <t>GABRIEL ANTONIOI SANTIAGO SARMIENTO</t>
  </si>
  <si>
    <t>1071173431</t>
  </si>
  <si>
    <t>S-2179800</t>
  </si>
  <si>
    <t>ALVARO  STIVEN MENDIVELSO SUA</t>
  </si>
  <si>
    <t>101496710</t>
  </si>
  <si>
    <t>AD558940</t>
  </si>
  <si>
    <t>JOSE DEL CARMEN CIFUENTES MARTINEZ</t>
  </si>
  <si>
    <t>19052185</t>
  </si>
  <si>
    <t>AD558973</t>
  </si>
  <si>
    <t>CRISTIAN CAMILO CASTILLO MARIN</t>
  </si>
  <si>
    <t>1000351674</t>
  </si>
  <si>
    <t>AXA COLPATRIA</t>
  </si>
  <si>
    <t>AD558997</t>
  </si>
  <si>
    <t>CARLOS ALBERTO MORRIS SARMIENTO</t>
  </si>
  <si>
    <t>79555784</t>
  </si>
  <si>
    <t>AD559013</t>
  </si>
  <si>
    <t>OSCAR FERNANDO OSPINA CUELLAR</t>
  </si>
  <si>
    <t>1105671751</t>
  </si>
  <si>
    <t>SURAMERICANA</t>
  </si>
  <si>
    <t>AD559020</t>
  </si>
  <si>
    <t>CLAUDIA MARCELA CASAS DIAZ</t>
  </si>
  <si>
    <t>1013584687</t>
  </si>
  <si>
    <t>AD559060</t>
  </si>
  <si>
    <t>JUAN DIEGO PULIDO ESCOBAR</t>
  </si>
  <si>
    <t>1071172361</t>
  </si>
  <si>
    <t>AD559061</t>
  </si>
  <si>
    <t>ZARA MANUELA ACOSTA TRUJILLO</t>
  </si>
  <si>
    <t>1010762400</t>
  </si>
  <si>
    <t>AD559078</t>
  </si>
  <si>
    <t>00..</t>
  </si>
  <si>
    <t>LUIS ALBERTO BOHORQUEZ AVELLANEDA</t>
  </si>
  <si>
    <t>3068598</t>
  </si>
  <si>
    <t>S-2179819</t>
  </si>
  <si>
    <t>JOSE IGNACIO CRUZ RAMOS</t>
  </si>
  <si>
    <t>3069637</t>
  </si>
  <si>
    <t>S-2179832</t>
  </si>
  <si>
    <t>MARIA ISABEL CIFUENTES DIAZ</t>
  </si>
  <si>
    <t>20675378</t>
  </si>
  <si>
    <t>S-2328615</t>
  </si>
  <si>
    <t>KAREM EDITH JIMENEZ BEJARANO</t>
  </si>
  <si>
    <t>10711171007</t>
  </si>
  <si>
    <t>LA PREVISORA SOAT</t>
  </si>
  <si>
    <t>AD559417</t>
  </si>
  <si>
    <t>DIANA MARIA BELTRAN BELTRAN</t>
  </si>
  <si>
    <t>1018470428</t>
  </si>
  <si>
    <t>AD559491</t>
  </si>
  <si>
    <t>JULIO ROBERTO MORA JIMENEZ</t>
  </si>
  <si>
    <t>3003183</t>
  </si>
  <si>
    <t>AD559550</t>
  </si>
  <si>
    <t>MYRIAM SMITH CASTILLO BERMUDEZ</t>
  </si>
  <si>
    <t>39548796</t>
  </si>
  <si>
    <t>AD559537</t>
  </si>
  <si>
    <t>ASDTRID AMALIA ALAYON QUINTERO</t>
  </si>
  <si>
    <t>35221405</t>
  </si>
  <si>
    <t>CA2328688</t>
  </si>
  <si>
    <t>GINA ROCIO PERDIGON MARTINEZ</t>
  </si>
  <si>
    <t>1071162282</t>
  </si>
  <si>
    <t>AD559600</t>
  </si>
  <si>
    <t>PABLO EMILIO GUERRERO AREVALO</t>
  </si>
  <si>
    <t>19103388</t>
  </si>
  <si>
    <t>AD559626</t>
  </si>
  <si>
    <t xml:space="preserve">SANDRA MAGDALENA ALAYON MARTINEZ </t>
  </si>
  <si>
    <t>20677511</t>
  </si>
  <si>
    <t>S-2179868</t>
  </si>
  <si>
    <t xml:space="preserve">YEIMI ZULENA GUERRERO PINZON </t>
  </si>
  <si>
    <t>35220678</t>
  </si>
  <si>
    <t>CA 2328721</t>
  </si>
  <si>
    <t>PT 5223063</t>
  </si>
  <si>
    <t>CA 2328727</t>
  </si>
  <si>
    <t xml:space="preserve">YULITZE REBECA ESPINO CORDERO </t>
  </si>
  <si>
    <t xml:space="preserve">MARIA GLADYS CASTRO GARCIA </t>
  </si>
  <si>
    <t>23798254</t>
  </si>
  <si>
    <t>CA 2328730</t>
  </si>
  <si>
    <t xml:space="preserve">MANUEL ALEJANDRO GONZALEZ GONZALEZ </t>
  </si>
  <si>
    <t>1003578892</t>
  </si>
  <si>
    <t>S-2179886</t>
  </si>
  <si>
    <t xml:space="preserve">LUIS MARIA ROMERO VILLALBA </t>
  </si>
  <si>
    <t>3178858</t>
  </si>
  <si>
    <t>CA 2328764</t>
  </si>
  <si>
    <t xml:space="preserve">EMILIO SUAREZ CARDENAS </t>
  </si>
  <si>
    <t>1071170300</t>
  </si>
  <si>
    <t>AD 559705</t>
  </si>
  <si>
    <t>.</t>
  </si>
  <si>
    <t xml:space="preserve">FABIAN SNEYDER GARAVITO GARCIA </t>
  </si>
  <si>
    <t>1071170583</t>
  </si>
  <si>
    <t>CA 2328776</t>
  </si>
  <si>
    <t xml:space="preserve">NORA MARIA SANTACRUZ FONSECA </t>
  </si>
  <si>
    <t>59666457</t>
  </si>
  <si>
    <t>CA 2328789</t>
  </si>
  <si>
    <t xml:space="preserve">MARIA ALEJANDRA GARCIA ROCHA </t>
  </si>
  <si>
    <t>1071167143</t>
  </si>
  <si>
    <t>AD 559747</t>
  </si>
  <si>
    <t xml:space="preserve">ABEL ASDRUBAL CLAVIJO ZAMBRANO </t>
  </si>
  <si>
    <t>1071163937</t>
  </si>
  <si>
    <t>CA 2328801</t>
  </si>
  <si>
    <t xml:space="preserve">LUCIANA MORENO ORJUELA </t>
  </si>
  <si>
    <t>1071173170</t>
  </si>
  <si>
    <t>S-2179908</t>
  </si>
  <si>
    <t xml:space="preserve">JUAN DAVID PULIDO GARZON </t>
  </si>
  <si>
    <t>1071173424</t>
  </si>
  <si>
    <t>CA 2328828</t>
  </si>
  <si>
    <t xml:space="preserve">LIAM SAMUEL GOMEZ GARZON </t>
  </si>
  <si>
    <t>1071173418</t>
  </si>
  <si>
    <t>CA 2328834</t>
  </si>
  <si>
    <t xml:space="preserve">ALEXANDRA PATRICIA BURGOS OJEDA </t>
  </si>
  <si>
    <t>40044760</t>
  </si>
  <si>
    <t>AD 559809</t>
  </si>
  <si>
    <t xml:space="preserve">JUAN DIEGO BELTRAN MARTINEZ </t>
  </si>
  <si>
    <t>1141116340</t>
  </si>
  <si>
    <t>S-2179922</t>
  </si>
  <si>
    <t xml:space="preserve">ODILIA NUMPAQUE DE PESCA </t>
  </si>
  <si>
    <t>23261543</t>
  </si>
  <si>
    <t>AD 559819</t>
  </si>
  <si>
    <t>LUIS ALBERTO CIFUENTES HERNANDEZ</t>
  </si>
  <si>
    <t>17047270</t>
  </si>
  <si>
    <t>CA2328876</t>
  </si>
  <si>
    <t>MARIA DEL ROSARIO CORTES</t>
  </si>
  <si>
    <t>41507833</t>
  </si>
  <si>
    <t>CA2328908</t>
  </si>
  <si>
    <t>AMPARO RAMOS SILVA</t>
  </si>
  <si>
    <t>35220310</t>
  </si>
  <si>
    <t>S-2179948</t>
  </si>
  <si>
    <t>KAROLINA MEJIA ACOSTA</t>
  </si>
  <si>
    <t>52500612</t>
  </si>
  <si>
    <t>ELVIA MARIA PERILLA CUBILLOS</t>
  </si>
  <si>
    <t>20676207</t>
  </si>
  <si>
    <t>CA2328922</t>
  </si>
  <si>
    <t>S-52500612</t>
  </si>
  <si>
    <t>ANA ROSA TRUJILLO REYES</t>
  </si>
  <si>
    <t>20678830</t>
  </si>
  <si>
    <t>CA2328930</t>
  </si>
  <si>
    <t>19195405</t>
  </si>
  <si>
    <t>AD559925</t>
  </si>
  <si>
    <t>JACQUELIN GUTT DCE PILONETA</t>
  </si>
  <si>
    <t>41495550</t>
  </si>
  <si>
    <t>CA2328938</t>
  </si>
  <si>
    <t>S-2179963</t>
  </si>
  <si>
    <t>22492264</t>
  </si>
  <si>
    <t>44a</t>
  </si>
  <si>
    <t>MP SURAMERICANA</t>
  </si>
  <si>
    <t>ANA MILENA ESCOBAR ROJAS</t>
  </si>
  <si>
    <t>AD559947</t>
  </si>
  <si>
    <t>CARLOS EDUARDO SALAMANCA OSORIO</t>
  </si>
  <si>
    <t>1014197779</t>
  </si>
  <si>
    <t>AD559957</t>
  </si>
  <si>
    <t>ANA VALERIA GARCIA RODRIGUEZ</t>
  </si>
  <si>
    <t>118774448</t>
  </si>
  <si>
    <t>S-2328957</t>
  </si>
  <si>
    <t>ANYULEY ODALIE BARRAGAN RODRIGUEZ</t>
  </si>
  <si>
    <t>52146893</t>
  </si>
  <si>
    <t>AD559977</t>
  </si>
  <si>
    <t>CRISTHIAN JOSE CRESPO GONZALEZ</t>
  </si>
  <si>
    <t>1006896567</t>
  </si>
  <si>
    <t>AD559967</t>
  </si>
  <si>
    <t>MARIA MELIDA VALENCIA</t>
  </si>
  <si>
    <t>41479211</t>
  </si>
  <si>
    <t>JUAN CARLOS SOSA PERALTA</t>
  </si>
  <si>
    <t>1006094658</t>
  </si>
  <si>
    <t>AD559981</t>
  </si>
  <si>
    <t>74a</t>
  </si>
  <si>
    <t>CA232898</t>
  </si>
  <si>
    <t>ELIZABETH RODRIGUEZ PULIDO</t>
  </si>
  <si>
    <t>1071172928</t>
  </si>
  <si>
    <t>AD560003</t>
  </si>
  <si>
    <t>JOSE RAMIRO AVELLANEDA PEÑA</t>
  </si>
  <si>
    <t>3069611</t>
  </si>
  <si>
    <t>AD560010</t>
  </si>
  <si>
    <t>YULÑY NATALYA MARTINEZ ESCOBAR</t>
  </si>
  <si>
    <t>1071165751</t>
  </si>
  <si>
    <t>AD560036</t>
  </si>
  <si>
    <t>CA 2329070</t>
  </si>
  <si>
    <t xml:space="preserve">STEFANNY SUAREZ BLANCO </t>
  </si>
  <si>
    <t>1071172499</t>
  </si>
  <si>
    <t>S-2180022</t>
  </si>
  <si>
    <t xml:space="preserve">ROSALBA PRIETO RODRIGUEZ </t>
  </si>
  <si>
    <t>20644871</t>
  </si>
  <si>
    <t>S-2180031</t>
  </si>
  <si>
    <t xml:space="preserve">JAIME NIETO QUECAN </t>
  </si>
  <si>
    <t>19282697</t>
  </si>
  <si>
    <t>AD 560131</t>
  </si>
  <si>
    <t xml:space="preserve">YOLANDA OVALLE PINEDA </t>
  </si>
  <si>
    <t>39522613</t>
  </si>
  <si>
    <t>S-2180042</t>
  </si>
  <si>
    <t xml:space="preserve">EDGAR SAUL VEGAS GALVIS </t>
  </si>
  <si>
    <t>3068509</t>
  </si>
  <si>
    <t>AD 560142</t>
  </si>
  <si>
    <t>CA 2329130</t>
  </si>
  <si>
    <t xml:space="preserve"> 3069612</t>
  </si>
  <si>
    <t xml:space="preserve">ISIDRO SANTIAGO CIFUENTES </t>
  </si>
  <si>
    <t>11231271</t>
  </si>
  <si>
    <t>CA 2329134</t>
  </si>
  <si>
    <t xml:space="preserve">JACKELINE MORALES CRUZ </t>
  </si>
  <si>
    <t>51758902</t>
  </si>
  <si>
    <t>AD 560162</t>
  </si>
  <si>
    <t xml:space="preserve">MARIA CATHERINE RODRIGUEZ MARTINEZ </t>
  </si>
  <si>
    <t>1071167169</t>
  </si>
  <si>
    <t>S-2180064</t>
  </si>
  <si>
    <t xml:space="preserve">MARIA JUDITH ROJAS DIAZ </t>
  </si>
  <si>
    <t>20617979</t>
  </si>
  <si>
    <t>AD 560195</t>
  </si>
  <si>
    <t xml:space="preserve">JUAN JOSE ROMERO RAMIREZ </t>
  </si>
  <si>
    <t>1071166854</t>
  </si>
  <si>
    <t>AD 560210</t>
  </si>
  <si>
    <t xml:space="preserve">ANA LUCIA RIVEROS HERRERA </t>
  </si>
  <si>
    <t>35220286</t>
  </si>
  <si>
    <t>AD 560225</t>
  </si>
  <si>
    <t>KEREN JAIDITH BALDOVINO VASQUEZ</t>
  </si>
  <si>
    <t>1036226171</t>
  </si>
  <si>
    <t>CA2329196</t>
  </si>
  <si>
    <t>ELVIS JOSE ZAMBRANO MARTINEZ</t>
  </si>
  <si>
    <t>PT6547106</t>
  </si>
  <si>
    <t>SEGUROS BOLIVAR ARL</t>
  </si>
  <si>
    <t>AD560295</t>
  </si>
  <si>
    <t>ORLANDO MORENO GARCIA</t>
  </si>
  <si>
    <t>11230474</t>
  </si>
  <si>
    <t>AD560321</t>
  </si>
  <si>
    <t>EDUAR FABIAN RAMIREZ CASTRO</t>
  </si>
  <si>
    <t>1071170786</t>
  </si>
  <si>
    <t>AD560323</t>
  </si>
  <si>
    <t>LUIS GUILLERMO BRICEÑO GOMEZ</t>
  </si>
  <si>
    <t>1069306135</t>
  </si>
  <si>
    <t>AD560347</t>
  </si>
  <si>
    <t>GIOVANY JOSE NIETO MESTRE</t>
  </si>
  <si>
    <t>1077967358</t>
  </si>
  <si>
    <t>AD560353</t>
  </si>
  <si>
    <t>EMMANUEL MORENO BARBOSA</t>
  </si>
  <si>
    <t>1027302004</t>
  </si>
  <si>
    <t>AD560503</t>
  </si>
  <si>
    <t>CA2329333</t>
  </si>
  <si>
    <t>CARLOSJULIO GUIZA ARIZA</t>
  </si>
  <si>
    <t>1757014</t>
  </si>
  <si>
    <t>CA229360</t>
  </si>
  <si>
    <t>MERARI SARAI BAÑDOVINO VASQUEZ</t>
  </si>
  <si>
    <t>1036226503</t>
  </si>
  <si>
    <t xml:space="preserve"> F</t>
  </si>
  <si>
    <t>CA2329362</t>
  </si>
  <si>
    <t>OTONIEL RAIGOSO PULIDO</t>
  </si>
  <si>
    <t>3068354</t>
  </si>
  <si>
    <t>AD560564</t>
  </si>
  <si>
    <t>ANA FRANCISCA SUAREZ BALLESTEROS</t>
  </si>
  <si>
    <t>37837394</t>
  </si>
  <si>
    <t>CA2329372</t>
  </si>
  <si>
    <t>CA2329384</t>
  </si>
  <si>
    <t>4487201</t>
  </si>
  <si>
    <t>S-2180123</t>
  </si>
  <si>
    <t>ANA SIMONARIOS SANABRIA</t>
  </si>
  <si>
    <t>24176071</t>
  </si>
  <si>
    <t>AD560598</t>
  </si>
  <si>
    <t>SANDRA LOPURDES GAVILAN AVILAN</t>
  </si>
  <si>
    <t>35220378</t>
  </si>
  <si>
    <t>CA2329380</t>
  </si>
  <si>
    <t>ANDRES YESID CIFUENTES CORTES</t>
  </si>
  <si>
    <t>1071170544</t>
  </si>
  <si>
    <t>AD560611</t>
  </si>
  <si>
    <t>JULIETA CARDENAS TEQUIA</t>
  </si>
  <si>
    <t>1146149700</t>
  </si>
  <si>
    <t>AD560488</t>
  </si>
  <si>
    <t>THALIANA SALOME ROZO GALVIS</t>
  </si>
  <si>
    <t>1032941492</t>
  </si>
  <si>
    <t>CA2329433</t>
  </si>
  <si>
    <t>SAUL MATIAS GONZALEZ MELENDEZ</t>
  </si>
  <si>
    <t>1127604739</t>
  </si>
  <si>
    <t>AD560671</t>
  </si>
  <si>
    <t xml:space="preserve">JUAN PABLO MARTINEZ AVILAN </t>
  </si>
  <si>
    <t>3069906</t>
  </si>
  <si>
    <t>CA 2329541</t>
  </si>
  <si>
    <t xml:space="preserve">YAMILE ZAMBRANO ZAMBRANO </t>
  </si>
  <si>
    <t>20677663</t>
  </si>
  <si>
    <t>CA 2329559</t>
  </si>
  <si>
    <t xml:space="preserve">JOSEPH VENEGAS PARRA </t>
  </si>
  <si>
    <t>1027288427</t>
  </si>
  <si>
    <t>S-2180166</t>
  </si>
  <si>
    <t xml:space="preserve">JUAN SEBASTIAN MORA MENDEZ </t>
  </si>
  <si>
    <t>1071165365</t>
  </si>
  <si>
    <t>CA 2329562</t>
  </si>
  <si>
    <t xml:space="preserve">EVELYN VALERIA AGUILAR CASTAÑEDA </t>
  </si>
  <si>
    <t>1018521732</t>
  </si>
  <si>
    <t>S-2180174</t>
  </si>
  <si>
    <t xml:space="preserve">SARA VALENTINA SIGUA CHAVEZ </t>
  </si>
  <si>
    <t>1115860994</t>
  </si>
  <si>
    <t>CA 2329570</t>
  </si>
  <si>
    <t xml:space="preserve">JAIDER LUIS BAILDOVINO SOLORZANO </t>
  </si>
  <si>
    <t>78115468</t>
  </si>
  <si>
    <t>CA 2329573</t>
  </si>
  <si>
    <t>MARIA ALEJANDRA MEJIA CHARRY</t>
  </si>
  <si>
    <t>52269443</t>
  </si>
  <si>
    <t>AD 560844</t>
  </si>
  <si>
    <t xml:space="preserve">MARIA HERCILIA DIAZ AYALA </t>
  </si>
  <si>
    <t>20676163</t>
  </si>
  <si>
    <t>CA 2329583</t>
  </si>
  <si>
    <t xml:space="preserve">MARIA EDILSA JAIME DE AVELLANEDA </t>
  </si>
  <si>
    <t>20677441</t>
  </si>
  <si>
    <t>CA 2329585</t>
  </si>
  <si>
    <t xml:space="preserve">LUCY CONTRERAS BELTRAN </t>
  </si>
  <si>
    <t>20679214</t>
  </si>
  <si>
    <t>S-2180187</t>
  </si>
  <si>
    <t xml:space="preserve">ALVARO PINZON CIFUENTES </t>
  </si>
  <si>
    <t>3070129</t>
  </si>
  <si>
    <t>AD 560864</t>
  </si>
  <si>
    <t xml:space="preserve">ANA TULIA VENEGAS AREVALO </t>
  </si>
  <si>
    <t>20676585</t>
  </si>
  <si>
    <t>S-2180193</t>
  </si>
  <si>
    <t xml:space="preserve">JUAN CARLOS MONTEALEGRE </t>
  </si>
  <si>
    <t>406890</t>
  </si>
  <si>
    <t>AD 560929</t>
  </si>
  <si>
    <t xml:space="preserve">CAMILO ERNESTO ACOSTA BEJARANO </t>
  </si>
  <si>
    <t>1069304025</t>
  </si>
  <si>
    <t>AD 560931</t>
  </si>
  <si>
    <t xml:space="preserve">JAIRO LEONARDO MARIN TORNEROS </t>
  </si>
  <si>
    <t>1071167601</t>
  </si>
  <si>
    <t>AD 560960</t>
  </si>
  <si>
    <t xml:space="preserve">JOAQUIN TELLEZ ALVAREZ </t>
  </si>
  <si>
    <t>1071173087</t>
  </si>
  <si>
    <t>AD 560987</t>
  </si>
  <si>
    <t>ANGY VALENTINA ROZO PARDO</t>
  </si>
  <si>
    <t>1071162549</t>
  </si>
  <si>
    <t>S-2180229</t>
  </si>
  <si>
    <t>20678160</t>
  </si>
  <si>
    <t>CA2329724</t>
  </si>
  <si>
    <t>JOSE DE LACRUZ HORTUA</t>
  </si>
  <si>
    <t>2998677</t>
  </si>
  <si>
    <t>CA2329725</t>
  </si>
  <si>
    <t>CARMEN LETICIA TORREGLOZA PICON</t>
  </si>
  <si>
    <t>45447271</t>
  </si>
  <si>
    <t>S-2180226</t>
  </si>
  <si>
    <t>SAMARI SALOME CIFUENTES</t>
  </si>
  <si>
    <t>1018454898</t>
  </si>
  <si>
    <t>CA2329729</t>
  </si>
  <si>
    <t>KAREN XIMENA RAMIREZ AVILAN</t>
  </si>
  <si>
    <t>1071171614</t>
  </si>
  <si>
    <t>CA2329740</t>
  </si>
  <si>
    <t>HERNAN MAURICIO BECERRA MORENO</t>
  </si>
  <si>
    <t>11233820</t>
  </si>
  <si>
    <t>AD561047</t>
  </si>
  <si>
    <t>LUIS ALBERTO CABALLERO</t>
  </si>
  <si>
    <t>19276579</t>
  </si>
  <si>
    <t>S-2180261</t>
  </si>
  <si>
    <t>1077842279</t>
  </si>
  <si>
    <t>S-2180266</t>
  </si>
  <si>
    <t>FRANCY YULIETH GAITAN BERNAL</t>
  </si>
  <si>
    <t>JOHAN ALFONSO ALAYON</t>
  </si>
  <si>
    <t>1071162525</t>
  </si>
  <si>
    <t>AD561114</t>
  </si>
  <si>
    <t xml:space="preserve">EDUARDO LORA QUINTERO </t>
  </si>
  <si>
    <t>16217149</t>
  </si>
  <si>
    <t>AD561145</t>
  </si>
  <si>
    <t>SANTIAGO SANDINO ROZO</t>
  </si>
  <si>
    <t>1003579492</t>
  </si>
  <si>
    <t>AD561144</t>
  </si>
  <si>
    <t>AIDA SANCHEZ PARRA</t>
  </si>
  <si>
    <t>20677546</t>
  </si>
  <si>
    <t>CA2329831</t>
  </si>
  <si>
    <t>MARIA TERESA TRUJILLO BECERRA</t>
  </si>
  <si>
    <t>20676292</t>
  </si>
  <si>
    <t>AD561150</t>
  </si>
  <si>
    <t>YORDYE ARLEY CAICEDO CUESTA</t>
  </si>
  <si>
    <t>1193599742</t>
  </si>
  <si>
    <t>CA2329800</t>
  </si>
  <si>
    <t>AGUSTIN MORENO AVILAN</t>
  </si>
  <si>
    <t>3068889</t>
  </si>
  <si>
    <t>S-2180288</t>
  </si>
  <si>
    <t>DUBAN AGUILAR SANCHEZ</t>
  </si>
  <si>
    <t>1003826025</t>
  </si>
  <si>
    <t>AD561181</t>
  </si>
  <si>
    <t>DIANA PATRICVIA JIMENEZ BELTRAN</t>
  </si>
  <si>
    <t>1071162405</t>
  </si>
  <si>
    <t>ECOPETROL</t>
  </si>
  <si>
    <t>AD561186</t>
  </si>
  <si>
    <t xml:space="preserve">MARIA TERESA TRUJILLO AVELLANEDA </t>
  </si>
  <si>
    <t>20675949</t>
  </si>
  <si>
    <t>CA 2329940</t>
  </si>
  <si>
    <t xml:space="preserve">ROSALBA BAEZ ROBAYO </t>
  </si>
  <si>
    <t>51916454</t>
  </si>
  <si>
    <t>S-2180305</t>
  </si>
  <si>
    <t xml:space="preserve">MARIA DEL CARMEN VENEGAS GONZALEZ </t>
  </si>
  <si>
    <t>35458108</t>
  </si>
  <si>
    <t>CA 2329952</t>
  </si>
  <si>
    <t xml:space="preserve">JOSE ALBERTO FONSECA PARADA </t>
  </si>
  <si>
    <t>17170750</t>
  </si>
  <si>
    <t>S-2180328</t>
  </si>
  <si>
    <t xml:space="preserve">CARMEN ELISA SALGAR VILLAMIZAR </t>
  </si>
  <si>
    <t>41747434</t>
  </si>
  <si>
    <t>AD 561262</t>
  </si>
  <si>
    <t xml:space="preserve">JEISON ALEXANDER ANZOLA LOPEZ </t>
  </si>
  <si>
    <t>80854531</t>
  </si>
  <si>
    <t>AD 561261</t>
  </si>
  <si>
    <t xml:space="preserve">LUZ STELLA SANABRIA RICO </t>
  </si>
  <si>
    <t>20678592</t>
  </si>
  <si>
    <t>CA 2330000</t>
  </si>
  <si>
    <t xml:space="preserve">ANGELO KARIHEC RODRIGUEZ TORREALBA </t>
  </si>
  <si>
    <t>PT 5109128</t>
  </si>
  <si>
    <t>AD 561276</t>
  </si>
  <si>
    <t xml:space="preserve">FERNANDO ALVAREZ LARA </t>
  </si>
  <si>
    <t>19290320</t>
  </si>
  <si>
    <t>AD 561295</t>
  </si>
  <si>
    <t xml:space="preserve">GLORIA MARIA GONZLAEZ LEAL </t>
  </si>
  <si>
    <t>20677994</t>
  </si>
  <si>
    <t>CA 2330027</t>
  </si>
  <si>
    <t>AD 561320</t>
  </si>
  <si>
    <t xml:space="preserve">ISAAC BAJONERO CIFUENTES </t>
  </si>
  <si>
    <t>1071172697</t>
  </si>
  <si>
    <t>CA 2330050</t>
  </si>
  <si>
    <t xml:space="preserve">YADIRA ALAYON ALMECIGA </t>
  </si>
  <si>
    <t>1003578590</t>
  </si>
  <si>
    <t>AD 531349</t>
  </si>
  <si>
    <t>AD 561349</t>
  </si>
  <si>
    <t>|</t>
  </si>
  <si>
    <t xml:space="preserve">CARMEN DOLORES CHAVEZ GUERRERO </t>
  </si>
  <si>
    <t>20675496</t>
  </si>
  <si>
    <t>AD 561348</t>
  </si>
  <si>
    <t>CRISTIAN GIOVANI ESPINOSA PARRA</t>
  </si>
  <si>
    <t>1071172220</t>
  </si>
  <si>
    <t>S-2180369</t>
  </si>
  <si>
    <t>JUAN MANUEL AVELLANEDA CIFUENTES</t>
  </si>
  <si>
    <t>1071173457</t>
  </si>
  <si>
    <t>S-2180389</t>
  </si>
  <si>
    <t>FREDY ISMAEL GOMEZ GARCIA</t>
  </si>
  <si>
    <t>11231507</t>
  </si>
  <si>
    <t>AD561435</t>
  </si>
  <si>
    <t>JHOAN ESTEBAN RAMIREZ GONZALEZ</t>
  </si>
  <si>
    <t>1071172208</t>
  </si>
  <si>
    <t>AD561446</t>
  </si>
  <si>
    <t>EDUAR ALEXANDER ROMERO MENDEZ</t>
  </si>
  <si>
    <t>VEN25836127</t>
  </si>
  <si>
    <t>AD561460</t>
  </si>
  <si>
    <t>FLOR ALBA GUTIERREZ CORTES</t>
  </si>
  <si>
    <t>20677531</t>
  </si>
  <si>
    <t>AD561471</t>
  </si>
  <si>
    <t>BLANCA ELENA GUERRERO CRUZ</t>
  </si>
  <si>
    <t>20679404</t>
  </si>
  <si>
    <t>AD561514</t>
  </si>
  <si>
    <t>STEPHANY JULIETH ROCHA PULIDO</t>
  </si>
  <si>
    <t>1071168811</t>
  </si>
  <si>
    <t>CA2330181</t>
  </si>
  <si>
    <t xml:space="preserve">JAIME ANDRES PRIETO AREVALO </t>
  </si>
  <si>
    <t>1071166816</t>
  </si>
  <si>
    <t>CA2330191</t>
  </si>
  <si>
    <t>LESLY JULIANA HEN AO VARGAS</t>
  </si>
  <si>
    <t>1007458396</t>
  </si>
  <si>
    <t>AD561544</t>
  </si>
  <si>
    <t>WENDY YINETH MAMANCHE CRUZ</t>
  </si>
  <si>
    <t>1016592070</t>
  </si>
  <si>
    <t>AD561569</t>
  </si>
  <si>
    <t>FRANCISCO GUTIERREZ GUTIERREZ</t>
  </si>
  <si>
    <t>17027406</t>
  </si>
  <si>
    <t>FIDEICOMISOS PATRIMONIOS</t>
  </si>
  <si>
    <t>AD 561612</t>
  </si>
  <si>
    <t xml:space="preserve">ALVARO DIAZ SANCHEZ </t>
  </si>
  <si>
    <t>293337</t>
  </si>
  <si>
    <t>AD 561644</t>
  </si>
  <si>
    <t xml:space="preserve">JORGE ENRIQUE GUTIERREZ FLOREZ </t>
  </si>
  <si>
    <t>3068430</t>
  </si>
  <si>
    <t>S-2180429</t>
  </si>
  <si>
    <t xml:space="preserve">LUIS MARIA AVELLANEDA ALMECIGA </t>
  </si>
  <si>
    <t>19139384</t>
  </si>
  <si>
    <t>AD 561865</t>
  </si>
  <si>
    <t xml:space="preserve">JESUS ALBERTO PIÑA MENDEZ </t>
  </si>
  <si>
    <t>PT 5871895</t>
  </si>
  <si>
    <t>CA 2330454</t>
  </si>
  <si>
    <t xml:space="preserve">CELSO CUBILLOS AVILES </t>
  </si>
  <si>
    <t>11232874</t>
  </si>
  <si>
    <t>AD 561863</t>
  </si>
  <si>
    <t xml:space="preserve">YOLANDA CAÑON RODRIGUEZ </t>
  </si>
  <si>
    <t>51728844</t>
  </si>
  <si>
    <t>AD 561884</t>
  </si>
  <si>
    <t>79791235</t>
  </si>
  <si>
    <t>AD 561877</t>
  </si>
  <si>
    <t xml:space="preserve">EDGARD JULIAN PEÑA HERRERA </t>
  </si>
  <si>
    <t xml:space="preserve"> URGENCIAS </t>
  </si>
  <si>
    <t xml:space="preserve">JOHAN GABRIEL ORJUELA ALAYON </t>
  </si>
  <si>
    <t>1071162473</t>
  </si>
  <si>
    <t>AD 561879</t>
  </si>
  <si>
    <t xml:space="preserve">DILAN YINETH HERRERA ANGULO </t>
  </si>
  <si>
    <t>1074873846</t>
  </si>
  <si>
    <t>S-2180457</t>
  </si>
  <si>
    <t>1074813846</t>
  </si>
  <si>
    <t xml:space="preserve">HELLEN NICOLE VELASQUEZ CASTILLO </t>
  </si>
  <si>
    <t>CA 2330471</t>
  </si>
  <si>
    <t xml:space="preserve">DORA INES RODRIGUEZ GARZON </t>
  </si>
  <si>
    <t>1071163236</t>
  </si>
  <si>
    <t>AD 561906</t>
  </si>
  <si>
    <t xml:space="preserve">MARIA FERNANDA ESCOBAR VELASQUEZ </t>
  </si>
  <si>
    <t>1071169023</t>
  </si>
  <si>
    <t>AD 561910</t>
  </si>
  <si>
    <t xml:space="preserve">OMAIRA COPETE JIMENEZ </t>
  </si>
  <si>
    <t>1020743479</t>
  </si>
  <si>
    <t>AD 561936</t>
  </si>
  <si>
    <t xml:space="preserve">ANNIE VICTORIA ROJAS SABOGAL </t>
  </si>
  <si>
    <t>1025079698</t>
  </si>
  <si>
    <t>AD 561944</t>
  </si>
  <si>
    <t>TÉCNICA 
 (kV)</t>
  </si>
  <si>
    <t>TÉCNICA (mAs)</t>
  </si>
  <si>
    <t>NÚMERO DE EXPOSICIONES</t>
  </si>
  <si>
    <t>NÚMERO DE IMÁGENES</t>
  </si>
  <si>
    <t>ÍNDICE DE EXPOSCIÓN</t>
  </si>
  <si>
    <t>DOSIS</t>
  </si>
  <si>
    <t xml:space="preserve">MARLLY JULIETH BOHORQUEZ GARCIA </t>
  </si>
  <si>
    <t>1071166403</t>
  </si>
  <si>
    <t>AD 561963</t>
  </si>
  <si>
    <t xml:space="preserve">JUAN SEBASTIAN AVELLANEDA ALDANA </t>
  </si>
  <si>
    <t>1019602558</t>
  </si>
  <si>
    <t>AD 561976</t>
  </si>
  <si>
    <t>WENDY KATERINE RAMIREZ MARTINEZ</t>
  </si>
  <si>
    <t>1069303866</t>
  </si>
  <si>
    <t>AD 561973</t>
  </si>
  <si>
    <t xml:space="preserve">JUAN PABLO ROCHA GARCIA </t>
  </si>
  <si>
    <t>11233126</t>
  </si>
  <si>
    <t>AD 561983</t>
  </si>
  <si>
    <t xml:space="preserve">YAMIT STEVEN GOMEZ PAEZ </t>
  </si>
  <si>
    <t>1019606178</t>
  </si>
  <si>
    <t>S-2180483</t>
  </si>
  <si>
    <t>HECTOR MANUEL GUTIERREZ GUTIERREZ</t>
  </si>
  <si>
    <t>80391186</t>
  </si>
  <si>
    <t>S-2180502</t>
  </si>
  <si>
    <t>ILDA PEÑACONTRERAS</t>
  </si>
  <si>
    <t>52170222</t>
  </si>
  <si>
    <t>AD562069</t>
  </si>
  <si>
    <t>CLAUDIA AURORA DIAZ</t>
  </si>
  <si>
    <t>35220902</t>
  </si>
  <si>
    <t>S-562069</t>
  </si>
  <si>
    <t>THIAGO GUILLERMO ROSALES FUENMAYOR</t>
  </si>
  <si>
    <t>1124553676</t>
  </si>
  <si>
    <t>AD562054</t>
  </si>
  <si>
    <t>CLAUDIA PAOLA TORRES BARAHONA</t>
  </si>
  <si>
    <t>1018445090</t>
  </si>
  <si>
    <t>CA2330665</t>
  </si>
  <si>
    <t>NICOLANDREA GUTIERREZ ROZO</t>
  </si>
  <si>
    <t>1071165546</t>
  </si>
  <si>
    <t>CA2330699</t>
  </si>
  <si>
    <t>MARY SILVA RODRIGUEZ PINZON</t>
  </si>
  <si>
    <t>20679127</t>
  </si>
  <si>
    <t>CA2330668</t>
  </si>
  <si>
    <t>DAVID ALONSO GARCIA PEÑA</t>
  </si>
  <si>
    <t>1050607431</t>
  </si>
  <si>
    <t>CA2330702</t>
  </si>
  <si>
    <t>LUZ STELLA CIFUENTES DE GUIO</t>
  </si>
  <si>
    <t>206777009</t>
  </si>
  <si>
    <t>CA23330709</t>
  </si>
  <si>
    <t>DYLAN SANTIAGO AVELLANEDA ROZO</t>
  </si>
  <si>
    <t>1071169529</t>
  </si>
  <si>
    <t>CA2330732</t>
  </si>
  <si>
    <t>JUAN DAVIS AVELLANEDA ROZO</t>
  </si>
  <si>
    <t>1071172386</t>
  </si>
  <si>
    <t>CA2330734</t>
  </si>
  <si>
    <t>MARIA ESTHER CIFUENTES DE ROZO</t>
  </si>
  <si>
    <t>CA2330733</t>
  </si>
  <si>
    <t>JOSE ALFREDO CASTRO RODRIGUEZ</t>
  </si>
  <si>
    <t>11231144</t>
  </si>
  <si>
    <t>AD562093</t>
  </si>
  <si>
    <t>FERNANDO CUBILLOS CUBILLOS</t>
  </si>
  <si>
    <t>19093153</t>
  </si>
  <si>
    <t>CA2330773</t>
  </si>
  <si>
    <t>S-2330777</t>
  </si>
  <si>
    <t>ROSALBA RODRIGUEZ</t>
  </si>
  <si>
    <t>51797070</t>
  </si>
  <si>
    <t>CA2330782</t>
  </si>
  <si>
    <t>SARAY ECHEVERRY MORENO</t>
  </si>
  <si>
    <t>1071172374</t>
  </si>
  <si>
    <t>AD562198</t>
  </si>
  <si>
    <t>EFRAIN NOVOA TOVAR</t>
  </si>
  <si>
    <t>3068727</t>
  </si>
  <si>
    <t>MARIA VIRGINIA OLIVARES</t>
  </si>
  <si>
    <t>MARIAI VIRGINIA OLIVARES</t>
  </si>
  <si>
    <t>20536883</t>
  </si>
  <si>
    <t>AD 562214</t>
  </si>
  <si>
    <t xml:space="preserve">FRANCISCO JAVIER PERDIGON GARCIA </t>
  </si>
  <si>
    <t>1071172192</t>
  </si>
  <si>
    <t>AD 562244</t>
  </si>
  <si>
    <t xml:space="preserve">JORGE ALBERTO GUERRERO MORENO </t>
  </si>
  <si>
    <t>3069103</t>
  </si>
  <si>
    <t>CA 2330861</t>
  </si>
  <si>
    <t xml:space="preserve">JEISON RICARDO BELTRAN MARTINEZ </t>
  </si>
  <si>
    <t>1003578768</t>
  </si>
  <si>
    <t>AD 562260</t>
  </si>
  <si>
    <t xml:space="preserve">MIA ISABELLA PEREZ PEROZO </t>
  </si>
  <si>
    <t>PE 5193466</t>
  </si>
  <si>
    <t>AD 562280</t>
  </si>
  <si>
    <t xml:space="preserve">ANGEL MARIA FORERO SERNA </t>
  </si>
  <si>
    <t>CA 2330883</t>
  </si>
  <si>
    <t xml:space="preserve">AURA INES DIAZ MENDEZ </t>
  </si>
  <si>
    <t>AD 562285</t>
  </si>
  <si>
    <t>AD 562293</t>
  </si>
  <si>
    <t xml:space="preserve">MARIA MAGDA RAMOS RAMOS </t>
  </si>
  <si>
    <t>AD 562279</t>
  </si>
  <si>
    <t xml:space="preserve">BRYANNNA ELIZABETH GONZALEZ GALLARDO </t>
  </si>
  <si>
    <t>CA 2330902</t>
  </si>
  <si>
    <t xml:space="preserve">VICTOR ORLANDO GONZALEZ ALMECIGA </t>
  </si>
  <si>
    <t>CA 2330888</t>
  </si>
  <si>
    <t xml:space="preserve">FRANCY YULIETH CARDONA CARDONA </t>
  </si>
  <si>
    <t>AD 562283</t>
  </si>
  <si>
    <t xml:space="preserve">EDICSON ENRIQUE GARZON AMAYA </t>
  </si>
  <si>
    <t>AD 562298</t>
  </si>
  <si>
    <t>CA 2330908</t>
  </si>
  <si>
    <t xml:space="preserve">MARIA DEL ROSARIO ALMECIGA MARTINEZ </t>
  </si>
  <si>
    <t>CA 2330927</t>
  </si>
  <si>
    <t xml:space="preserve">CRISTIAN CAMILO CIFUENTES TOVAR </t>
  </si>
  <si>
    <t>S-2180612</t>
  </si>
  <si>
    <t xml:space="preserve">SANDRA MILENA CRUZ </t>
  </si>
  <si>
    <t>S-2180616</t>
  </si>
  <si>
    <t xml:space="preserve">ANGEL RICARDO GARZON GARZON </t>
  </si>
  <si>
    <t>AD 562353</t>
  </si>
  <si>
    <t xml:space="preserve">YURY MILEIDYS ROMERO LOPEZ </t>
  </si>
  <si>
    <t>AD 562369</t>
  </si>
  <si>
    <t xml:space="preserve">MARIA DEL CARMEN TOVAR MARTINEZ </t>
  </si>
  <si>
    <t>AD 562385</t>
  </si>
  <si>
    <t>CLAUDIA MIREYA CUBILLIOS FLOREZ</t>
  </si>
  <si>
    <t>S-2180626</t>
  </si>
  <si>
    <t>CECILIA ALEJANDRA ACEVEDO DE MALDONADO</t>
  </si>
  <si>
    <t>S-2180630</t>
  </si>
  <si>
    <t>KEVIN SAMUEL VARGASS AVILLAN</t>
  </si>
  <si>
    <t>S-2180641</t>
  </si>
  <si>
    <t>DANIELA CAÑIZALES ROJAS</t>
  </si>
  <si>
    <t>CA2331072</t>
  </si>
  <si>
    <t>LUIS ALFREDO CASAS MORENO</t>
  </si>
  <si>
    <t>AD562487</t>
  </si>
  <si>
    <t>KAROL DELIZABETH GONZALEZ VILLALBA</t>
  </si>
  <si>
    <t>C A2331104</t>
  </si>
  <si>
    <t xml:space="preserve"> LUIS ALEJANDRO GONZALEZ GONZALEZ</t>
  </si>
  <si>
    <t>AD562508</t>
  </si>
  <si>
    <t>JENNY PATRICIA GONZALEZ ALFONSO</t>
  </si>
  <si>
    <t>AD562531</t>
  </si>
  <si>
    <t>DIANA C AROLINA LOPÉZ CAMARGO</t>
  </si>
  <si>
    <t>S-2331140</t>
  </si>
  <si>
    <t>GRACILIANO JIMENEZ GALINDO</t>
  </si>
  <si>
    <t>AD562496</t>
  </si>
  <si>
    <t>MARIA  GABRIELA CHEADI COPETE</t>
  </si>
  <si>
    <t>AD 562567</t>
  </si>
  <si>
    <t>CA 2330111</t>
  </si>
  <si>
    <t>LUZ MARINA SANTIAGO TRIVINO</t>
  </si>
  <si>
    <t>CA 2331190</t>
  </si>
  <si>
    <t xml:space="preserve">LUZ DARY CIFUENTES MARTINEZ </t>
  </si>
  <si>
    <t>S-2180699</t>
  </si>
  <si>
    <t xml:space="preserve">ERIKA SANCHEZ TORO </t>
  </si>
  <si>
    <t>CA 2331210</t>
  </si>
  <si>
    <t xml:space="preserve">RACHEL NAOMY GUTIERREZ CAMACHO </t>
  </si>
  <si>
    <t>AD 562616</t>
  </si>
  <si>
    <t xml:space="preserve">ALICIA CARREÑO SANDOVAL </t>
  </si>
  <si>
    <t>CA 2331226</t>
  </si>
  <si>
    <t>CA 2331235</t>
  </si>
  <si>
    <t xml:space="preserve">ANA LUCIA CIFUENTES DE MARTINEZ </t>
  </si>
  <si>
    <t>S-2180712</t>
  </si>
  <si>
    <t xml:space="preserve">DAVID MATEO AVELLANEDA CIFUENTES </t>
  </si>
  <si>
    <t>AD 562691</t>
  </si>
  <si>
    <t xml:space="preserve">GUILLERMO MARTINEZ FLOREZ </t>
  </si>
  <si>
    <t>CA 2331284</t>
  </si>
  <si>
    <t xml:space="preserve">CONTANZA ALEYDA AYALA PINILLA </t>
  </si>
  <si>
    <t>AD 562738</t>
  </si>
  <si>
    <t xml:space="preserve">LIBARDO ZAMBRANO MORALES </t>
  </si>
  <si>
    <t>AD 562739</t>
  </si>
  <si>
    <t>OMAR DARIO URQUIZA ALMECIGA</t>
  </si>
  <si>
    <t>AD562783</t>
  </si>
  <si>
    <t>LINA MARIA PEREZ PEREZ</t>
  </si>
  <si>
    <t>UR GENCIAS</t>
  </si>
  <si>
    <t>AD562804</t>
  </si>
  <si>
    <t>AD562739</t>
  </si>
  <si>
    <t>CLARA INES MORENO JARAMILLO</t>
  </si>
  <si>
    <t>AD562832</t>
  </si>
  <si>
    <t>JHON ALEXANDER RODRIGUEZ ALFONSO</t>
  </si>
  <si>
    <t>AD562848</t>
  </si>
  <si>
    <t>GLORIA CECILIA RUEDA ZAMBRANO</t>
  </si>
  <si>
    <t>AD562856</t>
  </si>
  <si>
    <t>AD562866</t>
  </si>
  <si>
    <t>NÚMERO DE DOCUMENTO</t>
  </si>
  <si>
    <t>TIPO</t>
  </si>
  <si>
    <t>CÓDIGO</t>
  </si>
  <si>
    <t>No. DE EXPOSICIONES</t>
  </si>
  <si>
    <t>ÍNDICE DE EXPOSÍCIÓN</t>
  </si>
  <si>
    <t>IMÁGENES DIAGNÓSTICAS Rx</t>
  </si>
  <si>
    <t>E.S..E HOSPITAL MARCO FELIPE AFANADOR DE TOCAIMA</t>
  </si>
  <si>
    <t>CÓDIGO: ADID-F-05</t>
  </si>
  <si>
    <t>VERSIÓN: 01</t>
  </si>
  <si>
    <t>Nº</t>
  </si>
  <si>
    <t>FECHA DE CREACIÓN: 01/05/2025</t>
  </si>
  <si>
    <t>PÁGINA 1 DE 1</t>
  </si>
  <si>
    <t>FECHA DE LA ATENCIÓN (dd/mm/aaaa)</t>
  </si>
  <si>
    <t>¿ESTUDIO REPETIDO?</t>
  </si>
  <si>
    <t>¿IMAGEN RECHAZADA?</t>
  </si>
  <si>
    <t>OBSERVACIONES</t>
  </si>
  <si>
    <t>CAUSAS DEL RECHAZO</t>
  </si>
  <si>
    <t>CAUSAS DEL ESTUDIO REPETIDO</t>
  </si>
  <si>
    <t>NOMBRE DEL MÉDICO ESPECIALISTA</t>
  </si>
  <si>
    <t xml:space="preserve">NOMBRE DELTÉCNICO O TECNÓLOGO </t>
  </si>
  <si>
    <t>NOMBRE COMPLETO DEL/LA PACIENTE</t>
  </si>
  <si>
    <t>IMÁGENES TOMADAS</t>
  </si>
  <si>
    <t>ESTUDIO REALIZADO</t>
  </si>
  <si>
    <t>FORMATO DE VERIFICACIÓN DE CALIDAD, REGISTRO DE DOSIS, RADIACIÓN Y EXPOSICIONES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</si>
</sst>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theme="1"/>
      <name val="Arial Narrow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4" fontId="2" fillId="0" borderId="0" applyFont="0" applyFill="0" applyBorder="0" applyAlignment="0" applyProtection="0"/>
  </cellStyleXfs>
  <cellXfs count="17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14" fontId="0" fillId="2" borderId="1" xfId="0" applyNumberFormat="1" applyFill="1" applyBorder="1"/>
    <xf numFmtId="0" fontId="0" fillId="2" borderId="0" xfId="0" applyFill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/>
    <xf numFmtId="0" fontId="0" fillId="3" borderId="1" xfId="0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vertical="center"/>
    </xf>
    <xf numFmtId="14" fontId="0" fillId="3" borderId="1" xfId="0" applyNumberFormat="1" applyFill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6" xfId="0" applyFont="1" applyBorder="1"/>
    <xf numFmtId="0" fontId="0" fillId="0" borderId="6" xfId="0" applyBorder="1"/>
    <xf numFmtId="49" fontId="0" fillId="0" borderId="6" xfId="0" applyNumberFormat="1" applyBorder="1"/>
    <xf numFmtId="14" fontId="6" fillId="4" borderId="13" xfId="0" applyNumberFormat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49" fontId="6" fillId="4" borderId="14" xfId="0" applyNumberFormat="1" applyFont="1" applyFill="1" applyBorder="1" applyAlignment="1">
      <alignment horizontal="center" vertical="center" wrapText="1"/>
    </xf>
    <xf numFmtId="164" fontId="6" fillId="4" borderId="14" xfId="2" applyNumberFormat="1" applyFont="1" applyFill="1" applyBorder="1" applyAlignment="1">
      <alignment horizontal="center" vertical="center" wrapText="1"/>
    </xf>
    <xf numFmtId="9" fontId="6" fillId="4" borderId="14" xfId="2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22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164" fontId="8" fillId="6" borderId="1" xfId="2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8" fillId="0" borderId="5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22" fontId="8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22" fontId="8" fillId="7" borderId="1" xfId="0" applyNumberFormat="1" applyFont="1" applyFill="1" applyBorder="1" applyAlignment="1">
      <alignment horizontal="center" vertical="center"/>
    </xf>
    <xf numFmtId="49" fontId="9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/>
    <xf numFmtId="14" fontId="8" fillId="7" borderId="1" xfId="0" applyNumberFormat="1" applyFont="1" applyFill="1" applyBorder="1" applyAlignment="1">
      <alignment horizontal="center" vertical="center"/>
    </xf>
    <xf numFmtId="22" fontId="8" fillId="0" borderId="1" xfId="0" applyNumberFormat="1" applyFont="1" applyBorder="1" applyAlignment="1">
      <alignment horizontal="left" vertical="center"/>
    </xf>
    <xf numFmtId="164" fontId="8" fillId="6" borderId="5" xfId="2" applyNumberFormat="1" applyFont="1" applyFill="1" applyBorder="1" applyAlignment="1">
      <alignment horizontal="center" vertical="center"/>
    </xf>
    <xf numFmtId="0" fontId="10" fillId="0" borderId="1" xfId="0" applyFont="1" applyBorder="1"/>
    <xf numFmtId="49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0" fillId="6" borderId="1" xfId="0" applyFill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0" fontId="0" fillId="0" borderId="30" xfId="0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22" fontId="8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64" fontId="8" fillId="6" borderId="4" xfId="2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65" fontId="0" fillId="5" borderId="1" xfId="0" applyNumberFormat="1" applyFill="1" applyBorder="1" applyAlignment="1">
      <alignment horizontal="center"/>
    </xf>
    <xf numFmtId="0" fontId="0" fillId="5" borderId="0" xfId="0" applyFill="1"/>
    <xf numFmtId="0" fontId="13" fillId="0" borderId="1" xfId="0" applyFont="1" applyBorder="1" applyAlignment="1">
      <alignment horizontal="center"/>
    </xf>
    <xf numFmtId="14" fontId="10" fillId="0" borderId="1" xfId="0" applyNumberFormat="1" applyFont="1" applyBorder="1"/>
    <xf numFmtId="164" fontId="8" fillId="0" borderId="1" xfId="2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14" fontId="15" fillId="8" borderId="1" xfId="0" applyNumberFormat="1" applyFont="1" applyFill="1" applyBorder="1" applyAlignment="1">
      <alignment horizontal="center" vertical="center" wrapText="1"/>
    </xf>
    <xf numFmtId="49" fontId="15" fillId="8" borderId="1" xfId="0" applyNumberFormat="1" applyFont="1" applyFill="1" applyBorder="1" applyAlignment="1">
      <alignment horizontal="center" vertical="center" wrapText="1"/>
    </xf>
    <xf numFmtId="9" fontId="15" fillId="8" borderId="1" xfId="2" applyNumberFormat="1" applyFont="1" applyFill="1" applyBorder="1" applyAlignment="1">
      <alignment horizontal="center" vertical="center" wrapText="1"/>
    </xf>
    <xf numFmtId="164" fontId="15" fillId="8" borderId="1" xfId="2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6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3" fillId="0" borderId="5" xfId="0" applyFont="1" applyBorder="1"/>
    <xf numFmtId="0" fontId="10" fillId="0" borderId="38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4" fillId="5" borderId="25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164" fontId="0" fillId="5" borderId="16" xfId="2" applyNumberFormat="1" applyFont="1" applyFill="1" applyBorder="1" applyAlignment="1">
      <alignment horizontal="center" vertical="center"/>
    </xf>
    <xf numFmtId="164" fontId="0" fillId="5" borderId="8" xfId="2" applyNumberFormat="1" applyFont="1" applyFill="1" applyBorder="1" applyAlignment="1">
      <alignment horizontal="center" vertical="center"/>
    </xf>
    <xf numFmtId="164" fontId="0" fillId="5" borderId="9" xfId="2" applyNumberFormat="1" applyFont="1" applyFill="1" applyBorder="1" applyAlignment="1">
      <alignment horizontal="center" vertical="center"/>
    </xf>
    <xf numFmtId="164" fontId="0" fillId="5" borderId="18" xfId="2" applyNumberFormat="1" applyFont="1" applyFill="1" applyBorder="1" applyAlignment="1">
      <alignment horizontal="center" vertical="center"/>
    </xf>
    <xf numFmtId="164" fontId="0" fillId="5" borderId="19" xfId="2" applyNumberFormat="1" applyFont="1" applyFill="1" applyBorder="1" applyAlignment="1">
      <alignment horizontal="center" vertical="center"/>
    </xf>
    <xf numFmtId="164" fontId="0" fillId="5" borderId="20" xfId="2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164" fontId="0" fillId="5" borderId="22" xfId="2" applyNumberFormat="1" applyFont="1" applyFill="1" applyBorder="1" applyAlignment="1">
      <alignment horizontal="center" vertical="center"/>
    </xf>
    <xf numFmtId="164" fontId="0" fillId="5" borderId="23" xfId="2" applyNumberFormat="1" applyFont="1" applyFill="1" applyBorder="1" applyAlignment="1">
      <alignment horizontal="center" vertical="center"/>
    </xf>
    <xf numFmtId="164" fontId="0" fillId="5" borderId="24" xfId="2" applyNumberFormat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Moned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461819</xdr:colOff>
      <xdr:row>0</xdr:row>
      <xdr:rowOff>67349</xdr:rowOff>
    </xdr:from>
    <xdr:to>
      <xdr:col>2</xdr:col>
      <xdr:colOff>1924242</xdr:colOff>
      <xdr:row>2</xdr:row>
      <xdr:rowOff>202046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37A2A2-CD6B-4741-808C-3AB8177800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561" y="67349"/>
          <a:ext cx="2328333" cy="635000"/>
        </a:xfrm>
        <a:prstGeom prst="rect">
          <a:avLst/>
        </a:prstGeom>
      </xdr:spPr>
    </xdr:pic>
    <xdr:clientData/>
  </xdr:twoCellAnchor>
  <xdr:twoCellAnchor editAs="oneCell">
    <xdr:from>
      <xdr:col>25</xdr:col>
      <xdr:colOff>1135302</xdr:colOff>
      <xdr:row>0</xdr:row>
      <xdr:rowOff>105833</xdr:rowOff>
    </xdr:from>
    <xdr:to>
      <xdr:col>26</xdr:col>
      <xdr:colOff>827423</xdr:colOff>
      <xdr:row>2</xdr:row>
      <xdr:rowOff>182803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4182ED3-3293-4624-8D0D-3764DCCAB54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28767423" y="105833"/>
          <a:ext cx="1770303" cy="57727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0\Escaner\Resultados%20Rayos%20x\ABRIL%202024\ABRIL%2026\GESMEDICA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PS"/>
      <sheetName val="Hoja5"/>
      <sheetName val=" ECO CALERA FEBRERO ok"/>
      <sheetName val="ECO CALERA MARZO ok"/>
      <sheetName val="Hoja2"/>
      <sheetName val="Hoja3"/>
      <sheetName val="MARZO RADIOLOGIA CALERA"/>
      <sheetName val="ABRIL ECOGRAFIAS"/>
      <sheetName val="ABRIL RADIOLOGIA CALERA"/>
      <sheetName val="Hoj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CUPS</v>
          </cell>
          <cell r="B1" t="str">
            <v>PROCEDIMIENTO</v>
          </cell>
        </row>
        <row r="2">
          <cell r="A2">
            <v>871040</v>
          </cell>
          <cell r="B2" t="str">
            <v>RADIOGRAFIA DE COLUMNA LUMBOSACRA</v>
          </cell>
        </row>
        <row r="3">
          <cell r="A3">
            <v>870104</v>
          </cell>
          <cell r="B3" t="str">
            <v>RADIOGRAFIA DE MALAR</v>
          </cell>
        </row>
        <row r="4">
          <cell r="A4">
            <v>871121</v>
          </cell>
          <cell r="B4" t="str">
            <v>RADIOGRAFIA DE TORAX (P.A.O A.P.Y LATERAL, DECUBITO LATERAL, OBLICUAS O LATERAL CON BARIO)</v>
          </cell>
        </row>
        <row r="5">
          <cell r="A5">
            <v>873206</v>
          </cell>
          <cell r="B5" t="str">
            <v>RADIOGRAFIA DE MUÑECA</v>
          </cell>
        </row>
        <row r="6">
          <cell r="A6">
            <v>873210</v>
          </cell>
          <cell r="B6" t="str">
            <v>RADIOGRAFIA DE DEDOS EN MANO</v>
          </cell>
        </row>
        <row r="7">
          <cell r="A7">
            <v>873411</v>
          </cell>
          <cell r="B7" t="str">
            <v>RADIOGRAFIA DE PELVIS O  ARTICULACION COXO-FEMORAL  (AP, LATERAL )</v>
          </cell>
        </row>
        <row r="8">
          <cell r="A8">
            <v>873422</v>
          </cell>
          <cell r="B8" t="str">
            <v>RADIOGRAFIA DE RODILLAS COMPARATIVAS POSICION VERTICAL (UNICAMENTE VISTA ANTEROPOSTERIOR)    (54)</v>
          </cell>
        </row>
        <row r="9">
          <cell r="A9">
            <v>873204</v>
          </cell>
          <cell r="B9" t="str">
            <v>RADIOGRAFIA DE HOMBRO</v>
          </cell>
        </row>
        <row r="10">
          <cell r="A10">
            <v>871061</v>
          </cell>
          <cell r="B10" t="str">
            <v>RADIOGRAFIA PANORAMICA DE COLUMNA (GONIOMETRIA U ORTOGRAMA) FORMATO 14" X 36" ( ADULTOS)</v>
          </cell>
        </row>
        <row r="11">
          <cell r="A11">
            <v>873335</v>
          </cell>
          <cell r="B11" t="str">
            <v>RADIOGRAFIA DE CALCANEO AXIAL Y LATERAL</v>
          </cell>
        </row>
        <row r="12">
          <cell r="A12">
            <v>873420</v>
          </cell>
          <cell r="B12" t="str">
            <v>RADIOGRAFIA DE RODILLA AP, LATERAL</v>
          </cell>
        </row>
        <row r="13">
          <cell r="A13">
            <v>873412</v>
          </cell>
          <cell r="B13" t="str">
            <v>RADIOGRAFIA DE PELVIS (CADERA) COMPARATIVA    (54)</v>
          </cell>
        </row>
        <row r="14">
          <cell r="A14">
            <v>873333</v>
          </cell>
          <cell r="B14" t="str">
            <v>RADIOGRAFÍA DE PIE (AP, LATERAL Y OBLICUA)</v>
          </cell>
        </row>
        <row r="15">
          <cell r="A15">
            <v>873303</v>
          </cell>
          <cell r="B15" t="str">
            <v>RADIOGRAFIA COMPARATIVA DE PIES CON APOYO (AP Y LATERAL)</v>
          </cell>
        </row>
        <row r="16">
          <cell r="A16">
            <v>870001</v>
          </cell>
          <cell r="B16" t="str">
            <v>RADIOGRAFIA DE CRANEO SIMPLE</v>
          </cell>
        </row>
        <row r="17">
          <cell r="A17">
            <v>870602</v>
          </cell>
          <cell r="B17" t="str">
            <v>RADIOGRAFIA DE CAVUM FARINGEO</v>
          </cell>
        </row>
        <row r="18">
          <cell r="A18">
            <v>873205</v>
          </cell>
          <cell r="B18" t="str">
            <v>RADIOGRAFIA DE CODO</v>
          </cell>
        </row>
        <row r="19">
          <cell r="A19">
            <v>873431</v>
          </cell>
          <cell r="B19" t="str">
            <v>RADIOGRAFIA DE TOBILLO AP LATERAL Y ROTACION INTERNA</v>
          </cell>
        </row>
        <row r="20">
          <cell r="A20">
            <v>873123</v>
          </cell>
          <cell r="B20" t="str">
            <v>RADIOGRAFIAS COMPARATIVAS DE EXTREMIDADES SUPERIORES</v>
          </cell>
        </row>
        <row r="21">
          <cell r="A21">
            <v>871030</v>
          </cell>
          <cell r="B21" t="str">
            <v>RADIOGRAFIA DE COLUMNA DORSAL</v>
          </cell>
        </row>
        <row r="22">
          <cell r="A22">
            <v>873122</v>
          </cell>
          <cell r="B22" t="str">
            <v>RADIOGRAFIA DE ANTEBRAZO</v>
          </cell>
        </row>
        <row r="23">
          <cell r="A23">
            <v>871010</v>
          </cell>
          <cell r="B23" t="str">
            <v>RADIOGRAFIA DE COLUMNA CERVICAL</v>
          </cell>
        </row>
        <row r="24">
          <cell r="A24">
            <v>870455</v>
          </cell>
          <cell r="B24" t="str">
            <v>RADIOGRAFIAS INTRAORALES PERIAPICALES MOLARES</v>
          </cell>
        </row>
        <row r="25">
          <cell r="A25">
            <v>871020</v>
          </cell>
          <cell r="B25" t="str">
            <v>RADIOGRAFIA DE COLUMNA TORACICA</v>
          </cell>
        </row>
        <row r="26">
          <cell r="A26">
            <v>873313</v>
          </cell>
          <cell r="B26" t="str">
            <v>RADIOGRAFIA DE PIERNA AP Y LATERAL</v>
          </cell>
        </row>
        <row r="27">
          <cell r="A27">
            <v>873121</v>
          </cell>
          <cell r="B27" t="str">
            <v>RADIOGRAFIA DE HUMERO</v>
          </cell>
        </row>
        <row r="28">
          <cell r="A28">
            <v>870101</v>
          </cell>
          <cell r="B28" t="str">
            <v>RADIOGRAFIA DE CARA (PERFILOGRAMA)</v>
          </cell>
        </row>
        <row r="29">
          <cell r="A29">
            <v>870102</v>
          </cell>
          <cell r="B29" t="str">
            <v>RADIOGRAFIA DE ORBITAS</v>
          </cell>
        </row>
        <row r="30">
          <cell r="A30">
            <v>870107</v>
          </cell>
          <cell r="B30" t="str">
            <v>RADIOGRAFIA DE HUESOS NASALES</v>
          </cell>
        </row>
        <row r="31">
          <cell r="A31">
            <v>872002</v>
          </cell>
          <cell r="B31" t="str">
            <v>RADIOGRAFIA DE ABDOMEN SIMPLE</v>
          </cell>
        </row>
        <row r="32">
          <cell r="A32">
            <v>873312</v>
          </cell>
          <cell r="B32" t="str">
            <v>RADIOGRAFIA DE FEMUR AP Y  LATERAL</v>
          </cell>
        </row>
        <row r="33">
          <cell r="A33">
            <v>871111</v>
          </cell>
          <cell r="B33" t="str">
            <v>RADIOGRAFIA DE REJA COSTAL</v>
          </cell>
        </row>
        <row r="34">
          <cell r="A34">
            <v>870113</v>
          </cell>
          <cell r="B34" t="str">
            <v>RADIOGRAFIA DE MAXILAR INFERIOR</v>
          </cell>
        </row>
        <row r="35">
          <cell r="A35">
            <v>873112</v>
          </cell>
          <cell r="B35" t="str">
            <v>RADIOGRAFIA DE CLAVICULA</v>
          </cell>
        </row>
        <row r="36">
          <cell r="A36">
            <v>870454</v>
          </cell>
          <cell r="B36" t="str">
            <v>RADIOGRAFIAS INTRAORALES PERIAPICALES PREMOLARES</v>
          </cell>
        </row>
        <row r="37">
          <cell r="A37">
            <v>872011</v>
          </cell>
          <cell r="B37" t="str">
            <v>RADIOGRAFIA DE ABDOMEN SIMPLE CON PROYECCIONES  ADICIONALES (SERIE DE ABDOMEN AGUDO)</v>
          </cell>
        </row>
        <row r="38">
          <cell r="A38">
            <v>873443</v>
          </cell>
          <cell r="B38" t="str">
            <v>RADIOGRAFIAS COMPARATIVAS DE EXTREMIDADES INFERIORES    (54)</v>
          </cell>
        </row>
        <row r="39">
          <cell r="A39">
            <v>871050</v>
          </cell>
          <cell r="B39" t="str">
            <v>RADIOGRAFIA DE SACRO COCCIX</v>
          </cell>
        </row>
        <row r="40">
          <cell r="A40">
            <v>873111</v>
          </cell>
          <cell r="B40" t="str">
            <v>RADIOGRAFIA DE OMOPLATO</v>
          </cell>
        </row>
        <row r="41">
          <cell r="A41">
            <v>870108</v>
          </cell>
          <cell r="B41" t="str">
            <v>RADIOGRAFIA DE SENOS PARANASALES</v>
          </cell>
        </row>
        <row r="42">
          <cell r="A42">
            <v>873202</v>
          </cell>
          <cell r="B42" t="str">
            <v>RADIOGRAFIA DE ARTICULACIONES ACROMIO CLAVICULARES COMPARATIVAS    (54)</v>
          </cell>
        </row>
        <row r="43">
          <cell r="A43">
            <v>871060</v>
          </cell>
          <cell r="B43" t="str">
            <v>RADIOGRAFÍA DE COLUMNA VERTEBRAL TOTAL</v>
          </cell>
        </row>
        <row r="44">
          <cell r="A44">
            <v>871019</v>
          </cell>
          <cell r="B44" t="str">
            <v>RADIOGRAFIA DE COLUMNA UNION CERVICO DORSAL</v>
          </cell>
        </row>
        <row r="45">
          <cell r="A45">
            <v>873423</v>
          </cell>
          <cell r="B45" t="str">
            <v>RADIOGRAFIA TANGENCIAL DE ROTULA</v>
          </cell>
        </row>
        <row r="46">
          <cell r="A46">
            <v>870105</v>
          </cell>
          <cell r="B46" t="str">
            <v>RADIOGRAFIA DE ARCO CIGOMATICO</v>
          </cell>
        </row>
        <row r="47">
          <cell r="A47">
            <v>873340</v>
          </cell>
          <cell r="B47" t="str">
            <v>RADIOGRAFIA DE MIEMBRO INFERIOR  AP Y LATERAL</v>
          </cell>
        </row>
        <row r="48">
          <cell r="A48">
            <v>871091</v>
          </cell>
          <cell r="B48" t="str">
            <v>RADIOGRAFIA DE ARTICULACIONES SACROILIACAS</v>
          </cell>
        </row>
        <row r="49">
          <cell r="A49">
            <v>870131</v>
          </cell>
          <cell r="B49" t="str">
            <v>RADIOGRAFIA DE ARTICULACION TEMPOROMAXILAR (ATM)</v>
          </cell>
        </row>
        <row r="50">
          <cell r="A50">
            <v>873004</v>
          </cell>
          <cell r="B50" t="str">
            <v>RADIOGRAFIA PARA DETECTAR EDAD OSEA [CARPOGRAMA]</v>
          </cell>
        </row>
        <row r="51">
          <cell r="A51">
            <v>870601</v>
          </cell>
          <cell r="B51" t="str">
            <v>RADIOGRAFIA DE TEJIDOS BLANDOS DE CUELLO    (237)</v>
          </cell>
        </row>
        <row r="52">
          <cell r="A52">
            <v>873432</v>
          </cell>
          <cell r="B52" t="str">
            <v>RADIOGRAFIA DE ANTEPIE AP Y OBLICUA</v>
          </cell>
        </row>
        <row r="53">
          <cell r="A53">
            <v>870112</v>
          </cell>
          <cell r="B53" t="str">
            <v>RADIOGRAFIA DE MAXILAR SUPERIOR</v>
          </cell>
        </row>
        <row r="54">
          <cell r="A54">
            <v>870114</v>
          </cell>
          <cell r="B54" t="str">
            <v>RADIOGRAFIA PANORAMICA DE MAXILARES, SUPERIOR E INFERIOR (ORTOPANTOMOGRAFIA)</v>
          </cell>
        </row>
        <row r="55">
          <cell r="A55">
            <v>870003</v>
          </cell>
          <cell r="B55" t="str">
            <v>RADIOGRAFIA DE BASE DE CRANEO</v>
          </cell>
        </row>
        <row r="56">
          <cell r="A56">
            <v>873302</v>
          </cell>
          <cell r="B56" t="str">
            <v>RADIOGRAFIA PARA MEDICION DE  MIEMBROS INFERIORES [ESTUDIO DE FARILL U OSTEOMETRIA] O ESTUDIO DE PIE</v>
          </cell>
        </row>
        <row r="57">
          <cell r="A57">
            <v>870452</v>
          </cell>
          <cell r="B57" t="str">
            <v>RADIOGRAFIAS INTRAORALES PERIAPICALES DIENTES ANTERIORES INFERIORES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38"/>
  <sheetViews>
    <sheetView topLeftCell="A84" zoomScale="106" zoomScaleNormal="106" workbookViewId="0">
      <selection activeCell="D113" sqref="D113"/>
    </sheetView>
  </sheetViews>
  <sheetFormatPr baseColWidth="10" defaultRowHeight="15" x14ac:dyDescent="0.25"/>
  <cols>
    <col min="1" max="1" width="13.140625" customWidth="1"/>
    <col min="2" max="2" width="12.42578125" customWidth="1"/>
    <col min="3" max="3" width="40.28515625" customWidth="1"/>
    <col min="4" max="4" width="15.85546875" customWidth="1"/>
    <col min="5" max="5" width="5.7109375" style="9" bestFit="1" customWidth="1"/>
    <col min="6" max="6" width="6.7109375" style="10" customWidth="1"/>
    <col min="7" max="7" width="27.85546875" style="6" customWidth="1"/>
    <col min="8" max="8" width="27.85546875" customWidth="1"/>
    <col min="9" max="9" width="15.42578125" customWidth="1"/>
    <col min="10" max="10" width="27.28515625" style="35" customWidth="1"/>
    <col min="11" max="11" width="15" customWidth="1"/>
    <col min="12" max="12" width="14.140625" customWidth="1"/>
  </cols>
  <sheetData>
    <row r="1" spans="1:12" ht="28.5" customHeight="1" x14ac:dyDescent="0.25">
      <c r="A1" s="1" t="s">
        <v>5</v>
      </c>
      <c r="B1" s="1" t="s">
        <v>6</v>
      </c>
      <c r="C1" s="1" t="s">
        <v>60</v>
      </c>
      <c r="D1" s="1" t="s">
        <v>0</v>
      </c>
      <c r="E1" s="1" t="s">
        <v>32</v>
      </c>
      <c r="F1" s="1" t="s">
        <v>1</v>
      </c>
      <c r="G1" s="1" t="s">
        <v>2</v>
      </c>
      <c r="H1" s="1" t="s">
        <v>3</v>
      </c>
      <c r="I1" s="1" t="s">
        <v>4</v>
      </c>
      <c r="J1" s="31" t="s">
        <v>499</v>
      </c>
      <c r="K1" s="7" t="s">
        <v>7</v>
      </c>
      <c r="L1" s="1" t="s">
        <v>8</v>
      </c>
    </row>
    <row r="2" spans="1:12" x14ac:dyDescent="0.25">
      <c r="A2" s="2">
        <v>1</v>
      </c>
      <c r="B2" s="4">
        <v>45370</v>
      </c>
      <c r="C2" s="2" t="s">
        <v>9</v>
      </c>
      <c r="D2" s="2">
        <v>20675727</v>
      </c>
      <c r="E2" s="8" t="s">
        <v>33</v>
      </c>
      <c r="F2" s="3" t="s">
        <v>35</v>
      </c>
      <c r="G2" s="5" t="s">
        <v>10</v>
      </c>
      <c r="H2" s="2" t="s">
        <v>11</v>
      </c>
      <c r="I2" s="2" t="s">
        <v>12</v>
      </c>
      <c r="J2" s="31" t="s">
        <v>500</v>
      </c>
      <c r="K2" s="2" t="s">
        <v>41</v>
      </c>
      <c r="L2" s="2" t="s">
        <v>13</v>
      </c>
    </row>
    <row r="3" spans="1:12" x14ac:dyDescent="0.25">
      <c r="A3" s="2">
        <v>2</v>
      </c>
      <c r="B3" s="4">
        <v>45370</v>
      </c>
      <c r="C3" s="2" t="s">
        <v>15</v>
      </c>
      <c r="D3" s="2">
        <v>1071165109</v>
      </c>
      <c r="E3" s="8" t="s">
        <v>34</v>
      </c>
      <c r="F3" s="3" t="s">
        <v>36</v>
      </c>
      <c r="G3" s="5" t="s">
        <v>16</v>
      </c>
      <c r="H3" s="2" t="s">
        <v>17</v>
      </c>
      <c r="I3" s="2" t="s">
        <v>31</v>
      </c>
      <c r="J3" s="31" t="s">
        <v>724</v>
      </c>
      <c r="K3" s="2" t="s">
        <v>14</v>
      </c>
      <c r="L3" s="2" t="s">
        <v>13</v>
      </c>
    </row>
    <row r="4" spans="1:12" x14ac:dyDescent="0.25">
      <c r="A4" s="2">
        <v>3</v>
      </c>
      <c r="B4" s="4">
        <v>45370</v>
      </c>
      <c r="C4" s="2" t="s">
        <v>18</v>
      </c>
      <c r="D4" s="2">
        <v>13750098</v>
      </c>
      <c r="E4" s="8" t="s">
        <v>34</v>
      </c>
      <c r="F4" s="3" t="s">
        <v>29</v>
      </c>
      <c r="G4" s="5" t="s">
        <v>16</v>
      </c>
      <c r="H4" s="2" t="s">
        <v>19</v>
      </c>
      <c r="I4" s="2" t="s">
        <v>31</v>
      </c>
      <c r="J4" s="31" t="s">
        <v>725</v>
      </c>
      <c r="K4" s="2" t="s">
        <v>20</v>
      </c>
      <c r="L4" s="2" t="s">
        <v>13</v>
      </c>
    </row>
    <row r="5" spans="1:12" x14ac:dyDescent="0.25">
      <c r="A5" s="2">
        <v>4</v>
      </c>
      <c r="B5" s="4">
        <v>45370</v>
      </c>
      <c r="C5" s="2" t="s">
        <v>21</v>
      </c>
      <c r="D5" s="2">
        <v>19206133</v>
      </c>
      <c r="E5" s="8" t="s">
        <v>34</v>
      </c>
      <c r="F5" s="3" t="s">
        <v>37</v>
      </c>
      <c r="G5" s="5" t="s">
        <v>10</v>
      </c>
      <c r="H5" s="2" t="s">
        <v>22</v>
      </c>
      <c r="I5" s="2" t="s">
        <v>31</v>
      </c>
      <c r="J5" s="31" t="s">
        <v>726</v>
      </c>
      <c r="K5" s="2" t="s">
        <v>20</v>
      </c>
      <c r="L5" s="2" t="s">
        <v>13</v>
      </c>
    </row>
    <row r="6" spans="1:12" x14ac:dyDescent="0.25">
      <c r="A6" s="2">
        <v>5</v>
      </c>
      <c r="B6" s="4">
        <v>45371</v>
      </c>
      <c r="C6" s="2" t="s">
        <v>23</v>
      </c>
      <c r="D6" s="2">
        <v>11230934</v>
      </c>
      <c r="E6" s="8" t="s">
        <v>34</v>
      </c>
      <c r="F6" s="3" t="s">
        <v>24</v>
      </c>
      <c r="G6" s="5" t="s">
        <v>10</v>
      </c>
      <c r="H6" s="2" t="s">
        <v>25</v>
      </c>
      <c r="I6" s="2" t="s">
        <v>50</v>
      </c>
      <c r="J6" s="31" t="s">
        <v>508</v>
      </c>
      <c r="K6" s="2" t="s">
        <v>26</v>
      </c>
      <c r="L6" s="2" t="s">
        <v>27</v>
      </c>
    </row>
    <row r="7" spans="1:12" x14ac:dyDescent="0.25">
      <c r="A7" s="2">
        <v>6</v>
      </c>
      <c r="B7" s="4">
        <v>45371</v>
      </c>
      <c r="C7" s="2" t="s">
        <v>28</v>
      </c>
      <c r="D7" s="2">
        <v>20676864</v>
      </c>
      <c r="E7" s="8" t="s">
        <v>33</v>
      </c>
      <c r="F7" s="3" t="s">
        <v>29</v>
      </c>
      <c r="G7" s="5" t="s">
        <v>30</v>
      </c>
      <c r="H7" s="2" t="s">
        <v>19</v>
      </c>
      <c r="I7" s="2" t="s">
        <v>31</v>
      </c>
      <c r="J7" s="31" t="s">
        <v>727</v>
      </c>
      <c r="K7" s="2" t="s">
        <v>41</v>
      </c>
      <c r="L7" s="2" t="s">
        <v>27</v>
      </c>
    </row>
    <row r="8" spans="1:12" x14ac:dyDescent="0.25">
      <c r="A8" s="2">
        <v>7</v>
      </c>
      <c r="B8" s="4">
        <v>45371</v>
      </c>
      <c r="C8" s="2" t="s">
        <v>38</v>
      </c>
      <c r="D8" s="2">
        <v>3068301</v>
      </c>
      <c r="E8" s="8" t="s">
        <v>34</v>
      </c>
      <c r="F8" s="3" t="s">
        <v>39</v>
      </c>
      <c r="G8" s="5" t="s">
        <v>16</v>
      </c>
      <c r="H8" s="2" t="s">
        <v>40</v>
      </c>
      <c r="I8" s="2" t="s">
        <v>50</v>
      </c>
      <c r="J8" s="31" t="s">
        <v>501</v>
      </c>
      <c r="K8" s="2" t="s">
        <v>41</v>
      </c>
      <c r="L8" s="2" t="s">
        <v>27</v>
      </c>
    </row>
    <row r="9" spans="1:12" x14ac:dyDescent="0.25">
      <c r="A9" s="2">
        <v>8</v>
      </c>
      <c r="B9" s="4">
        <v>45371</v>
      </c>
      <c r="C9" s="2" t="s">
        <v>42</v>
      </c>
      <c r="D9" s="2">
        <v>1124068429</v>
      </c>
      <c r="E9" s="8" t="s">
        <v>34</v>
      </c>
      <c r="F9" s="3" t="s">
        <v>43</v>
      </c>
      <c r="G9" s="5" t="s">
        <v>44</v>
      </c>
      <c r="H9" s="2" t="s">
        <v>45</v>
      </c>
      <c r="I9" s="2" t="s">
        <v>31</v>
      </c>
      <c r="J9" s="31" t="s">
        <v>728</v>
      </c>
      <c r="K9" s="2" t="s">
        <v>41</v>
      </c>
      <c r="L9" s="2" t="s">
        <v>27</v>
      </c>
    </row>
    <row r="10" spans="1:12" x14ac:dyDescent="0.25">
      <c r="A10" s="2">
        <v>9</v>
      </c>
      <c r="B10" s="4">
        <v>45371</v>
      </c>
      <c r="C10" s="2" t="s">
        <v>46</v>
      </c>
      <c r="D10" s="2">
        <v>20679054</v>
      </c>
      <c r="E10" s="8" t="s">
        <v>33</v>
      </c>
      <c r="F10" s="3" t="s">
        <v>47</v>
      </c>
      <c r="G10" s="5" t="s">
        <v>10</v>
      </c>
      <c r="H10" s="2" t="s">
        <v>48</v>
      </c>
      <c r="I10" s="2" t="s">
        <v>49</v>
      </c>
      <c r="J10" s="31" t="s">
        <v>509</v>
      </c>
      <c r="K10" s="2" t="s">
        <v>51</v>
      </c>
      <c r="L10" s="2" t="s">
        <v>27</v>
      </c>
    </row>
    <row r="11" spans="1:12" x14ac:dyDescent="0.25">
      <c r="A11" s="2">
        <v>10</v>
      </c>
      <c r="B11" s="4">
        <v>45371</v>
      </c>
      <c r="C11" s="2" t="s">
        <v>52</v>
      </c>
      <c r="D11" s="2">
        <v>41552668</v>
      </c>
      <c r="E11" s="8" t="s">
        <v>33</v>
      </c>
      <c r="F11" s="3" t="s">
        <v>53</v>
      </c>
      <c r="G11" s="5" t="s">
        <v>10</v>
      </c>
      <c r="H11" s="2" t="s">
        <v>54</v>
      </c>
      <c r="I11" s="2" t="s">
        <v>49</v>
      </c>
      <c r="J11" s="31" t="s">
        <v>510</v>
      </c>
      <c r="K11" s="2" t="s">
        <v>51</v>
      </c>
      <c r="L11" s="2" t="s">
        <v>27</v>
      </c>
    </row>
    <row r="12" spans="1:12" x14ac:dyDescent="0.25">
      <c r="A12" s="2">
        <v>11</v>
      </c>
      <c r="B12" s="4">
        <v>45371</v>
      </c>
      <c r="C12" s="2" t="s">
        <v>55</v>
      </c>
      <c r="D12" s="2">
        <v>35221550</v>
      </c>
      <c r="E12" s="8" t="s">
        <v>33</v>
      </c>
      <c r="F12" s="3" t="s">
        <v>56</v>
      </c>
      <c r="G12" s="5" t="s">
        <v>57</v>
      </c>
      <c r="H12" s="2" t="s">
        <v>58</v>
      </c>
      <c r="I12" s="2" t="s">
        <v>31</v>
      </c>
      <c r="J12" s="31" t="s">
        <v>729</v>
      </c>
      <c r="K12" s="2" t="s">
        <v>59</v>
      </c>
      <c r="L12" s="2" t="s">
        <v>27</v>
      </c>
    </row>
    <row r="13" spans="1:12" x14ac:dyDescent="0.25">
      <c r="A13" s="2">
        <v>12</v>
      </c>
      <c r="B13" s="4">
        <v>45372</v>
      </c>
      <c r="C13" s="2" t="s">
        <v>61</v>
      </c>
      <c r="D13" s="2">
        <v>79141195</v>
      </c>
      <c r="E13" s="8" t="s">
        <v>34</v>
      </c>
      <c r="F13" s="3">
        <v>69</v>
      </c>
      <c r="G13" s="5" t="s">
        <v>44</v>
      </c>
      <c r="H13" s="2" t="s">
        <v>227</v>
      </c>
      <c r="I13" s="2" t="s">
        <v>12</v>
      </c>
      <c r="J13" s="31" t="s">
        <v>502</v>
      </c>
      <c r="K13" s="2" t="s">
        <v>63</v>
      </c>
      <c r="L13" s="2" t="s">
        <v>13</v>
      </c>
    </row>
    <row r="14" spans="1:12" x14ac:dyDescent="0.25">
      <c r="A14" s="2">
        <v>12</v>
      </c>
      <c r="B14" s="4">
        <v>45372</v>
      </c>
      <c r="C14" s="2" t="s">
        <v>61</v>
      </c>
      <c r="D14" s="2">
        <v>79141195</v>
      </c>
      <c r="E14" s="8" t="s">
        <v>34</v>
      </c>
      <c r="F14" s="3">
        <v>69</v>
      </c>
      <c r="G14" s="5" t="s">
        <v>44</v>
      </c>
      <c r="H14" s="2" t="s">
        <v>11</v>
      </c>
      <c r="I14" s="2" t="s">
        <v>12</v>
      </c>
      <c r="J14" s="31" t="s">
        <v>502</v>
      </c>
      <c r="K14" s="2" t="s">
        <v>63</v>
      </c>
      <c r="L14" s="2" t="s">
        <v>13</v>
      </c>
    </row>
    <row r="15" spans="1:12" x14ac:dyDescent="0.25">
      <c r="A15" s="2">
        <v>12</v>
      </c>
      <c r="B15" s="4">
        <v>45372</v>
      </c>
      <c r="C15" s="2" t="s">
        <v>61</v>
      </c>
      <c r="D15" s="2">
        <v>79141195</v>
      </c>
      <c r="E15" s="8" t="s">
        <v>34</v>
      </c>
      <c r="F15" s="3">
        <v>69</v>
      </c>
      <c r="G15" s="5" t="s">
        <v>44</v>
      </c>
      <c r="H15" s="2" t="s">
        <v>62</v>
      </c>
      <c r="I15" s="2" t="s">
        <v>12</v>
      </c>
      <c r="J15" s="31" t="s">
        <v>502</v>
      </c>
      <c r="K15" s="2" t="s">
        <v>63</v>
      </c>
      <c r="L15" s="2" t="s">
        <v>13</v>
      </c>
    </row>
    <row r="16" spans="1:12" x14ac:dyDescent="0.25">
      <c r="A16" s="2">
        <v>13</v>
      </c>
      <c r="B16" s="4">
        <v>45372</v>
      </c>
      <c r="C16" s="2" t="s">
        <v>64</v>
      </c>
      <c r="D16" s="2">
        <v>11231356</v>
      </c>
      <c r="E16" s="8" t="s">
        <v>34</v>
      </c>
      <c r="F16" s="3">
        <v>53</v>
      </c>
      <c r="G16" s="5" t="s">
        <v>10</v>
      </c>
      <c r="H16" s="2" t="s">
        <v>25</v>
      </c>
      <c r="I16" s="2" t="s">
        <v>12</v>
      </c>
      <c r="J16" s="31" t="s">
        <v>503</v>
      </c>
      <c r="K16" s="2" t="s">
        <v>59</v>
      </c>
      <c r="L16" s="2" t="s">
        <v>13</v>
      </c>
    </row>
    <row r="17" spans="1:12" x14ac:dyDescent="0.25">
      <c r="A17" s="2">
        <v>14</v>
      </c>
      <c r="B17" s="4">
        <v>45372</v>
      </c>
      <c r="C17" s="2" t="s">
        <v>65</v>
      </c>
      <c r="D17" s="2">
        <v>80198478</v>
      </c>
      <c r="E17" s="8" t="s">
        <v>34</v>
      </c>
      <c r="F17" s="3">
        <v>39</v>
      </c>
      <c r="G17" s="5" t="s">
        <v>10</v>
      </c>
      <c r="H17" s="2" t="s">
        <v>66</v>
      </c>
      <c r="I17" s="2" t="s">
        <v>31</v>
      </c>
      <c r="J17" s="31" t="s">
        <v>730</v>
      </c>
      <c r="K17" s="2" t="s">
        <v>67</v>
      </c>
      <c r="L17" s="2" t="s">
        <v>13</v>
      </c>
    </row>
    <row r="18" spans="1:12" x14ac:dyDescent="0.25">
      <c r="A18" s="2">
        <v>14</v>
      </c>
      <c r="B18" s="4">
        <v>45372</v>
      </c>
      <c r="C18" s="21" t="s">
        <v>65</v>
      </c>
      <c r="D18" s="21">
        <v>80198478</v>
      </c>
      <c r="E18" s="22" t="s">
        <v>34</v>
      </c>
      <c r="F18" s="23">
        <v>39</v>
      </c>
      <c r="G18" s="24" t="s">
        <v>10</v>
      </c>
      <c r="H18" s="25" t="s">
        <v>22</v>
      </c>
      <c r="I18" s="2" t="s">
        <v>31</v>
      </c>
      <c r="J18" s="31" t="s">
        <v>730</v>
      </c>
      <c r="K18" s="2" t="s">
        <v>67</v>
      </c>
      <c r="L18" s="2" t="s">
        <v>13</v>
      </c>
    </row>
    <row r="19" spans="1:12" x14ac:dyDescent="0.25">
      <c r="A19" s="2">
        <v>15</v>
      </c>
      <c r="B19" s="4">
        <v>45372</v>
      </c>
      <c r="C19" s="13" t="s">
        <v>68</v>
      </c>
      <c r="D19" s="11">
        <v>1027150781</v>
      </c>
      <c r="E19" s="8" t="s">
        <v>33</v>
      </c>
      <c r="F19" s="3">
        <v>19</v>
      </c>
      <c r="G19" s="11" t="s">
        <v>10</v>
      </c>
      <c r="H19" s="2" t="s">
        <v>69</v>
      </c>
      <c r="I19" s="14" t="s">
        <v>12</v>
      </c>
      <c r="J19" s="31" t="s">
        <v>511</v>
      </c>
      <c r="K19" s="2" t="s">
        <v>59</v>
      </c>
      <c r="L19" s="2" t="s">
        <v>13</v>
      </c>
    </row>
    <row r="20" spans="1:12" x14ac:dyDescent="0.25">
      <c r="A20" s="2">
        <v>15</v>
      </c>
      <c r="B20" s="4">
        <v>45372</v>
      </c>
      <c r="C20" s="13" t="s">
        <v>68</v>
      </c>
      <c r="D20" s="11">
        <v>1027150781</v>
      </c>
      <c r="E20" s="8" t="s">
        <v>33</v>
      </c>
      <c r="F20" s="3">
        <v>19</v>
      </c>
      <c r="G20" s="11" t="s">
        <v>10</v>
      </c>
      <c r="H20" s="12" t="s">
        <v>70</v>
      </c>
      <c r="I20" s="2" t="s">
        <v>12</v>
      </c>
      <c r="J20" s="31" t="s">
        <v>511</v>
      </c>
      <c r="K20" s="2" t="s">
        <v>59</v>
      </c>
      <c r="L20" s="2" t="s">
        <v>13</v>
      </c>
    </row>
    <row r="21" spans="1:12" x14ac:dyDescent="0.25">
      <c r="A21" s="2">
        <v>16</v>
      </c>
      <c r="B21" s="4">
        <v>45372</v>
      </c>
      <c r="C21" s="2" t="s">
        <v>78</v>
      </c>
      <c r="D21" s="2">
        <v>1071167329</v>
      </c>
      <c r="E21" s="8" t="s">
        <v>34</v>
      </c>
      <c r="F21" s="3">
        <v>30</v>
      </c>
      <c r="G21" s="5" t="s">
        <v>10</v>
      </c>
      <c r="H21" s="2" t="s">
        <v>11</v>
      </c>
      <c r="I21" s="2" t="s">
        <v>12</v>
      </c>
      <c r="J21" s="31" t="s">
        <v>506</v>
      </c>
      <c r="K21" s="2" t="s">
        <v>71</v>
      </c>
      <c r="L21" s="2" t="s">
        <v>13</v>
      </c>
    </row>
    <row r="22" spans="1:12" x14ac:dyDescent="0.25">
      <c r="A22" s="2">
        <v>17</v>
      </c>
      <c r="B22" s="4">
        <v>45372</v>
      </c>
      <c r="C22" s="2" t="s">
        <v>72</v>
      </c>
      <c r="D22" s="2">
        <v>3068649</v>
      </c>
      <c r="E22" s="8" t="s">
        <v>34</v>
      </c>
      <c r="F22" s="3">
        <v>74</v>
      </c>
      <c r="G22" s="5" t="s">
        <v>10</v>
      </c>
      <c r="H22" s="2" t="s">
        <v>19</v>
      </c>
      <c r="I22" s="2" t="s">
        <v>12</v>
      </c>
      <c r="J22" s="31" t="s">
        <v>504</v>
      </c>
      <c r="K22" s="2" t="s">
        <v>73</v>
      </c>
      <c r="L22" s="2" t="s">
        <v>13</v>
      </c>
    </row>
    <row r="23" spans="1:12" x14ac:dyDescent="0.25">
      <c r="A23" s="2">
        <v>18</v>
      </c>
      <c r="B23" s="4">
        <v>45372</v>
      </c>
      <c r="C23" s="2" t="s">
        <v>74</v>
      </c>
      <c r="D23" s="2">
        <v>3068878</v>
      </c>
      <c r="E23" s="8" t="s">
        <v>34</v>
      </c>
      <c r="F23" s="3">
        <v>67</v>
      </c>
      <c r="G23" s="5" t="s">
        <v>16</v>
      </c>
      <c r="H23" s="2" t="s">
        <v>75</v>
      </c>
      <c r="I23" s="2" t="s">
        <v>12</v>
      </c>
      <c r="J23" s="31" t="s">
        <v>512</v>
      </c>
      <c r="K23" s="2" t="s">
        <v>76</v>
      </c>
      <c r="L23" s="2" t="s">
        <v>13</v>
      </c>
    </row>
    <row r="24" spans="1:12" x14ac:dyDescent="0.25">
      <c r="A24" s="2">
        <v>19</v>
      </c>
      <c r="B24" s="4">
        <v>45372</v>
      </c>
      <c r="C24" s="2" t="s">
        <v>77</v>
      </c>
      <c r="D24" s="2">
        <v>20678160</v>
      </c>
      <c r="E24" s="8" t="s">
        <v>33</v>
      </c>
      <c r="F24" s="3">
        <v>57</v>
      </c>
      <c r="G24" s="5" t="s">
        <v>16</v>
      </c>
      <c r="H24" s="2" t="s">
        <v>25</v>
      </c>
      <c r="I24" s="2" t="s">
        <v>12</v>
      </c>
      <c r="J24" s="31" t="s">
        <v>505</v>
      </c>
      <c r="K24" s="2" t="s">
        <v>59</v>
      </c>
      <c r="L24" s="2" t="s">
        <v>13</v>
      </c>
    </row>
    <row r="25" spans="1:12" x14ac:dyDescent="0.25">
      <c r="A25" s="2">
        <v>20</v>
      </c>
      <c r="B25" s="4">
        <v>45372</v>
      </c>
      <c r="C25" s="2" t="s">
        <v>79</v>
      </c>
      <c r="D25" s="2">
        <v>22582420</v>
      </c>
      <c r="E25" s="8" t="s">
        <v>33</v>
      </c>
      <c r="F25" s="3">
        <v>47</v>
      </c>
      <c r="G25" s="5" t="s">
        <v>10</v>
      </c>
      <c r="H25" s="2" t="s">
        <v>80</v>
      </c>
      <c r="I25" s="2" t="s">
        <v>31</v>
      </c>
      <c r="J25" s="31" t="s">
        <v>731</v>
      </c>
      <c r="K25" s="2" t="s">
        <v>81</v>
      </c>
      <c r="L25" s="2" t="s">
        <v>13</v>
      </c>
    </row>
    <row r="26" spans="1:12" x14ac:dyDescent="0.25">
      <c r="A26" s="2">
        <v>21</v>
      </c>
      <c r="B26" s="4">
        <v>45372</v>
      </c>
      <c r="C26" s="2" t="s">
        <v>82</v>
      </c>
      <c r="D26" s="2" t="s">
        <v>83</v>
      </c>
      <c r="E26" s="8" t="s">
        <v>33</v>
      </c>
      <c r="F26" s="3">
        <v>3</v>
      </c>
      <c r="G26" s="5" t="s">
        <v>84</v>
      </c>
      <c r="H26" s="2" t="s">
        <v>19</v>
      </c>
      <c r="I26" s="2" t="s">
        <v>31</v>
      </c>
      <c r="J26" s="31" t="s">
        <v>732</v>
      </c>
      <c r="K26" s="2" t="s">
        <v>81</v>
      </c>
      <c r="L26" s="2" t="s">
        <v>13</v>
      </c>
    </row>
    <row r="27" spans="1:12" x14ac:dyDescent="0.25">
      <c r="A27" s="2">
        <v>22</v>
      </c>
      <c r="B27" s="4">
        <v>45372</v>
      </c>
      <c r="C27" s="2" t="s">
        <v>85</v>
      </c>
      <c r="D27" s="2">
        <v>79255525</v>
      </c>
      <c r="E27" s="8" t="s">
        <v>34</v>
      </c>
      <c r="F27" s="3">
        <v>68</v>
      </c>
      <c r="G27" s="5" t="s">
        <v>16</v>
      </c>
      <c r="H27" s="2" t="s">
        <v>19</v>
      </c>
      <c r="I27" s="2" t="s">
        <v>31</v>
      </c>
      <c r="J27" s="31" t="s">
        <v>733</v>
      </c>
      <c r="K27" s="2" t="s">
        <v>67</v>
      </c>
      <c r="L27" s="2" t="s">
        <v>13</v>
      </c>
    </row>
    <row r="28" spans="1:12" x14ac:dyDescent="0.25">
      <c r="A28" s="2">
        <v>23</v>
      </c>
      <c r="B28" s="4">
        <v>45372</v>
      </c>
      <c r="C28" s="2" t="s">
        <v>86</v>
      </c>
      <c r="D28" s="2">
        <v>1003579262</v>
      </c>
      <c r="E28" s="8" t="s">
        <v>33</v>
      </c>
      <c r="F28" s="3">
        <v>23</v>
      </c>
      <c r="G28" s="5" t="s">
        <v>87</v>
      </c>
      <c r="H28" s="2" t="s">
        <v>88</v>
      </c>
      <c r="I28" s="2" t="s">
        <v>31</v>
      </c>
      <c r="J28" s="31" t="s">
        <v>734</v>
      </c>
      <c r="K28" s="2" t="s">
        <v>67</v>
      </c>
      <c r="L28" s="2" t="s">
        <v>13</v>
      </c>
    </row>
    <row r="29" spans="1:12" x14ac:dyDescent="0.25">
      <c r="A29" s="2">
        <v>24</v>
      </c>
      <c r="B29" s="4">
        <v>45372</v>
      </c>
      <c r="C29" s="2" t="s">
        <v>89</v>
      </c>
      <c r="D29" s="2">
        <v>41508724</v>
      </c>
      <c r="E29" s="8" t="s">
        <v>33</v>
      </c>
      <c r="F29" s="3">
        <v>74</v>
      </c>
      <c r="G29" s="5" t="s">
        <v>44</v>
      </c>
      <c r="H29" s="2" t="s">
        <v>11</v>
      </c>
      <c r="I29" s="2" t="s">
        <v>12</v>
      </c>
      <c r="J29" s="31" t="s">
        <v>513</v>
      </c>
      <c r="K29" s="2" t="s">
        <v>90</v>
      </c>
      <c r="L29" s="2" t="s">
        <v>13</v>
      </c>
    </row>
    <row r="30" spans="1:12" x14ac:dyDescent="0.25">
      <c r="A30" s="2">
        <v>25</v>
      </c>
      <c r="B30" s="4">
        <v>45372</v>
      </c>
      <c r="C30" s="2" t="s">
        <v>92</v>
      </c>
      <c r="D30" s="2">
        <v>1071166647</v>
      </c>
      <c r="E30" s="8" t="s">
        <v>34</v>
      </c>
      <c r="F30" s="3">
        <v>13</v>
      </c>
      <c r="G30" s="5" t="s">
        <v>10</v>
      </c>
      <c r="H30" s="2" t="s">
        <v>91</v>
      </c>
      <c r="I30" s="2" t="s">
        <v>31</v>
      </c>
      <c r="J30" s="31" t="s">
        <v>735</v>
      </c>
      <c r="K30" s="2" t="s">
        <v>81</v>
      </c>
      <c r="L30" s="2" t="s">
        <v>13</v>
      </c>
    </row>
    <row r="31" spans="1:12" x14ac:dyDescent="0.25">
      <c r="A31" s="2">
        <v>26</v>
      </c>
      <c r="B31" s="4">
        <v>45372</v>
      </c>
      <c r="C31" s="2" t="s">
        <v>93</v>
      </c>
      <c r="D31" s="2">
        <v>20678830</v>
      </c>
      <c r="E31" s="8" t="s">
        <v>33</v>
      </c>
      <c r="F31" s="3">
        <v>54</v>
      </c>
      <c r="G31" s="5" t="s">
        <v>94</v>
      </c>
      <c r="H31" s="2" t="s">
        <v>95</v>
      </c>
      <c r="I31" s="2" t="s">
        <v>31</v>
      </c>
      <c r="J31" s="31" t="s">
        <v>736</v>
      </c>
      <c r="K31" s="2" t="s">
        <v>81</v>
      </c>
      <c r="L31" s="2" t="s">
        <v>13</v>
      </c>
    </row>
    <row r="32" spans="1:12" x14ac:dyDescent="0.25">
      <c r="A32" s="2">
        <v>26</v>
      </c>
      <c r="B32" s="4">
        <v>45372</v>
      </c>
      <c r="C32" s="2" t="s">
        <v>93</v>
      </c>
      <c r="D32" s="2">
        <v>20678830</v>
      </c>
      <c r="E32" s="8" t="s">
        <v>33</v>
      </c>
      <c r="F32" s="3">
        <v>54</v>
      </c>
      <c r="G32" s="5" t="s">
        <v>94</v>
      </c>
      <c r="H32" s="2" t="s">
        <v>96</v>
      </c>
      <c r="I32" s="2" t="s">
        <v>31</v>
      </c>
      <c r="J32" s="31" t="s">
        <v>736</v>
      </c>
      <c r="K32" s="2" t="s">
        <v>81</v>
      </c>
      <c r="L32" s="2" t="s">
        <v>13</v>
      </c>
    </row>
    <row r="33" spans="1:12" x14ac:dyDescent="0.25">
      <c r="A33" s="2">
        <v>26</v>
      </c>
      <c r="B33" s="4">
        <v>45372</v>
      </c>
      <c r="C33" s="2" t="s">
        <v>93</v>
      </c>
      <c r="D33" s="2">
        <v>20678830</v>
      </c>
      <c r="E33" s="8" t="s">
        <v>33</v>
      </c>
      <c r="F33" s="3">
        <v>54</v>
      </c>
      <c r="G33" s="5" t="s">
        <v>94</v>
      </c>
      <c r="H33" s="2" t="s">
        <v>22</v>
      </c>
      <c r="I33" s="2" t="s">
        <v>31</v>
      </c>
      <c r="J33" s="31" t="s">
        <v>736</v>
      </c>
      <c r="K33" s="2" t="s">
        <v>81</v>
      </c>
      <c r="L33" s="2" t="s">
        <v>13</v>
      </c>
    </row>
    <row r="34" spans="1:12" x14ac:dyDescent="0.25">
      <c r="A34" s="2">
        <v>27</v>
      </c>
      <c r="B34" s="4">
        <v>45372</v>
      </c>
      <c r="C34" s="2" t="s">
        <v>97</v>
      </c>
      <c r="D34" s="2">
        <v>3068517</v>
      </c>
      <c r="E34" s="8" t="s">
        <v>34</v>
      </c>
      <c r="F34" s="3">
        <v>74</v>
      </c>
      <c r="G34" s="5" t="s">
        <v>30</v>
      </c>
      <c r="H34" s="2" t="s">
        <v>19</v>
      </c>
      <c r="I34" s="2" t="s">
        <v>31</v>
      </c>
      <c r="J34" s="31" t="s">
        <v>737</v>
      </c>
      <c r="K34" s="2" t="s">
        <v>98</v>
      </c>
      <c r="L34" s="2" t="s">
        <v>13</v>
      </c>
    </row>
    <row r="35" spans="1:12" x14ac:dyDescent="0.25">
      <c r="A35" s="2">
        <v>28</v>
      </c>
      <c r="B35" s="4">
        <v>45372</v>
      </c>
      <c r="C35" s="2" t="s">
        <v>100</v>
      </c>
      <c r="D35" s="2">
        <v>1071163562</v>
      </c>
      <c r="E35" s="8" t="s">
        <v>34</v>
      </c>
      <c r="F35" s="3">
        <v>18</v>
      </c>
      <c r="G35" s="5" t="s">
        <v>99</v>
      </c>
      <c r="H35" s="2" t="s">
        <v>19</v>
      </c>
      <c r="I35" s="2" t="s">
        <v>31</v>
      </c>
      <c r="J35" s="31" t="s">
        <v>738</v>
      </c>
      <c r="K35" s="2" t="s">
        <v>98</v>
      </c>
      <c r="L35" s="2" t="s">
        <v>13</v>
      </c>
    </row>
    <row r="36" spans="1:12" x14ac:dyDescent="0.25">
      <c r="A36" s="2">
        <v>28</v>
      </c>
      <c r="B36" s="4">
        <v>45372</v>
      </c>
      <c r="C36" s="2" t="s">
        <v>100</v>
      </c>
      <c r="D36" s="2">
        <v>1071163562</v>
      </c>
      <c r="E36" s="8" t="s">
        <v>34</v>
      </c>
      <c r="F36" s="3">
        <v>18</v>
      </c>
      <c r="G36" s="5" t="s">
        <v>99</v>
      </c>
      <c r="H36" s="2" t="s">
        <v>101</v>
      </c>
      <c r="I36" s="2" t="s">
        <v>31</v>
      </c>
      <c r="J36" s="31" t="s">
        <v>738</v>
      </c>
      <c r="K36" s="2" t="s">
        <v>98</v>
      </c>
      <c r="L36" s="2" t="s">
        <v>13</v>
      </c>
    </row>
    <row r="37" spans="1:12" x14ac:dyDescent="0.25">
      <c r="A37" s="2">
        <v>28</v>
      </c>
      <c r="B37" s="4">
        <v>45372</v>
      </c>
      <c r="C37" s="2" t="s">
        <v>100</v>
      </c>
      <c r="D37" s="2">
        <v>1071163562</v>
      </c>
      <c r="E37" s="8" t="s">
        <v>34</v>
      </c>
      <c r="F37" s="3">
        <v>18</v>
      </c>
      <c r="G37" s="5" t="s">
        <v>99</v>
      </c>
      <c r="H37" s="2" t="s">
        <v>96</v>
      </c>
      <c r="I37" s="2" t="s">
        <v>31</v>
      </c>
      <c r="J37" s="31" t="s">
        <v>738</v>
      </c>
      <c r="K37" s="2" t="s">
        <v>98</v>
      </c>
      <c r="L37" s="2" t="s">
        <v>13</v>
      </c>
    </row>
    <row r="38" spans="1:12" x14ac:dyDescent="0.25">
      <c r="A38" s="2">
        <v>28</v>
      </c>
      <c r="B38" s="4">
        <v>45372</v>
      </c>
      <c r="C38" s="2" t="s">
        <v>100</v>
      </c>
      <c r="D38" s="2">
        <v>1071163562</v>
      </c>
      <c r="E38" s="8" t="s">
        <v>34</v>
      </c>
      <c r="F38" s="3">
        <v>18</v>
      </c>
      <c r="G38" s="5" t="s">
        <v>99</v>
      </c>
      <c r="H38" s="2" t="s">
        <v>102</v>
      </c>
      <c r="I38" s="2" t="s">
        <v>31</v>
      </c>
      <c r="J38" s="31" t="s">
        <v>738</v>
      </c>
      <c r="K38" s="2" t="s">
        <v>98</v>
      </c>
      <c r="L38" s="2" t="s">
        <v>13</v>
      </c>
    </row>
    <row r="39" spans="1:12" x14ac:dyDescent="0.25">
      <c r="A39" s="2">
        <v>28</v>
      </c>
      <c r="B39" s="4">
        <v>45372</v>
      </c>
      <c r="C39" s="2" t="s">
        <v>100</v>
      </c>
      <c r="D39" s="2">
        <v>1071163562</v>
      </c>
      <c r="E39" s="8" t="s">
        <v>34</v>
      </c>
      <c r="F39" s="3">
        <v>18</v>
      </c>
      <c r="G39" s="5" t="s">
        <v>99</v>
      </c>
      <c r="H39" s="2" t="s">
        <v>62</v>
      </c>
      <c r="I39" s="2" t="s">
        <v>31</v>
      </c>
      <c r="J39" s="31" t="s">
        <v>738</v>
      </c>
      <c r="K39" s="2" t="s">
        <v>98</v>
      </c>
      <c r="L39" s="2" t="s">
        <v>13</v>
      </c>
    </row>
    <row r="40" spans="1:12" x14ac:dyDescent="0.25">
      <c r="A40" s="2">
        <v>28</v>
      </c>
      <c r="B40" s="4">
        <v>45372</v>
      </c>
      <c r="C40" s="2" t="s">
        <v>100</v>
      </c>
      <c r="D40" s="2">
        <v>1071163562</v>
      </c>
      <c r="E40" s="8" t="s">
        <v>34</v>
      </c>
      <c r="F40" s="3">
        <v>18</v>
      </c>
      <c r="G40" s="5" t="s">
        <v>99</v>
      </c>
      <c r="H40" s="2" t="s">
        <v>11</v>
      </c>
      <c r="I40" s="2" t="s">
        <v>31</v>
      </c>
      <c r="J40" s="31" t="s">
        <v>738</v>
      </c>
      <c r="K40" s="2" t="s">
        <v>98</v>
      </c>
      <c r="L40" s="2" t="s">
        <v>13</v>
      </c>
    </row>
    <row r="41" spans="1:12" x14ac:dyDescent="0.25">
      <c r="A41" s="2">
        <v>29</v>
      </c>
      <c r="B41" s="4">
        <v>45373</v>
      </c>
      <c r="C41" s="2" t="s">
        <v>103</v>
      </c>
      <c r="D41" s="2">
        <v>79497889</v>
      </c>
      <c r="E41" s="8" t="s">
        <v>34</v>
      </c>
      <c r="F41" s="3" t="s">
        <v>104</v>
      </c>
      <c r="G41" s="5" t="s">
        <v>10</v>
      </c>
      <c r="H41" s="2" t="s">
        <v>19</v>
      </c>
      <c r="I41" s="2" t="s">
        <v>49</v>
      </c>
      <c r="J41" s="31" t="s">
        <v>514</v>
      </c>
      <c r="K41" s="2" t="s">
        <v>105</v>
      </c>
      <c r="L41" s="2" t="s">
        <v>27</v>
      </c>
    </row>
    <row r="42" spans="1:12" x14ac:dyDescent="0.25">
      <c r="A42" s="2">
        <v>30</v>
      </c>
      <c r="B42" s="4">
        <v>45373</v>
      </c>
      <c r="C42" s="2" t="s">
        <v>106</v>
      </c>
      <c r="D42" s="2">
        <v>51670137</v>
      </c>
      <c r="E42" s="8" t="s">
        <v>33</v>
      </c>
      <c r="F42" s="3" t="s">
        <v>107</v>
      </c>
      <c r="G42" s="5" t="s">
        <v>30</v>
      </c>
      <c r="H42" s="2" t="s">
        <v>108</v>
      </c>
      <c r="I42" s="2" t="s">
        <v>31</v>
      </c>
      <c r="J42" s="31" t="s">
        <v>739</v>
      </c>
      <c r="K42" s="2" t="s">
        <v>109</v>
      </c>
      <c r="L42" s="2" t="s">
        <v>27</v>
      </c>
    </row>
    <row r="43" spans="1:12" x14ac:dyDescent="0.25">
      <c r="A43" s="2">
        <v>31</v>
      </c>
      <c r="B43" s="4">
        <v>45373</v>
      </c>
      <c r="C43" s="2" t="s">
        <v>110</v>
      </c>
      <c r="D43" s="2">
        <v>51808078</v>
      </c>
      <c r="E43" s="8" t="s">
        <v>33</v>
      </c>
      <c r="F43" s="3" t="s">
        <v>111</v>
      </c>
      <c r="G43" s="5" t="s">
        <v>10</v>
      </c>
      <c r="H43" s="2" t="s">
        <v>19</v>
      </c>
      <c r="I43" s="2" t="s">
        <v>49</v>
      </c>
      <c r="J43" s="31" t="s">
        <v>515</v>
      </c>
      <c r="K43" s="2" t="s">
        <v>51</v>
      </c>
      <c r="L43" s="2" t="s">
        <v>27</v>
      </c>
    </row>
    <row r="44" spans="1:12" x14ac:dyDescent="0.25">
      <c r="A44" s="2">
        <v>32</v>
      </c>
      <c r="B44" s="4">
        <v>45373</v>
      </c>
      <c r="C44" s="2" t="s">
        <v>112</v>
      </c>
      <c r="D44" s="2">
        <v>20678583</v>
      </c>
      <c r="E44" s="8" t="s">
        <v>33</v>
      </c>
      <c r="F44" s="3" t="s">
        <v>111</v>
      </c>
      <c r="G44" s="5" t="s">
        <v>10</v>
      </c>
      <c r="H44" s="2" t="s">
        <v>19</v>
      </c>
      <c r="I44" s="2" t="s">
        <v>31</v>
      </c>
      <c r="J44" s="31" t="s">
        <v>740</v>
      </c>
      <c r="K44" s="2" t="s">
        <v>109</v>
      </c>
      <c r="L44" s="2" t="s">
        <v>27</v>
      </c>
    </row>
    <row r="45" spans="1:12" x14ac:dyDescent="0.25">
      <c r="A45" s="2">
        <v>33</v>
      </c>
      <c r="B45" s="4">
        <v>45373</v>
      </c>
      <c r="C45" s="2" t="s">
        <v>113</v>
      </c>
      <c r="D45" s="2">
        <v>1097117238</v>
      </c>
      <c r="E45" s="8" t="s">
        <v>33</v>
      </c>
      <c r="F45" s="3" t="s">
        <v>114</v>
      </c>
      <c r="G45" s="5" t="s">
        <v>115</v>
      </c>
      <c r="H45" s="2" t="s">
        <v>116</v>
      </c>
      <c r="I45" s="2" t="s">
        <v>31</v>
      </c>
      <c r="J45" s="31" t="s">
        <v>741</v>
      </c>
      <c r="K45" s="2" t="s">
        <v>109</v>
      </c>
      <c r="L45" s="2" t="s">
        <v>27</v>
      </c>
    </row>
    <row r="46" spans="1:12" x14ac:dyDescent="0.25">
      <c r="A46" s="2">
        <v>33</v>
      </c>
      <c r="B46" s="4">
        <v>45373</v>
      </c>
      <c r="C46" s="21" t="s">
        <v>113</v>
      </c>
      <c r="D46" s="21">
        <v>1097117238</v>
      </c>
      <c r="E46" s="22" t="s">
        <v>33</v>
      </c>
      <c r="F46" s="23" t="s">
        <v>114</v>
      </c>
      <c r="G46" s="26" t="s">
        <v>115</v>
      </c>
      <c r="H46" s="21" t="s">
        <v>117</v>
      </c>
      <c r="I46" s="2" t="s">
        <v>31</v>
      </c>
      <c r="J46" s="31" t="s">
        <v>741</v>
      </c>
      <c r="K46" s="2" t="s">
        <v>109</v>
      </c>
      <c r="L46" s="2" t="s">
        <v>27</v>
      </c>
    </row>
    <row r="47" spans="1:12" x14ac:dyDescent="0.25">
      <c r="A47" s="2">
        <v>34</v>
      </c>
      <c r="B47" s="4">
        <v>45373</v>
      </c>
      <c r="C47" s="2" t="s">
        <v>118</v>
      </c>
      <c r="D47" s="2">
        <v>20485634</v>
      </c>
      <c r="E47" s="8" t="s">
        <v>33</v>
      </c>
      <c r="F47" s="3" t="s">
        <v>119</v>
      </c>
      <c r="G47" s="5" t="s">
        <v>44</v>
      </c>
      <c r="H47" s="2" t="s">
        <v>88</v>
      </c>
      <c r="I47" s="2" t="s">
        <v>50</v>
      </c>
      <c r="J47" s="31" t="s">
        <v>507</v>
      </c>
      <c r="K47" s="2" t="s">
        <v>120</v>
      </c>
      <c r="L47" s="2" t="s">
        <v>27</v>
      </c>
    </row>
    <row r="48" spans="1:12" x14ac:dyDescent="0.25">
      <c r="A48" s="2">
        <v>34</v>
      </c>
      <c r="B48" s="4">
        <v>45373</v>
      </c>
      <c r="C48" s="2" t="s">
        <v>118</v>
      </c>
      <c r="D48" s="2">
        <v>20485634</v>
      </c>
      <c r="E48" s="8" t="s">
        <v>33</v>
      </c>
      <c r="F48" s="3" t="s">
        <v>119</v>
      </c>
      <c r="G48" s="5" t="s">
        <v>44</v>
      </c>
      <c r="H48" s="2" t="s">
        <v>121</v>
      </c>
      <c r="I48" s="2" t="s">
        <v>50</v>
      </c>
      <c r="J48" s="31" t="s">
        <v>507</v>
      </c>
      <c r="K48" s="2" t="s">
        <v>120</v>
      </c>
      <c r="L48" s="2" t="s">
        <v>27</v>
      </c>
    </row>
    <row r="49" spans="1:12" x14ac:dyDescent="0.25">
      <c r="A49" s="2">
        <v>35</v>
      </c>
      <c r="B49" s="4">
        <v>45373</v>
      </c>
      <c r="C49" s="2" t="s">
        <v>122</v>
      </c>
      <c r="D49" s="2">
        <v>1071173269</v>
      </c>
      <c r="E49" s="8" t="s">
        <v>33</v>
      </c>
      <c r="F49" s="3" t="s">
        <v>123</v>
      </c>
      <c r="G49" s="5" t="s">
        <v>44</v>
      </c>
      <c r="H49" s="2" t="s">
        <v>25</v>
      </c>
      <c r="I49" s="2" t="s">
        <v>50</v>
      </c>
      <c r="J49" s="31" t="s">
        <v>516</v>
      </c>
      <c r="K49" s="2" t="s">
        <v>73</v>
      </c>
      <c r="L49" s="2" t="s">
        <v>27</v>
      </c>
    </row>
    <row r="50" spans="1:12" x14ac:dyDescent="0.25">
      <c r="A50" s="2">
        <v>36</v>
      </c>
      <c r="B50" s="4">
        <v>45373</v>
      </c>
      <c r="C50" s="2" t="s">
        <v>124</v>
      </c>
      <c r="D50" s="2">
        <v>20921885</v>
      </c>
      <c r="E50" s="8" t="s">
        <v>33</v>
      </c>
      <c r="F50" s="3" t="s">
        <v>125</v>
      </c>
      <c r="G50" s="5" t="s">
        <v>126</v>
      </c>
      <c r="H50" s="2" t="s">
        <v>127</v>
      </c>
      <c r="I50" s="2" t="s">
        <v>31</v>
      </c>
      <c r="J50" s="31" t="s">
        <v>742</v>
      </c>
      <c r="K50" s="2" t="s">
        <v>20</v>
      </c>
      <c r="L50" s="2" t="s">
        <v>27</v>
      </c>
    </row>
    <row r="51" spans="1:12" x14ac:dyDescent="0.25">
      <c r="A51" s="2">
        <v>37</v>
      </c>
      <c r="B51" s="4">
        <v>45373</v>
      </c>
      <c r="C51" s="2" t="s">
        <v>128</v>
      </c>
      <c r="D51" s="2">
        <v>1074418007</v>
      </c>
      <c r="E51" s="8" t="s">
        <v>34</v>
      </c>
      <c r="F51" s="3" t="s">
        <v>129</v>
      </c>
      <c r="G51" s="5" t="s">
        <v>130</v>
      </c>
      <c r="H51" s="2" t="s">
        <v>131</v>
      </c>
      <c r="I51" s="2" t="s">
        <v>31</v>
      </c>
      <c r="J51" s="31" t="s">
        <v>743</v>
      </c>
      <c r="K51" s="2" t="s">
        <v>14</v>
      </c>
      <c r="L51" s="2" t="s">
        <v>27</v>
      </c>
    </row>
    <row r="52" spans="1:12" x14ac:dyDescent="0.25">
      <c r="A52" s="2">
        <v>37</v>
      </c>
      <c r="B52" s="4">
        <v>45373</v>
      </c>
      <c r="C52" s="2" t="s">
        <v>128</v>
      </c>
      <c r="D52" s="2">
        <v>1074418007</v>
      </c>
      <c r="E52" s="8" t="s">
        <v>34</v>
      </c>
      <c r="F52" s="3" t="s">
        <v>129</v>
      </c>
      <c r="G52" s="5" t="s">
        <v>130</v>
      </c>
      <c r="H52" s="2" t="s">
        <v>108</v>
      </c>
      <c r="I52" s="2" t="s">
        <v>31</v>
      </c>
      <c r="J52" s="31" t="s">
        <v>743</v>
      </c>
      <c r="K52" s="2" t="s">
        <v>14</v>
      </c>
      <c r="L52" s="2" t="s">
        <v>27</v>
      </c>
    </row>
    <row r="53" spans="1:12" x14ac:dyDescent="0.25">
      <c r="A53" s="2">
        <v>38</v>
      </c>
      <c r="B53" s="4">
        <v>45373</v>
      </c>
      <c r="C53" s="2" t="s">
        <v>132</v>
      </c>
      <c r="D53" s="2">
        <v>1071165641</v>
      </c>
      <c r="E53" s="8" t="s">
        <v>33</v>
      </c>
      <c r="F53" s="3" t="s">
        <v>133</v>
      </c>
      <c r="G53" s="5" t="s">
        <v>134</v>
      </c>
      <c r="H53" s="2" t="s">
        <v>108</v>
      </c>
      <c r="I53" s="2" t="s">
        <v>31</v>
      </c>
      <c r="J53" s="31" t="s">
        <v>744</v>
      </c>
      <c r="K53" s="2" t="s">
        <v>14</v>
      </c>
      <c r="L53" s="2" t="s">
        <v>27</v>
      </c>
    </row>
    <row r="54" spans="1:12" x14ac:dyDescent="0.25">
      <c r="A54" s="2">
        <v>39</v>
      </c>
      <c r="B54" s="4">
        <v>45373</v>
      </c>
      <c r="C54" s="2" t="s">
        <v>135</v>
      </c>
      <c r="D54" s="2">
        <v>1012407306</v>
      </c>
      <c r="E54" s="8" t="s">
        <v>33</v>
      </c>
      <c r="F54" s="3" t="s">
        <v>136</v>
      </c>
      <c r="G54" s="5" t="s">
        <v>16</v>
      </c>
      <c r="H54" s="2" t="s">
        <v>62</v>
      </c>
      <c r="I54" s="2" t="s">
        <v>31</v>
      </c>
      <c r="J54" s="31" t="s">
        <v>745</v>
      </c>
      <c r="K54" s="2" t="s">
        <v>14</v>
      </c>
      <c r="L54" s="2" t="s">
        <v>27</v>
      </c>
    </row>
    <row r="55" spans="1:12" x14ac:dyDescent="0.25">
      <c r="A55" s="2">
        <v>40</v>
      </c>
      <c r="B55" s="4">
        <v>45374</v>
      </c>
      <c r="C55" s="2" t="s">
        <v>137</v>
      </c>
      <c r="D55" s="2">
        <v>20336667</v>
      </c>
      <c r="E55" s="8" t="s">
        <v>33</v>
      </c>
      <c r="F55" s="3">
        <v>80</v>
      </c>
      <c r="G55" s="5" t="s">
        <v>10</v>
      </c>
      <c r="H55" s="2" t="s">
        <v>138</v>
      </c>
      <c r="I55" s="2" t="s">
        <v>12</v>
      </c>
      <c r="J55" s="31" t="s">
        <v>517</v>
      </c>
      <c r="K55" s="2" t="s">
        <v>139</v>
      </c>
      <c r="L55" s="2" t="s">
        <v>13</v>
      </c>
    </row>
    <row r="56" spans="1:12" x14ac:dyDescent="0.25">
      <c r="A56" s="2">
        <v>41</v>
      </c>
      <c r="B56" s="4">
        <v>45374</v>
      </c>
      <c r="C56" s="2" t="s">
        <v>141</v>
      </c>
      <c r="D56" s="2">
        <v>52797520</v>
      </c>
      <c r="E56" s="8" t="s">
        <v>33</v>
      </c>
      <c r="F56" s="3">
        <v>46</v>
      </c>
      <c r="G56" s="5" t="s">
        <v>16</v>
      </c>
      <c r="H56" s="2" t="s">
        <v>140</v>
      </c>
      <c r="I56" s="2" t="s">
        <v>31</v>
      </c>
      <c r="J56" s="31" t="s">
        <v>746</v>
      </c>
      <c r="K56" s="2" t="s">
        <v>20</v>
      </c>
      <c r="L56" s="2" t="s">
        <v>13</v>
      </c>
    </row>
    <row r="57" spans="1:12" x14ac:dyDescent="0.25">
      <c r="A57" s="2">
        <v>42</v>
      </c>
      <c r="B57" s="4">
        <v>45374</v>
      </c>
      <c r="C57" s="2" t="s">
        <v>142</v>
      </c>
      <c r="D57" s="2">
        <v>3069554</v>
      </c>
      <c r="E57" s="8" t="s">
        <v>34</v>
      </c>
      <c r="F57" s="3">
        <v>67</v>
      </c>
      <c r="G57" s="5" t="s">
        <v>30</v>
      </c>
      <c r="H57" s="2" t="s">
        <v>143</v>
      </c>
      <c r="I57" s="2" t="s">
        <v>31</v>
      </c>
      <c r="J57" s="31" t="s">
        <v>746</v>
      </c>
      <c r="K57" s="2" t="s">
        <v>20</v>
      </c>
      <c r="L57" s="2" t="s">
        <v>13</v>
      </c>
    </row>
    <row r="58" spans="1:12" x14ac:dyDescent="0.25">
      <c r="A58" s="2">
        <v>42</v>
      </c>
      <c r="B58" s="4">
        <v>45374</v>
      </c>
      <c r="C58" s="2" t="s">
        <v>142</v>
      </c>
      <c r="D58" s="2">
        <v>3069554</v>
      </c>
      <c r="E58" s="8" t="s">
        <v>34</v>
      </c>
      <c r="F58" s="3">
        <v>67</v>
      </c>
      <c r="G58" s="5" t="s">
        <v>30</v>
      </c>
      <c r="H58" s="2" t="s">
        <v>69</v>
      </c>
      <c r="I58" s="2" t="s">
        <v>31</v>
      </c>
      <c r="J58" s="31" t="s">
        <v>746</v>
      </c>
      <c r="K58" s="2" t="s">
        <v>20</v>
      </c>
      <c r="L58" s="2" t="s">
        <v>13</v>
      </c>
    </row>
    <row r="59" spans="1:12" x14ac:dyDescent="0.25">
      <c r="A59" s="2">
        <v>42</v>
      </c>
      <c r="B59" s="4">
        <v>45374</v>
      </c>
      <c r="C59" s="2" t="s">
        <v>142</v>
      </c>
      <c r="D59" s="2">
        <v>3069554</v>
      </c>
      <c r="E59" s="8" t="s">
        <v>34</v>
      </c>
      <c r="F59" s="3">
        <v>67</v>
      </c>
      <c r="G59" s="5" t="s">
        <v>30</v>
      </c>
      <c r="H59" s="2" t="s">
        <v>144</v>
      </c>
      <c r="I59" s="2" t="s">
        <v>31</v>
      </c>
      <c r="J59" s="31" t="s">
        <v>746</v>
      </c>
      <c r="K59" s="2" t="s">
        <v>20</v>
      </c>
      <c r="L59" s="2" t="s">
        <v>13</v>
      </c>
    </row>
    <row r="60" spans="1:12" x14ac:dyDescent="0.25">
      <c r="A60" s="2">
        <v>42</v>
      </c>
      <c r="B60" s="4">
        <v>45374</v>
      </c>
      <c r="C60" s="2" t="s">
        <v>142</v>
      </c>
      <c r="D60" s="2">
        <v>3069554</v>
      </c>
      <c r="E60" s="8" t="s">
        <v>34</v>
      </c>
      <c r="F60" s="3">
        <v>67</v>
      </c>
      <c r="G60" s="5" t="s">
        <v>30</v>
      </c>
      <c r="H60" s="2" t="s">
        <v>138</v>
      </c>
      <c r="I60" s="2" t="s">
        <v>31</v>
      </c>
      <c r="J60" s="31" t="s">
        <v>746</v>
      </c>
      <c r="K60" s="2" t="s">
        <v>20</v>
      </c>
      <c r="L60" s="2" t="s">
        <v>13</v>
      </c>
    </row>
    <row r="61" spans="1:12" x14ac:dyDescent="0.25">
      <c r="A61" s="2">
        <v>42</v>
      </c>
      <c r="B61" s="4">
        <v>45374</v>
      </c>
      <c r="C61" s="2" t="s">
        <v>142</v>
      </c>
      <c r="D61" s="2">
        <v>3069554</v>
      </c>
      <c r="E61" s="8" t="s">
        <v>34</v>
      </c>
      <c r="F61" s="3">
        <v>67</v>
      </c>
      <c r="G61" s="5" t="s">
        <v>30</v>
      </c>
      <c r="H61" s="2" t="s">
        <v>66</v>
      </c>
      <c r="I61" s="2" t="s">
        <v>31</v>
      </c>
      <c r="J61" s="31" t="s">
        <v>746</v>
      </c>
      <c r="K61" s="2" t="s">
        <v>20</v>
      </c>
      <c r="L61" s="2" t="s">
        <v>13</v>
      </c>
    </row>
    <row r="62" spans="1:12" x14ac:dyDescent="0.25">
      <c r="A62" s="2">
        <v>42</v>
      </c>
      <c r="B62" s="4">
        <v>45374</v>
      </c>
      <c r="C62" s="2" t="s">
        <v>142</v>
      </c>
      <c r="D62" s="2">
        <v>3069554</v>
      </c>
      <c r="E62" s="8" t="s">
        <v>34</v>
      </c>
      <c r="F62" s="3">
        <v>67</v>
      </c>
      <c r="G62" s="5" t="s">
        <v>30</v>
      </c>
      <c r="H62" s="2" t="s">
        <v>19</v>
      </c>
      <c r="I62" s="2" t="s">
        <v>31</v>
      </c>
      <c r="J62" s="31" t="s">
        <v>746</v>
      </c>
      <c r="K62" s="2" t="s">
        <v>20</v>
      </c>
      <c r="L62" s="2" t="s">
        <v>13</v>
      </c>
    </row>
    <row r="63" spans="1:12" x14ac:dyDescent="0.25">
      <c r="A63" s="2">
        <v>42</v>
      </c>
      <c r="B63" s="4">
        <v>45374</v>
      </c>
      <c r="C63" s="2" t="s">
        <v>142</v>
      </c>
      <c r="D63" s="2">
        <v>3069554</v>
      </c>
      <c r="E63" s="8" t="s">
        <v>34</v>
      </c>
      <c r="F63" s="3">
        <v>67</v>
      </c>
      <c r="G63" s="5" t="s">
        <v>30</v>
      </c>
      <c r="H63" s="2" t="s">
        <v>145</v>
      </c>
      <c r="I63" s="2" t="s">
        <v>31</v>
      </c>
      <c r="J63" s="31" t="s">
        <v>746</v>
      </c>
      <c r="K63" s="2" t="s">
        <v>20</v>
      </c>
      <c r="L63" s="2" t="s">
        <v>13</v>
      </c>
    </row>
    <row r="64" spans="1:12" x14ac:dyDescent="0.25">
      <c r="A64" s="2">
        <v>42</v>
      </c>
      <c r="B64" s="4">
        <v>45374</v>
      </c>
      <c r="C64" s="2" t="s">
        <v>142</v>
      </c>
      <c r="D64" s="2">
        <v>3069554</v>
      </c>
      <c r="E64" s="8" t="s">
        <v>34</v>
      </c>
      <c r="F64" s="3">
        <v>67</v>
      </c>
      <c r="G64" s="5" t="s">
        <v>30</v>
      </c>
      <c r="H64" s="2" t="s">
        <v>25</v>
      </c>
      <c r="I64" s="2" t="s">
        <v>31</v>
      </c>
      <c r="J64" s="31" t="s">
        <v>746</v>
      </c>
      <c r="K64" s="2" t="s">
        <v>20</v>
      </c>
      <c r="L64" s="2" t="s">
        <v>13</v>
      </c>
    </row>
    <row r="65" spans="1:21" s="20" customFormat="1" x14ac:dyDescent="0.25">
      <c r="A65" s="21">
        <v>42</v>
      </c>
      <c r="B65" s="30">
        <v>45374</v>
      </c>
      <c r="C65" s="21" t="s">
        <v>142</v>
      </c>
      <c r="D65" s="21">
        <v>3069554</v>
      </c>
      <c r="E65" s="22" t="s">
        <v>34</v>
      </c>
      <c r="F65" s="23">
        <v>67</v>
      </c>
      <c r="G65" s="26" t="s">
        <v>30</v>
      </c>
      <c r="H65" s="21" t="s">
        <v>101</v>
      </c>
      <c r="I65" s="21" t="s">
        <v>31</v>
      </c>
      <c r="J65" s="31" t="s">
        <v>746</v>
      </c>
      <c r="K65" s="21" t="s">
        <v>20</v>
      </c>
      <c r="L65" s="21" t="s">
        <v>13</v>
      </c>
      <c r="M65"/>
      <c r="N65"/>
      <c r="O65"/>
      <c r="P65"/>
      <c r="Q65"/>
      <c r="R65"/>
      <c r="S65"/>
      <c r="T65"/>
      <c r="U65"/>
    </row>
    <row r="66" spans="1:21" s="20" customFormat="1" x14ac:dyDescent="0.25">
      <c r="A66" s="21">
        <v>42</v>
      </c>
      <c r="B66" s="30">
        <v>45374</v>
      </c>
      <c r="C66" s="21" t="s">
        <v>142</v>
      </c>
      <c r="D66" s="21">
        <v>3069554</v>
      </c>
      <c r="E66" s="22" t="s">
        <v>34</v>
      </c>
      <c r="F66" s="23">
        <v>67</v>
      </c>
      <c r="G66" s="26" t="s">
        <v>30</v>
      </c>
      <c r="H66" s="21" t="s">
        <v>96</v>
      </c>
      <c r="I66" s="21" t="s">
        <v>31</v>
      </c>
      <c r="J66" s="31" t="s">
        <v>746</v>
      </c>
      <c r="K66" s="21" t="s">
        <v>20</v>
      </c>
      <c r="L66" s="21" t="s">
        <v>13</v>
      </c>
      <c r="M66"/>
      <c r="N66"/>
      <c r="O66"/>
      <c r="P66"/>
      <c r="Q66"/>
      <c r="R66"/>
      <c r="S66"/>
      <c r="T66"/>
      <c r="U66"/>
    </row>
    <row r="67" spans="1:21" x14ac:dyDescent="0.25">
      <c r="A67" s="2">
        <v>43</v>
      </c>
      <c r="B67" s="4">
        <v>45377</v>
      </c>
      <c r="C67" s="2" t="s">
        <v>146</v>
      </c>
      <c r="D67" s="2">
        <v>19195405</v>
      </c>
      <c r="E67" s="8" t="s">
        <v>34</v>
      </c>
      <c r="F67" s="3" t="s">
        <v>37</v>
      </c>
      <c r="G67" s="5" t="s">
        <v>10</v>
      </c>
      <c r="H67" s="2" t="s">
        <v>147</v>
      </c>
      <c r="I67" s="2" t="s">
        <v>50</v>
      </c>
      <c r="J67" s="31" t="s">
        <v>747</v>
      </c>
      <c r="K67" s="2" t="s">
        <v>51</v>
      </c>
      <c r="L67" s="2" t="s">
        <v>27</v>
      </c>
    </row>
    <row r="68" spans="1:21" x14ac:dyDescent="0.25">
      <c r="A68" s="2">
        <v>44</v>
      </c>
      <c r="B68" s="4">
        <v>45377</v>
      </c>
      <c r="C68" s="2" t="s">
        <v>148</v>
      </c>
      <c r="D68" s="2">
        <v>35220286</v>
      </c>
      <c r="E68" s="8" t="s">
        <v>33</v>
      </c>
      <c r="F68" s="3" t="s">
        <v>149</v>
      </c>
      <c r="G68" s="5" t="s">
        <v>30</v>
      </c>
      <c r="H68" s="2" t="s">
        <v>45</v>
      </c>
      <c r="I68" s="2" t="s">
        <v>31</v>
      </c>
      <c r="J68" s="31" t="s">
        <v>747</v>
      </c>
      <c r="K68" s="2" t="s">
        <v>14</v>
      </c>
      <c r="L68" s="2" t="s">
        <v>27</v>
      </c>
    </row>
    <row r="69" spans="1:21" x14ac:dyDescent="0.25">
      <c r="A69" s="2">
        <v>45</v>
      </c>
      <c r="B69" s="4">
        <v>45377</v>
      </c>
      <c r="C69" s="2" t="s">
        <v>150</v>
      </c>
      <c r="D69" s="2">
        <v>6049156</v>
      </c>
      <c r="E69" s="8" t="s">
        <v>34</v>
      </c>
      <c r="F69" s="3" t="s">
        <v>151</v>
      </c>
      <c r="G69" s="5" t="s">
        <v>10</v>
      </c>
      <c r="H69" s="2" t="s">
        <v>19</v>
      </c>
      <c r="I69" s="2" t="s">
        <v>50</v>
      </c>
      <c r="J69" s="31" t="s">
        <v>523</v>
      </c>
      <c r="K69" s="2" t="s">
        <v>152</v>
      </c>
      <c r="L69" s="2" t="s">
        <v>27</v>
      </c>
    </row>
    <row r="70" spans="1:21" x14ac:dyDescent="0.25">
      <c r="A70" s="2">
        <v>46</v>
      </c>
      <c r="B70" s="4">
        <v>45377</v>
      </c>
      <c r="C70" s="2" t="s">
        <v>153</v>
      </c>
      <c r="D70" s="2">
        <v>5910823</v>
      </c>
      <c r="E70" s="8" t="s">
        <v>34</v>
      </c>
      <c r="F70" s="3" t="s">
        <v>154</v>
      </c>
      <c r="G70" s="5" t="s">
        <v>10</v>
      </c>
      <c r="H70" s="2" t="s">
        <v>155</v>
      </c>
      <c r="I70" s="2" t="s">
        <v>49</v>
      </c>
      <c r="J70" s="31" t="s">
        <v>522</v>
      </c>
      <c r="K70" s="2" t="s">
        <v>139</v>
      </c>
      <c r="L70" s="2" t="s">
        <v>27</v>
      </c>
    </row>
    <row r="71" spans="1:21" x14ac:dyDescent="0.25">
      <c r="A71" s="2">
        <v>47</v>
      </c>
      <c r="B71" s="4">
        <v>45377</v>
      </c>
      <c r="C71" s="2" t="s">
        <v>156</v>
      </c>
      <c r="D71" s="2">
        <v>1075871142</v>
      </c>
      <c r="E71" s="8" t="s">
        <v>33</v>
      </c>
      <c r="F71" s="3" t="s">
        <v>157</v>
      </c>
      <c r="G71" s="5" t="s">
        <v>16</v>
      </c>
      <c r="H71" s="2" t="s">
        <v>11</v>
      </c>
      <c r="I71" s="2" t="s">
        <v>50</v>
      </c>
      <c r="J71" s="31" t="s">
        <v>521</v>
      </c>
      <c r="K71" s="2" t="s">
        <v>73</v>
      </c>
      <c r="L71" s="2" t="s">
        <v>27</v>
      </c>
    </row>
    <row r="72" spans="1:21" x14ac:dyDescent="0.25">
      <c r="A72" s="2">
        <v>48</v>
      </c>
      <c r="B72" s="4">
        <v>45377</v>
      </c>
      <c r="C72" s="2" t="s">
        <v>158</v>
      </c>
      <c r="D72" s="2">
        <v>3069964</v>
      </c>
      <c r="E72" s="8" t="s">
        <v>34</v>
      </c>
      <c r="F72" s="3" t="s">
        <v>107</v>
      </c>
      <c r="G72" s="5" t="s">
        <v>10</v>
      </c>
      <c r="H72" s="2" t="s">
        <v>45</v>
      </c>
      <c r="I72" s="2" t="s">
        <v>49</v>
      </c>
      <c r="J72" s="31" t="s">
        <v>518</v>
      </c>
      <c r="K72" s="2" t="s">
        <v>14</v>
      </c>
      <c r="L72" s="2" t="s">
        <v>27</v>
      </c>
    </row>
    <row r="73" spans="1:21" x14ac:dyDescent="0.25">
      <c r="A73" s="2">
        <v>49</v>
      </c>
      <c r="B73" s="4">
        <v>45377</v>
      </c>
      <c r="C73" s="2" t="s">
        <v>519</v>
      </c>
      <c r="D73" s="2">
        <v>1018522170</v>
      </c>
      <c r="E73" s="8" t="s">
        <v>34</v>
      </c>
      <c r="F73" s="3" t="s">
        <v>159</v>
      </c>
      <c r="G73" s="5" t="s">
        <v>44</v>
      </c>
      <c r="H73" s="2" t="s">
        <v>19</v>
      </c>
      <c r="I73" s="2" t="s">
        <v>31</v>
      </c>
      <c r="J73" s="31" t="s">
        <v>767</v>
      </c>
      <c r="K73" s="2" t="s">
        <v>160</v>
      </c>
      <c r="L73" s="2" t="s">
        <v>27</v>
      </c>
    </row>
    <row r="74" spans="1:21" x14ac:dyDescent="0.25">
      <c r="A74" s="2">
        <v>50</v>
      </c>
      <c r="B74" s="4">
        <v>45377</v>
      </c>
      <c r="C74" s="2" t="s">
        <v>161</v>
      </c>
      <c r="D74" s="2">
        <v>35220875</v>
      </c>
      <c r="E74" s="8" t="s">
        <v>33</v>
      </c>
      <c r="F74" s="3" t="s">
        <v>162</v>
      </c>
      <c r="G74" s="5" t="s">
        <v>16</v>
      </c>
      <c r="H74" s="2" t="s">
        <v>58</v>
      </c>
      <c r="I74" s="2" t="s">
        <v>49</v>
      </c>
      <c r="J74" s="31" t="s">
        <v>520</v>
      </c>
      <c r="K74" s="2" t="s">
        <v>51</v>
      </c>
      <c r="L74" s="2" t="s">
        <v>27</v>
      </c>
    </row>
    <row r="75" spans="1:21" x14ac:dyDescent="0.25">
      <c r="A75" s="2">
        <v>51</v>
      </c>
      <c r="B75" s="4">
        <v>45377</v>
      </c>
      <c r="C75" s="2" t="s">
        <v>163</v>
      </c>
      <c r="D75" s="2">
        <v>1026288443</v>
      </c>
      <c r="E75" s="8" t="s">
        <v>34</v>
      </c>
      <c r="F75" s="3" t="s">
        <v>129</v>
      </c>
      <c r="G75" s="5" t="s">
        <v>57</v>
      </c>
      <c r="H75" s="2" t="s">
        <v>19</v>
      </c>
      <c r="I75" s="2" t="s">
        <v>31</v>
      </c>
      <c r="J75" s="31" t="s">
        <v>748</v>
      </c>
      <c r="K75" s="2" t="s">
        <v>160</v>
      </c>
      <c r="L75" s="2" t="s">
        <v>27</v>
      </c>
    </row>
    <row r="76" spans="1:21" x14ac:dyDescent="0.25">
      <c r="A76" s="2">
        <v>52</v>
      </c>
      <c r="B76" s="4">
        <v>45377</v>
      </c>
      <c r="C76" s="2" t="s">
        <v>164</v>
      </c>
      <c r="D76" s="2">
        <v>1010252465</v>
      </c>
      <c r="E76" s="8" t="s">
        <v>33</v>
      </c>
      <c r="F76" s="3" t="s">
        <v>165</v>
      </c>
      <c r="G76" s="5" t="s">
        <v>166</v>
      </c>
      <c r="H76" s="2" t="s">
        <v>19</v>
      </c>
      <c r="I76" s="2" t="s">
        <v>31</v>
      </c>
      <c r="J76" s="31" t="s">
        <v>749</v>
      </c>
      <c r="K76" s="2" t="s">
        <v>167</v>
      </c>
      <c r="L76" s="2" t="s">
        <v>27</v>
      </c>
    </row>
    <row r="77" spans="1:21" x14ac:dyDescent="0.25">
      <c r="A77" s="2">
        <v>53</v>
      </c>
      <c r="B77" s="4">
        <v>45377</v>
      </c>
      <c r="C77" s="2" t="s">
        <v>168</v>
      </c>
      <c r="D77" s="2">
        <v>20674514</v>
      </c>
      <c r="E77" s="8" t="s">
        <v>33</v>
      </c>
      <c r="F77" s="3" t="s">
        <v>169</v>
      </c>
      <c r="G77" s="5" t="s">
        <v>30</v>
      </c>
      <c r="H77" s="2" t="s">
        <v>19</v>
      </c>
      <c r="I77" s="2" t="s">
        <v>31</v>
      </c>
      <c r="J77" s="31" t="s">
        <v>750</v>
      </c>
      <c r="K77" s="2" t="s">
        <v>167</v>
      </c>
      <c r="L77" s="2" t="s">
        <v>27</v>
      </c>
    </row>
    <row r="78" spans="1:21" x14ac:dyDescent="0.25">
      <c r="A78" s="2">
        <v>54</v>
      </c>
      <c r="B78" s="4">
        <v>45378</v>
      </c>
      <c r="C78" s="2" t="s">
        <v>170</v>
      </c>
      <c r="D78" s="2" t="s">
        <v>171</v>
      </c>
      <c r="E78" s="8" t="s">
        <v>34</v>
      </c>
      <c r="F78" s="3" t="s">
        <v>172</v>
      </c>
      <c r="G78" s="5" t="s">
        <v>44</v>
      </c>
      <c r="H78" s="2" t="s">
        <v>19</v>
      </c>
      <c r="I78" s="2" t="s">
        <v>12</v>
      </c>
      <c r="J78" s="31" t="s">
        <v>528</v>
      </c>
      <c r="K78" s="2" t="s">
        <v>174</v>
      </c>
      <c r="L78" s="2" t="s">
        <v>13</v>
      </c>
    </row>
    <row r="79" spans="1:21" x14ac:dyDescent="0.25">
      <c r="A79" s="2">
        <v>55</v>
      </c>
      <c r="B79" s="4">
        <v>45378</v>
      </c>
      <c r="C79" s="2" t="s">
        <v>175</v>
      </c>
      <c r="D79" s="2" t="s">
        <v>176</v>
      </c>
      <c r="E79" s="8" t="s">
        <v>34</v>
      </c>
      <c r="F79" s="3" t="s">
        <v>177</v>
      </c>
      <c r="G79" s="5" t="s">
        <v>44</v>
      </c>
      <c r="H79" s="2" t="s">
        <v>173</v>
      </c>
      <c r="I79" s="2" t="s">
        <v>12</v>
      </c>
      <c r="J79" s="31" t="s">
        <v>529</v>
      </c>
      <c r="K79" s="2" t="s">
        <v>174</v>
      </c>
      <c r="L79" s="2" t="s">
        <v>13</v>
      </c>
    </row>
    <row r="80" spans="1:21" x14ac:dyDescent="0.25">
      <c r="A80" s="2">
        <v>56</v>
      </c>
      <c r="B80" s="4">
        <v>45378</v>
      </c>
      <c r="C80" s="2" t="s">
        <v>178</v>
      </c>
      <c r="D80" s="2">
        <v>20676165</v>
      </c>
      <c r="E80" s="8" t="s">
        <v>33</v>
      </c>
      <c r="F80" s="3">
        <v>68</v>
      </c>
      <c r="G80" s="5" t="s">
        <v>16</v>
      </c>
      <c r="H80" s="2" t="s">
        <v>19</v>
      </c>
      <c r="I80" s="2" t="s">
        <v>31</v>
      </c>
      <c r="J80" s="31" t="s">
        <v>751</v>
      </c>
      <c r="K80" s="2" t="s">
        <v>179</v>
      </c>
      <c r="L80" s="2" t="s">
        <v>13</v>
      </c>
    </row>
    <row r="81" spans="1:37" x14ac:dyDescent="0.25">
      <c r="A81" s="2">
        <v>57</v>
      </c>
      <c r="B81" s="4">
        <v>45378</v>
      </c>
      <c r="C81" s="2" t="s">
        <v>180</v>
      </c>
      <c r="D81" s="2">
        <v>20678801</v>
      </c>
      <c r="E81" s="8" t="s">
        <v>33</v>
      </c>
      <c r="F81" s="3">
        <v>54</v>
      </c>
      <c r="G81" s="5" t="s">
        <v>16</v>
      </c>
      <c r="H81" s="2" t="s">
        <v>95</v>
      </c>
      <c r="I81" s="2" t="s">
        <v>31</v>
      </c>
      <c r="J81" s="31" t="s">
        <v>752</v>
      </c>
      <c r="K81" s="2" t="s">
        <v>98</v>
      </c>
      <c r="L81" s="2" t="s">
        <v>13</v>
      </c>
    </row>
    <row r="82" spans="1:37" x14ac:dyDescent="0.25">
      <c r="A82" s="2">
        <v>57</v>
      </c>
      <c r="B82" s="4">
        <v>45378</v>
      </c>
      <c r="C82" s="2" t="s">
        <v>180</v>
      </c>
      <c r="D82" s="2">
        <v>20678801</v>
      </c>
      <c r="E82" s="8" t="s">
        <v>33</v>
      </c>
      <c r="F82" s="3">
        <v>54</v>
      </c>
      <c r="G82" s="5" t="s">
        <v>16</v>
      </c>
      <c r="H82" s="2" t="s">
        <v>101</v>
      </c>
      <c r="I82" s="2" t="s">
        <v>31</v>
      </c>
      <c r="J82" s="31" t="s">
        <v>752</v>
      </c>
      <c r="K82" s="2" t="s">
        <v>98</v>
      </c>
      <c r="L82" s="2" t="s">
        <v>13</v>
      </c>
    </row>
    <row r="83" spans="1:37" x14ac:dyDescent="0.25">
      <c r="A83" s="2">
        <v>57</v>
      </c>
      <c r="B83" s="4">
        <v>45378</v>
      </c>
      <c r="C83" s="2" t="s">
        <v>180</v>
      </c>
      <c r="D83" s="2">
        <v>20678801</v>
      </c>
      <c r="E83" s="8" t="s">
        <v>33</v>
      </c>
      <c r="F83" s="3">
        <v>54</v>
      </c>
      <c r="G83" s="5" t="s">
        <v>16</v>
      </c>
      <c r="H83" s="2" t="s">
        <v>96</v>
      </c>
      <c r="I83" s="2" t="s">
        <v>31</v>
      </c>
      <c r="J83" s="31" t="s">
        <v>752</v>
      </c>
      <c r="K83" s="2" t="s">
        <v>98</v>
      </c>
      <c r="L83" s="2" t="s">
        <v>13</v>
      </c>
    </row>
    <row r="84" spans="1:37" x14ac:dyDescent="0.25">
      <c r="A84" s="2">
        <v>60</v>
      </c>
      <c r="B84" s="4">
        <v>45378</v>
      </c>
      <c r="C84" s="2" t="s">
        <v>181</v>
      </c>
      <c r="D84" s="2">
        <v>20667546</v>
      </c>
      <c r="E84" s="8" t="s">
        <v>33</v>
      </c>
      <c r="F84" s="3">
        <v>46</v>
      </c>
      <c r="G84" s="5" t="s">
        <v>16</v>
      </c>
      <c r="H84" s="2" t="s">
        <v>182</v>
      </c>
      <c r="I84" s="2" t="s">
        <v>12</v>
      </c>
      <c r="J84" s="31" t="s">
        <v>527</v>
      </c>
      <c r="K84" s="2" t="s">
        <v>183</v>
      </c>
      <c r="L84" s="2" t="s">
        <v>13</v>
      </c>
    </row>
    <row r="85" spans="1:37" x14ac:dyDescent="0.25">
      <c r="A85" s="2">
        <v>61</v>
      </c>
      <c r="B85" s="4">
        <v>45378</v>
      </c>
      <c r="C85" s="2" t="s">
        <v>184</v>
      </c>
      <c r="D85" s="2">
        <v>35221735</v>
      </c>
      <c r="E85" s="8" t="s">
        <v>33</v>
      </c>
      <c r="F85" s="3">
        <v>39</v>
      </c>
      <c r="G85" s="5" t="s">
        <v>10</v>
      </c>
      <c r="H85" s="2" t="s">
        <v>11</v>
      </c>
      <c r="I85" s="2" t="s">
        <v>12</v>
      </c>
      <c r="J85" s="31" t="s">
        <v>526</v>
      </c>
      <c r="K85" s="2" t="s">
        <v>76</v>
      </c>
      <c r="L85" s="2" t="s">
        <v>13</v>
      </c>
    </row>
    <row r="86" spans="1:37" x14ac:dyDescent="0.25">
      <c r="A86" s="2">
        <v>62</v>
      </c>
      <c r="B86" s="4">
        <v>45378</v>
      </c>
      <c r="C86" s="2" t="s">
        <v>188</v>
      </c>
      <c r="D86" s="2">
        <v>1032413265</v>
      </c>
      <c r="E86" s="8" t="s">
        <v>34</v>
      </c>
      <c r="F86" s="3">
        <v>36</v>
      </c>
      <c r="G86" s="5" t="s">
        <v>10</v>
      </c>
      <c r="H86" s="2" t="s">
        <v>116</v>
      </c>
      <c r="I86" s="2" t="s">
        <v>31</v>
      </c>
      <c r="J86" s="31" t="s">
        <v>753</v>
      </c>
      <c r="K86" s="2" t="s">
        <v>98</v>
      </c>
      <c r="L86" s="2" t="s">
        <v>13</v>
      </c>
    </row>
    <row r="87" spans="1:37" x14ac:dyDescent="0.25">
      <c r="A87" s="2">
        <v>62</v>
      </c>
      <c r="B87" s="4">
        <v>45378</v>
      </c>
      <c r="C87" s="2" t="s">
        <v>188</v>
      </c>
      <c r="D87" s="2">
        <v>1032413265</v>
      </c>
      <c r="E87" s="8" t="s">
        <v>34</v>
      </c>
      <c r="F87" s="3">
        <v>36</v>
      </c>
      <c r="G87" s="5" t="s">
        <v>10</v>
      </c>
      <c r="H87" s="2" t="s">
        <v>189</v>
      </c>
      <c r="I87" s="2" t="s">
        <v>31</v>
      </c>
      <c r="J87" s="31" t="s">
        <v>753</v>
      </c>
      <c r="K87" s="2" t="s">
        <v>98</v>
      </c>
      <c r="L87" s="2" t="s">
        <v>13</v>
      </c>
    </row>
    <row r="88" spans="1:37" x14ac:dyDescent="0.25">
      <c r="A88" s="2">
        <v>62</v>
      </c>
      <c r="B88" s="4">
        <v>45378</v>
      </c>
      <c r="C88" s="2" t="s">
        <v>188</v>
      </c>
      <c r="D88" s="2">
        <v>1032413265</v>
      </c>
      <c r="E88" s="8" t="s">
        <v>34</v>
      </c>
      <c r="F88" s="3">
        <v>36</v>
      </c>
      <c r="G88" s="5" t="s">
        <v>10</v>
      </c>
      <c r="H88" s="2" t="s">
        <v>19</v>
      </c>
      <c r="I88" s="2" t="s">
        <v>31</v>
      </c>
      <c r="J88" s="31" t="s">
        <v>753</v>
      </c>
      <c r="K88" s="2" t="s">
        <v>98</v>
      </c>
      <c r="L88" s="2" t="s">
        <v>13</v>
      </c>
    </row>
    <row r="89" spans="1:37" x14ac:dyDescent="0.25">
      <c r="A89" s="2">
        <v>65</v>
      </c>
      <c r="B89" s="4">
        <v>45378</v>
      </c>
      <c r="C89" s="2" t="s">
        <v>185</v>
      </c>
      <c r="D89" s="2">
        <v>11232664</v>
      </c>
      <c r="E89" s="8" t="s">
        <v>34</v>
      </c>
      <c r="F89" s="3">
        <v>45</v>
      </c>
      <c r="G89" s="5" t="s">
        <v>10</v>
      </c>
      <c r="H89" s="2" t="s">
        <v>19</v>
      </c>
      <c r="I89" s="2" t="s">
        <v>12</v>
      </c>
      <c r="J89" s="31" t="s">
        <v>525</v>
      </c>
      <c r="K89" s="2" t="s">
        <v>73</v>
      </c>
      <c r="L89" s="2" t="s">
        <v>13</v>
      </c>
    </row>
    <row r="90" spans="1:37" s="20" customFormat="1" x14ac:dyDescent="0.25">
      <c r="A90" s="21">
        <v>66</v>
      </c>
      <c r="B90" s="19">
        <v>45378</v>
      </c>
      <c r="C90" s="15" t="s">
        <v>186</v>
      </c>
      <c r="D90" s="15">
        <v>19216231</v>
      </c>
      <c r="E90" s="16" t="s">
        <v>34</v>
      </c>
      <c r="F90" s="17">
        <v>73</v>
      </c>
      <c r="G90" s="18" t="s">
        <v>16</v>
      </c>
      <c r="H90" s="15" t="s">
        <v>187</v>
      </c>
      <c r="I90" s="21" t="s">
        <v>31</v>
      </c>
      <c r="J90" s="33" t="s">
        <v>754</v>
      </c>
      <c r="K90" s="21" t="s">
        <v>98</v>
      </c>
      <c r="L90" s="21" t="s">
        <v>13</v>
      </c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</row>
    <row r="91" spans="1:37" x14ac:dyDescent="0.25">
      <c r="A91" s="2">
        <v>67</v>
      </c>
      <c r="B91" s="4">
        <v>45378</v>
      </c>
      <c r="C91" s="2" t="s">
        <v>241</v>
      </c>
      <c r="D91" s="2">
        <v>1071168604</v>
      </c>
      <c r="E91" s="8" t="s">
        <v>34</v>
      </c>
      <c r="F91" s="3"/>
      <c r="G91" s="5" t="s">
        <v>44</v>
      </c>
      <c r="H91" s="2" t="s">
        <v>19</v>
      </c>
      <c r="I91" s="2" t="s">
        <v>31</v>
      </c>
      <c r="J91" s="31" t="s">
        <v>755</v>
      </c>
      <c r="K91" s="2" t="s">
        <v>98</v>
      </c>
      <c r="L91" s="2" t="s">
        <v>13</v>
      </c>
    </row>
    <row r="92" spans="1:37" x14ac:dyDescent="0.25">
      <c r="A92" s="2">
        <v>68</v>
      </c>
      <c r="B92" s="4">
        <v>45378</v>
      </c>
      <c r="C92" s="2" t="s">
        <v>178</v>
      </c>
      <c r="D92" s="2">
        <v>20676165</v>
      </c>
      <c r="E92" s="8" t="s">
        <v>33</v>
      </c>
      <c r="F92" s="3">
        <v>68</v>
      </c>
      <c r="G92" s="5" t="s">
        <v>16</v>
      </c>
      <c r="H92" s="2" t="s">
        <v>19</v>
      </c>
      <c r="I92" s="2" t="s">
        <v>31</v>
      </c>
      <c r="J92" s="31" t="s">
        <v>756</v>
      </c>
      <c r="K92" s="2" t="s">
        <v>179</v>
      </c>
      <c r="L92" s="2" t="s">
        <v>13</v>
      </c>
    </row>
    <row r="93" spans="1:37" x14ac:dyDescent="0.25">
      <c r="A93" s="2">
        <v>69</v>
      </c>
      <c r="B93" s="4">
        <v>45378</v>
      </c>
      <c r="C93" s="2" t="s">
        <v>190</v>
      </c>
      <c r="D93" s="2">
        <v>1071170315</v>
      </c>
      <c r="E93" s="8" t="s">
        <v>33</v>
      </c>
      <c r="F93" s="3">
        <v>26</v>
      </c>
      <c r="G93" s="5" t="s">
        <v>44</v>
      </c>
      <c r="H93" s="2" t="s">
        <v>62</v>
      </c>
      <c r="I93" s="2" t="s">
        <v>12</v>
      </c>
      <c r="J93" s="31" t="s">
        <v>524</v>
      </c>
      <c r="K93" s="2" t="s">
        <v>73</v>
      </c>
      <c r="L93" s="2" t="s">
        <v>13</v>
      </c>
    </row>
    <row r="94" spans="1:37" x14ac:dyDescent="0.25">
      <c r="A94" s="2">
        <v>69</v>
      </c>
      <c r="B94" s="4">
        <v>45378</v>
      </c>
      <c r="C94" s="2" t="s">
        <v>190</v>
      </c>
      <c r="D94" s="2">
        <v>1071170315</v>
      </c>
      <c r="E94" s="8" t="s">
        <v>33</v>
      </c>
      <c r="F94" s="3">
        <v>26</v>
      </c>
      <c r="G94" s="5" t="s">
        <v>44</v>
      </c>
      <c r="H94" s="2" t="s">
        <v>70</v>
      </c>
      <c r="I94" s="2" t="s">
        <v>12</v>
      </c>
      <c r="J94" s="31" t="s">
        <v>524</v>
      </c>
      <c r="K94" s="2" t="s">
        <v>73</v>
      </c>
      <c r="L94" s="2" t="s">
        <v>13</v>
      </c>
    </row>
    <row r="95" spans="1:37" x14ac:dyDescent="0.25">
      <c r="A95" s="2">
        <v>70</v>
      </c>
      <c r="B95" s="4">
        <v>45378</v>
      </c>
      <c r="C95" s="2" t="s">
        <v>191</v>
      </c>
      <c r="D95" s="2">
        <v>1071164390</v>
      </c>
      <c r="E95" s="8" t="s">
        <v>33</v>
      </c>
      <c r="F95" s="3">
        <v>35</v>
      </c>
      <c r="G95" s="5" t="s">
        <v>16</v>
      </c>
      <c r="H95" s="2" t="s">
        <v>116</v>
      </c>
      <c r="I95" s="2" t="s">
        <v>31</v>
      </c>
      <c r="J95" s="31" t="s">
        <v>757</v>
      </c>
      <c r="K95" s="2" t="s">
        <v>98</v>
      </c>
      <c r="L95" s="2" t="s">
        <v>13</v>
      </c>
    </row>
    <row r="96" spans="1:37" x14ac:dyDescent="0.25">
      <c r="A96" s="2">
        <v>70</v>
      </c>
      <c r="B96" s="4">
        <v>45378</v>
      </c>
      <c r="C96" s="2" t="s">
        <v>191</v>
      </c>
      <c r="D96" s="2">
        <v>1071164390</v>
      </c>
      <c r="E96" s="8" t="s">
        <v>33</v>
      </c>
      <c r="F96" s="3">
        <v>35</v>
      </c>
      <c r="G96" s="5" t="s">
        <v>16</v>
      </c>
      <c r="H96" s="2" t="s">
        <v>69</v>
      </c>
      <c r="I96" s="2" t="s">
        <v>31</v>
      </c>
      <c r="J96" s="31" t="s">
        <v>757</v>
      </c>
      <c r="K96" s="2" t="s">
        <v>98</v>
      </c>
      <c r="L96" s="2" t="s">
        <v>13</v>
      </c>
    </row>
    <row r="97" spans="1:12" x14ac:dyDescent="0.25">
      <c r="A97" s="2">
        <v>71</v>
      </c>
      <c r="B97" s="4">
        <v>45378</v>
      </c>
      <c r="C97" s="2" t="s">
        <v>194</v>
      </c>
      <c r="D97" s="2">
        <v>1071170838</v>
      </c>
      <c r="E97" s="8" t="s">
        <v>34</v>
      </c>
      <c r="F97" s="3" t="s">
        <v>192</v>
      </c>
      <c r="G97" s="5" t="s">
        <v>44</v>
      </c>
      <c r="H97" s="2" t="s">
        <v>19</v>
      </c>
      <c r="I97" s="2" t="s">
        <v>31</v>
      </c>
      <c r="J97" s="31" t="s">
        <v>758</v>
      </c>
      <c r="K97" s="2" t="s">
        <v>179</v>
      </c>
      <c r="L97" s="2" t="s">
        <v>13</v>
      </c>
    </row>
    <row r="98" spans="1:12" x14ac:dyDescent="0.25">
      <c r="A98" s="2">
        <v>72</v>
      </c>
      <c r="B98" s="4">
        <v>45378</v>
      </c>
      <c r="C98" s="2" t="s">
        <v>195</v>
      </c>
      <c r="D98" s="2">
        <v>79396742</v>
      </c>
      <c r="E98" s="8" t="s">
        <v>34</v>
      </c>
      <c r="F98" s="3" t="s">
        <v>111</v>
      </c>
      <c r="G98" s="5" t="s">
        <v>193</v>
      </c>
      <c r="H98" s="2" t="s">
        <v>75</v>
      </c>
      <c r="I98" s="2" t="s">
        <v>31</v>
      </c>
      <c r="J98" s="31" t="s">
        <v>759</v>
      </c>
      <c r="K98" s="2" t="s">
        <v>179</v>
      </c>
      <c r="L98" s="2" t="s">
        <v>13</v>
      </c>
    </row>
    <row r="99" spans="1:12" x14ac:dyDescent="0.25">
      <c r="A99" s="2">
        <v>73</v>
      </c>
      <c r="B99" s="4">
        <v>45381</v>
      </c>
      <c r="C99" s="2" t="s">
        <v>196</v>
      </c>
      <c r="D99" s="2">
        <v>1071164796</v>
      </c>
      <c r="E99" s="8" t="s">
        <v>34</v>
      </c>
      <c r="F99" s="3" t="s">
        <v>197</v>
      </c>
      <c r="G99" s="5" t="s">
        <v>30</v>
      </c>
      <c r="H99" s="2" t="s">
        <v>19</v>
      </c>
      <c r="I99" s="2" t="s">
        <v>31</v>
      </c>
      <c r="J99" s="31" t="s">
        <v>760</v>
      </c>
      <c r="K99" s="2" t="s">
        <v>81</v>
      </c>
      <c r="L99" s="2" t="s">
        <v>27</v>
      </c>
    </row>
    <row r="100" spans="1:12" x14ac:dyDescent="0.25">
      <c r="A100" s="2">
        <v>74</v>
      </c>
      <c r="B100" s="4">
        <v>45381</v>
      </c>
      <c r="C100" s="2" t="s">
        <v>198</v>
      </c>
      <c r="D100" s="2">
        <v>11233822</v>
      </c>
      <c r="E100" s="8" t="s">
        <v>34</v>
      </c>
      <c r="F100" s="3" t="s">
        <v>199</v>
      </c>
      <c r="G100" s="5" t="s">
        <v>44</v>
      </c>
      <c r="H100" s="2" t="s">
        <v>200</v>
      </c>
      <c r="I100" s="2" t="s">
        <v>31</v>
      </c>
      <c r="J100" s="31" t="s">
        <v>761</v>
      </c>
      <c r="K100" s="2" t="s">
        <v>179</v>
      </c>
      <c r="L100" s="2" t="s">
        <v>27</v>
      </c>
    </row>
    <row r="101" spans="1:12" x14ac:dyDescent="0.25">
      <c r="A101" s="2">
        <v>74</v>
      </c>
      <c r="B101" s="4">
        <v>45381</v>
      </c>
      <c r="C101" s="2" t="s">
        <v>198</v>
      </c>
      <c r="D101" s="2">
        <v>11233822</v>
      </c>
      <c r="E101" s="8" t="s">
        <v>34</v>
      </c>
      <c r="F101" s="3" t="s">
        <v>199</v>
      </c>
      <c r="G101" s="5" t="s">
        <v>44</v>
      </c>
      <c r="H101" s="2" t="s">
        <v>131</v>
      </c>
      <c r="I101" s="2" t="s">
        <v>31</v>
      </c>
      <c r="J101" s="31" t="s">
        <v>761</v>
      </c>
      <c r="K101" s="2" t="s">
        <v>179</v>
      </c>
      <c r="L101" s="2" t="s">
        <v>27</v>
      </c>
    </row>
    <row r="102" spans="1:12" x14ac:dyDescent="0.25">
      <c r="A102" s="2">
        <v>75</v>
      </c>
      <c r="B102" s="4">
        <v>45381</v>
      </c>
      <c r="C102" s="2" t="s">
        <v>201</v>
      </c>
      <c r="D102" s="2">
        <v>1071166423</v>
      </c>
      <c r="E102" s="8" t="s">
        <v>33</v>
      </c>
      <c r="F102" s="3" t="s">
        <v>202</v>
      </c>
      <c r="G102" s="5" t="s">
        <v>16</v>
      </c>
      <c r="H102" s="2" t="s">
        <v>203</v>
      </c>
      <c r="I102" s="2" t="s">
        <v>31</v>
      </c>
      <c r="J102" s="31" t="s">
        <v>762</v>
      </c>
      <c r="K102" s="2" t="s">
        <v>204</v>
      </c>
      <c r="L102" s="2" t="s">
        <v>27</v>
      </c>
    </row>
    <row r="103" spans="1:12" x14ac:dyDescent="0.25">
      <c r="A103" s="2">
        <v>76</v>
      </c>
      <c r="B103" s="4">
        <v>45381</v>
      </c>
      <c r="C103" s="2" t="s">
        <v>205</v>
      </c>
      <c r="D103" s="2">
        <v>20676238</v>
      </c>
      <c r="E103" s="8" t="s">
        <v>33</v>
      </c>
      <c r="F103" s="3" t="s">
        <v>206</v>
      </c>
      <c r="G103" s="5" t="s">
        <v>16</v>
      </c>
      <c r="H103" s="2" t="s">
        <v>19</v>
      </c>
      <c r="I103" s="2" t="s">
        <v>31</v>
      </c>
      <c r="J103" s="31" t="s">
        <v>763</v>
      </c>
      <c r="K103" s="2" t="s">
        <v>179</v>
      </c>
      <c r="L103" s="2" t="s">
        <v>27</v>
      </c>
    </row>
    <row r="104" spans="1:12" x14ac:dyDescent="0.25">
      <c r="A104" s="2">
        <v>77</v>
      </c>
      <c r="B104" s="4">
        <v>45381</v>
      </c>
      <c r="C104" s="2" t="s">
        <v>207</v>
      </c>
      <c r="D104" s="2">
        <v>20678302</v>
      </c>
      <c r="E104" s="8" t="s">
        <v>33</v>
      </c>
      <c r="F104" s="3" t="s">
        <v>24</v>
      </c>
      <c r="G104" s="5" t="s">
        <v>30</v>
      </c>
      <c r="H104" s="2" t="s">
        <v>208</v>
      </c>
      <c r="I104" s="2" t="s">
        <v>31</v>
      </c>
      <c r="J104" s="31" t="s">
        <v>764</v>
      </c>
      <c r="K104" s="2" t="s">
        <v>179</v>
      </c>
      <c r="L104" s="2" t="s">
        <v>27</v>
      </c>
    </row>
    <row r="105" spans="1:12" x14ac:dyDescent="0.25">
      <c r="A105" s="2">
        <v>77</v>
      </c>
      <c r="B105" s="4">
        <v>45381</v>
      </c>
      <c r="C105" s="2" t="s">
        <v>207</v>
      </c>
      <c r="D105" s="2">
        <v>20678302</v>
      </c>
      <c r="E105" s="8" t="s">
        <v>33</v>
      </c>
      <c r="F105" s="3" t="s">
        <v>24</v>
      </c>
      <c r="G105" s="5" t="s">
        <v>30</v>
      </c>
      <c r="H105" s="2" t="s">
        <v>209</v>
      </c>
      <c r="I105" s="2" t="s">
        <v>31</v>
      </c>
      <c r="J105" s="31" t="s">
        <v>764</v>
      </c>
      <c r="K105" s="2" t="s">
        <v>179</v>
      </c>
      <c r="L105" s="2" t="s">
        <v>27</v>
      </c>
    </row>
    <row r="106" spans="1:12" x14ac:dyDescent="0.25">
      <c r="A106" s="2">
        <v>78</v>
      </c>
      <c r="B106" s="4">
        <v>45381</v>
      </c>
      <c r="C106" s="2" t="s">
        <v>210</v>
      </c>
      <c r="D106" s="2">
        <v>1122516236</v>
      </c>
      <c r="E106" s="8" t="s">
        <v>34</v>
      </c>
      <c r="F106" s="3" t="s">
        <v>36</v>
      </c>
      <c r="G106" s="5" t="s">
        <v>16</v>
      </c>
      <c r="H106" s="2" t="s">
        <v>200</v>
      </c>
      <c r="I106" s="2" t="s">
        <v>31</v>
      </c>
      <c r="J106" s="31" t="s">
        <v>765</v>
      </c>
      <c r="K106" s="2" t="s">
        <v>179</v>
      </c>
      <c r="L106" s="2" t="s">
        <v>27</v>
      </c>
    </row>
    <row r="107" spans="1:12" x14ac:dyDescent="0.25">
      <c r="A107" s="2">
        <v>79</v>
      </c>
      <c r="B107" s="4">
        <v>45381</v>
      </c>
      <c r="C107" s="2" t="s">
        <v>530</v>
      </c>
      <c r="D107" s="2">
        <v>1071173118</v>
      </c>
      <c r="E107" s="8" t="s">
        <v>33</v>
      </c>
      <c r="F107" s="3" t="s">
        <v>123</v>
      </c>
      <c r="G107" s="5" t="s">
        <v>87</v>
      </c>
      <c r="H107" s="2" t="s">
        <v>127</v>
      </c>
      <c r="I107" s="2" t="s">
        <v>31</v>
      </c>
      <c r="J107" s="31" t="s">
        <v>766</v>
      </c>
      <c r="K107" s="2" t="s">
        <v>167</v>
      </c>
      <c r="L107" s="2" t="s">
        <v>27</v>
      </c>
    </row>
    <row r="108" spans="1:12" x14ac:dyDescent="0.25">
      <c r="A108" s="2"/>
      <c r="B108" s="4"/>
      <c r="C108" s="2"/>
      <c r="D108" s="2"/>
      <c r="E108" s="8"/>
      <c r="F108" s="3"/>
      <c r="G108" s="5"/>
      <c r="H108" s="2"/>
      <c r="I108" s="2"/>
      <c r="J108" s="31"/>
      <c r="K108" s="2"/>
      <c r="L108" s="2"/>
    </row>
    <row r="109" spans="1:12" x14ac:dyDescent="0.25">
      <c r="A109" s="2"/>
      <c r="B109" s="2"/>
      <c r="C109" s="2"/>
      <c r="D109" s="2"/>
      <c r="E109" s="8"/>
      <c r="F109" s="3"/>
      <c r="G109" s="5"/>
      <c r="H109" s="2"/>
      <c r="I109" s="2"/>
      <c r="J109" s="31"/>
      <c r="K109" s="2"/>
      <c r="L109" s="2"/>
    </row>
    <row r="233" spans="1:12" x14ac:dyDescent="0.25">
      <c r="A233" s="12"/>
      <c r="B233" s="12"/>
      <c r="C233" s="12"/>
      <c r="D233" s="12"/>
      <c r="E233" s="27"/>
      <c r="F233" s="28"/>
      <c r="G233" s="29"/>
      <c r="H233" s="12"/>
      <c r="I233" s="12"/>
      <c r="J233" s="34"/>
      <c r="K233" s="12"/>
      <c r="L233" s="12"/>
    </row>
    <row r="234" spans="1:12" x14ac:dyDescent="0.25">
      <c r="A234" s="2"/>
      <c r="B234" s="2"/>
      <c r="C234" s="2"/>
      <c r="D234" s="2"/>
      <c r="E234" s="8"/>
      <c r="F234" s="3"/>
      <c r="G234" s="5"/>
      <c r="H234" s="2"/>
      <c r="I234" s="2"/>
      <c r="J234" s="31"/>
      <c r="K234" s="2"/>
      <c r="L234" s="2"/>
    </row>
    <row r="235" spans="1:12" x14ac:dyDescent="0.25">
      <c r="A235" s="2"/>
      <c r="B235" s="2"/>
      <c r="C235" s="2"/>
      <c r="D235" s="2"/>
      <c r="E235" s="8"/>
      <c r="F235" s="3"/>
      <c r="G235" s="5"/>
      <c r="H235" s="2"/>
      <c r="I235" s="2"/>
      <c r="J235" s="31"/>
      <c r="K235" s="2"/>
      <c r="L235" s="2"/>
    </row>
    <row r="236" spans="1:12" x14ac:dyDescent="0.25">
      <c r="A236" s="2"/>
      <c r="B236" s="2"/>
      <c r="C236" s="2"/>
      <c r="D236" s="2"/>
      <c r="E236" s="8"/>
      <c r="F236" s="3"/>
      <c r="G236" s="5"/>
      <c r="H236" s="2"/>
      <c r="I236" s="2"/>
      <c r="J236" s="31"/>
      <c r="K236" s="2"/>
      <c r="L236" s="2"/>
    </row>
    <row r="237" spans="1:12" x14ac:dyDescent="0.25">
      <c r="A237" s="2"/>
      <c r="B237" s="2"/>
      <c r="C237" s="2"/>
      <c r="D237" s="2"/>
      <c r="E237" s="8"/>
      <c r="F237" s="3"/>
      <c r="G237" s="5"/>
      <c r="H237" s="2"/>
      <c r="I237" s="2"/>
      <c r="J237" s="31"/>
      <c r="K237" s="2"/>
      <c r="L237" s="2"/>
    </row>
    <row r="238" spans="1:12" x14ac:dyDescent="0.25">
      <c r="A238" s="2"/>
      <c r="B238" s="2"/>
      <c r="C238" s="2"/>
      <c r="D238" s="2"/>
      <c r="E238" s="8"/>
      <c r="F238" s="3"/>
      <c r="G238" s="5"/>
      <c r="H238" s="2"/>
      <c r="I238" s="2"/>
      <c r="J238" s="31"/>
      <c r="K238" s="2"/>
      <c r="L238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26"/>
  <sheetViews>
    <sheetView topLeftCell="A415" zoomScale="79" zoomScaleNormal="79" workbookViewId="0">
      <selection activeCell="G427" sqref="G427"/>
    </sheetView>
  </sheetViews>
  <sheetFormatPr baseColWidth="10" defaultColWidth="24.42578125" defaultRowHeight="15" x14ac:dyDescent="0.25"/>
  <cols>
    <col min="1" max="1" width="20.28515625" bestFit="1" customWidth="1"/>
    <col min="2" max="2" width="43.5703125" bestFit="1" customWidth="1"/>
    <col min="3" max="3" width="24.7109375" customWidth="1"/>
    <col min="4" max="4" width="14.42578125" style="10" customWidth="1"/>
    <col min="5" max="5" width="14.7109375" style="10" customWidth="1"/>
    <col min="6" max="6" width="17.140625" customWidth="1"/>
    <col min="7" max="7" width="20" bestFit="1" customWidth="1"/>
    <col min="8" max="8" width="20" customWidth="1"/>
    <col min="9" max="9" width="20.42578125" customWidth="1"/>
    <col min="10" max="10" width="106" customWidth="1"/>
    <col min="11" max="11" width="28.28515625" customWidth="1"/>
    <col min="12" max="12" width="24.7109375" customWidth="1"/>
    <col min="13" max="13" width="9.140625" style="10" customWidth="1"/>
    <col min="14" max="14" width="14.42578125" bestFit="1" customWidth="1"/>
    <col min="15" max="16" width="12.85546875" bestFit="1" customWidth="1"/>
  </cols>
  <sheetData>
    <row r="1" spans="1:16" ht="34.5" customHeight="1" thickBot="1" x14ac:dyDescent="0.3">
      <c r="A1" s="141" t="s">
        <v>997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3"/>
    </row>
    <row r="2" spans="1:16" ht="18.75" thickBot="1" x14ac:dyDescent="0.3">
      <c r="A2" s="141" t="s">
        <v>998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3"/>
    </row>
    <row r="3" spans="1:16" ht="18.75" thickBot="1" x14ac:dyDescent="0.3">
      <c r="A3" s="141" t="s">
        <v>1104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</row>
    <row r="4" spans="1:16" ht="18.75" thickBot="1" x14ac:dyDescent="0.3">
      <c r="A4" s="144" t="s">
        <v>999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6"/>
    </row>
    <row r="5" spans="1:16" s="10" customFormat="1" ht="25.5" x14ac:dyDescent="0.25">
      <c r="A5" s="39" t="s">
        <v>1000</v>
      </c>
      <c r="B5" s="40" t="s">
        <v>1001</v>
      </c>
      <c r="C5" s="41" t="s">
        <v>1002</v>
      </c>
      <c r="D5" s="41" t="s">
        <v>32</v>
      </c>
      <c r="E5" s="41" t="s">
        <v>1</v>
      </c>
      <c r="F5" s="40" t="s">
        <v>2</v>
      </c>
      <c r="G5" s="40" t="s">
        <v>1003</v>
      </c>
      <c r="H5" s="40" t="s">
        <v>1004</v>
      </c>
      <c r="I5" s="40" t="s">
        <v>1006</v>
      </c>
      <c r="J5" s="40" t="s">
        <v>940</v>
      </c>
      <c r="K5" s="43" t="s">
        <v>7</v>
      </c>
      <c r="L5" s="43" t="s">
        <v>8</v>
      </c>
      <c r="M5" s="40" t="s">
        <v>1005</v>
      </c>
      <c r="N5" s="42" t="s">
        <v>1007</v>
      </c>
      <c r="O5" s="43">
        <v>0.7</v>
      </c>
      <c r="P5" s="43">
        <v>0.3</v>
      </c>
    </row>
    <row r="6" spans="1:16" s="10" customFormat="1" x14ac:dyDescent="0.25">
      <c r="A6" s="44">
        <v>45383</v>
      </c>
      <c r="B6" s="45" t="s">
        <v>222</v>
      </c>
      <c r="C6" s="46">
        <v>11230379</v>
      </c>
      <c r="D6" s="3" t="s">
        <v>34</v>
      </c>
      <c r="E6" s="3" t="s">
        <v>111</v>
      </c>
      <c r="F6" s="47" t="s">
        <v>44</v>
      </c>
      <c r="G6" s="47" t="s">
        <v>31</v>
      </c>
      <c r="H6" s="48" t="s">
        <v>769</v>
      </c>
      <c r="I6" s="49">
        <v>873420</v>
      </c>
      <c r="J6" s="2" t="str">
        <f>VLOOKUP(I6,[1]Hoja6!A$1:B$57,2,FALSE)</f>
        <v>RADIOGRAFIA DE RODILLA AP, LATERAL</v>
      </c>
      <c r="K6" s="2"/>
      <c r="L6" s="2"/>
      <c r="M6" s="49">
        <v>1</v>
      </c>
      <c r="N6" s="57">
        <v>0</v>
      </c>
      <c r="O6" s="57">
        <f t="shared" ref="O6:O69" si="0">+N6*70%</f>
        <v>0</v>
      </c>
      <c r="P6" s="57">
        <f t="shared" ref="P6:P69" si="1">+N6*30%</f>
        <v>0</v>
      </c>
    </row>
    <row r="7" spans="1:16" s="10" customFormat="1" x14ac:dyDescent="0.25">
      <c r="A7" s="44">
        <v>45383</v>
      </c>
      <c r="B7" s="45" t="s">
        <v>212</v>
      </c>
      <c r="C7" s="46">
        <v>20679693</v>
      </c>
      <c r="D7" s="3" t="s">
        <v>33</v>
      </c>
      <c r="E7" s="3" t="s">
        <v>213</v>
      </c>
      <c r="F7" s="47" t="s">
        <v>44</v>
      </c>
      <c r="G7" s="47" t="s">
        <v>50</v>
      </c>
      <c r="H7" s="48">
        <v>839027</v>
      </c>
      <c r="I7" s="49">
        <v>873412</v>
      </c>
      <c r="J7" s="2" t="str">
        <f>VLOOKUP(I7,[1]Hoja6!A$1:B$57,2,FALSE)</f>
        <v>RADIOGRAFIA DE PELVIS (CADERA) COMPARATIVA    (54)</v>
      </c>
      <c r="K7" s="2"/>
      <c r="L7" s="2"/>
      <c r="M7" s="49">
        <v>1</v>
      </c>
      <c r="N7" s="57">
        <v>0</v>
      </c>
      <c r="O7" s="57">
        <f t="shared" si="0"/>
        <v>0</v>
      </c>
      <c r="P7" s="57">
        <f t="shared" si="1"/>
        <v>0</v>
      </c>
    </row>
    <row r="8" spans="1:16" s="10" customFormat="1" x14ac:dyDescent="0.25">
      <c r="A8" s="44">
        <v>45383</v>
      </c>
      <c r="B8" s="45" t="s">
        <v>221</v>
      </c>
      <c r="C8" s="46">
        <v>52616830</v>
      </c>
      <c r="D8" s="3" t="s">
        <v>33</v>
      </c>
      <c r="E8" s="3" t="s">
        <v>162</v>
      </c>
      <c r="F8" s="47" t="s">
        <v>216</v>
      </c>
      <c r="G8" s="47" t="s">
        <v>217</v>
      </c>
      <c r="H8" s="48" t="s">
        <v>1008</v>
      </c>
      <c r="I8" s="49">
        <v>873210</v>
      </c>
      <c r="J8" s="2" t="str">
        <f>VLOOKUP(I8,[1]Hoja6!A$1:B$57,2,FALSE)</f>
        <v>RADIOGRAFIA DE DEDOS EN MANO</v>
      </c>
      <c r="K8" s="2"/>
      <c r="L8" s="2"/>
      <c r="M8" s="49">
        <v>1</v>
      </c>
      <c r="N8" s="57">
        <v>0</v>
      </c>
      <c r="O8" s="57">
        <f t="shared" si="0"/>
        <v>0</v>
      </c>
      <c r="P8" s="57">
        <f t="shared" si="1"/>
        <v>0</v>
      </c>
    </row>
    <row r="9" spans="1:16" s="10" customFormat="1" x14ac:dyDescent="0.25">
      <c r="A9" s="44">
        <v>45383</v>
      </c>
      <c r="B9" s="45" t="s">
        <v>214</v>
      </c>
      <c r="C9" s="46">
        <v>1010847950</v>
      </c>
      <c r="D9" s="3" t="s">
        <v>34</v>
      </c>
      <c r="E9" s="3" t="s">
        <v>215</v>
      </c>
      <c r="F9" s="47" t="s">
        <v>216</v>
      </c>
      <c r="G9" s="47" t="s">
        <v>217</v>
      </c>
      <c r="H9" s="48" t="s">
        <v>1008</v>
      </c>
      <c r="I9" s="49">
        <v>871121</v>
      </c>
      <c r="J9" s="2" t="str">
        <f>VLOOKUP(I9,[1]Hoja6!A$1:B$57,2,FALSE)</f>
        <v>RADIOGRAFIA DE TORAX (P.A.O A.P.Y LATERAL, DECUBITO LATERAL, OBLICUAS O LATERAL CON BARIO)</v>
      </c>
      <c r="K9" s="2"/>
      <c r="L9" s="2"/>
      <c r="M9" s="49">
        <v>1</v>
      </c>
      <c r="N9" s="57">
        <v>0</v>
      </c>
      <c r="O9" s="57">
        <f t="shared" si="0"/>
        <v>0</v>
      </c>
      <c r="P9" s="57">
        <f t="shared" si="1"/>
        <v>0</v>
      </c>
    </row>
    <row r="10" spans="1:16" s="10" customFormat="1" x14ac:dyDescent="0.25">
      <c r="A10" s="44">
        <v>45383</v>
      </c>
      <c r="B10" s="45" t="s">
        <v>218</v>
      </c>
      <c r="C10" s="46">
        <v>3226906</v>
      </c>
      <c r="D10" s="3" t="s">
        <v>34</v>
      </c>
      <c r="E10" s="3" t="s">
        <v>219</v>
      </c>
      <c r="F10" s="47" t="s">
        <v>220</v>
      </c>
      <c r="G10" s="47" t="s">
        <v>217</v>
      </c>
      <c r="H10" s="48" t="s">
        <v>768</v>
      </c>
      <c r="I10" s="49">
        <v>873206</v>
      </c>
      <c r="J10" s="2" t="str">
        <f>VLOOKUP(I10,[1]Hoja6!A$1:B$57,2,FALSE)</f>
        <v>RADIOGRAFIA DE MUÑECA</v>
      </c>
      <c r="K10" s="2"/>
      <c r="L10" s="2"/>
      <c r="M10" s="49">
        <v>1</v>
      </c>
      <c r="N10" s="57">
        <v>0</v>
      </c>
      <c r="O10" s="57">
        <f t="shared" si="0"/>
        <v>0</v>
      </c>
      <c r="P10" s="57">
        <f t="shared" si="1"/>
        <v>0</v>
      </c>
    </row>
    <row r="11" spans="1:16" s="10" customFormat="1" x14ac:dyDescent="0.25">
      <c r="A11" s="44">
        <v>45383</v>
      </c>
      <c r="B11" s="45" t="s">
        <v>218</v>
      </c>
      <c r="C11" s="46">
        <v>3226906</v>
      </c>
      <c r="D11" s="3" t="s">
        <v>34</v>
      </c>
      <c r="E11" s="3" t="s">
        <v>219</v>
      </c>
      <c r="F11" s="47" t="s">
        <v>220</v>
      </c>
      <c r="G11" s="47" t="s">
        <v>217</v>
      </c>
      <c r="H11" s="48" t="s">
        <v>768</v>
      </c>
      <c r="I11" s="49">
        <v>873210</v>
      </c>
      <c r="J11" s="2" t="str">
        <f>VLOOKUP(I11,[1]Hoja6!A$1:B$57,2,FALSE)</f>
        <v>RADIOGRAFIA DE DEDOS EN MANO</v>
      </c>
      <c r="K11" s="2"/>
      <c r="L11" s="2"/>
      <c r="M11" s="49">
        <v>1</v>
      </c>
      <c r="N11" s="57">
        <v>0</v>
      </c>
      <c r="O11" s="57">
        <f t="shared" si="0"/>
        <v>0</v>
      </c>
      <c r="P11" s="57">
        <f t="shared" si="1"/>
        <v>0</v>
      </c>
    </row>
    <row r="12" spans="1:16" s="10" customFormat="1" x14ac:dyDescent="0.25">
      <c r="A12" s="44">
        <v>45383</v>
      </c>
      <c r="B12" s="45" t="s">
        <v>211</v>
      </c>
      <c r="C12" s="46">
        <v>1248353</v>
      </c>
      <c r="D12" s="3" t="s">
        <v>34</v>
      </c>
      <c r="E12" s="3" t="s">
        <v>172</v>
      </c>
      <c r="F12" s="47" t="s">
        <v>10</v>
      </c>
      <c r="G12" s="47" t="s">
        <v>50</v>
      </c>
      <c r="H12" s="48">
        <v>123243</v>
      </c>
      <c r="I12" s="49">
        <v>870602</v>
      </c>
      <c r="J12" s="2" t="str">
        <f>VLOOKUP(I12,[1]Hoja6!A$1:B$57,2,FALSE)</f>
        <v>RADIOGRAFIA DE CAVUM FARINGEO</v>
      </c>
      <c r="K12" s="2"/>
      <c r="L12" s="2"/>
      <c r="M12" s="49">
        <v>1</v>
      </c>
      <c r="N12" s="57">
        <v>75870</v>
      </c>
      <c r="O12" s="57">
        <f t="shared" si="0"/>
        <v>53109</v>
      </c>
      <c r="P12" s="57">
        <f t="shared" si="1"/>
        <v>22761</v>
      </c>
    </row>
    <row r="13" spans="1:16" s="10" customFormat="1" x14ac:dyDescent="0.25">
      <c r="A13" s="44">
        <v>45383</v>
      </c>
      <c r="B13" s="45" t="s">
        <v>211</v>
      </c>
      <c r="C13" s="46">
        <v>1248353</v>
      </c>
      <c r="D13" s="3" t="s">
        <v>34</v>
      </c>
      <c r="E13" s="3" t="s">
        <v>172</v>
      </c>
      <c r="F13" s="47" t="s">
        <v>10</v>
      </c>
      <c r="G13" s="47" t="s">
        <v>50</v>
      </c>
      <c r="H13" s="48">
        <v>123243</v>
      </c>
      <c r="I13" s="49">
        <v>871121</v>
      </c>
      <c r="J13" s="2" t="str">
        <f>VLOOKUP(I13,[1]Hoja6!A$1:B$57,2,FALSE)</f>
        <v>RADIOGRAFIA DE TORAX (P.A.O A.P.Y LATERAL, DECUBITO LATERAL, OBLICUAS O LATERAL CON BARIO)</v>
      </c>
      <c r="K13" s="2"/>
      <c r="L13" s="2"/>
      <c r="M13" s="49">
        <v>1</v>
      </c>
      <c r="N13" s="57">
        <v>72000</v>
      </c>
      <c r="O13" s="57">
        <f t="shared" si="0"/>
        <v>50400</v>
      </c>
      <c r="P13" s="57">
        <f t="shared" si="1"/>
        <v>21600</v>
      </c>
    </row>
    <row r="14" spans="1:16" s="10" customFormat="1" x14ac:dyDescent="0.25">
      <c r="A14" s="44">
        <v>45383</v>
      </c>
      <c r="B14" s="45" t="s">
        <v>223</v>
      </c>
      <c r="C14" s="46">
        <v>52899640</v>
      </c>
      <c r="D14" s="3" t="s">
        <v>33</v>
      </c>
      <c r="E14" s="3" t="s">
        <v>224</v>
      </c>
      <c r="F14" s="47" t="s">
        <v>220</v>
      </c>
      <c r="G14" s="47" t="s">
        <v>50</v>
      </c>
      <c r="H14" s="48" t="s">
        <v>531</v>
      </c>
      <c r="I14" s="49">
        <v>873204</v>
      </c>
      <c r="J14" s="2" t="str">
        <f>VLOOKUP(I14,[1]Hoja6!A$1:B$57,2,FALSE)</f>
        <v>RADIOGRAFIA DE HOMBRO</v>
      </c>
      <c r="K14" s="2"/>
      <c r="L14" s="2"/>
      <c r="M14" s="49">
        <v>2</v>
      </c>
      <c r="N14" s="57">
        <v>151840</v>
      </c>
      <c r="O14" s="57">
        <f t="shared" si="0"/>
        <v>106288</v>
      </c>
      <c r="P14" s="57">
        <f t="shared" si="1"/>
        <v>45552</v>
      </c>
    </row>
    <row r="15" spans="1:16" s="10" customFormat="1" x14ac:dyDescent="0.25">
      <c r="A15" s="44">
        <v>45383</v>
      </c>
      <c r="B15" s="45" t="s">
        <v>223</v>
      </c>
      <c r="C15" s="46">
        <v>52899640</v>
      </c>
      <c r="D15" s="3" t="s">
        <v>33</v>
      </c>
      <c r="E15" s="3" t="s">
        <v>224</v>
      </c>
      <c r="F15" s="47" t="s">
        <v>220</v>
      </c>
      <c r="G15" s="47" t="s">
        <v>50</v>
      </c>
      <c r="H15" s="48" t="s">
        <v>531</v>
      </c>
      <c r="I15" s="49">
        <v>873210</v>
      </c>
      <c r="J15" s="2" t="str">
        <f>VLOOKUP(I15,[1]Hoja6!A$1:B$57,2,FALSE)</f>
        <v>RADIOGRAFIA DE DEDOS EN MANO</v>
      </c>
      <c r="K15" s="2"/>
      <c r="L15" s="2"/>
      <c r="M15" s="49">
        <v>2</v>
      </c>
      <c r="N15" s="57">
        <v>117120</v>
      </c>
      <c r="O15" s="57">
        <f t="shared" si="0"/>
        <v>81984</v>
      </c>
      <c r="P15" s="57">
        <f t="shared" si="1"/>
        <v>35136</v>
      </c>
    </row>
    <row r="16" spans="1:16" s="10" customFormat="1" x14ac:dyDescent="0.25">
      <c r="A16" s="44">
        <v>45383</v>
      </c>
      <c r="B16" s="45" t="s">
        <v>223</v>
      </c>
      <c r="C16" s="46">
        <v>52899640</v>
      </c>
      <c r="D16" s="3" t="s">
        <v>33</v>
      </c>
      <c r="E16" s="3" t="s">
        <v>224</v>
      </c>
      <c r="F16" s="47" t="s">
        <v>220</v>
      </c>
      <c r="G16" s="47" t="s">
        <v>50</v>
      </c>
      <c r="H16" s="48" t="s">
        <v>531</v>
      </c>
      <c r="I16" s="49">
        <v>873420</v>
      </c>
      <c r="J16" s="2" t="str">
        <f>VLOOKUP(I16,[1]Hoja6!A$1:B$57,2,FALSE)</f>
        <v>RADIOGRAFIA DE RODILLA AP, LATERAL</v>
      </c>
      <c r="K16" s="2"/>
      <c r="L16" s="2"/>
      <c r="M16" s="49">
        <v>1</v>
      </c>
      <c r="N16" s="57">
        <v>75920</v>
      </c>
      <c r="O16" s="57">
        <f t="shared" si="0"/>
        <v>53144</v>
      </c>
      <c r="P16" s="57">
        <f t="shared" si="1"/>
        <v>22776</v>
      </c>
    </row>
    <row r="17" spans="1:16" s="10" customFormat="1" x14ac:dyDescent="0.25">
      <c r="A17" s="44">
        <v>45383</v>
      </c>
      <c r="B17" s="45" t="s">
        <v>223</v>
      </c>
      <c r="C17" s="46">
        <v>52899640</v>
      </c>
      <c r="D17" s="3" t="s">
        <v>33</v>
      </c>
      <c r="E17" s="3" t="s">
        <v>224</v>
      </c>
      <c r="F17" s="47" t="s">
        <v>220</v>
      </c>
      <c r="G17" s="47" t="s">
        <v>50</v>
      </c>
      <c r="H17" s="48" t="s">
        <v>531</v>
      </c>
      <c r="I17" s="49">
        <v>873422</v>
      </c>
      <c r="J17" s="2" t="str">
        <f>VLOOKUP(I17,[1]Hoja6!A$1:B$57,2,FALSE)</f>
        <v>RADIOGRAFIA DE RODILLAS COMPARATIVAS POSICION VERTICAL (UNICAMENTE VISTA ANTEROPOSTERIOR)    (54)</v>
      </c>
      <c r="K17" s="2"/>
      <c r="L17" s="2"/>
      <c r="M17" s="49">
        <v>1</v>
      </c>
      <c r="N17" s="57">
        <v>34320</v>
      </c>
      <c r="O17" s="57">
        <f t="shared" si="0"/>
        <v>24024</v>
      </c>
      <c r="P17" s="57">
        <f t="shared" si="1"/>
        <v>10296</v>
      </c>
    </row>
    <row r="18" spans="1:16" s="10" customFormat="1" x14ac:dyDescent="0.25">
      <c r="A18" s="44">
        <v>45383</v>
      </c>
      <c r="B18" s="45" t="s">
        <v>225</v>
      </c>
      <c r="C18" s="46">
        <v>1071173392</v>
      </c>
      <c r="D18" s="3" t="s">
        <v>33</v>
      </c>
      <c r="E18" s="3" t="s">
        <v>226</v>
      </c>
      <c r="F18" s="47" t="s">
        <v>10</v>
      </c>
      <c r="G18" s="47" t="s">
        <v>50</v>
      </c>
      <c r="H18" s="48" t="s">
        <v>535</v>
      </c>
      <c r="I18" s="49">
        <v>873411</v>
      </c>
      <c r="J18" s="2" t="str">
        <f>VLOOKUP(I18,[1]Hoja6!A$1:B$57,2,FALSE)</f>
        <v>RADIOGRAFIA DE PELVIS O  ARTICULACION COXO-FEMORAL  (AP, LATERAL )</v>
      </c>
      <c r="K18" s="2"/>
      <c r="L18" s="2"/>
      <c r="M18" s="49">
        <v>1</v>
      </c>
      <c r="N18" s="57">
        <v>55800</v>
      </c>
      <c r="O18" s="57">
        <f t="shared" si="0"/>
        <v>39060</v>
      </c>
      <c r="P18" s="57">
        <f t="shared" si="1"/>
        <v>16740</v>
      </c>
    </row>
    <row r="19" spans="1:16" s="10" customFormat="1" x14ac:dyDescent="0.25">
      <c r="A19" s="44">
        <v>45383</v>
      </c>
      <c r="B19" s="45" t="s">
        <v>225</v>
      </c>
      <c r="C19" s="46">
        <v>1071173392</v>
      </c>
      <c r="D19" s="3" t="s">
        <v>33</v>
      </c>
      <c r="E19" s="3" t="s">
        <v>226</v>
      </c>
      <c r="F19" s="47" t="s">
        <v>10</v>
      </c>
      <c r="G19" s="47" t="s">
        <v>50</v>
      </c>
      <c r="H19" s="48" t="s">
        <v>535</v>
      </c>
      <c r="I19" s="49">
        <v>873412</v>
      </c>
      <c r="J19" s="2" t="str">
        <f>VLOOKUP(I19,[1]Hoja6!A$1:B$57,2,FALSE)</f>
        <v>RADIOGRAFIA DE PELVIS (CADERA) COMPARATIVA    (54)</v>
      </c>
      <c r="K19" s="2"/>
      <c r="L19" s="2"/>
      <c r="M19" s="49">
        <v>1</v>
      </c>
      <c r="N19" s="57">
        <v>29700</v>
      </c>
      <c r="O19" s="57">
        <f t="shared" si="0"/>
        <v>20790</v>
      </c>
      <c r="P19" s="57">
        <f t="shared" si="1"/>
        <v>8910</v>
      </c>
    </row>
    <row r="20" spans="1:16" s="10" customFormat="1" x14ac:dyDescent="0.25">
      <c r="A20" s="44">
        <v>45384</v>
      </c>
      <c r="B20" s="45" t="s">
        <v>234</v>
      </c>
      <c r="C20" s="46">
        <v>51659573</v>
      </c>
      <c r="D20" s="3" t="s">
        <v>33</v>
      </c>
      <c r="E20" s="3" t="s">
        <v>213</v>
      </c>
      <c r="F20" s="47" t="s">
        <v>10</v>
      </c>
      <c r="G20" s="47" t="s">
        <v>50</v>
      </c>
      <c r="H20" s="48" t="s">
        <v>534</v>
      </c>
      <c r="I20" s="49">
        <v>871030</v>
      </c>
      <c r="J20" s="2" t="str">
        <f>VLOOKUP(I20,[1]Hoja6!A$1:B$57,2,FALSE)</f>
        <v>RADIOGRAFIA DE COLUMNA DORSAL</v>
      </c>
      <c r="K20" s="2"/>
      <c r="L20" s="2"/>
      <c r="M20" s="49">
        <v>1</v>
      </c>
      <c r="N20" s="57">
        <v>81270</v>
      </c>
      <c r="O20" s="57">
        <f t="shared" si="0"/>
        <v>56889</v>
      </c>
      <c r="P20" s="57">
        <f t="shared" si="1"/>
        <v>24381</v>
      </c>
    </row>
    <row r="21" spans="1:16" s="10" customFormat="1" x14ac:dyDescent="0.25">
      <c r="A21" s="44">
        <v>45384</v>
      </c>
      <c r="B21" s="45" t="s">
        <v>234</v>
      </c>
      <c r="C21" s="46">
        <v>51659573</v>
      </c>
      <c r="D21" s="3" t="s">
        <v>33</v>
      </c>
      <c r="E21" s="3" t="s">
        <v>213</v>
      </c>
      <c r="F21" s="47" t="s">
        <v>10</v>
      </c>
      <c r="G21" s="47" t="s">
        <v>50</v>
      </c>
      <c r="H21" s="48" t="s">
        <v>534</v>
      </c>
      <c r="I21" s="49">
        <v>871040</v>
      </c>
      <c r="J21" s="2" t="str">
        <f>VLOOKUP(I21,[1]Hoja6!A$1:B$57,2,FALSE)</f>
        <v>RADIOGRAFIA DE COLUMNA LUMBOSACRA</v>
      </c>
      <c r="K21" s="2"/>
      <c r="L21" s="2"/>
      <c r="M21" s="49">
        <v>1</v>
      </c>
      <c r="N21" s="57">
        <v>101430</v>
      </c>
      <c r="O21" s="57">
        <f t="shared" si="0"/>
        <v>71001</v>
      </c>
      <c r="P21" s="57">
        <f t="shared" si="1"/>
        <v>30429</v>
      </c>
    </row>
    <row r="22" spans="1:16" s="10" customFormat="1" x14ac:dyDescent="0.25">
      <c r="A22" s="44">
        <v>45384</v>
      </c>
      <c r="B22" s="45" t="s">
        <v>233</v>
      </c>
      <c r="C22" s="46">
        <v>20676294</v>
      </c>
      <c r="D22" s="3" t="s">
        <v>33</v>
      </c>
      <c r="E22" s="3" t="s">
        <v>231</v>
      </c>
      <c r="F22" s="47" t="s">
        <v>44</v>
      </c>
      <c r="G22" s="47" t="s">
        <v>50</v>
      </c>
      <c r="H22" s="48" t="s">
        <v>533</v>
      </c>
      <c r="I22" s="49">
        <v>871121</v>
      </c>
      <c r="J22" s="2" t="str">
        <f>VLOOKUP(I22,[1]Hoja6!A$1:B$57,2,FALSE)</f>
        <v>RADIOGRAFIA DE TORAX (P.A.O A.P.Y LATERAL, DECUBITO LATERAL, OBLICUAS O LATERAL CON BARIO)</v>
      </c>
      <c r="K22" s="2"/>
      <c r="L22" s="2"/>
      <c r="M22" s="49">
        <v>1</v>
      </c>
      <c r="N22" s="57">
        <v>93600</v>
      </c>
      <c r="O22" s="57">
        <f t="shared" si="0"/>
        <v>65519.999999999993</v>
      </c>
      <c r="P22" s="57">
        <f t="shared" si="1"/>
        <v>28080</v>
      </c>
    </row>
    <row r="23" spans="1:16" s="10" customFormat="1" x14ac:dyDescent="0.25">
      <c r="A23" s="44">
        <v>45384</v>
      </c>
      <c r="B23" s="45" t="s">
        <v>232</v>
      </c>
      <c r="C23" s="46" t="s">
        <v>229</v>
      </c>
      <c r="D23" s="3" t="s">
        <v>33</v>
      </c>
      <c r="E23" s="3" t="s">
        <v>230</v>
      </c>
      <c r="F23" s="47" t="s">
        <v>10</v>
      </c>
      <c r="G23" s="47" t="s">
        <v>217</v>
      </c>
      <c r="H23" s="48" t="s">
        <v>770</v>
      </c>
      <c r="I23" s="49">
        <v>871121</v>
      </c>
      <c r="J23" s="2" t="str">
        <f>VLOOKUP(I23,[1]Hoja6!A$1:B$57,2,FALSE)</f>
        <v>RADIOGRAFIA DE TORAX (P.A.O A.P.Y LATERAL, DECUBITO LATERAL, OBLICUAS O LATERAL CON BARIO)</v>
      </c>
      <c r="K23" s="2"/>
      <c r="L23" s="2"/>
      <c r="M23" s="49">
        <v>1</v>
      </c>
      <c r="N23" s="57">
        <v>0</v>
      </c>
      <c r="O23" s="57">
        <f t="shared" si="0"/>
        <v>0</v>
      </c>
      <c r="P23" s="57">
        <f t="shared" si="1"/>
        <v>0</v>
      </c>
    </row>
    <row r="24" spans="1:16" s="10" customFormat="1" x14ac:dyDescent="0.25">
      <c r="A24" s="44">
        <v>45384</v>
      </c>
      <c r="B24" s="45" t="s">
        <v>237</v>
      </c>
      <c r="C24" s="46">
        <v>79687433</v>
      </c>
      <c r="D24" s="3" t="s">
        <v>34</v>
      </c>
      <c r="E24" s="3" t="s">
        <v>238</v>
      </c>
      <c r="F24" s="47" t="s">
        <v>216</v>
      </c>
      <c r="G24" s="47" t="s">
        <v>217</v>
      </c>
      <c r="H24" s="48" t="s">
        <v>720</v>
      </c>
      <c r="I24" s="49">
        <v>873333</v>
      </c>
      <c r="J24" s="2" t="str">
        <f>VLOOKUP(I24,[1]Hoja6!A$1:B$57,2,FALSE)</f>
        <v>RADIOGRAFÍA DE PIE (AP, LATERAL Y OBLICUA)</v>
      </c>
      <c r="K24" s="2"/>
      <c r="L24" s="2"/>
      <c r="M24" s="49">
        <v>1</v>
      </c>
      <c r="N24" s="57">
        <v>0</v>
      </c>
      <c r="O24" s="57">
        <f t="shared" si="0"/>
        <v>0</v>
      </c>
      <c r="P24" s="57">
        <f t="shared" si="1"/>
        <v>0</v>
      </c>
    </row>
    <row r="25" spans="1:16" s="10" customFormat="1" x14ac:dyDescent="0.25">
      <c r="A25" s="44">
        <v>45384</v>
      </c>
      <c r="B25" s="45" t="s">
        <v>239</v>
      </c>
      <c r="C25" s="46">
        <v>1071165636</v>
      </c>
      <c r="D25" s="3" t="s">
        <v>34</v>
      </c>
      <c r="E25" s="3" t="s">
        <v>240</v>
      </c>
      <c r="F25" s="47" t="s">
        <v>10</v>
      </c>
      <c r="G25" s="47" t="s">
        <v>50</v>
      </c>
      <c r="H25" s="48" t="s">
        <v>538</v>
      </c>
      <c r="I25" s="49">
        <v>873303</v>
      </c>
      <c r="J25" s="2" t="str">
        <f>VLOOKUP(I25,[1]Hoja6!A$1:B$57,2,FALSE)</f>
        <v>RADIOGRAFIA COMPARATIVA DE PIES CON APOYO (AP Y LATERAL)</v>
      </c>
      <c r="K25" s="2"/>
      <c r="L25" s="2"/>
      <c r="M25" s="49">
        <v>1</v>
      </c>
      <c r="N25" s="57">
        <v>29700</v>
      </c>
      <c r="O25" s="57">
        <f t="shared" si="0"/>
        <v>20790</v>
      </c>
      <c r="P25" s="57">
        <f t="shared" si="1"/>
        <v>8910</v>
      </c>
    </row>
    <row r="26" spans="1:16" s="10" customFormat="1" x14ac:dyDescent="0.25">
      <c r="A26" s="44">
        <v>45384</v>
      </c>
      <c r="B26" s="45" t="s">
        <v>239</v>
      </c>
      <c r="C26" s="46">
        <v>1071165636</v>
      </c>
      <c r="D26" s="3" t="s">
        <v>34</v>
      </c>
      <c r="E26" s="3" t="s">
        <v>240</v>
      </c>
      <c r="F26" s="47" t="s">
        <v>10</v>
      </c>
      <c r="G26" s="47" t="s">
        <v>50</v>
      </c>
      <c r="H26" s="48" t="s">
        <v>538</v>
      </c>
      <c r="I26" s="49">
        <v>873333</v>
      </c>
      <c r="J26" s="2" t="str">
        <f>VLOOKUP(I26,[1]Hoja6!A$1:B$57,2,FALSE)</f>
        <v>RADIOGRAFÍA DE PIE (AP, LATERAL Y OBLICUA)</v>
      </c>
      <c r="K26" s="2"/>
      <c r="L26" s="2"/>
      <c r="M26" s="49">
        <v>1</v>
      </c>
      <c r="N26" s="57">
        <v>50670</v>
      </c>
      <c r="O26" s="57">
        <f t="shared" si="0"/>
        <v>35469</v>
      </c>
      <c r="P26" s="57">
        <f t="shared" si="1"/>
        <v>15201</v>
      </c>
    </row>
    <row r="27" spans="1:16" s="10" customFormat="1" x14ac:dyDescent="0.25">
      <c r="A27" s="44">
        <v>45384</v>
      </c>
      <c r="B27" s="45" t="s">
        <v>236</v>
      </c>
      <c r="C27" s="46">
        <v>1003579431</v>
      </c>
      <c r="D27" s="3" t="s">
        <v>33</v>
      </c>
      <c r="E27" s="3" t="s">
        <v>245</v>
      </c>
      <c r="F27" s="47" t="s">
        <v>220</v>
      </c>
      <c r="G27" s="47" t="s">
        <v>217</v>
      </c>
      <c r="H27" s="48" t="s">
        <v>719</v>
      </c>
      <c r="I27" s="49">
        <v>873431</v>
      </c>
      <c r="J27" s="2" t="str">
        <f>VLOOKUP(I27,[1]Hoja6!A$1:B$57,2,FALSE)</f>
        <v>RADIOGRAFIA DE TOBILLO AP LATERAL Y ROTACION INTERNA</v>
      </c>
      <c r="K27" s="2"/>
      <c r="L27" s="2"/>
      <c r="M27" s="49">
        <v>1</v>
      </c>
      <c r="N27" s="57">
        <v>0</v>
      </c>
      <c r="O27" s="57">
        <f t="shared" si="0"/>
        <v>0</v>
      </c>
      <c r="P27" s="57">
        <f t="shared" si="1"/>
        <v>0</v>
      </c>
    </row>
    <row r="28" spans="1:16" s="10" customFormat="1" x14ac:dyDescent="0.25">
      <c r="A28" s="44">
        <v>45384</v>
      </c>
      <c r="B28" s="45" t="s">
        <v>242</v>
      </c>
      <c r="C28" s="46">
        <v>11233039</v>
      </c>
      <c r="D28" s="3" t="s">
        <v>34</v>
      </c>
      <c r="E28" s="3" t="s">
        <v>162</v>
      </c>
      <c r="F28" s="47" t="s">
        <v>216</v>
      </c>
      <c r="G28" s="47" t="s">
        <v>217</v>
      </c>
      <c r="H28" s="48" t="s">
        <v>721</v>
      </c>
      <c r="I28" s="49">
        <v>873210</v>
      </c>
      <c r="J28" s="2" t="str">
        <f>VLOOKUP(I28,[1]Hoja6!A$1:B$57,2,FALSE)</f>
        <v>RADIOGRAFIA DE DEDOS EN MANO</v>
      </c>
      <c r="K28" s="2"/>
      <c r="L28" s="2"/>
      <c r="M28" s="49">
        <v>1</v>
      </c>
      <c r="N28" s="57">
        <v>0</v>
      </c>
      <c r="O28" s="57">
        <f t="shared" si="0"/>
        <v>0</v>
      </c>
      <c r="P28" s="57">
        <f t="shared" si="1"/>
        <v>0</v>
      </c>
    </row>
    <row r="29" spans="1:16" s="10" customFormat="1" x14ac:dyDescent="0.25">
      <c r="A29" s="44">
        <v>45384</v>
      </c>
      <c r="B29" s="45" t="s">
        <v>228</v>
      </c>
      <c r="C29" s="46">
        <v>17057499</v>
      </c>
      <c r="D29" s="3" t="s">
        <v>34</v>
      </c>
      <c r="E29" s="3" t="s">
        <v>35</v>
      </c>
      <c r="F29" s="47" t="s">
        <v>44</v>
      </c>
      <c r="G29" s="47" t="s">
        <v>50</v>
      </c>
      <c r="H29" s="48" t="s">
        <v>532</v>
      </c>
      <c r="I29" s="49">
        <v>873422</v>
      </c>
      <c r="J29" s="2" t="str">
        <f>VLOOKUP(I29,[1]Hoja6!A$1:B$57,2,FALSE)</f>
        <v>RADIOGRAFIA DE RODILLAS COMPARATIVAS POSICION VERTICAL (UNICAMENTE VISTA ANTEROPOSTERIOR)    (54)</v>
      </c>
      <c r="K29" s="2"/>
      <c r="L29" s="2"/>
      <c r="M29" s="49">
        <v>1</v>
      </c>
      <c r="N29" s="57">
        <v>38610</v>
      </c>
      <c r="O29" s="57">
        <f t="shared" si="0"/>
        <v>27027</v>
      </c>
      <c r="P29" s="57">
        <f t="shared" si="1"/>
        <v>11583</v>
      </c>
    </row>
    <row r="30" spans="1:16" s="10" customFormat="1" x14ac:dyDescent="0.25">
      <c r="A30" s="44">
        <v>45384</v>
      </c>
      <c r="B30" s="45" t="s">
        <v>228</v>
      </c>
      <c r="C30" s="46">
        <v>17057499</v>
      </c>
      <c r="D30" s="3" t="s">
        <v>34</v>
      </c>
      <c r="E30" s="3" t="s">
        <v>35</v>
      </c>
      <c r="F30" s="47" t="s">
        <v>44</v>
      </c>
      <c r="G30" s="47" t="s">
        <v>50</v>
      </c>
      <c r="H30" s="48" t="s">
        <v>532</v>
      </c>
      <c r="I30" s="49">
        <v>873420</v>
      </c>
      <c r="J30" s="2" t="str">
        <f>VLOOKUP(I30,[1]Hoja6!A$1:B$57,2,FALSE)</f>
        <v>RADIOGRAFIA DE RODILLA AP, LATERAL</v>
      </c>
      <c r="K30" s="2"/>
      <c r="L30" s="2"/>
      <c r="M30" s="49">
        <v>1</v>
      </c>
      <c r="N30" s="57">
        <v>85410</v>
      </c>
      <c r="O30" s="57">
        <f t="shared" si="0"/>
        <v>59786.999999999993</v>
      </c>
      <c r="P30" s="57">
        <f t="shared" si="1"/>
        <v>25623</v>
      </c>
    </row>
    <row r="31" spans="1:16" s="10" customFormat="1" x14ac:dyDescent="0.25">
      <c r="A31" s="44">
        <v>45384</v>
      </c>
      <c r="B31" s="45" t="s">
        <v>235</v>
      </c>
      <c r="C31" s="46">
        <v>11230963</v>
      </c>
      <c r="D31" s="3" t="s">
        <v>34</v>
      </c>
      <c r="E31" s="3" t="s">
        <v>24</v>
      </c>
      <c r="F31" s="47" t="s">
        <v>220</v>
      </c>
      <c r="G31" s="47" t="s">
        <v>217</v>
      </c>
      <c r="H31" s="48" t="s">
        <v>718</v>
      </c>
      <c r="I31" s="49">
        <v>873420</v>
      </c>
      <c r="J31" s="2" t="str">
        <f>VLOOKUP(I31,[1]Hoja6!A$1:B$57,2,FALSE)</f>
        <v>RADIOGRAFIA DE RODILLA AP, LATERAL</v>
      </c>
      <c r="K31" s="2"/>
      <c r="L31" s="2"/>
      <c r="M31" s="49">
        <v>1</v>
      </c>
      <c r="N31" s="57">
        <v>0</v>
      </c>
      <c r="O31" s="57">
        <f t="shared" si="0"/>
        <v>0</v>
      </c>
      <c r="P31" s="57">
        <f t="shared" si="1"/>
        <v>0</v>
      </c>
    </row>
    <row r="32" spans="1:16" s="10" customFormat="1" x14ac:dyDescent="0.25">
      <c r="A32" s="44">
        <v>45385</v>
      </c>
      <c r="B32" s="45" t="s">
        <v>258</v>
      </c>
      <c r="C32" s="46">
        <v>20675796</v>
      </c>
      <c r="D32" s="3" t="s">
        <v>33</v>
      </c>
      <c r="E32" s="3" t="s">
        <v>259</v>
      </c>
      <c r="F32" s="47" t="s">
        <v>10</v>
      </c>
      <c r="G32" s="47" t="s">
        <v>50</v>
      </c>
      <c r="H32" s="48" t="s">
        <v>541</v>
      </c>
      <c r="I32" s="49">
        <v>873204</v>
      </c>
      <c r="J32" s="2" t="str">
        <f>VLOOKUP(I32,[1]Hoja6!A$1:B$57,2,FALSE)</f>
        <v>RADIOGRAFIA DE HOMBRO</v>
      </c>
      <c r="K32" s="2"/>
      <c r="L32" s="2"/>
      <c r="M32" s="49">
        <v>1</v>
      </c>
      <c r="N32" s="57">
        <v>65700</v>
      </c>
      <c r="O32" s="57">
        <f t="shared" si="0"/>
        <v>45990</v>
      </c>
      <c r="P32" s="57">
        <f t="shared" si="1"/>
        <v>19710</v>
      </c>
    </row>
    <row r="33" spans="1:16" s="10" customFormat="1" x14ac:dyDescent="0.25">
      <c r="A33" s="44">
        <v>45385</v>
      </c>
      <c r="B33" s="45" t="s">
        <v>256</v>
      </c>
      <c r="C33" s="46">
        <v>1069304078</v>
      </c>
      <c r="D33" s="3" t="s">
        <v>34</v>
      </c>
      <c r="E33" s="3" t="s">
        <v>257</v>
      </c>
      <c r="F33" s="47" t="s">
        <v>10</v>
      </c>
      <c r="G33" s="47" t="s">
        <v>50</v>
      </c>
      <c r="H33" s="48" t="s">
        <v>539</v>
      </c>
      <c r="I33" s="49">
        <v>871030</v>
      </c>
      <c r="J33" s="2" t="str">
        <f>VLOOKUP(I33,[1]Hoja6!A$1:B$57,2,FALSE)</f>
        <v>RADIOGRAFIA DE COLUMNA DORSAL</v>
      </c>
      <c r="K33" s="2"/>
      <c r="L33" s="2"/>
      <c r="M33" s="49">
        <v>1</v>
      </c>
      <c r="N33" s="57">
        <v>81270</v>
      </c>
      <c r="O33" s="57">
        <f t="shared" si="0"/>
        <v>56889</v>
      </c>
      <c r="P33" s="57">
        <f t="shared" si="1"/>
        <v>24381</v>
      </c>
    </row>
    <row r="34" spans="1:16" s="10" customFormat="1" x14ac:dyDescent="0.25">
      <c r="A34" s="44">
        <v>45385</v>
      </c>
      <c r="B34" s="45" t="s">
        <v>256</v>
      </c>
      <c r="C34" s="46">
        <v>1069304078</v>
      </c>
      <c r="D34" s="3" t="s">
        <v>34</v>
      </c>
      <c r="E34" s="3" t="s">
        <v>257</v>
      </c>
      <c r="F34" s="47" t="s">
        <v>10</v>
      </c>
      <c r="G34" s="47" t="s">
        <v>50</v>
      </c>
      <c r="H34" s="48" t="s">
        <v>539</v>
      </c>
      <c r="I34" s="49">
        <v>871121</v>
      </c>
      <c r="J34" s="2" t="str">
        <f>VLOOKUP(I34,[1]Hoja6!A$1:B$57,2,FALSE)</f>
        <v>RADIOGRAFIA DE TORAX (P.A.O A.P.Y LATERAL, DECUBITO LATERAL, OBLICUAS O LATERAL CON BARIO)</v>
      </c>
      <c r="K34" s="2"/>
      <c r="L34" s="2"/>
      <c r="M34" s="49">
        <v>1</v>
      </c>
      <c r="N34" s="57">
        <v>72000</v>
      </c>
      <c r="O34" s="57">
        <f t="shared" si="0"/>
        <v>50400</v>
      </c>
      <c r="P34" s="57">
        <f t="shared" si="1"/>
        <v>21600</v>
      </c>
    </row>
    <row r="35" spans="1:16" s="10" customFormat="1" x14ac:dyDescent="0.25">
      <c r="A35" s="44">
        <v>45385</v>
      </c>
      <c r="B35" s="45" t="s">
        <v>248</v>
      </c>
      <c r="C35" s="46">
        <v>20677212</v>
      </c>
      <c r="D35" s="3" t="s">
        <v>33</v>
      </c>
      <c r="E35" s="3" t="s">
        <v>53</v>
      </c>
      <c r="F35" s="47" t="s">
        <v>10</v>
      </c>
      <c r="G35" s="47" t="s">
        <v>50</v>
      </c>
      <c r="H35" s="48" t="s">
        <v>537</v>
      </c>
      <c r="I35" s="49">
        <v>871121</v>
      </c>
      <c r="J35" s="2" t="str">
        <f>VLOOKUP(I35,[1]Hoja6!A$1:B$57,2,FALSE)</f>
        <v>RADIOGRAFIA DE TORAX (P.A.O A.P.Y LATERAL, DECUBITO LATERAL, OBLICUAS O LATERAL CON BARIO)</v>
      </c>
      <c r="K35" s="2"/>
      <c r="L35" s="2"/>
      <c r="M35" s="49">
        <v>1</v>
      </c>
      <c r="N35" s="57">
        <v>72000</v>
      </c>
      <c r="O35" s="57">
        <f t="shared" si="0"/>
        <v>50400</v>
      </c>
      <c r="P35" s="57">
        <f t="shared" si="1"/>
        <v>21600</v>
      </c>
    </row>
    <row r="36" spans="1:16" s="10" customFormat="1" x14ac:dyDescent="0.25">
      <c r="A36" s="44">
        <v>45385</v>
      </c>
      <c r="B36" s="45" t="s">
        <v>255</v>
      </c>
      <c r="C36" s="46">
        <v>1031122458</v>
      </c>
      <c r="D36" s="3" t="s">
        <v>34</v>
      </c>
      <c r="E36" s="3" t="s">
        <v>43</v>
      </c>
      <c r="F36" s="47" t="s">
        <v>10</v>
      </c>
      <c r="G36" s="47" t="s">
        <v>50</v>
      </c>
      <c r="H36" s="48" t="s">
        <v>555</v>
      </c>
      <c r="I36" s="49">
        <v>871121</v>
      </c>
      <c r="J36" s="2" t="str">
        <f>VLOOKUP(I36,[1]Hoja6!A$1:B$57,2,FALSE)</f>
        <v>RADIOGRAFIA DE TORAX (P.A.O A.P.Y LATERAL, DECUBITO LATERAL, OBLICUAS O LATERAL CON BARIO)</v>
      </c>
      <c r="K36" s="2"/>
      <c r="L36" s="2"/>
      <c r="M36" s="49">
        <v>1</v>
      </c>
      <c r="N36" s="57">
        <v>72000</v>
      </c>
      <c r="O36" s="57">
        <f t="shared" si="0"/>
        <v>50400</v>
      </c>
      <c r="P36" s="57">
        <f t="shared" si="1"/>
        <v>21600</v>
      </c>
    </row>
    <row r="37" spans="1:16" s="10" customFormat="1" x14ac:dyDescent="0.25">
      <c r="A37" s="44">
        <v>45385</v>
      </c>
      <c r="B37" s="45" t="s">
        <v>249</v>
      </c>
      <c r="C37" s="46">
        <v>4133709</v>
      </c>
      <c r="D37" s="3" t="s">
        <v>34</v>
      </c>
      <c r="E37" s="3" t="s">
        <v>24</v>
      </c>
      <c r="F37" s="47" t="s">
        <v>44</v>
      </c>
      <c r="G37" s="47" t="s">
        <v>50</v>
      </c>
      <c r="H37" s="48" t="s">
        <v>540</v>
      </c>
      <c r="I37" s="49">
        <v>871121</v>
      </c>
      <c r="J37" s="2" t="str">
        <f>VLOOKUP(I37,[1]Hoja6!A$1:B$57,2,FALSE)</f>
        <v>RADIOGRAFIA DE TORAX (P.A.O A.P.Y LATERAL, DECUBITO LATERAL, OBLICUAS O LATERAL CON BARIO)</v>
      </c>
      <c r="K37" s="2"/>
      <c r="L37" s="2"/>
      <c r="M37" s="49">
        <v>1</v>
      </c>
      <c r="N37" s="57">
        <v>93600</v>
      </c>
      <c r="O37" s="57">
        <f t="shared" si="0"/>
        <v>65519.999999999993</v>
      </c>
      <c r="P37" s="57">
        <f t="shared" si="1"/>
        <v>28080</v>
      </c>
    </row>
    <row r="38" spans="1:16" s="10" customFormat="1" x14ac:dyDescent="0.25">
      <c r="A38" s="44">
        <v>45385</v>
      </c>
      <c r="B38" s="45" t="s">
        <v>246</v>
      </c>
      <c r="C38" s="46">
        <v>1027300408</v>
      </c>
      <c r="D38" s="3" t="s">
        <v>34</v>
      </c>
      <c r="E38" s="3" t="s">
        <v>247</v>
      </c>
      <c r="F38" s="47" t="s">
        <v>220</v>
      </c>
      <c r="G38" s="47" t="s">
        <v>217</v>
      </c>
      <c r="H38" s="48" t="s">
        <v>722</v>
      </c>
      <c r="I38" s="49">
        <v>871121</v>
      </c>
      <c r="J38" s="2" t="str">
        <f>VLOOKUP(I38,[1]Hoja6!A$1:B$57,2,FALSE)</f>
        <v>RADIOGRAFIA DE TORAX (P.A.O A.P.Y LATERAL, DECUBITO LATERAL, OBLICUAS O LATERAL CON BARIO)</v>
      </c>
      <c r="K38" s="2"/>
      <c r="L38" s="2"/>
      <c r="M38" s="49">
        <v>1</v>
      </c>
      <c r="N38" s="57">
        <v>0</v>
      </c>
      <c r="O38" s="57">
        <f t="shared" si="0"/>
        <v>0</v>
      </c>
      <c r="P38" s="57">
        <f t="shared" si="1"/>
        <v>0</v>
      </c>
    </row>
    <row r="39" spans="1:16" s="10" customFormat="1" x14ac:dyDescent="0.25">
      <c r="A39" s="44">
        <v>45385</v>
      </c>
      <c r="B39" s="45" t="s">
        <v>252</v>
      </c>
      <c r="C39" s="46">
        <v>41677168</v>
      </c>
      <c r="D39" s="3" t="s">
        <v>33</v>
      </c>
      <c r="E39" s="3" t="s">
        <v>253</v>
      </c>
      <c r="F39" s="47" t="s">
        <v>44</v>
      </c>
      <c r="G39" s="47" t="s">
        <v>50</v>
      </c>
      <c r="H39" s="48" t="s">
        <v>544</v>
      </c>
      <c r="I39" s="49">
        <v>871121</v>
      </c>
      <c r="J39" s="2" t="str">
        <f>VLOOKUP(I39,[1]Hoja6!A$1:B$57,2,FALSE)</f>
        <v>RADIOGRAFIA DE TORAX (P.A.O A.P.Y LATERAL, DECUBITO LATERAL, OBLICUAS O LATERAL CON BARIO)</v>
      </c>
      <c r="K39" s="2"/>
      <c r="L39" s="2"/>
      <c r="M39" s="49">
        <v>1</v>
      </c>
      <c r="N39" s="57">
        <v>93600</v>
      </c>
      <c r="O39" s="57">
        <f t="shared" si="0"/>
        <v>65519.999999999993</v>
      </c>
      <c r="P39" s="57">
        <f t="shared" si="1"/>
        <v>28080</v>
      </c>
    </row>
    <row r="40" spans="1:16" s="10" customFormat="1" x14ac:dyDescent="0.25">
      <c r="A40" s="44">
        <v>45385</v>
      </c>
      <c r="B40" s="45" t="s">
        <v>260</v>
      </c>
      <c r="C40" s="46">
        <v>20678898</v>
      </c>
      <c r="D40" s="3" t="s">
        <v>33</v>
      </c>
      <c r="E40" s="3" t="s">
        <v>104</v>
      </c>
      <c r="F40" s="47" t="s">
        <v>10</v>
      </c>
      <c r="G40" s="47" t="s">
        <v>50</v>
      </c>
      <c r="H40" s="48" t="s">
        <v>542</v>
      </c>
      <c r="I40" s="49">
        <v>873411</v>
      </c>
      <c r="J40" s="2" t="str">
        <f>VLOOKUP(I40,[1]Hoja6!A$1:B$57,2,FALSE)</f>
        <v>RADIOGRAFIA DE PELVIS O  ARTICULACION COXO-FEMORAL  (AP, LATERAL )</v>
      </c>
      <c r="K40" s="2"/>
      <c r="L40" s="2"/>
      <c r="M40" s="49">
        <v>1</v>
      </c>
      <c r="N40" s="57">
        <v>55800</v>
      </c>
      <c r="O40" s="57">
        <f t="shared" si="0"/>
        <v>39060</v>
      </c>
      <c r="P40" s="57">
        <f t="shared" si="1"/>
        <v>16740</v>
      </c>
    </row>
    <row r="41" spans="1:16" s="10" customFormat="1" x14ac:dyDescent="0.25">
      <c r="A41" s="44">
        <v>45385</v>
      </c>
      <c r="B41" s="45" t="s">
        <v>260</v>
      </c>
      <c r="C41" s="46">
        <v>20678898</v>
      </c>
      <c r="D41" s="3" t="s">
        <v>33</v>
      </c>
      <c r="E41" s="3" t="s">
        <v>104</v>
      </c>
      <c r="F41" s="47" t="s">
        <v>10</v>
      </c>
      <c r="G41" s="47" t="s">
        <v>50</v>
      </c>
      <c r="H41" s="48" t="s">
        <v>542</v>
      </c>
      <c r="I41" s="49">
        <v>873412</v>
      </c>
      <c r="J41" s="2" t="str">
        <f>VLOOKUP(I41,[1]Hoja6!A$1:B$57,2,FALSE)</f>
        <v>RADIOGRAFIA DE PELVIS (CADERA) COMPARATIVA    (54)</v>
      </c>
      <c r="K41" s="2"/>
      <c r="L41" s="2"/>
      <c r="M41" s="49">
        <v>1</v>
      </c>
      <c r="N41" s="57">
        <v>29700</v>
      </c>
      <c r="O41" s="57">
        <f t="shared" si="0"/>
        <v>20790</v>
      </c>
      <c r="P41" s="57">
        <f t="shared" si="1"/>
        <v>8910</v>
      </c>
    </row>
    <row r="42" spans="1:16" s="10" customFormat="1" x14ac:dyDescent="0.25">
      <c r="A42" s="44">
        <v>45385</v>
      </c>
      <c r="B42" s="45" t="s">
        <v>243</v>
      </c>
      <c r="C42" s="46">
        <v>38221126</v>
      </c>
      <c r="D42" s="3" t="s">
        <v>33</v>
      </c>
      <c r="E42" s="3" t="s">
        <v>244</v>
      </c>
      <c r="F42" s="47" t="s">
        <v>10</v>
      </c>
      <c r="G42" s="47" t="s">
        <v>50</v>
      </c>
      <c r="H42" s="48" t="s">
        <v>536</v>
      </c>
      <c r="I42" s="49">
        <v>871030</v>
      </c>
      <c r="J42" s="2" t="str">
        <f>VLOOKUP(I42,[1]Hoja6!A$1:B$57,2,FALSE)</f>
        <v>RADIOGRAFIA DE COLUMNA DORSAL</v>
      </c>
      <c r="K42" s="2"/>
      <c r="L42" s="2"/>
      <c r="M42" s="49">
        <v>1</v>
      </c>
      <c r="N42" s="57">
        <v>81270</v>
      </c>
      <c r="O42" s="57">
        <f t="shared" si="0"/>
        <v>56889</v>
      </c>
      <c r="P42" s="57">
        <f t="shared" si="1"/>
        <v>24381</v>
      </c>
    </row>
    <row r="43" spans="1:16" s="10" customFormat="1" x14ac:dyDescent="0.25">
      <c r="A43" s="44">
        <v>45385</v>
      </c>
      <c r="B43" s="45" t="s">
        <v>243</v>
      </c>
      <c r="C43" s="46">
        <v>38221126</v>
      </c>
      <c r="D43" s="3" t="s">
        <v>33</v>
      </c>
      <c r="E43" s="3" t="s">
        <v>244</v>
      </c>
      <c r="F43" s="47" t="s">
        <v>10</v>
      </c>
      <c r="G43" s="47" t="s">
        <v>50</v>
      </c>
      <c r="H43" s="48" t="s">
        <v>536</v>
      </c>
      <c r="I43" s="49">
        <v>871040</v>
      </c>
      <c r="J43" s="2" t="str">
        <f>VLOOKUP(I43,[1]Hoja6!A$1:B$57,2,FALSE)</f>
        <v>RADIOGRAFIA DE COLUMNA LUMBOSACRA</v>
      </c>
      <c r="K43" s="2"/>
      <c r="L43" s="2"/>
      <c r="M43" s="49">
        <v>1</v>
      </c>
      <c r="N43" s="57">
        <v>101430</v>
      </c>
      <c r="O43" s="57">
        <f t="shared" si="0"/>
        <v>71001</v>
      </c>
      <c r="P43" s="57">
        <f t="shared" si="1"/>
        <v>30429</v>
      </c>
    </row>
    <row r="44" spans="1:16" s="10" customFormat="1" x14ac:dyDescent="0.25">
      <c r="A44" s="44">
        <v>45385</v>
      </c>
      <c r="B44" s="45" t="s">
        <v>254</v>
      </c>
      <c r="C44" s="46">
        <v>23432970</v>
      </c>
      <c r="D44" s="3" t="s">
        <v>33</v>
      </c>
      <c r="E44" s="3" t="s">
        <v>244</v>
      </c>
      <c r="F44" s="47" t="s">
        <v>220</v>
      </c>
      <c r="G44" s="47" t="s">
        <v>50</v>
      </c>
      <c r="H44" s="48" t="s">
        <v>543</v>
      </c>
      <c r="I44" s="49">
        <v>871121</v>
      </c>
      <c r="J44" s="2" t="str">
        <f>VLOOKUP(I44,[1]Hoja6!A$1:B$57,2,FALSE)</f>
        <v>RADIOGRAFIA DE TORAX (P.A.O A.P.Y LATERAL, DECUBITO LATERAL, OBLICUAS O LATERAL CON BARIO)</v>
      </c>
      <c r="K44" s="2"/>
      <c r="L44" s="2"/>
      <c r="M44" s="49">
        <v>1</v>
      </c>
      <c r="N44" s="57">
        <v>83200</v>
      </c>
      <c r="O44" s="57">
        <f t="shared" si="0"/>
        <v>58239.999999999993</v>
      </c>
      <c r="P44" s="57">
        <f t="shared" si="1"/>
        <v>24960</v>
      </c>
    </row>
    <row r="45" spans="1:16" s="10" customFormat="1" x14ac:dyDescent="0.25">
      <c r="A45" s="44">
        <v>45385</v>
      </c>
      <c r="B45" s="45" t="s">
        <v>250</v>
      </c>
      <c r="C45" s="46">
        <v>20679299</v>
      </c>
      <c r="D45" s="3" t="s">
        <v>33</v>
      </c>
      <c r="E45" s="3" t="s">
        <v>251</v>
      </c>
      <c r="F45" s="47" t="s">
        <v>216</v>
      </c>
      <c r="G45" s="47" t="s">
        <v>31</v>
      </c>
      <c r="H45" s="48" t="s">
        <v>723</v>
      </c>
      <c r="I45" s="49">
        <v>873206</v>
      </c>
      <c r="J45" s="2" t="str">
        <f>VLOOKUP(I45,[1]Hoja6!A$1:B$57,2,FALSE)</f>
        <v>RADIOGRAFIA DE MUÑECA</v>
      </c>
      <c r="K45" s="2"/>
      <c r="L45" s="2"/>
      <c r="M45" s="49">
        <v>1</v>
      </c>
      <c r="N45" s="57">
        <v>0</v>
      </c>
      <c r="O45" s="57">
        <f t="shared" si="0"/>
        <v>0</v>
      </c>
      <c r="P45" s="57">
        <f t="shared" si="1"/>
        <v>0</v>
      </c>
    </row>
    <row r="46" spans="1:16" s="10" customFormat="1" x14ac:dyDescent="0.25">
      <c r="A46" s="44">
        <v>45385</v>
      </c>
      <c r="B46" s="45" t="s">
        <v>250</v>
      </c>
      <c r="C46" s="46">
        <v>20679299</v>
      </c>
      <c r="D46" s="3" t="s">
        <v>33</v>
      </c>
      <c r="E46" s="3" t="s">
        <v>251</v>
      </c>
      <c r="F46" s="47" t="s">
        <v>216</v>
      </c>
      <c r="G46" s="47" t="s">
        <v>31</v>
      </c>
      <c r="H46" s="48" t="s">
        <v>723</v>
      </c>
      <c r="I46" s="49">
        <v>873340</v>
      </c>
      <c r="J46" s="2" t="str">
        <f>VLOOKUP(I46,[1]Hoja6!A$1:B$57,2,FALSE)</f>
        <v>RADIOGRAFIA DE MIEMBRO INFERIOR  AP Y LATERAL</v>
      </c>
      <c r="K46" s="2"/>
      <c r="L46" s="2"/>
      <c r="M46" s="49">
        <v>1</v>
      </c>
      <c r="N46" s="57">
        <v>0</v>
      </c>
      <c r="O46" s="57">
        <f t="shared" si="0"/>
        <v>0</v>
      </c>
      <c r="P46" s="57">
        <f t="shared" si="1"/>
        <v>0</v>
      </c>
    </row>
    <row r="47" spans="1:16" s="10" customFormat="1" x14ac:dyDescent="0.25">
      <c r="A47" s="44">
        <v>45386</v>
      </c>
      <c r="B47" s="45" t="s">
        <v>262</v>
      </c>
      <c r="C47" s="46">
        <v>1069305469</v>
      </c>
      <c r="D47" s="3" t="s">
        <v>34</v>
      </c>
      <c r="E47" s="3" t="s">
        <v>266</v>
      </c>
      <c r="F47" s="47" t="s">
        <v>261</v>
      </c>
      <c r="G47" s="47" t="s">
        <v>217</v>
      </c>
      <c r="H47" s="48" t="s">
        <v>771</v>
      </c>
      <c r="I47" s="49">
        <v>873333</v>
      </c>
      <c r="J47" s="2" t="str">
        <f>VLOOKUP(I47,[1]Hoja6!A$1:B$57,2,FALSE)</f>
        <v>RADIOGRAFÍA DE PIE (AP, LATERAL Y OBLICUA)</v>
      </c>
      <c r="K47" s="2"/>
      <c r="L47" s="2"/>
      <c r="M47" s="49">
        <v>1</v>
      </c>
      <c r="N47" s="57">
        <v>0</v>
      </c>
      <c r="O47" s="57">
        <f t="shared" si="0"/>
        <v>0</v>
      </c>
      <c r="P47" s="57">
        <f t="shared" si="1"/>
        <v>0</v>
      </c>
    </row>
    <row r="48" spans="1:16" s="10" customFormat="1" x14ac:dyDescent="0.25">
      <c r="A48" s="44">
        <v>45386</v>
      </c>
      <c r="B48" s="45" t="s">
        <v>263</v>
      </c>
      <c r="C48" s="46">
        <v>20676750</v>
      </c>
      <c r="D48" s="3" t="s">
        <v>33</v>
      </c>
      <c r="E48" s="3" t="s">
        <v>206</v>
      </c>
      <c r="F48" s="47" t="s">
        <v>220</v>
      </c>
      <c r="G48" s="47" t="s">
        <v>217</v>
      </c>
      <c r="H48" s="48" t="s">
        <v>772</v>
      </c>
      <c r="I48" s="49">
        <v>871121</v>
      </c>
      <c r="J48" s="2" t="str">
        <f>VLOOKUP(I48,[1]Hoja6!A$1:B$57,2,FALSE)</f>
        <v>RADIOGRAFIA DE TORAX (P.A.O A.P.Y LATERAL, DECUBITO LATERAL, OBLICUAS O LATERAL CON BARIO)</v>
      </c>
      <c r="K48" s="2"/>
      <c r="L48" s="2"/>
      <c r="M48" s="49">
        <v>1</v>
      </c>
      <c r="N48" s="57">
        <v>0</v>
      </c>
      <c r="O48" s="57">
        <f t="shared" si="0"/>
        <v>0</v>
      </c>
      <c r="P48" s="57">
        <f t="shared" si="1"/>
        <v>0</v>
      </c>
    </row>
    <row r="49" spans="1:16" s="10" customFormat="1" x14ac:dyDescent="0.25">
      <c r="A49" s="44">
        <v>45386</v>
      </c>
      <c r="B49" s="45" t="s">
        <v>265</v>
      </c>
      <c r="C49" s="46">
        <v>1071164419</v>
      </c>
      <c r="D49" s="3" t="s">
        <v>33</v>
      </c>
      <c r="E49" s="3" t="s">
        <v>267</v>
      </c>
      <c r="F49" s="47" t="s">
        <v>220</v>
      </c>
      <c r="G49" s="47" t="s">
        <v>217</v>
      </c>
      <c r="H49" s="48" t="s">
        <v>774</v>
      </c>
      <c r="I49" s="49">
        <v>873431</v>
      </c>
      <c r="J49" s="2" t="str">
        <f>VLOOKUP(I49,[1]Hoja6!A$1:B$57,2,FALSE)</f>
        <v>RADIOGRAFIA DE TOBILLO AP LATERAL Y ROTACION INTERNA</v>
      </c>
      <c r="K49" s="2"/>
      <c r="L49" s="2"/>
      <c r="M49" s="49">
        <v>1</v>
      </c>
      <c r="N49" s="57">
        <v>0</v>
      </c>
      <c r="O49" s="57">
        <f t="shared" si="0"/>
        <v>0</v>
      </c>
      <c r="P49" s="57">
        <f t="shared" si="1"/>
        <v>0</v>
      </c>
    </row>
    <row r="50" spans="1:16" s="10" customFormat="1" x14ac:dyDescent="0.25">
      <c r="A50" s="44">
        <v>45386</v>
      </c>
      <c r="B50" s="45" t="s">
        <v>264</v>
      </c>
      <c r="C50" s="46">
        <v>52796046</v>
      </c>
      <c r="D50" s="3" t="s">
        <v>33</v>
      </c>
      <c r="E50" s="3" t="s">
        <v>224</v>
      </c>
      <c r="F50" s="47" t="s">
        <v>10</v>
      </c>
      <c r="G50" s="47" t="s">
        <v>217</v>
      </c>
      <c r="H50" s="48" t="s">
        <v>773</v>
      </c>
      <c r="I50" s="49">
        <v>871121</v>
      </c>
      <c r="J50" s="2" t="str">
        <f>VLOOKUP(I50,[1]Hoja6!A$1:B$57,2,FALSE)</f>
        <v>RADIOGRAFIA DE TORAX (P.A.O A.P.Y LATERAL, DECUBITO LATERAL, OBLICUAS O LATERAL CON BARIO)</v>
      </c>
      <c r="K50" s="2"/>
      <c r="L50" s="2"/>
      <c r="M50" s="49">
        <v>1</v>
      </c>
      <c r="N50" s="57">
        <v>0</v>
      </c>
      <c r="O50" s="57">
        <f t="shared" si="0"/>
        <v>0</v>
      </c>
      <c r="P50" s="57">
        <f t="shared" si="1"/>
        <v>0</v>
      </c>
    </row>
    <row r="51" spans="1:16" s="10" customFormat="1" x14ac:dyDescent="0.25">
      <c r="A51" s="44">
        <v>45387</v>
      </c>
      <c r="B51" s="45" t="s">
        <v>289</v>
      </c>
      <c r="C51" s="46">
        <v>20958341</v>
      </c>
      <c r="D51" s="3" t="s">
        <v>33</v>
      </c>
      <c r="E51" s="3" t="s">
        <v>290</v>
      </c>
      <c r="F51" s="47" t="s">
        <v>216</v>
      </c>
      <c r="G51" s="47" t="s">
        <v>50</v>
      </c>
      <c r="H51" s="48" t="s">
        <v>553</v>
      </c>
      <c r="I51" s="49">
        <v>873122</v>
      </c>
      <c r="J51" s="2" t="str">
        <f>VLOOKUP(I51,[1]Hoja6!A$1:B$57,2,FALSE)</f>
        <v>RADIOGRAFIA DE ANTEBRAZO</v>
      </c>
      <c r="K51" s="2"/>
      <c r="L51" s="2"/>
      <c r="M51" s="49">
        <v>1</v>
      </c>
      <c r="N51" s="57">
        <v>69700</v>
      </c>
      <c r="O51" s="57">
        <f t="shared" si="0"/>
        <v>48790</v>
      </c>
      <c r="P51" s="57">
        <f t="shared" si="1"/>
        <v>20910</v>
      </c>
    </row>
    <row r="52" spans="1:16" s="10" customFormat="1" x14ac:dyDescent="0.25">
      <c r="A52" s="44">
        <v>45387</v>
      </c>
      <c r="B52" s="45" t="s">
        <v>280</v>
      </c>
      <c r="C52" s="46">
        <v>1075872124</v>
      </c>
      <c r="D52" s="3" t="s">
        <v>33</v>
      </c>
      <c r="E52" s="3" t="s">
        <v>36</v>
      </c>
      <c r="F52" s="47" t="s">
        <v>44</v>
      </c>
      <c r="G52" s="47" t="s">
        <v>50</v>
      </c>
      <c r="H52" s="48" t="s">
        <v>549</v>
      </c>
      <c r="I52" s="49">
        <v>871121</v>
      </c>
      <c r="J52" s="2" t="str">
        <f>VLOOKUP(I52,[1]Hoja6!A$1:B$57,2,FALSE)</f>
        <v>RADIOGRAFIA DE TORAX (P.A.O A.P.Y LATERAL, DECUBITO LATERAL, OBLICUAS O LATERAL CON BARIO)</v>
      </c>
      <c r="K52" s="2"/>
      <c r="L52" s="2"/>
      <c r="M52" s="49">
        <v>1</v>
      </c>
      <c r="N52" s="57">
        <v>93600</v>
      </c>
      <c r="O52" s="57">
        <f t="shared" si="0"/>
        <v>65519.999999999993</v>
      </c>
      <c r="P52" s="57">
        <f t="shared" si="1"/>
        <v>28080</v>
      </c>
    </row>
    <row r="53" spans="1:16" s="10" customFormat="1" x14ac:dyDescent="0.25">
      <c r="A53" s="44">
        <v>45387</v>
      </c>
      <c r="B53" s="45" t="s">
        <v>291</v>
      </c>
      <c r="C53" s="46">
        <v>22582420</v>
      </c>
      <c r="D53" s="3" t="s">
        <v>33</v>
      </c>
      <c r="E53" s="3" t="s">
        <v>292</v>
      </c>
      <c r="F53" s="47" t="s">
        <v>10</v>
      </c>
      <c r="G53" s="47" t="s">
        <v>31</v>
      </c>
      <c r="H53" s="48" t="s">
        <v>779</v>
      </c>
      <c r="I53" s="49">
        <v>873333</v>
      </c>
      <c r="J53" s="2" t="str">
        <f>VLOOKUP(I53,[1]Hoja6!A$1:B$57,2,FALSE)</f>
        <v>RADIOGRAFÍA DE PIE (AP, LATERAL Y OBLICUA)</v>
      </c>
      <c r="K53" s="2"/>
      <c r="L53" s="2"/>
      <c r="M53" s="49">
        <v>1</v>
      </c>
      <c r="N53" s="57">
        <v>0</v>
      </c>
      <c r="O53" s="57">
        <f t="shared" si="0"/>
        <v>0</v>
      </c>
      <c r="P53" s="57">
        <f t="shared" si="1"/>
        <v>0</v>
      </c>
    </row>
    <row r="54" spans="1:16" s="10" customFormat="1" x14ac:dyDescent="0.25">
      <c r="A54" s="44">
        <v>45387</v>
      </c>
      <c r="B54" s="45" t="s">
        <v>294</v>
      </c>
      <c r="C54" s="46">
        <v>1071172243</v>
      </c>
      <c r="D54" s="3" t="s">
        <v>34</v>
      </c>
      <c r="E54" s="3" t="s">
        <v>247</v>
      </c>
      <c r="F54" s="47" t="s">
        <v>216</v>
      </c>
      <c r="G54" s="47" t="s">
        <v>217</v>
      </c>
      <c r="H54" s="48" t="s">
        <v>781</v>
      </c>
      <c r="I54" s="49">
        <v>871121</v>
      </c>
      <c r="J54" s="2" t="str">
        <f>VLOOKUP(I54,[1]Hoja6!A$1:B$57,2,FALSE)</f>
        <v>RADIOGRAFIA DE TORAX (P.A.O A.P.Y LATERAL, DECUBITO LATERAL, OBLICUAS O LATERAL CON BARIO)</v>
      </c>
      <c r="K54" s="2"/>
      <c r="L54" s="2"/>
      <c r="M54" s="49">
        <v>1</v>
      </c>
      <c r="N54" s="57">
        <v>0</v>
      </c>
      <c r="O54" s="57">
        <f t="shared" si="0"/>
        <v>0</v>
      </c>
      <c r="P54" s="57">
        <f t="shared" si="1"/>
        <v>0</v>
      </c>
    </row>
    <row r="55" spans="1:16" s="10" customFormat="1" x14ac:dyDescent="0.25">
      <c r="A55" s="44">
        <v>45387</v>
      </c>
      <c r="B55" s="45" t="s">
        <v>268</v>
      </c>
      <c r="C55" s="46">
        <v>23433674</v>
      </c>
      <c r="D55" s="3" t="s">
        <v>33</v>
      </c>
      <c r="E55" s="3" t="s">
        <v>269</v>
      </c>
      <c r="F55" s="47" t="s">
        <v>220</v>
      </c>
      <c r="G55" s="47" t="s">
        <v>50</v>
      </c>
      <c r="H55" s="48" t="s">
        <v>546</v>
      </c>
      <c r="I55" s="49">
        <v>873335</v>
      </c>
      <c r="J55" s="2" t="str">
        <f>VLOOKUP(I55,[1]Hoja6!A$1:B$57,2,FALSE)</f>
        <v>RADIOGRAFIA DE CALCANEO AXIAL Y LATERAL</v>
      </c>
      <c r="K55" s="2"/>
      <c r="L55" s="2"/>
      <c r="M55" s="49">
        <v>2</v>
      </c>
      <c r="N55" s="57">
        <v>117120</v>
      </c>
      <c r="O55" s="57">
        <f t="shared" si="0"/>
        <v>81984</v>
      </c>
      <c r="P55" s="57">
        <f t="shared" si="1"/>
        <v>35136</v>
      </c>
    </row>
    <row r="56" spans="1:16" s="10" customFormat="1" x14ac:dyDescent="0.25">
      <c r="A56" s="44">
        <v>45387</v>
      </c>
      <c r="B56" s="45" t="s">
        <v>281</v>
      </c>
      <c r="C56" s="46" t="s">
        <v>282</v>
      </c>
      <c r="D56" s="3" t="s">
        <v>33</v>
      </c>
      <c r="E56" s="3" t="s">
        <v>136</v>
      </c>
      <c r="F56" s="47" t="s">
        <v>44</v>
      </c>
      <c r="G56" s="47" t="s">
        <v>50</v>
      </c>
      <c r="H56" s="48" t="s">
        <v>548</v>
      </c>
      <c r="I56" s="49">
        <v>873313</v>
      </c>
      <c r="J56" s="2" t="str">
        <f>VLOOKUP(I56,[1]Hoja6!A$1:B$57,2,FALSE)</f>
        <v>RADIOGRAFIA DE PIERNA AP Y LATERAL</v>
      </c>
      <c r="K56" s="2"/>
      <c r="L56" s="2"/>
      <c r="M56" s="49">
        <v>1</v>
      </c>
      <c r="N56" s="57">
        <v>94900</v>
      </c>
      <c r="O56" s="57">
        <f t="shared" si="0"/>
        <v>66430</v>
      </c>
      <c r="P56" s="57">
        <f t="shared" si="1"/>
        <v>28470</v>
      </c>
    </row>
    <row r="57" spans="1:16" s="10" customFormat="1" x14ac:dyDescent="0.25">
      <c r="A57" s="44">
        <v>45387</v>
      </c>
      <c r="B57" s="45" t="s">
        <v>274</v>
      </c>
      <c r="C57" s="46">
        <v>51634617</v>
      </c>
      <c r="D57" s="3" t="s">
        <v>33</v>
      </c>
      <c r="E57" s="3" t="s">
        <v>107</v>
      </c>
      <c r="F57" s="47" t="s">
        <v>220</v>
      </c>
      <c r="G57" s="47" t="s">
        <v>50</v>
      </c>
      <c r="H57" s="48" t="s">
        <v>545</v>
      </c>
      <c r="I57" s="49">
        <v>873210</v>
      </c>
      <c r="J57" s="2" t="str">
        <f>VLOOKUP(I57,[1]Hoja6!A$1:B$57,2,FALSE)</f>
        <v>RADIOGRAFIA DE DEDOS EN MANO</v>
      </c>
      <c r="K57" s="2"/>
      <c r="L57" s="2"/>
      <c r="M57" s="49">
        <v>2</v>
      </c>
      <c r="N57" s="57">
        <v>117120</v>
      </c>
      <c r="O57" s="57">
        <f t="shared" si="0"/>
        <v>81984</v>
      </c>
      <c r="P57" s="57">
        <f t="shared" si="1"/>
        <v>35136</v>
      </c>
    </row>
    <row r="58" spans="1:16" s="10" customFormat="1" x14ac:dyDescent="0.25">
      <c r="A58" s="44">
        <v>45387</v>
      </c>
      <c r="B58" s="45" t="s">
        <v>274</v>
      </c>
      <c r="C58" s="46">
        <v>51634617</v>
      </c>
      <c r="D58" s="3" t="s">
        <v>33</v>
      </c>
      <c r="E58" s="3" t="s">
        <v>107</v>
      </c>
      <c r="F58" s="47" t="s">
        <v>220</v>
      </c>
      <c r="G58" s="47" t="s">
        <v>50</v>
      </c>
      <c r="H58" s="48" t="s">
        <v>545</v>
      </c>
      <c r="I58" s="49">
        <v>873333</v>
      </c>
      <c r="J58" s="2" t="str">
        <f>VLOOKUP(I58,[1]Hoja6!A$1:B$57,2,FALSE)</f>
        <v>RADIOGRAFÍA DE PIE (AP, LATERAL Y OBLICUA)</v>
      </c>
      <c r="K58" s="2"/>
      <c r="L58" s="2"/>
      <c r="M58" s="49">
        <v>1</v>
      </c>
      <c r="N58" s="57">
        <v>58560</v>
      </c>
      <c r="O58" s="57">
        <f t="shared" si="0"/>
        <v>40992</v>
      </c>
      <c r="P58" s="57">
        <f t="shared" si="1"/>
        <v>17568</v>
      </c>
    </row>
    <row r="59" spans="1:16" s="10" customFormat="1" x14ac:dyDescent="0.25">
      <c r="A59" s="44">
        <v>45387</v>
      </c>
      <c r="B59" s="45" t="s">
        <v>274</v>
      </c>
      <c r="C59" s="46">
        <v>51634617</v>
      </c>
      <c r="D59" s="3" t="s">
        <v>33</v>
      </c>
      <c r="E59" s="3" t="s">
        <v>107</v>
      </c>
      <c r="F59" s="47" t="s">
        <v>220</v>
      </c>
      <c r="G59" s="47" t="s">
        <v>50</v>
      </c>
      <c r="H59" s="48" t="s">
        <v>545</v>
      </c>
      <c r="I59" s="49">
        <v>873303</v>
      </c>
      <c r="J59" s="2" t="str">
        <f>VLOOKUP(I59,[1]Hoja6!A$1:B$57,2,FALSE)</f>
        <v>RADIOGRAFIA COMPARATIVA DE PIES CON APOYO (AP Y LATERAL)</v>
      </c>
      <c r="K59" s="2"/>
      <c r="L59" s="2"/>
      <c r="M59" s="49">
        <v>1</v>
      </c>
      <c r="N59" s="57">
        <v>26400</v>
      </c>
      <c r="O59" s="57">
        <f t="shared" si="0"/>
        <v>18480</v>
      </c>
      <c r="P59" s="57">
        <f t="shared" si="1"/>
        <v>7920</v>
      </c>
    </row>
    <row r="60" spans="1:16" s="10" customFormat="1" x14ac:dyDescent="0.25">
      <c r="A60" s="44">
        <v>45387</v>
      </c>
      <c r="B60" s="45" t="s">
        <v>275</v>
      </c>
      <c r="C60" s="46">
        <v>35221550</v>
      </c>
      <c r="D60" s="3" t="s">
        <v>33</v>
      </c>
      <c r="E60" s="3" t="s">
        <v>56</v>
      </c>
      <c r="F60" s="47" t="s">
        <v>276</v>
      </c>
      <c r="G60" s="47" t="s">
        <v>31</v>
      </c>
      <c r="H60" s="48" t="s">
        <v>776</v>
      </c>
      <c r="I60" s="49">
        <v>873210</v>
      </c>
      <c r="J60" s="2" t="str">
        <f>VLOOKUP(I60,[1]Hoja6!A$1:B$57,2,FALSE)</f>
        <v>RADIOGRAFIA DE DEDOS EN MANO</v>
      </c>
      <c r="K60" s="2"/>
      <c r="L60" s="2"/>
      <c r="M60" s="49">
        <v>1</v>
      </c>
      <c r="N60" s="57">
        <v>0</v>
      </c>
      <c r="O60" s="57">
        <f t="shared" si="0"/>
        <v>0</v>
      </c>
      <c r="P60" s="57">
        <f t="shared" si="1"/>
        <v>0</v>
      </c>
    </row>
    <row r="61" spans="1:16" s="10" customFormat="1" x14ac:dyDescent="0.25">
      <c r="A61" s="44">
        <v>45387</v>
      </c>
      <c r="B61" s="45" t="s">
        <v>287</v>
      </c>
      <c r="C61" s="46">
        <v>1071173409</v>
      </c>
      <c r="D61" s="3" t="s">
        <v>33</v>
      </c>
      <c r="E61" s="3" t="s">
        <v>288</v>
      </c>
      <c r="F61" s="47" t="s">
        <v>10</v>
      </c>
      <c r="G61" s="47" t="s">
        <v>50</v>
      </c>
      <c r="H61" s="48" t="s">
        <v>550</v>
      </c>
      <c r="I61" s="49">
        <v>873411</v>
      </c>
      <c r="J61" s="2" t="str">
        <f>VLOOKUP(I61,[1]Hoja6!A$1:B$57,2,FALSE)</f>
        <v>RADIOGRAFIA DE PELVIS O  ARTICULACION COXO-FEMORAL  (AP, LATERAL )</v>
      </c>
      <c r="K61" s="2"/>
      <c r="L61" s="2"/>
      <c r="M61" s="49">
        <v>1</v>
      </c>
      <c r="N61" s="57">
        <v>55800</v>
      </c>
      <c r="O61" s="57">
        <f t="shared" si="0"/>
        <v>39060</v>
      </c>
      <c r="P61" s="57">
        <f t="shared" si="1"/>
        <v>16740</v>
      </c>
    </row>
    <row r="62" spans="1:16" s="10" customFormat="1" x14ac:dyDescent="0.25">
      <c r="A62" s="44">
        <v>45387</v>
      </c>
      <c r="B62" s="45" t="s">
        <v>287</v>
      </c>
      <c r="C62" s="46">
        <v>1071173409</v>
      </c>
      <c r="D62" s="3" t="s">
        <v>33</v>
      </c>
      <c r="E62" s="3" t="s">
        <v>288</v>
      </c>
      <c r="F62" s="47" t="s">
        <v>10</v>
      </c>
      <c r="G62" s="47" t="s">
        <v>50</v>
      </c>
      <c r="H62" s="48" t="s">
        <v>550</v>
      </c>
      <c r="I62" s="49">
        <v>873412</v>
      </c>
      <c r="J62" s="2" t="str">
        <f>VLOOKUP(I62,[1]Hoja6!A$1:B$57,2,FALSE)</f>
        <v>RADIOGRAFIA DE PELVIS (CADERA) COMPARATIVA    (54)</v>
      </c>
      <c r="K62" s="2"/>
      <c r="L62" s="2"/>
      <c r="M62" s="49">
        <v>1</v>
      </c>
      <c r="N62" s="57">
        <v>29700</v>
      </c>
      <c r="O62" s="57">
        <f t="shared" si="0"/>
        <v>20790</v>
      </c>
      <c r="P62" s="57">
        <f t="shared" si="1"/>
        <v>8910</v>
      </c>
    </row>
    <row r="63" spans="1:16" s="10" customFormat="1" x14ac:dyDescent="0.25">
      <c r="A63" s="44">
        <v>45387</v>
      </c>
      <c r="B63" s="45" t="s">
        <v>270</v>
      </c>
      <c r="C63" s="46">
        <v>39685339</v>
      </c>
      <c r="D63" s="3" t="s">
        <v>33</v>
      </c>
      <c r="E63" s="3" t="s">
        <v>206</v>
      </c>
      <c r="F63" s="47" t="s">
        <v>220</v>
      </c>
      <c r="G63" s="47" t="s">
        <v>50</v>
      </c>
      <c r="H63" s="48" t="s">
        <v>547</v>
      </c>
      <c r="I63" s="49">
        <v>871121</v>
      </c>
      <c r="J63" s="2" t="str">
        <f>VLOOKUP(I63,[1]Hoja6!A$1:B$57,2,FALSE)</f>
        <v>RADIOGRAFIA DE TORAX (P.A.O A.P.Y LATERAL, DECUBITO LATERAL, OBLICUAS O LATERAL CON BARIO)</v>
      </c>
      <c r="K63" s="2"/>
      <c r="L63" s="2"/>
      <c r="M63" s="49">
        <v>1</v>
      </c>
      <c r="N63" s="57">
        <v>83200</v>
      </c>
      <c r="O63" s="57">
        <f t="shared" si="0"/>
        <v>58239.999999999993</v>
      </c>
      <c r="P63" s="57">
        <f t="shared" si="1"/>
        <v>24960</v>
      </c>
    </row>
    <row r="64" spans="1:16" s="10" customFormat="1" x14ac:dyDescent="0.25">
      <c r="A64" s="44">
        <v>45387</v>
      </c>
      <c r="B64" s="45" t="s">
        <v>272</v>
      </c>
      <c r="C64" s="46">
        <v>3068457</v>
      </c>
      <c r="D64" s="3" t="s">
        <v>34</v>
      </c>
      <c r="E64" s="3" t="s">
        <v>273</v>
      </c>
      <c r="F64" s="47" t="s">
        <v>220</v>
      </c>
      <c r="G64" s="47" t="s">
        <v>50</v>
      </c>
      <c r="H64" s="48">
        <v>3068457</v>
      </c>
      <c r="I64" s="49">
        <v>871121</v>
      </c>
      <c r="J64" s="2" t="str">
        <f>VLOOKUP(I64,[1]Hoja6!A$1:B$57,2,FALSE)</f>
        <v>RADIOGRAFIA DE TORAX (P.A.O A.P.Y LATERAL, DECUBITO LATERAL, OBLICUAS O LATERAL CON BARIO)</v>
      </c>
      <c r="K64" s="2"/>
      <c r="L64" s="2"/>
      <c r="M64" s="49">
        <v>1</v>
      </c>
      <c r="N64" s="57">
        <v>83200</v>
      </c>
      <c r="O64" s="57">
        <f t="shared" si="0"/>
        <v>58239.999999999993</v>
      </c>
      <c r="P64" s="57">
        <f t="shared" si="1"/>
        <v>24960</v>
      </c>
    </row>
    <row r="65" spans="1:16" s="10" customFormat="1" x14ac:dyDescent="0.25">
      <c r="A65" s="44">
        <v>45387</v>
      </c>
      <c r="B65" s="45" t="s">
        <v>293</v>
      </c>
      <c r="C65" s="46">
        <v>1071169835</v>
      </c>
      <c r="D65" s="3" t="s">
        <v>33</v>
      </c>
      <c r="E65" s="3" t="s">
        <v>151</v>
      </c>
      <c r="F65" s="47" t="s">
        <v>44</v>
      </c>
      <c r="G65" s="47" t="s">
        <v>217</v>
      </c>
      <c r="H65" s="48" t="s">
        <v>780</v>
      </c>
      <c r="I65" s="49">
        <v>873210</v>
      </c>
      <c r="J65" s="2" t="str">
        <f>VLOOKUP(I65,[1]Hoja6!A$1:B$57,2,FALSE)</f>
        <v>RADIOGRAFIA DE DEDOS EN MANO</v>
      </c>
      <c r="K65" s="2"/>
      <c r="L65" s="2"/>
      <c r="M65" s="49">
        <v>2</v>
      </c>
      <c r="N65" s="57">
        <v>0</v>
      </c>
      <c r="O65" s="57">
        <f t="shared" si="0"/>
        <v>0</v>
      </c>
      <c r="P65" s="57">
        <f t="shared" si="1"/>
        <v>0</v>
      </c>
    </row>
    <row r="66" spans="1:16" s="10" customFormat="1" x14ac:dyDescent="0.25">
      <c r="A66" s="44">
        <v>45387</v>
      </c>
      <c r="B66" s="45" t="s">
        <v>271</v>
      </c>
      <c r="C66" s="46">
        <v>20678759</v>
      </c>
      <c r="D66" s="3" t="s">
        <v>34</v>
      </c>
      <c r="E66" s="3" t="s">
        <v>111</v>
      </c>
      <c r="F66" s="47" t="s">
        <v>10</v>
      </c>
      <c r="G66" s="47" t="s">
        <v>217</v>
      </c>
      <c r="H66" s="48" t="s">
        <v>775</v>
      </c>
      <c r="I66" s="49">
        <v>871121</v>
      </c>
      <c r="J66" s="2" t="str">
        <f>VLOOKUP(I66,[1]Hoja6!A$1:B$57,2,FALSE)</f>
        <v>RADIOGRAFIA DE TORAX (P.A.O A.P.Y LATERAL, DECUBITO LATERAL, OBLICUAS O LATERAL CON BARIO)</v>
      </c>
      <c r="K66" s="2"/>
      <c r="L66" s="2"/>
      <c r="M66" s="49">
        <v>1</v>
      </c>
      <c r="N66" s="57">
        <v>0</v>
      </c>
      <c r="O66" s="57">
        <f t="shared" si="0"/>
        <v>0</v>
      </c>
      <c r="P66" s="57">
        <f t="shared" si="1"/>
        <v>0</v>
      </c>
    </row>
    <row r="67" spans="1:16" s="10" customFormat="1" x14ac:dyDescent="0.25">
      <c r="A67" s="44">
        <v>45387</v>
      </c>
      <c r="B67" s="45" t="s">
        <v>277</v>
      </c>
      <c r="C67" s="46">
        <v>40028803</v>
      </c>
      <c r="D67" s="3" t="s">
        <v>33</v>
      </c>
      <c r="E67" s="3" t="s">
        <v>278</v>
      </c>
      <c r="F67" s="47" t="s">
        <v>279</v>
      </c>
      <c r="G67" s="47" t="s">
        <v>31</v>
      </c>
      <c r="H67" s="48" t="s">
        <v>777</v>
      </c>
      <c r="I67" s="49">
        <v>873333</v>
      </c>
      <c r="J67" s="2" t="str">
        <f>VLOOKUP(I67,[1]Hoja6!A$1:B$57,2,FALSE)</f>
        <v>RADIOGRAFÍA DE PIE (AP, LATERAL Y OBLICUA)</v>
      </c>
      <c r="K67" s="2"/>
      <c r="L67" s="2"/>
      <c r="M67" s="49">
        <v>1</v>
      </c>
      <c r="N67" s="57">
        <v>0</v>
      </c>
      <c r="O67" s="57">
        <f t="shared" si="0"/>
        <v>0</v>
      </c>
      <c r="P67" s="57">
        <f t="shared" si="1"/>
        <v>0</v>
      </c>
    </row>
    <row r="68" spans="1:16" s="10" customFormat="1" x14ac:dyDescent="0.25">
      <c r="A68" s="44">
        <v>45387</v>
      </c>
      <c r="B68" s="45" t="s">
        <v>277</v>
      </c>
      <c r="C68" s="46">
        <v>40028803</v>
      </c>
      <c r="D68" s="3" t="s">
        <v>33</v>
      </c>
      <c r="E68" s="3" t="s">
        <v>278</v>
      </c>
      <c r="F68" s="47" t="s">
        <v>279</v>
      </c>
      <c r="G68" s="47" t="s">
        <v>31</v>
      </c>
      <c r="H68" s="48" t="s">
        <v>777</v>
      </c>
      <c r="I68" s="49">
        <v>873431</v>
      </c>
      <c r="J68" s="2" t="str">
        <f>VLOOKUP(I68,[1]Hoja6!A$1:B$57,2,FALSE)</f>
        <v>RADIOGRAFIA DE TOBILLO AP LATERAL Y ROTACION INTERNA</v>
      </c>
      <c r="K68" s="2"/>
      <c r="L68" s="2"/>
      <c r="M68" s="49">
        <v>1</v>
      </c>
      <c r="N68" s="57">
        <v>0</v>
      </c>
      <c r="O68" s="57">
        <f t="shared" si="0"/>
        <v>0</v>
      </c>
      <c r="P68" s="57">
        <f t="shared" si="1"/>
        <v>0</v>
      </c>
    </row>
    <row r="69" spans="1:16" s="10" customFormat="1" x14ac:dyDescent="0.25">
      <c r="A69" s="44">
        <v>45387</v>
      </c>
      <c r="B69" s="45" t="s">
        <v>283</v>
      </c>
      <c r="C69" s="46" t="s">
        <v>284</v>
      </c>
      <c r="D69" s="3" t="s">
        <v>34</v>
      </c>
      <c r="E69" s="3" t="s">
        <v>285</v>
      </c>
      <c r="F69" s="47" t="s">
        <v>286</v>
      </c>
      <c r="G69" s="47" t="s">
        <v>31</v>
      </c>
      <c r="H69" s="48" t="s">
        <v>778</v>
      </c>
      <c r="I69" s="49">
        <v>871121</v>
      </c>
      <c r="J69" s="2" t="str">
        <f>VLOOKUP(I69,[1]Hoja6!A$1:B$57,2,FALSE)</f>
        <v>RADIOGRAFIA DE TORAX (P.A.O A.P.Y LATERAL, DECUBITO LATERAL, OBLICUAS O LATERAL CON BARIO)</v>
      </c>
      <c r="K69" s="2"/>
      <c r="L69" s="2"/>
      <c r="M69" s="49">
        <v>1</v>
      </c>
      <c r="N69" s="57">
        <v>0</v>
      </c>
      <c r="O69" s="57">
        <f t="shared" si="0"/>
        <v>0</v>
      </c>
      <c r="P69" s="57">
        <f t="shared" si="1"/>
        <v>0</v>
      </c>
    </row>
    <row r="70" spans="1:16" s="10" customFormat="1" x14ac:dyDescent="0.25">
      <c r="A70" s="44">
        <v>45388</v>
      </c>
      <c r="B70" s="45" t="s">
        <v>297</v>
      </c>
      <c r="C70" s="46">
        <v>1071171952</v>
      </c>
      <c r="D70" s="3" t="s">
        <v>33</v>
      </c>
      <c r="E70" s="3" t="s">
        <v>298</v>
      </c>
      <c r="F70" s="47" t="s">
        <v>10</v>
      </c>
      <c r="G70" s="47" t="s">
        <v>217</v>
      </c>
      <c r="H70" s="48" t="s">
        <v>784</v>
      </c>
      <c r="I70" s="49">
        <v>873420</v>
      </c>
      <c r="J70" s="2" t="str">
        <f>VLOOKUP(I70,[1]Hoja6!A$1:B$57,2,FALSE)</f>
        <v>RADIOGRAFIA DE RODILLA AP, LATERAL</v>
      </c>
      <c r="K70" s="2"/>
      <c r="L70" s="2"/>
      <c r="M70" s="49">
        <v>1</v>
      </c>
      <c r="N70" s="57">
        <v>0</v>
      </c>
      <c r="O70" s="57">
        <f t="shared" ref="O70:O133" si="2">+N70*70%</f>
        <v>0</v>
      </c>
      <c r="P70" s="57">
        <f t="shared" ref="P70:P133" si="3">+N70*30%</f>
        <v>0</v>
      </c>
    </row>
    <row r="71" spans="1:16" s="10" customFormat="1" x14ac:dyDescent="0.25">
      <c r="A71" s="44">
        <v>45388</v>
      </c>
      <c r="B71" s="45" t="s">
        <v>303</v>
      </c>
      <c r="C71" s="46">
        <v>16357946</v>
      </c>
      <c r="D71" s="3" t="s">
        <v>34</v>
      </c>
      <c r="E71" s="3" t="s">
        <v>302</v>
      </c>
      <c r="F71" s="47" t="s">
        <v>44</v>
      </c>
      <c r="G71" s="47" t="s">
        <v>217</v>
      </c>
      <c r="H71" s="48" t="s">
        <v>787</v>
      </c>
      <c r="I71" s="49">
        <v>870107</v>
      </c>
      <c r="J71" s="2" t="str">
        <f>VLOOKUP(I71,[1]Hoja6!A$1:B$57,2,FALSE)</f>
        <v>RADIOGRAFIA DE HUESOS NASALES</v>
      </c>
      <c r="K71" s="2"/>
      <c r="L71" s="2"/>
      <c r="M71" s="49">
        <v>1</v>
      </c>
      <c r="N71" s="57">
        <v>0</v>
      </c>
      <c r="O71" s="57">
        <f t="shared" si="2"/>
        <v>0</v>
      </c>
      <c r="P71" s="57">
        <f t="shared" si="3"/>
        <v>0</v>
      </c>
    </row>
    <row r="72" spans="1:16" s="10" customFormat="1" x14ac:dyDescent="0.25">
      <c r="A72" s="44">
        <v>45388</v>
      </c>
      <c r="B72" s="45" t="s">
        <v>296</v>
      </c>
      <c r="C72" s="46">
        <v>20676186</v>
      </c>
      <c r="D72" s="3" t="s">
        <v>33</v>
      </c>
      <c r="E72" s="3" t="s">
        <v>219</v>
      </c>
      <c r="F72" s="47" t="s">
        <v>44</v>
      </c>
      <c r="G72" s="47" t="s">
        <v>217</v>
      </c>
      <c r="H72" s="48" t="s">
        <v>783</v>
      </c>
      <c r="I72" s="49">
        <v>871121</v>
      </c>
      <c r="J72" s="2" t="str">
        <f>VLOOKUP(I72,[1]Hoja6!A$1:B$57,2,FALSE)</f>
        <v>RADIOGRAFIA DE TORAX (P.A.O A.P.Y LATERAL, DECUBITO LATERAL, OBLICUAS O LATERAL CON BARIO)</v>
      </c>
      <c r="K72" s="2"/>
      <c r="L72" s="2"/>
      <c r="M72" s="49">
        <v>1</v>
      </c>
      <c r="N72" s="57">
        <v>0</v>
      </c>
      <c r="O72" s="57">
        <f t="shared" si="2"/>
        <v>0</v>
      </c>
      <c r="P72" s="57">
        <f t="shared" si="3"/>
        <v>0</v>
      </c>
    </row>
    <row r="73" spans="1:16" s="10" customFormat="1" x14ac:dyDescent="0.25">
      <c r="A73" s="44">
        <v>45388</v>
      </c>
      <c r="B73" s="45" t="s">
        <v>295</v>
      </c>
      <c r="C73" s="46">
        <v>21064611</v>
      </c>
      <c r="D73" s="3" t="s">
        <v>33</v>
      </c>
      <c r="E73" s="3">
        <v>89</v>
      </c>
      <c r="F73" s="47" t="s">
        <v>220</v>
      </c>
      <c r="G73" s="47" t="s">
        <v>217</v>
      </c>
      <c r="H73" s="48" t="s">
        <v>782</v>
      </c>
      <c r="I73" s="49">
        <v>871121</v>
      </c>
      <c r="J73" s="2" t="str">
        <f>VLOOKUP(I73,[1]Hoja6!A$1:B$57,2,FALSE)</f>
        <v>RADIOGRAFIA DE TORAX (P.A.O A.P.Y LATERAL, DECUBITO LATERAL, OBLICUAS O LATERAL CON BARIO)</v>
      </c>
      <c r="K73" s="2"/>
      <c r="L73" s="2"/>
      <c r="M73" s="49">
        <v>1</v>
      </c>
      <c r="N73" s="57">
        <v>0</v>
      </c>
      <c r="O73" s="57">
        <f t="shared" si="2"/>
        <v>0</v>
      </c>
      <c r="P73" s="57">
        <f t="shared" si="3"/>
        <v>0</v>
      </c>
    </row>
    <row r="74" spans="1:16" s="10" customFormat="1" x14ac:dyDescent="0.25">
      <c r="A74" s="44">
        <v>45388</v>
      </c>
      <c r="B74" s="45" t="s">
        <v>299</v>
      </c>
      <c r="C74" s="46">
        <v>1071173461</v>
      </c>
      <c r="D74" s="3" t="s">
        <v>33</v>
      </c>
      <c r="E74" s="3" t="s">
        <v>300</v>
      </c>
      <c r="F74" s="47" t="s">
        <v>220</v>
      </c>
      <c r="G74" s="47" t="s">
        <v>217</v>
      </c>
      <c r="H74" s="48" t="s">
        <v>785</v>
      </c>
      <c r="I74" s="49">
        <v>871121</v>
      </c>
      <c r="J74" s="2" t="str">
        <f>VLOOKUP(I74,[1]Hoja6!A$1:B$57,2,FALSE)</f>
        <v>RADIOGRAFIA DE TORAX (P.A.O A.P.Y LATERAL, DECUBITO LATERAL, OBLICUAS O LATERAL CON BARIO)</v>
      </c>
      <c r="K74" s="2"/>
      <c r="L74" s="2"/>
      <c r="M74" s="49">
        <v>1</v>
      </c>
      <c r="N74" s="57">
        <v>0</v>
      </c>
      <c r="O74" s="57">
        <f t="shared" si="2"/>
        <v>0</v>
      </c>
      <c r="P74" s="57">
        <f t="shared" si="3"/>
        <v>0</v>
      </c>
    </row>
    <row r="75" spans="1:16" s="10" customFormat="1" x14ac:dyDescent="0.25">
      <c r="A75" s="44">
        <v>45388</v>
      </c>
      <c r="B75" s="45" t="s">
        <v>301</v>
      </c>
      <c r="C75" s="46">
        <v>1071173126</v>
      </c>
      <c r="D75" s="3" t="s">
        <v>33</v>
      </c>
      <c r="E75" s="3" t="s">
        <v>123</v>
      </c>
      <c r="F75" s="47" t="s">
        <v>220</v>
      </c>
      <c r="G75" s="47" t="s">
        <v>217</v>
      </c>
      <c r="H75" s="48" t="s">
        <v>786</v>
      </c>
      <c r="I75" s="49">
        <v>870104</v>
      </c>
      <c r="J75" s="2" t="str">
        <f>VLOOKUP(I75,[1]Hoja6!A$1:B$57,2,FALSE)</f>
        <v>RADIOGRAFIA DE MALAR</v>
      </c>
      <c r="K75" s="2"/>
      <c r="L75" s="2"/>
      <c r="M75" s="49">
        <v>1</v>
      </c>
      <c r="N75" s="57">
        <v>0</v>
      </c>
      <c r="O75" s="57">
        <f t="shared" si="2"/>
        <v>0</v>
      </c>
      <c r="P75" s="57">
        <f t="shared" si="3"/>
        <v>0</v>
      </c>
    </row>
    <row r="76" spans="1:16" s="10" customFormat="1" x14ac:dyDescent="0.25">
      <c r="A76" s="44">
        <v>45390</v>
      </c>
      <c r="B76" s="45" t="s">
        <v>304</v>
      </c>
      <c r="C76" s="46">
        <v>65706929</v>
      </c>
      <c r="D76" s="3" t="s">
        <v>33</v>
      </c>
      <c r="E76" s="3">
        <v>46</v>
      </c>
      <c r="F76" s="47" t="s">
        <v>44</v>
      </c>
      <c r="G76" s="47" t="s">
        <v>217</v>
      </c>
      <c r="H76" s="48" t="s">
        <v>788</v>
      </c>
      <c r="I76" s="49">
        <v>872002</v>
      </c>
      <c r="J76" s="2" t="str">
        <f>VLOOKUP(I76,[1]Hoja6!A$1:B$57,2,FALSE)</f>
        <v>RADIOGRAFIA DE ABDOMEN SIMPLE</v>
      </c>
      <c r="K76" s="2"/>
      <c r="L76" s="2"/>
      <c r="M76" s="49">
        <v>1</v>
      </c>
      <c r="N76" s="57">
        <v>0</v>
      </c>
      <c r="O76" s="57">
        <f t="shared" si="2"/>
        <v>0</v>
      </c>
      <c r="P76" s="57">
        <f t="shared" si="3"/>
        <v>0</v>
      </c>
    </row>
    <row r="77" spans="1:16" s="10" customFormat="1" x14ac:dyDescent="0.25">
      <c r="A77" s="44">
        <v>45390</v>
      </c>
      <c r="B77" s="45" t="s">
        <v>316</v>
      </c>
      <c r="C77" s="46">
        <v>1071170910</v>
      </c>
      <c r="D77" s="3" t="s">
        <v>33</v>
      </c>
      <c r="E77" s="3" t="s">
        <v>317</v>
      </c>
      <c r="F77" s="47" t="s">
        <v>10</v>
      </c>
      <c r="G77" s="47" t="s">
        <v>217</v>
      </c>
      <c r="H77" s="48" t="s">
        <v>794</v>
      </c>
      <c r="I77" s="49">
        <v>873431</v>
      </c>
      <c r="J77" s="2" t="str">
        <f>VLOOKUP(I77,[1]Hoja6!A$1:B$57,2,FALSE)</f>
        <v>RADIOGRAFIA DE TOBILLO AP LATERAL Y ROTACION INTERNA</v>
      </c>
      <c r="K77" s="2"/>
      <c r="L77" s="2"/>
      <c r="M77" s="49">
        <v>1</v>
      </c>
      <c r="N77" s="57">
        <v>0</v>
      </c>
      <c r="O77" s="57">
        <f t="shared" si="2"/>
        <v>0</v>
      </c>
      <c r="P77" s="57">
        <f t="shared" si="3"/>
        <v>0</v>
      </c>
    </row>
    <row r="78" spans="1:16" s="10" customFormat="1" x14ac:dyDescent="0.25">
      <c r="A78" s="44">
        <v>45390</v>
      </c>
      <c r="B78" s="45" t="s">
        <v>320</v>
      </c>
      <c r="C78" s="46">
        <v>1142114968</v>
      </c>
      <c r="D78" s="3" t="s">
        <v>33</v>
      </c>
      <c r="E78" s="3" t="s">
        <v>151</v>
      </c>
      <c r="F78" s="47" t="s">
        <v>44</v>
      </c>
      <c r="G78" s="47" t="s">
        <v>217</v>
      </c>
      <c r="H78" s="48" t="s">
        <v>795</v>
      </c>
      <c r="I78" s="49">
        <v>873205</v>
      </c>
      <c r="J78" s="2" t="str">
        <f>VLOOKUP(I78,[1]Hoja6!A$1:B$57,2,FALSE)</f>
        <v>RADIOGRAFIA DE CODO</v>
      </c>
      <c r="K78" s="2"/>
      <c r="L78" s="2"/>
      <c r="M78" s="49">
        <v>2</v>
      </c>
      <c r="N78" s="57">
        <v>0</v>
      </c>
      <c r="O78" s="57">
        <f t="shared" si="2"/>
        <v>0</v>
      </c>
      <c r="P78" s="57">
        <f t="shared" si="3"/>
        <v>0</v>
      </c>
    </row>
    <row r="79" spans="1:16" s="10" customFormat="1" x14ac:dyDescent="0.25">
      <c r="A79" s="44">
        <v>45390</v>
      </c>
      <c r="B79" s="45" t="s">
        <v>315</v>
      </c>
      <c r="C79" s="46">
        <v>11230015</v>
      </c>
      <c r="D79" s="3" t="s">
        <v>34</v>
      </c>
      <c r="E79" s="3">
        <v>61</v>
      </c>
      <c r="F79" s="47" t="s">
        <v>10</v>
      </c>
      <c r="G79" s="47" t="s">
        <v>50</v>
      </c>
      <c r="H79" s="48" t="s">
        <v>561</v>
      </c>
      <c r="I79" s="49">
        <v>873420</v>
      </c>
      <c r="J79" s="2" t="str">
        <f>VLOOKUP(I79,[1]Hoja6!A$1:B$57,2,FALSE)</f>
        <v>RADIOGRAFIA DE RODILLA AP, LATERAL</v>
      </c>
      <c r="K79" s="2"/>
      <c r="L79" s="2"/>
      <c r="M79" s="49">
        <v>1</v>
      </c>
      <c r="N79" s="57">
        <v>65700</v>
      </c>
      <c r="O79" s="57">
        <f t="shared" si="2"/>
        <v>45990</v>
      </c>
      <c r="P79" s="57">
        <f t="shared" si="3"/>
        <v>19710</v>
      </c>
    </row>
    <row r="80" spans="1:16" s="10" customFormat="1" x14ac:dyDescent="0.25">
      <c r="A80" s="44">
        <v>45390</v>
      </c>
      <c r="B80" s="45" t="s">
        <v>307</v>
      </c>
      <c r="C80" s="46">
        <v>1018504876</v>
      </c>
      <c r="D80" s="3" t="s">
        <v>33</v>
      </c>
      <c r="E80" s="3" t="s">
        <v>308</v>
      </c>
      <c r="F80" s="47" t="s">
        <v>220</v>
      </c>
      <c r="G80" s="47" t="s">
        <v>217</v>
      </c>
      <c r="H80" s="48" t="s">
        <v>791</v>
      </c>
      <c r="I80" s="49">
        <v>871040</v>
      </c>
      <c r="J80" s="2" t="str">
        <f>VLOOKUP(I80,[1]Hoja6!A$1:B$57,2,FALSE)</f>
        <v>RADIOGRAFIA DE COLUMNA LUMBOSACRA</v>
      </c>
      <c r="K80" s="2"/>
      <c r="L80" s="2"/>
      <c r="M80" s="49">
        <v>1</v>
      </c>
      <c r="N80" s="57">
        <v>0</v>
      </c>
      <c r="O80" s="57">
        <f t="shared" si="2"/>
        <v>0</v>
      </c>
      <c r="P80" s="57">
        <f t="shared" si="3"/>
        <v>0</v>
      </c>
    </row>
    <row r="81" spans="1:16" s="10" customFormat="1" x14ac:dyDescent="0.25">
      <c r="A81" s="44">
        <v>45390</v>
      </c>
      <c r="B81" s="45" t="s">
        <v>309</v>
      </c>
      <c r="C81" s="46">
        <v>1071167403</v>
      </c>
      <c r="D81" s="3" t="s">
        <v>34</v>
      </c>
      <c r="E81" s="3">
        <v>30</v>
      </c>
      <c r="F81" s="47" t="s">
        <v>10</v>
      </c>
      <c r="G81" s="47" t="s">
        <v>50</v>
      </c>
      <c r="H81" s="48" t="s">
        <v>557</v>
      </c>
      <c r="I81" s="49">
        <v>871121</v>
      </c>
      <c r="J81" s="2" t="str">
        <f>VLOOKUP(I81,[1]Hoja6!A$1:B$57,2,FALSE)</f>
        <v>RADIOGRAFIA DE TORAX (P.A.O A.P.Y LATERAL, DECUBITO LATERAL, OBLICUAS O LATERAL CON BARIO)</v>
      </c>
      <c r="K81" s="2"/>
      <c r="L81" s="2"/>
      <c r="M81" s="49">
        <v>1</v>
      </c>
      <c r="N81" s="57">
        <v>72000</v>
      </c>
      <c r="O81" s="57">
        <f t="shared" si="2"/>
        <v>50400</v>
      </c>
      <c r="P81" s="57">
        <f t="shared" si="3"/>
        <v>21600</v>
      </c>
    </row>
    <row r="82" spans="1:16" s="10" customFormat="1" x14ac:dyDescent="0.25">
      <c r="A82" s="44">
        <v>45390</v>
      </c>
      <c r="B82" s="45" t="s">
        <v>305</v>
      </c>
      <c r="C82" s="46">
        <v>21236518</v>
      </c>
      <c r="D82" s="3" t="s">
        <v>33</v>
      </c>
      <c r="E82" s="3">
        <v>69</v>
      </c>
      <c r="F82" s="47" t="s">
        <v>10</v>
      </c>
      <c r="G82" s="47" t="s">
        <v>217</v>
      </c>
      <c r="H82" s="48" t="s">
        <v>789</v>
      </c>
      <c r="I82" s="49">
        <v>871040</v>
      </c>
      <c r="J82" s="2" t="str">
        <f>VLOOKUP(I82,[1]Hoja6!A$1:B$57,2,FALSE)</f>
        <v>RADIOGRAFIA DE COLUMNA LUMBOSACRA</v>
      </c>
      <c r="K82" s="2"/>
      <c r="L82" s="2"/>
      <c r="M82" s="49">
        <v>1</v>
      </c>
      <c r="N82" s="57">
        <v>0</v>
      </c>
      <c r="O82" s="57">
        <f t="shared" si="2"/>
        <v>0</v>
      </c>
      <c r="P82" s="57">
        <f t="shared" si="3"/>
        <v>0</v>
      </c>
    </row>
    <row r="83" spans="1:16" s="10" customFormat="1" x14ac:dyDescent="0.25">
      <c r="A83" s="44">
        <v>45390</v>
      </c>
      <c r="B83" s="45" t="s">
        <v>305</v>
      </c>
      <c r="C83" s="46">
        <v>21236518</v>
      </c>
      <c r="D83" s="3" t="s">
        <v>33</v>
      </c>
      <c r="E83" s="3">
        <v>69</v>
      </c>
      <c r="F83" s="47" t="s">
        <v>10</v>
      </c>
      <c r="G83" s="47" t="s">
        <v>217</v>
      </c>
      <c r="H83" s="48" t="s">
        <v>789</v>
      </c>
      <c r="I83" s="49">
        <v>873420</v>
      </c>
      <c r="J83" s="2" t="str">
        <f>VLOOKUP(I83,[1]Hoja6!A$1:B$57,2,FALSE)</f>
        <v>RADIOGRAFIA DE RODILLA AP, LATERAL</v>
      </c>
      <c r="K83" s="2"/>
      <c r="L83" s="2"/>
      <c r="M83" s="49">
        <v>1</v>
      </c>
      <c r="N83" s="57">
        <v>0</v>
      </c>
      <c r="O83" s="57">
        <f t="shared" si="2"/>
        <v>0</v>
      </c>
      <c r="P83" s="57">
        <f t="shared" si="3"/>
        <v>0</v>
      </c>
    </row>
    <row r="84" spans="1:16" s="10" customFormat="1" x14ac:dyDescent="0.25">
      <c r="A84" s="44">
        <v>45390</v>
      </c>
      <c r="B84" s="45" t="s">
        <v>319</v>
      </c>
      <c r="C84" s="46">
        <v>35220914</v>
      </c>
      <c r="D84" s="3" t="s">
        <v>33</v>
      </c>
      <c r="E84" s="3" t="s">
        <v>162</v>
      </c>
      <c r="F84" s="47" t="s">
        <v>44</v>
      </c>
      <c r="G84" s="47" t="s">
        <v>50</v>
      </c>
      <c r="H84" s="48" t="s">
        <v>559</v>
      </c>
      <c r="I84" s="49">
        <v>871030</v>
      </c>
      <c r="J84" s="2" t="str">
        <f>VLOOKUP(I84,[1]Hoja6!A$1:B$57,2,FALSE)</f>
        <v>RADIOGRAFIA DE COLUMNA DORSAL</v>
      </c>
      <c r="K84" s="2"/>
      <c r="L84" s="2"/>
      <c r="M84" s="49">
        <v>1</v>
      </c>
      <c r="N84" s="57">
        <v>105660</v>
      </c>
      <c r="O84" s="57">
        <f t="shared" si="2"/>
        <v>73962</v>
      </c>
      <c r="P84" s="57">
        <f t="shared" si="3"/>
        <v>31698</v>
      </c>
    </row>
    <row r="85" spans="1:16" s="10" customFormat="1" x14ac:dyDescent="0.25">
      <c r="A85" s="44">
        <v>45390</v>
      </c>
      <c r="B85" s="45" t="s">
        <v>310</v>
      </c>
      <c r="C85" s="46">
        <v>14237994</v>
      </c>
      <c r="D85" s="3" t="s">
        <v>34</v>
      </c>
      <c r="E85" s="3">
        <v>62</v>
      </c>
      <c r="F85" s="47" t="s">
        <v>220</v>
      </c>
      <c r="G85" s="47" t="s">
        <v>217</v>
      </c>
      <c r="H85" s="48" t="s">
        <v>792</v>
      </c>
      <c r="I85" s="49">
        <v>871121</v>
      </c>
      <c r="J85" s="2" t="str">
        <f>VLOOKUP(I85,[1]Hoja6!A$1:B$57,2,FALSE)</f>
        <v>RADIOGRAFIA DE TORAX (P.A.O A.P.Y LATERAL, DECUBITO LATERAL, OBLICUAS O LATERAL CON BARIO)</v>
      </c>
      <c r="K85" s="2"/>
      <c r="L85" s="2"/>
      <c r="M85" s="49">
        <v>1</v>
      </c>
      <c r="N85" s="57">
        <v>0</v>
      </c>
      <c r="O85" s="57">
        <f t="shared" si="2"/>
        <v>0</v>
      </c>
      <c r="P85" s="57">
        <f t="shared" si="3"/>
        <v>0</v>
      </c>
    </row>
    <row r="86" spans="1:16" s="10" customFormat="1" x14ac:dyDescent="0.25">
      <c r="A86" s="44">
        <v>45390</v>
      </c>
      <c r="B86" s="45" t="s">
        <v>306</v>
      </c>
      <c r="C86" s="46">
        <v>1071172183</v>
      </c>
      <c r="D86" s="3" t="s">
        <v>34</v>
      </c>
      <c r="E86" s="3" t="s">
        <v>247</v>
      </c>
      <c r="F86" s="47" t="s">
        <v>220</v>
      </c>
      <c r="G86" s="47" t="s">
        <v>217</v>
      </c>
      <c r="H86" s="48" t="s">
        <v>790</v>
      </c>
      <c r="I86" s="49">
        <v>871121</v>
      </c>
      <c r="J86" s="2" t="str">
        <f>VLOOKUP(I86,[1]Hoja6!A$1:B$57,2,FALSE)</f>
        <v>RADIOGRAFIA DE TORAX (P.A.O A.P.Y LATERAL, DECUBITO LATERAL, OBLICUAS O LATERAL CON BARIO)</v>
      </c>
      <c r="K86" s="2"/>
      <c r="L86" s="2"/>
      <c r="M86" s="49">
        <v>1</v>
      </c>
      <c r="N86" s="57">
        <v>0</v>
      </c>
      <c r="O86" s="57">
        <f t="shared" si="2"/>
        <v>0</v>
      </c>
      <c r="P86" s="57">
        <f t="shared" si="3"/>
        <v>0</v>
      </c>
    </row>
    <row r="87" spans="1:16" s="10" customFormat="1" x14ac:dyDescent="0.25">
      <c r="A87" s="44">
        <v>45390</v>
      </c>
      <c r="B87" s="45" t="s">
        <v>314</v>
      </c>
      <c r="C87" s="46">
        <v>52450788</v>
      </c>
      <c r="D87" s="3" t="s">
        <v>33</v>
      </c>
      <c r="E87" s="3">
        <v>43</v>
      </c>
      <c r="F87" s="47" t="s">
        <v>10</v>
      </c>
      <c r="G87" s="47" t="s">
        <v>50</v>
      </c>
      <c r="H87" s="48" t="s">
        <v>560</v>
      </c>
      <c r="I87" s="49">
        <v>873210</v>
      </c>
      <c r="J87" s="2" t="str">
        <f>VLOOKUP(I87,[1]Hoja6!A$1:B$57,2,FALSE)</f>
        <v>RADIOGRAFIA DE DEDOS EN MANO</v>
      </c>
      <c r="K87" s="2"/>
      <c r="L87" s="2"/>
      <c r="M87" s="49">
        <v>2</v>
      </c>
      <c r="N87" s="57">
        <v>101340</v>
      </c>
      <c r="O87" s="57">
        <f t="shared" si="2"/>
        <v>70938</v>
      </c>
      <c r="P87" s="57">
        <f t="shared" si="3"/>
        <v>30402</v>
      </c>
    </row>
    <row r="88" spans="1:16" s="10" customFormat="1" x14ac:dyDescent="0.25">
      <c r="A88" s="44">
        <v>45390</v>
      </c>
      <c r="B88" s="45" t="s">
        <v>314</v>
      </c>
      <c r="C88" s="46">
        <v>52450788</v>
      </c>
      <c r="D88" s="3" t="s">
        <v>33</v>
      </c>
      <c r="E88" s="3">
        <v>43</v>
      </c>
      <c r="F88" s="47" t="s">
        <v>10</v>
      </c>
      <c r="G88" s="47" t="s">
        <v>50</v>
      </c>
      <c r="H88" s="48" t="s">
        <v>560</v>
      </c>
      <c r="I88" s="49">
        <v>873420</v>
      </c>
      <c r="J88" s="2" t="str">
        <f>VLOOKUP(I88,[1]Hoja6!A$1:B$57,2,FALSE)</f>
        <v>RADIOGRAFIA DE RODILLA AP, LATERAL</v>
      </c>
      <c r="K88" s="2"/>
      <c r="L88" s="2"/>
      <c r="M88" s="49">
        <v>1</v>
      </c>
      <c r="N88" s="57">
        <v>65700</v>
      </c>
      <c r="O88" s="57">
        <f t="shared" si="2"/>
        <v>45990</v>
      </c>
      <c r="P88" s="57">
        <f t="shared" si="3"/>
        <v>19710</v>
      </c>
    </row>
    <row r="89" spans="1:16" s="10" customFormat="1" x14ac:dyDescent="0.25">
      <c r="A89" s="44">
        <v>45390</v>
      </c>
      <c r="B89" s="45" t="s">
        <v>314</v>
      </c>
      <c r="C89" s="46">
        <v>52450788</v>
      </c>
      <c r="D89" s="3" t="s">
        <v>33</v>
      </c>
      <c r="E89" s="3">
        <v>43</v>
      </c>
      <c r="F89" s="47" t="s">
        <v>10</v>
      </c>
      <c r="G89" s="47" t="s">
        <v>50</v>
      </c>
      <c r="H89" s="48" t="s">
        <v>560</v>
      </c>
      <c r="I89" s="49">
        <v>873422</v>
      </c>
      <c r="J89" s="2" t="str">
        <f>VLOOKUP(I89,[1]Hoja6!A$1:B$57,2,FALSE)</f>
        <v>RADIOGRAFIA DE RODILLAS COMPARATIVAS POSICION VERTICAL (UNICAMENTE VISTA ANTEROPOSTERIOR)    (54)</v>
      </c>
      <c r="K89" s="2"/>
      <c r="L89" s="2"/>
      <c r="M89" s="49">
        <v>1</v>
      </c>
      <c r="N89" s="57">
        <v>29700</v>
      </c>
      <c r="O89" s="57">
        <f t="shared" si="2"/>
        <v>20790</v>
      </c>
      <c r="P89" s="57">
        <f t="shared" si="3"/>
        <v>8910</v>
      </c>
    </row>
    <row r="90" spans="1:16" s="10" customFormat="1" x14ac:dyDescent="0.25">
      <c r="A90" s="44">
        <v>45390</v>
      </c>
      <c r="B90" s="45" t="s">
        <v>313</v>
      </c>
      <c r="C90" s="46">
        <v>52823153</v>
      </c>
      <c r="D90" s="3" t="s">
        <v>33</v>
      </c>
      <c r="E90" s="3">
        <v>45</v>
      </c>
      <c r="F90" s="47" t="s">
        <v>10</v>
      </c>
      <c r="G90" s="47" t="s">
        <v>50</v>
      </c>
      <c r="H90" s="48" t="s">
        <v>676</v>
      </c>
      <c r="I90" s="49">
        <v>871121</v>
      </c>
      <c r="J90" s="2" t="str">
        <f>VLOOKUP(I90,[1]Hoja6!A$1:B$57,2,FALSE)</f>
        <v>RADIOGRAFIA DE TORAX (P.A.O A.P.Y LATERAL, DECUBITO LATERAL, OBLICUAS O LATERAL CON BARIO)</v>
      </c>
      <c r="K90" s="2"/>
      <c r="L90" s="2"/>
      <c r="M90" s="49">
        <v>1</v>
      </c>
      <c r="N90" s="57">
        <v>72000</v>
      </c>
      <c r="O90" s="57">
        <f t="shared" si="2"/>
        <v>50400</v>
      </c>
      <c r="P90" s="57">
        <f t="shared" si="3"/>
        <v>21600</v>
      </c>
    </row>
    <row r="91" spans="1:16" s="10" customFormat="1" x14ac:dyDescent="0.25">
      <c r="A91" s="44">
        <v>45390</v>
      </c>
      <c r="B91" s="45" t="s">
        <v>1009</v>
      </c>
      <c r="C91" s="46">
        <v>79058667</v>
      </c>
      <c r="D91" s="3" t="s">
        <v>33</v>
      </c>
      <c r="E91" s="3">
        <v>53</v>
      </c>
      <c r="F91" s="47" t="s">
        <v>10</v>
      </c>
      <c r="G91" s="47" t="s">
        <v>50</v>
      </c>
      <c r="H91" s="48" t="s">
        <v>556</v>
      </c>
      <c r="I91" s="49">
        <v>871121</v>
      </c>
      <c r="J91" s="2" t="str">
        <f>VLOOKUP(I91,[1]Hoja6!A$1:B$57,2,FALSE)</f>
        <v>RADIOGRAFIA DE TORAX (P.A.O A.P.Y LATERAL, DECUBITO LATERAL, OBLICUAS O LATERAL CON BARIO)</v>
      </c>
      <c r="K91" s="2"/>
      <c r="L91" s="2"/>
      <c r="M91" s="49">
        <v>1</v>
      </c>
      <c r="N91" s="57">
        <v>0</v>
      </c>
      <c r="O91" s="57">
        <f t="shared" si="2"/>
        <v>0</v>
      </c>
      <c r="P91" s="57">
        <f t="shared" si="3"/>
        <v>0</v>
      </c>
    </row>
    <row r="92" spans="1:16" s="10" customFormat="1" x14ac:dyDescent="0.25">
      <c r="A92" s="44">
        <v>45390</v>
      </c>
      <c r="B92" s="45" t="s">
        <v>318</v>
      </c>
      <c r="C92" s="46">
        <v>3069964</v>
      </c>
      <c r="D92" s="3" t="s">
        <v>33</v>
      </c>
      <c r="E92" s="3">
        <v>62</v>
      </c>
      <c r="F92" s="47" t="s">
        <v>10</v>
      </c>
      <c r="G92" s="47" t="s">
        <v>50</v>
      </c>
      <c r="H92" s="48" t="s">
        <v>558</v>
      </c>
      <c r="I92" s="49">
        <v>873420</v>
      </c>
      <c r="J92" s="2" t="str">
        <f>VLOOKUP(I92,[1]Hoja6!A$1:B$57,2,FALSE)</f>
        <v>RADIOGRAFIA DE RODILLA AP, LATERAL</v>
      </c>
      <c r="K92" s="2"/>
      <c r="L92" s="2"/>
      <c r="M92" s="49">
        <v>1</v>
      </c>
      <c r="N92" s="57">
        <v>65700</v>
      </c>
      <c r="O92" s="57">
        <f t="shared" si="2"/>
        <v>45990</v>
      </c>
      <c r="P92" s="57">
        <f t="shared" si="3"/>
        <v>19710</v>
      </c>
    </row>
    <row r="93" spans="1:16" s="10" customFormat="1" x14ac:dyDescent="0.25">
      <c r="A93" s="44">
        <v>45390</v>
      </c>
      <c r="B93" s="45" t="s">
        <v>318</v>
      </c>
      <c r="C93" s="46">
        <v>3069964</v>
      </c>
      <c r="D93" s="3" t="s">
        <v>33</v>
      </c>
      <c r="E93" s="3">
        <v>62</v>
      </c>
      <c r="F93" s="47" t="s">
        <v>10</v>
      </c>
      <c r="G93" s="47" t="s">
        <v>50</v>
      </c>
      <c r="H93" s="48" t="s">
        <v>558</v>
      </c>
      <c r="I93" s="49">
        <v>873422</v>
      </c>
      <c r="J93" s="2" t="str">
        <f>VLOOKUP(I93,[1]Hoja6!A$1:B$57,2,FALSE)</f>
        <v>RADIOGRAFIA DE RODILLAS COMPARATIVAS POSICION VERTICAL (UNICAMENTE VISTA ANTEROPOSTERIOR)    (54)</v>
      </c>
      <c r="K93" s="2"/>
      <c r="L93" s="2"/>
      <c r="M93" s="49">
        <v>1</v>
      </c>
      <c r="N93" s="57">
        <v>29700</v>
      </c>
      <c r="O93" s="57">
        <f t="shared" si="2"/>
        <v>20790</v>
      </c>
      <c r="P93" s="57">
        <f t="shared" si="3"/>
        <v>8910</v>
      </c>
    </row>
    <row r="94" spans="1:16" s="10" customFormat="1" x14ac:dyDescent="0.25">
      <c r="A94" s="44">
        <v>45390</v>
      </c>
      <c r="B94" s="45" t="s">
        <v>312</v>
      </c>
      <c r="C94" s="46">
        <v>1071171537</v>
      </c>
      <c r="D94" s="3" t="s">
        <v>33</v>
      </c>
      <c r="E94" s="3" t="s">
        <v>308</v>
      </c>
      <c r="F94" s="47" t="s">
        <v>216</v>
      </c>
      <c r="G94" s="47" t="s">
        <v>217</v>
      </c>
      <c r="H94" s="48" t="s">
        <v>793</v>
      </c>
      <c r="I94" s="49">
        <v>873431</v>
      </c>
      <c r="J94" s="2" t="str">
        <f>VLOOKUP(I94,[1]Hoja6!A$1:B$57,2,FALSE)</f>
        <v>RADIOGRAFIA DE TOBILLO AP LATERAL Y ROTACION INTERNA</v>
      </c>
      <c r="K94" s="2"/>
      <c r="L94" s="2"/>
      <c r="M94" s="49">
        <v>2</v>
      </c>
      <c r="N94" s="57">
        <v>0</v>
      </c>
      <c r="O94" s="57">
        <f t="shared" si="2"/>
        <v>0</v>
      </c>
      <c r="P94" s="57">
        <f t="shared" si="3"/>
        <v>0</v>
      </c>
    </row>
    <row r="95" spans="1:16" s="10" customFormat="1" x14ac:dyDescent="0.25">
      <c r="A95" s="44">
        <v>45390</v>
      </c>
      <c r="B95" s="45" t="s">
        <v>311</v>
      </c>
      <c r="C95" s="46">
        <v>20677190</v>
      </c>
      <c r="D95" s="3" t="s">
        <v>33</v>
      </c>
      <c r="E95" s="3">
        <v>66</v>
      </c>
      <c r="F95" s="47" t="s">
        <v>220</v>
      </c>
      <c r="G95" s="47" t="s">
        <v>50</v>
      </c>
      <c r="H95" s="48" t="s">
        <v>554</v>
      </c>
      <c r="I95" s="49">
        <v>873204</v>
      </c>
      <c r="J95" s="2" t="str">
        <f>VLOOKUP(I95,[1]Hoja6!A$1:B$57,2,FALSE)</f>
        <v>RADIOGRAFIA DE HOMBRO</v>
      </c>
      <c r="K95" s="2"/>
      <c r="L95" s="2"/>
      <c r="M95" s="49">
        <v>1</v>
      </c>
      <c r="N95" s="57">
        <v>75920</v>
      </c>
      <c r="O95" s="57">
        <f t="shared" si="2"/>
        <v>53144</v>
      </c>
      <c r="P95" s="57">
        <f t="shared" si="3"/>
        <v>22776</v>
      </c>
    </row>
    <row r="96" spans="1:16" s="10" customFormat="1" x14ac:dyDescent="0.25">
      <c r="A96" s="44">
        <v>45391</v>
      </c>
      <c r="B96" s="45" t="s">
        <v>331</v>
      </c>
      <c r="C96" s="46">
        <v>1071173264</v>
      </c>
      <c r="D96" s="3" t="s">
        <v>33</v>
      </c>
      <c r="E96" s="3" t="s">
        <v>123</v>
      </c>
      <c r="F96" s="47" t="s">
        <v>10</v>
      </c>
      <c r="G96" s="47" t="s">
        <v>50</v>
      </c>
      <c r="H96" s="48" t="s">
        <v>565</v>
      </c>
      <c r="I96" s="49">
        <v>873411</v>
      </c>
      <c r="J96" s="2" t="str">
        <f>VLOOKUP(I96,[1]Hoja6!A$1:B$57,2,FALSE)</f>
        <v>RADIOGRAFIA DE PELVIS O  ARTICULACION COXO-FEMORAL  (AP, LATERAL )</v>
      </c>
      <c r="K96" s="2"/>
      <c r="L96" s="2"/>
      <c r="M96" s="49">
        <v>1</v>
      </c>
      <c r="N96" s="57">
        <v>55800</v>
      </c>
      <c r="O96" s="57">
        <f t="shared" si="2"/>
        <v>39060</v>
      </c>
      <c r="P96" s="57">
        <f t="shared" si="3"/>
        <v>16740</v>
      </c>
    </row>
    <row r="97" spans="1:16" s="10" customFormat="1" x14ac:dyDescent="0.25">
      <c r="A97" s="44">
        <v>45391</v>
      </c>
      <c r="B97" s="45" t="s">
        <v>331</v>
      </c>
      <c r="C97" s="46">
        <v>1071173264</v>
      </c>
      <c r="D97" s="3" t="s">
        <v>33</v>
      </c>
      <c r="E97" s="3" t="s">
        <v>123</v>
      </c>
      <c r="F97" s="47" t="s">
        <v>10</v>
      </c>
      <c r="G97" s="47" t="s">
        <v>50</v>
      </c>
      <c r="H97" s="48" t="s">
        <v>565</v>
      </c>
      <c r="I97" s="49">
        <v>873412</v>
      </c>
      <c r="J97" s="2" t="str">
        <f>VLOOKUP(I97,[1]Hoja6!A$1:B$57,2,FALSE)</f>
        <v>RADIOGRAFIA DE PELVIS (CADERA) COMPARATIVA    (54)</v>
      </c>
      <c r="K97" s="2"/>
      <c r="L97" s="2"/>
      <c r="M97" s="49">
        <v>1</v>
      </c>
      <c r="N97" s="57">
        <v>29700</v>
      </c>
      <c r="O97" s="57">
        <f t="shared" si="2"/>
        <v>20790</v>
      </c>
      <c r="P97" s="57">
        <f t="shared" si="3"/>
        <v>8910</v>
      </c>
    </row>
    <row r="98" spans="1:16" s="10" customFormat="1" x14ac:dyDescent="0.25">
      <c r="A98" s="44">
        <v>45391</v>
      </c>
      <c r="B98" s="45" t="s">
        <v>328</v>
      </c>
      <c r="C98" s="46">
        <v>51615795</v>
      </c>
      <c r="D98" s="3" t="s">
        <v>33</v>
      </c>
      <c r="E98" s="3" t="s">
        <v>107</v>
      </c>
      <c r="F98" s="47" t="s">
        <v>10</v>
      </c>
      <c r="G98" s="47" t="s">
        <v>50</v>
      </c>
      <c r="H98" s="48" t="s">
        <v>566</v>
      </c>
      <c r="I98" s="49">
        <v>873431</v>
      </c>
      <c r="J98" s="2" t="str">
        <f>VLOOKUP(I98,[1]Hoja6!A$1:B$57,2,FALSE)</f>
        <v>RADIOGRAFIA DE TOBILLO AP LATERAL Y ROTACION INTERNA</v>
      </c>
      <c r="K98" s="2"/>
      <c r="L98" s="2"/>
      <c r="M98" s="49">
        <v>2</v>
      </c>
      <c r="N98" s="57">
        <v>50670</v>
      </c>
      <c r="O98" s="57">
        <f t="shared" si="2"/>
        <v>35469</v>
      </c>
      <c r="P98" s="57">
        <f t="shared" si="3"/>
        <v>15201</v>
      </c>
    </row>
    <row r="99" spans="1:16" s="10" customFormat="1" x14ac:dyDescent="0.25">
      <c r="A99" s="44">
        <v>45391</v>
      </c>
      <c r="B99" s="45" t="s">
        <v>323</v>
      </c>
      <c r="C99" s="46">
        <v>35221568</v>
      </c>
      <c r="D99" s="3" t="s">
        <v>33</v>
      </c>
      <c r="E99" s="3" t="s">
        <v>56</v>
      </c>
      <c r="F99" s="47" t="s">
        <v>44</v>
      </c>
      <c r="G99" s="47" t="s">
        <v>50</v>
      </c>
      <c r="H99" s="48" t="s">
        <v>551</v>
      </c>
      <c r="I99" s="49">
        <v>871040</v>
      </c>
      <c r="J99" s="2" t="str">
        <f>VLOOKUP(I99,[1]Hoja6!A$1:B$57,2,FALSE)</f>
        <v>RADIOGRAFIA DE COLUMNA LUMBOSACRA</v>
      </c>
      <c r="K99" s="2"/>
      <c r="L99" s="2"/>
      <c r="M99" s="49">
        <v>1</v>
      </c>
      <c r="N99" s="57">
        <v>131850</v>
      </c>
      <c r="O99" s="57">
        <f t="shared" si="2"/>
        <v>92295</v>
      </c>
      <c r="P99" s="57">
        <f t="shared" si="3"/>
        <v>39555</v>
      </c>
    </row>
    <row r="100" spans="1:16" s="10" customFormat="1" x14ac:dyDescent="0.25">
      <c r="A100" s="44">
        <v>45391</v>
      </c>
      <c r="B100" s="45" t="s">
        <v>329</v>
      </c>
      <c r="C100" s="46">
        <v>1019606615</v>
      </c>
      <c r="D100" s="3" t="s">
        <v>33</v>
      </c>
      <c r="E100" s="3" t="s">
        <v>36</v>
      </c>
      <c r="F100" s="47" t="s">
        <v>10</v>
      </c>
      <c r="G100" s="47" t="s">
        <v>31</v>
      </c>
      <c r="H100" s="48" t="s">
        <v>797</v>
      </c>
      <c r="I100" s="49">
        <v>873333</v>
      </c>
      <c r="J100" s="2" t="str">
        <f>VLOOKUP(I100,[1]Hoja6!A$1:B$57,2,FALSE)</f>
        <v>RADIOGRAFÍA DE PIE (AP, LATERAL Y OBLICUA)</v>
      </c>
      <c r="K100" s="2"/>
      <c r="L100" s="2"/>
      <c r="M100" s="49">
        <v>2</v>
      </c>
      <c r="N100" s="57">
        <v>0</v>
      </c>
      <c r="O100" s="57">
        <f t="shared" si="2"/>
        <v>0</v>
      </c>
      <c r="P100" s="57">
        <f t="shared" si="3"/>
        <v>0</v>
      </c>
    </row>
    <row r="101" spans="1:16" s="10" customFormat="1" x14ac:dyDescent="0.25">
      <c r="A101" s="44">
        <v>45391</v>
      </c>
      <c r="B101" s="45" t="s">
        <v>330</v>
      </c>
      <c r="C101" s="46">
        <v>41585936</v>
      </c>
      <c r="D101" s="3" t="s">
        <v>33</v>
      </c>
      <c r="E101" s="3" t="s">
        <v>244</v>
      </c>
      <c r="F101" s="47" t="s">
        <v>44</v>
      </c>
      <c r="G101" s="47" t="s">
        <v>31</v>
      </c>
      <c r="H101" s="48" t="s">
        <v>798</v>
      </c>
      <c r="I101" s="49">
        <v>871121</v>
      </c>
      <c r="J101" s="2" t="str">
        <f>VLOOKUP(I101,[1]Hoja6!A$1:B$57,2,FALSE)</f>
        <v>RADIOGRAFIA DE TORAX (P.A.O A.P.Y LATERAL, DECUBITO LATERAL, OBLICUAS O LATERAL CON BARIO)</v>
      </c>
      <c r="K101" s="2"/>
      <c r="L101" s="2"/>
      <c r="M101" s="49">
        <v>1</v>
      </c>
      <c r="N101" s="57">
        <v>0</v>
      </c>
      <c r="O101" s="57">
        <f t="shared" si="2"/>
        <v>0</v>
      </c>
      <c r="P101" s="57">
        <f t="shared" si="3"/>
        <v>0</v>
      </c>
    </row>
    <row r="102" spans="1:16" s="10" customFormat="1" x14ac:dyDescent="0.25">
      <c r="A102" s="44">
        <v>45391</v>
      </c>
      <c r="B102" s="45" t="s">
        <v>327</v>
      </c>
      <c r="C102" s="46">
        <v>3068537</v>
      </c>
      <c r="D102" s="3" t="s">
        <v>34</v>
      </c>
      <c r="E102" s="3" t="s">
        <v>244</v>
      </c>
      <c r="F102" s="47" t="s">
        <v>220</v>
      </c>
      <c r="G102" s="47" t="s">
        <v>50</v>
      </c>
      <c r="H102" s="48" t="s">
        <v>552</v>
      </c>
      <c r="I102" s="49">
        <v>871121</v>
      </c>
      <c r="J102" s="2" t="str">
        <f>VLOOKUP(I102,[1]Hoja6!A$1:B$57,2,FALSE)</f>
        <v>RADIOGRAFIA DE TORAX (P.A.O A.P.Y LATERAL, DECUBITO LATERAL, OBLICUAS O LATERAL CON BARIO)</v>
      </c>
      <c r="K102" s="2"/>
      <c r="L102" s="2"/>
      <c r="M102" s="49">
        <v>1</v>
      </c>
      <c r="N102" s="57">
        <v>83200</v>
      </c>
      <c r="O102" s="57">
        <f t="shared" si="2"/>
        <v>58239.999999999993</v>
      </c>
      <c r="P102" s="57">
        <f t="shared" si="3"/>
        <v>24960</v>
      </c>
    </row>
    <row r="103" spans="1:16" s="10" customFormat="1" x14ac:dyDescent="0.25">
      <c r="A103" s="44">
        <v>45391</v>
      </c>
      <c r="B103" s="45" t="s">
        <v>324</v>
      </c>
      <c r="C103" s="46">
        <v>20678368</v>
      </c>
      <c r="D103" s="3" t="s">
        <v>33</v>
      </c>
      <c r="E103" s="3" t="s">
        <v>278</v>
      </c>
      <c r="F103" s="47" t="s">
        <v>10</v>
      </c>
      <c r="G103" s="47" t="s">
        <v>50</v>
      </c>
      <c r="H103" s="48" t="s">
        <v>564</v>
      </c>
      <c r="I103" s="49">
        <v>871121</v>
      </c>
      <c r="J103" s="2" t="str">
        <f>VLOOKUP(I103,[1]Hoja6!A$1:B$57,2,FALSE)</f>
        <v>RADIOGRAFIA DE TORAX (P.A.O A.P.Y LATERAL, DECUBITO LATERAL, OBLICUAS O LATERAL CON BARIO)</v>
      </c>
      <c r="K103" s="2"/>
      <c r="L103" s="2"/>
      <c r="M103" s="49">
        <v>1</v>
      </c>
      <c r="N103" s="57">
        <v>72000</v>
      </c>
      <c r="O103" s="57">
        <f t="shared" si="2"/>
        <v>50400</v>
      </c>
      <c r="P103" s="57">
        <f t="shared" si="3"/>
        <v>21600</v>
      </c>
    </row>
    <row r="104" spans="1:16" s="10" customFormat="1" x14ac:dyDescent="0.25">
      <c r="A104" s="44">
        <v>45391</v>
      </c>
      <c r="B104" s="45" t="s">
        <v>332</v>
      </c>
      <c r="C104" s="46">
        <v>1071166769</v>
      </c>
      <c r="D104" s="3" t="s">
        <v>34</v>
      </c>
      <c r="E104" s="3" t="s">
        <v>333</v>
      </c>
      <c r="F104" s="47" t="s">
        <v>334</v>
      </c>
      <c r="G104" s="47" t="s">
        <v>217</v>
      </c>
      <c r="H104" s="48" t="s">
        <v>799</v>
      </c>
      <c r="I104" s="49">
        <v>870102</v>
      </c>
      <c r="J104" s="2" t="str">
        <f>VLOOKUP(I104,[1]Hoja6!A$1:B$57,2,FALSE)</f>
        <v>RADIOGRAFIA DE ORBITAS</v>
      </c>
      <c r="K104" s="2"/>
      <c r="L104" s="2"/>
      <c r="M104" s="49">
        <v>1</v>
      </c>
      <c r="N104" s="57">
        <v>0</v>
      </c>
      <c r="O104" s="57">
        <f t="shared" si="2"/>
        <v>0</v>
      </c>
      <c r="P104" s="57">
        <f t="shared" si="3"/>
        <v>0</v>
      </c>
    </row>
    <row r="105" spans="1:16" s="10" customFormat="1" x14ac:dyDescent="0.25">
      <c r="A105" s="44">
        <v>45391</v>
      </c>
      <c r="B105" s="45" t="s">
        <v>325</v>
      </c>
      <c r="C105" s="46">
        <v>17024096</v>
      </c>
      <c r="D105" s="3" t="s">
        <v>34</v>
      </c>
      <c r="E105" s="3" t="s">
        <v>326</v>
      </c>
      <c r="F105" s="47" t="s">
        <v>216</v>
      </c>
      <c r="G105" s="47" t="s">
        <v>31</v>
      </c>
      <c r="H105" s="48" t="s">
        <v>796</v>
      </c>
      <c r="I105" s="49">
        <v>872002</v>
      </c>
      <c r="J105" s="2" t="str">
        <f>VLOOKUP(I105,[1]Hoja6!A$1:B$57,2,FALSE)</f>
        <v>RADIOGRAFIA DE ABDOMEN SIMPLE</v>
      </c>
      <c r="K105" s="2"/>
      <c r="L105" s="2"/>
      <c r="M105" s="49">
        <v>1</v>
      </c>
      <c r="N105" s="57">
        <v>0</v>
      </c>
      <c r="O105" s="57">
        <f t="shared" si="2"/>
        <v>0</v>
      </c>
      <c r="P105" s="57">
        <f t="shared" si="3"/>
        <v>0</v>
      </c>
    </row>
    <row r="106" spans="1:16" s="10" customFormat="1" x14ac:dyDescent="0.25">
      <c r="A106" s="44">
        <v>45391</v>
      </c>
      <c r="B106" s="45" t="s">
        <v>321</v>
      </c>
      <c r="C106" s="46">
        <v>2177350</v>
      </c>
      <c r="D106" s="3" t="s">
        <v>33</v>
      </c>
      <c r="E106" s="3" t="s">
        <v>322</v>
      </c>
      <c r="F106" s="47" t="s">
        <v>10</v>
      </c>
      <c r="G106" s="47" t="s">
        <v>50</v>
      </c>
      <c r="H106" s="48" t="s">
        <v>563</v>
      </c>
      <c r="I106" s="49">
        <v>871040</v>
      </c>
      <c r="J106" s="2" t="str">
        <f>VLOOKUP(I106,[1]Hoja6!A$1:B$57,2,FALSE)</f>
        <v>RADIOGRAFIA DE COLUMNA LUMBOSACRA</v>
      </c>
      <c r="K106" s="2"/>
      <c r="L106" s="2"/>
      <c r="M106" s="49">
        <v>1</v>
      </c>
      <c r="N106" s="57">
        <v>101430</v>
      </c>
      <c r="O106" s="57">
        <f t="shared" si="2"/>
        <v>71001</v>
      </c>
      <c r="P106" s="57">
        <f t="shared" si="3"/>
        <v>30429</v>
      </c>
    </row>
    <row r="107" spans="1:16" s="10" customFormat="1" x14ac:dyDescent="0.25">
      <c r="A107" s="44">
        <v>45392</v>
      </c>
      <c r="B107" s="45" t="s">
        <v>339</v>
      </c>
      <c r="C107" s="46">
        <v>6301380</v>
      </c>
      <c r="D107" s="3" t="s">
        <v>34</v>
      </c>
      <c r="E107" s="3" t="s">
        <v>257</v>
      </c>
      <c r="F107" s="47" t="s">
        <v>10</v>
      </c>
      <c r="G107" s="47" t="s">
        <v>217</v>
      </c>
      <c r="H107" s="48" t="s">
        <v>800</v>
      </c>
      <c r="I107" s="49">
        <v>870107</v>
      </c>
      <c r="J107" s="2" t="str">
        <f>VLOOKUP(I107,[1]Hoja6!A$1:B$57,2,FALSE)</f>
        <v>RADIOGRAFIA DE HUESOS NASALES</v>
      </c>
      <c r="K107" s="2"/>
      <c r="L107" s="2"/>
      <c r="M107" s="49">
        <v>1</v>
      </c>
      <c r="N107" s="57">
        <v>0</v>
      </c>
      <c r="O107" s="57">
        <f t="shared" si="2"/>
        <v>0</v>
      </c>
      <c r="P107" s="57">
        <f t="shared" si="3"/>
        <v>0</v>
      </c>
    </row>
    <row r="108" spans="1:16" s="10" customFormat="1" x14ac:dyDescent="0.25">
      <c r="A108" s="44">
        <v>45392</v>
      </c>
      <c r="B108" s="45" t="s">
        <v>336</v>
      </c>
      <c r="C108" s="46">
        <v>17148707</v>
      </c>
      <c r="D108" s="3" t="s">
        <v>34</v>
      </c>
      <c r="E108" s="3" t="s">
        <v>290</v>
      </c>
      <c r="F108" s="47" t="s">
        <v>44</v>
      </c>
      <c r="G108" s="47" t="s">
        <v>50</v>
      </c>
      <c r="H108" s="48" t="s">
        <v>562</v>
      </c>
      <c r="I108" s="49">
        <v>871040</v>
      </c>
      <c r="J108" s="2" t="str">
        <f>VLOOKUP(I108,[1]Hoja6!A$1:B$57,2,FALSE)</f>
        <v>RADIOGRAFIA DE COLUMNA LUMBOSACRA</v>
      </c>
      <c r="K108" s="2"/>
      <c r="L108" s="2"/>
      <c r="M108" s="49">
        <v>1</v>
      </c>
      <c r="N108" s="57">
        <v>0</v>
      </c>
      <c r="O108" s="57">
        <f t="shared" si="2"/>
        <v>0</v>
      </c>
      <c r="P108" s="57">
        <f t="shared" si="3"/>
        <v>0</v>
      </c>
    </row>
    <row r="109" spans="1:16" s="10" customFormat="1" x14ac:dyDescent="0.25">
      <c r="A109" s="44">
        <v>45392</v>
      </c>
      <c r="B109" s="45" t="s">
        <v>336</v>
      </c>
      <c r="C109" s="46">
        <v>17148707</v>
      </c>
      <c r="D109" s="3" t="s">
        <v>34</v>
      </c>
      <c r="E109" s="3" t="s">
        <v>290</v>
      </c>
      <c r="F109" s="47" t="s">
        <v>44</v>
      </c>
      <c r="G109" s="47" t="s">
        <v>50</v>
      </c>
      <c r="H109" s="48" t="s">
        <v>562</v>
      </c>
      <c r="I109" s="49">
        <v>871121</v>
      </c>
      <c r="J109" s="2" t="str">
        <f>VLOOKUP(I109,[1]Hoja6!A$1:B$57,2,FALSE)</f>
        <v>RADIOGRAFIA DE TORAX (P.A.O A.P.Y LATERAL, DECUBITO LATERAL, OBLICUAS O LATERAL CON BARIO)</v>
      </c>
      <c r="K109" s="2"/>
      <c r="L109" s="2"/>
      <c r="M109" s="49">
        <v>1</v>
      </c>
      <c r="N109" s="57">
        <v>0</v>
      </c>
      <c r="O109" s="57">
        <f t="shared" si="2"/>
        <v>0</v>
      </c>
      <c r="P109" s="57">
        <f t="shared" si="3"/>
        <v>0</v>
      </c>
    </row>
    <row r="110" spans="1:16" s="10" customFormat="1" x14ac:dyDescent="0.25">
      <c r="A110" s="44">
        <v>45392</v>
      </c>
      <c r="B110" s="45" t="s">
        <v>342</v>
      </c>
      <c r="C110" s="46">
        <v>1071162293</v>
      </c>
      <c r="D110" s="3" t="s">
        <v>33</v>
      </c>
      <c r="E110" s="3" t="s">
        <v>341</v>
      </c>
      <c r="F110" s="47" t="s">
        <v>10</v>
      </c>
      <c r="G110" s="47" t="s">
        <v>217</v>
      </c>
      <c r="H110" s="48" t="s">
        <v>801</v>
      </c>
      <c r="I110" s="49">
        <v>870003</v>
      </c>
      <c r="J110" s="2" t="str">
        <f>VLOOKUP(I110,[1]Hoja6!A$1:B$57,2,FALSE)</f>
        <v>RADIOGRAFIA DE BASE DE CRANEO</v>
      </c>
      <c r="K110" s="2"/>
      <c r="L110" s="2"/>
      <c r="M110" s="49">
        <v>1</v>
      </c>
      <c r="N110" s="57">
        <v>0</v>
      </c>
      <c r="O110" s="57">
        <f t="shared" si="2"/>
        <v>0</v>
      </c>
      <c r="P110" s="57">
        <f t="shared" si="3"/>
        <v>0</v>
      </c>
    </row>
    <row r="111" spans="1:16" s="10" customFormat="1" x14ac:dyDescent="0.25">
      <c r="A111" s="44">
        <v>45392</v>
      </c>
      <c r="B111" s="45" t="s">
        <v>342</v>
      </c>
      <c r="C111" s="46">
        <v>1071162293</v>
      </c>
      <c r="D111" s="3" t="s">
        <v>33</v>
      </c>
      <c r="E111" s="3" t="s">
        <v>341</v>
      </c>
      <c r="F111" s="47" t="s">
        <v>10</v>
      </c>
      <c r="G111" s="47" t="s">
        <v>217</v>
      </c>
      <c r="H111" s="48" t="s">
        <v>801</v>
      </c>
      <c r="I111" s="49">
        <v>870102</v>
      </c>
      <c r="J111" s="2" t="str">
        <f>VLOOKUP(I111,[1]Hoja6!A$1:B$57,2,FALSE)</f>
        <v>RADIOGRAFIA DE ORBITAS</v>
      </c>
      <c r="K111" s="2"/>
      <c r="L111" s="2"/>
      <c r="M111" s="49">
        <v>1</v>
      </c>
      <c r="N111" s="57">
        <v>0</v>
      </c>
      <c r="O111" s="57">
        <f t="shared" si="2"/>
        <v>0</v>
      </c>
      <c r="P111" s="57">
        <f t="shared" si="3"/>
        <v>0</v>
      </c>
    </row>
    <row r="112" spans="1:16" s="10" customFormat="1" x14ac:dyDescent="0.25">
      <c r="A112" s="44">
        <v>45392</v>
      </c>
      <c r="B112" s="45" t="s">
        <v>350</v>
      </c>
      <c r="C112" s="46">
        <v>1021397928</v>
      </c>
      <c r="D112" s="3" t="s">
        <v>34</v>
      </c>
      <c r="E112" s="3" t="s">
        <v>344</v>
      </c>
      <c r="F112" s="47" t="s">
        <v>216</v>
      </c>
      <c r="G112" s="47" t="s">
        <v>217</v>
      </c>
      <c r="H112" s="48" t="s">
        <v>803</v>
      </c>
      <c r="I112" s="49">
        <v>873210</v>
      </c>
      <c r="J112" s="2" t="str">
        <f>VLOOKUP(I112,[1]Hoja6!A$1:B$57,2,FALSE)</f>
        <v>RADIOGRAFIA DE DEDOS EN MANO</v>
      </c>
      <c r="K112" s="2"/>
      <c r="L112" s="2"/>
      <c r="M112" s="49">
        <v>1</v>
      </c>
      <c r="N112" s="57">
        <v>0</v>
      </c>
      <c r="O112" s="57">
        <f t="shared" si="2"/>
        <v>0</v>
      </c>
      <c r="P112" s="57">
        <f t="shared" si="3"/>
        <v>0</v>
      </c>
    </row>
    <row r="113" spans="1:16" s="10" customFormat="1" x14ac:dyDescent="0.25">
      <c r="A113" s="44">
        <v>45392</v>
      </c>
      <c r="B113" s="45" t="s">
        <v>340</v>
      </c>
      <c r="C113" s="46">
        <v>20679005</v>
      </c>
      <c r="D113" s="3" t="s">
        <v>33</v>
      </c>
      <c r="E113" s="3" t="s">
        <v>47</v>
      </c>
      <c r="F113" s="47" t="s">
        <v>10</v>
      </c>
      <c r="G113" s="47" t="s">
        <v>217</v>
      </c>
      <c r="H113" s="48" t="s">
        <v>572</v>
      </c>
      <c r="I113" s="49">
        <v>871040</v>
      </c>
      <c r="J113" s="2" t="str">
        <f>VLOOKUP(I113,[1]Hoja6!A$1:B$57,2,FALSE)</f>
        <v>RADIOGRAFIA DE COLUMNA LUMBOSACRA</v>
      </c>
      <c r="K113" s="2"/>
      <c r="L113" s="2"/>
      <c r="M113" s="49">
        <v>1</v>
      </c>
      <c r="N113" s="57">
        <v>101430</v>
      </c>
      <c r="O113" s="57">
        <f t="shared" si="2"/>
        <v>71001</v>
      </c>
      <c r="P113" s="57">
        <f t="shared" si="3"/>
        <v>30429</v>
      </c>
    </row>
    <row r="114" spans="1:16" s="10" customFormat="1" x14ac:dyDescent="0.25">
      <c r="A114" s="44">
        <v>45392</v>
      </c>
      <c r="B114" s="45" t="s">
        <v>351</v>
      </c>
      <c r="C114" s="46">
        <v>1071171366</v>
      </c>
      <c r="D114" s="3" t="s">
        <v>34</v>
      </c>
      <c r="E114" s="3" t="s">
        <v>172</v>
      </c>
      <c r="F114" s="47" t="s">
        <v>10</v>
      </c>
      <c r="G114" s="47" t="s">
        <v>217</v>
      </c>
      <c r="H114" s="48" t="s">
        <v>804</v>
      </c>
      <c r="I114" s="49">
        <v>871121</v>
      </c>
      <c r="J114" s="2" t="str">
        <f>VLOOKUP(I114,[1]Hoja6!A$1:B$57,2,FALSE)</f>
        <v>RADIOGRAFIA DE TORAX (P.A.O A.P.Y LATERAL, DECUBITO LATERAL, OBLICUAS O LATERAL CON BARIO)</v>
      </c>
      <c r="K114" s="2"/>
      <c r="L114" s="2"/>
      <c r="M114" s="49">
        <v>1</v>
      </c>
      <c r="N114" s="57">
        <v>0</v>
      </c>
      <c r="O114" s="57">
        <f t="shared" si="2"/>
        <v>0</v>
      </c>
      <c r="P114" s="57">
        <f t="shared" si="3"/>
        <v>0</v>
      </c>
    </row>
    <row r="115" spans="1:16" s="10" customFormat="1" x14ac:dyDescent="0.25">
      <c r="A115" s="44">
        <v>45392</v>
      </c>
      <c r="B115" s="45" t="s">
        <v>346</v>
      </c>
      <c r="C115" s="46">
        <v>17111555</v>
      </c>
      <c r="D115" s="3" t="s">
        <v>34</v>
      </c>
      <c r="E115" s="3" t="s">
        <v>39</v>
      </c>
      <c r="F115" s="47" t="s">
        <v>10</v>
      </c>
      <c r="G115" s="47" t="s">
        <v>50</v>
      </c>
      <c r="H115" s="48" t="s">
        <v>570</v>
      </c>
      <c r="I115" s="49">
        <v>873411</v>
      </c>
      <c r="J115" s="2" t="str">
        <f>VLOOKUP(I115,[1]Hoja6!A$1:B$57,2,FALSE)</f>
        <v>RADIOGRAFIA DE PELVIS O  ARTICULACION COXO-FEMORAL  (AP, LATERAL )</v>
      </c>
      <c r="K115" s="2"/>
      <c r="L115" s="2"/>
      <c r="M115" s="49">
        <v>1</v>
      </c>
      <c r="N115" s="57">
        <v>55800</v>
      </c>
      <c r="O115" s="57">
        <f t="shared" si="2"/>
        <v>39060</v>
      </c>
      <c r="P115" s="57">
        <f t="shared" si="3"/>
        <v>16740</v>
      </c>
    </row>
    <row r="116" spans="1:16" s="10" customFormat="1" x14ac:dyDescent="0.25">
      <c r="A116" s="44">
        <v>45392</v>
      </c>
      <c r="B116" s="45" t="s">
        <v>346</v>
      </c>
      <c r="C116" s="46">
        <v>17111555</v>
      </c>
      <c r="D116" s="3" t="s">
        <v>34</v>
      </c>
      <c r="E116" s="3" t="s">
        <v>39</v>
      </c>
      <c r="F116" s="47" t="s">
        <v>10</v>
      </c>
      <c r="G116" s="47" t="s">
        <v>50</v>
      </c>
      <c r="H116" s="48" t="s">
        <v>570</v>
      </c>
      <c r="I116" s="49">
        <v>873412</v>
      </c>
      <c r="J116" s="2" t="str">
        <f>VLOOKUP(I116,[1]Hoja6!A$1:B$57,2,FALSE)</f>
        <v>RADIOGRAFIA DE PELVIS (CADERA) COMPARATIVA    (54)</v>
      </c>
      <c r="K116" s="2"/>
      <c r="L116" s="2"/>
      <c r="M116" s="49">
        <v>1</v>
      </c>
      <c r="N116" s="57">
        <v>29700</v>
      </c>
      <c r="O116" s="57">
        <f t="shared" si="2"/>
        <v>20790</v>
      </c>
      <c r="P116" s="57">
        <f t="shared" si="3"/>
        <v>8910</v>
      </c>
    </row>
    <row r="117" spans="1:16" s="10" customFormat="1" x14ac:dyDescent="0.25">
      <c r="A117" s="44">
        <v>45392</v>
      </c>
      <c r="B117" s="45" t="s">
        <v>345</v>
      </c>
      <c r="C117" s="46">
        <v>20676008</v>
      </c>
      <c r="D117" s="3" t="s">
        <v>33</v>
      </c>
      <c r="E117" s="3" t="s">
        <v>35</v>
      </c>
      <c r="F117" s="47" t="s">
        <v>10</v>
      </c>
      <c r="G117" s="47" t="s">
        <v>50</v>
      </c>
      <c r="H117" s="48">
        <v>870922</v>
      </c>
      <c r="I117" s="49">
        <v>871121</v>
      </c>
      <c r="J117" s="2" t="str">
        <f>VLOOKUP(I117,[1]Hoja6!A$1:B$57,2,FALSE)</f>
        <v>RADIOGRAFIA DE TORAX (P.A.O A.P.Y LATERAL, DECUBITO LATERAL, OBLICUAS O LATERAL CON BARIO)</v>
      </c>
      <c r="K117" s="2"/>
      <c r="L117" s="2"/>
      <c r="M117" s="49">
        <v>1</v>
      </c>
      <c r="N117" s="57">
        <v>0</v>
      </c>
      <c r="O117" s="57">
        <f t="shared" si="2"/>
        <v>0</v>
      </c>
      <c r="P117" s="57">
        <f t="shared" si="3"/>
        <v>0</v>
      </c>
    </row>
    <row r="118" spans="1:16" s="10" customFormat="1" x14ac:dyDescent="0.25">
      <c r="A118" s="44">
        <v>45392</v>
      </c>
      <c r="B118" s="45" t="s">
        <v>352</v>
      </c>
      <c r="C118" s="46">
        <v>1018467213</v>
      </c>
      <c r="D118" s="3" t="s">
        <v>34</v>
      </c>
      <c r="E118" s="3" t="s">
        <v>353</v>
      </c>
      <c r="F118" s="47" t="s">
        <v>220</v>
      </c>
      <c r="G118" s="47" t="s">
        <v>217</v>
      </c>
      <c r="H118" s="48" t="s">
        <v>805</v>
      </c>
      <c r="I118" s="49">
        <v>873206</v>
      </c>
      <c r="J118" s="2" t="str">
        <f>VLOOKUP(I118,[1]Hoja6!A$1:B$57,2,FALSE)</f>
        <v>RADIOGRAFIA DE MUÑECA</v>
      </c>
      <c r="K118" s="2"/>
      <c r="L118" s="2"/>
      <c r="M118" s="49">
        <v>1</v>
      </c>
      <c r="N118" s="57">
        <v>0</v>
      </c>
      <c r="O118" s="57">
        <f t="shared" si="2"/>
        <v>0</v>
      </c>
      <c r="P118" s="57">
        <f t="shared" si="3"/>
        <v>0</v>
      </c>
    </row>
    <row r="119" spans="1:16" s="10" customFormat="1" x14ac:dyDescent="0.25">
      <c r="A119" s="44">
        <v>45392</v>
      </c>
      <c r="B119" s="45" t="s">
        <v>352</v>
      </c>
      <c r="C119" s="46">
        <v>1018467213</v>
      </c>
      <c r="D119" s="3" t="s">
        <v>34</v>
      </c>
      <c r="E119" s="3" t="s">
        <v>353</v>
      </c>
      <c r="F119" s="47" t="s">
        <v>220</v>
      </c>
      <c r="G119" s="47" t="s">
        <v>217</v>
      </c>
      <c r="H119" s="48" t="s">
        <v>805</v>
      </c>
      <c r="I119" s="49">
        <v>873210</v>
      </c>
      <c r="J119" s="2" t="str">
        <f>VLOOKUP(I119,[1]Hoja6!A$1:B$57,2,FALSE)</f>
        <v>RADIOGRAFIA DE DEDOS EN MANO</v>
      </c>
      <c r="K119" s="2"/>
      <c r="L119" s="2"/>
      <c r="M119" s="49">
        <v>1</v>
      </c>
      <c r="N119" s="57">
        <v>0</v>
      </c>
      <c r="O119" s="57">
        <f t="shared" si="2"/>
        <v>0</v>
      </c>
      <c r="P119" s="57">
        <f t="shared" si="3"/>
        <v>0</v>
      </c>
    </row>
    <row r="120" spans="1:16" s="10" customFormat="1" x14ac:dyDescent="0.25">
      <c r="A120" s="44">
        <v>45392</v>
      </c>
      <c r="B120" s="45" t="s">
        <v>348</v>
      </c>
      <c r="C120" s="46">
        <v>1071172565</v>
      </c>
      <c r="D120" s="3" t="s">
        <v>34</v>
      </c>
      <c r="E120" s="3" t="s">
        <v>349</v>
      </c>
      <c r="F120" s="47" t="s">
        <v>44</v>
      </c>
      <c r="G120" s="47" t="s">
        <v>50</v>
      </c>
      <c r="H120" s="48" t="s">
        <v>568</v>
      </c>
      <c r="I120" s="49">
        <v>871121</v>
      </c>
      <c r="J120" s="2" t="str">
        <f>VLOOKUP(I120,[1]Hoja6!A$1:B$57,2,FALSE)</f>
        <v>RADIOGRAFIA DE TORAX (P.A.O A.P.Y LATERAL, DECUBITO LATERAL, OBLICUAS O LATERAL CON BARIO)</v>
      </c>
      <c r="K120" s="2"/>
      <c r="L120" s="2"/>
      <c r="M120" s="49">
        <v>1</v>
      </c>
      <c r="N120" s="57">
        <v>93600</v>
      </c>
      <c r="O120" s="57">
        <f t="shared" si="2"/>
        <v>65519.999999999993</v>
      </c>
      <c r="P120" s="57">
        <f t="shared" si="3"/>
        <v>28080</v>
      </c>
    </row>
    <row r="121" spans="1:16" s="10" customFormat="1" x14ac:dyDescent="0.25">
      <c r="A121" s="44">
        <v>45392</v>
      </c>
      <c r="B121" s="45" t="s">
        <v>343</v>
      </c>
      <c r="C121" s="46">
        <v>1071163881</v>
      </c>
      <c r="D121" s="3" t="s">
        <v>33</v>
      </c>
      <c r="E121" s="3" t="s">
        <v>344</v>
      </c>
      <c r="F121" s="47" t="s">
        <v>261</v>
      </c>
      <c r="G121" s="47" t="s">
        <v>217</v>
      </c>
      <c r="H121" s="48" t="s">
        <v>802</v>
      </c>
      <c r="I121" s="49">
        <v>873112</v>
      </c>
      <c r="J121" s="2" t="str">
        <f>VLOOKUP(I121,[1]Hoja6!A$1:B$57,2,FALSE)</f>
        <v>RADIOGRAFIA DE CLAVICULA</v>
      </c>
      <c r="K121" s="2"/>
      <c r="L121" s="2"/>
      <c r="M121" s="49">
        <v>1</v>
      </c>
      <c r="N121" s="57">
        <v>0</v>
      </c>
      <c r="O121" s="57">
        <f t="shared" si="2"/>
        <v>0</v>
      </c>
      <c r="P121" s="57">
        <f t="shared" si="3"/>
        <v>0</v>
      </c>
    </row>
    <row r="122" spans="1:16" s="10" customFormat="1" x14ac:dyDescent="0.25">
      <c r="A122" s="44">
        <v>45392</v>
      </c>
      <c r="B122" s="45" t="s">
        <v>343</v>
      </c>
      <c r="C122" s="46">
        <v>1071163881</v>
      </c>
      <c r="D122" s="3" t="s">
        <v>33</v>
      </c>
      <c r="E122" s="3" t="s">
        <v>344</v>
      </c>
      <c r="F122" s="47" t="s">
        <v>261</v>
      </c>
      <c r="G122" s="47" t="s">
        <v>217</v>
      </c>
      <c r="H122" s="48" t="s">
        <v>802</v>
      </c>
      <c r="I122" s="49">
        <v>873204</v>
      </c>
      <c r="J122" s="2" t="str">
        <f>VLOOKUP(I122,[1]Hoja6!A$1:B$57,2,FALSE)</f>
        <v>RADIOGRAFIA DE HOMBRO</v>
      </c>
      <c r="K122" s="2"/>
      <c r="L122" s="2"/>
      <c r="M122" s="49">
        <v>1</v>
      </c>
      <c r="N122" s="57">
        <v>0</v>
      </c>
      <c r="O122" s="57">
        <f t="shared" si="2"/>
        <v>0</v>
      </c>
      <c r="P122" s="57">
        <f t="shared" si="3"/>
        <v>0</v>
      </c>
    </row>
    <row r="123" spans="1:16" s="10" customFormat="1" x14ac:dyDescent="0.25">
      <c r="A123" s="44">
        <v>45392</v>
      </c>
      <c r="B123" s="45" t="s">
        <v>347</v>
      </c>
      <c r="C123" s="46">
        <v>1071166463</v>
      </c>
      <c r="D123" s="3" t="s">
        <v>33</v>
      </c>
      <c r="E123" s="3">
        <v>31</v>
      </c>
      <c r="F123" s="47" t="s">
        <v>44</v>
      </c>
      <c r="G123" s="47" t="s">
        <v>50</v>
      </c>
      <c r="H123" s="48" t="s">
        <v>569</v>
      </c>
      <c r="I123" s="49">
        <v>870108</v>
      </c>
      <c r="J123" s="2" t="str">
        <f>VLOOKUP(I123,[1]Hoja6!A$1:B$57,2,FALSE)</f>
        <v>RADIOGRAFIA DE SENOS PARANASALES</v>
      </c>
      <c r="K123" s="2"/>
      <c r="L123" s="2"/>
      <c r="M123" s="49">
        <v>1</v>
      </c>
      <c r="N123" s="57">
        <v>85410</v>
      </c>
      <c r="O123" s="57">
        <f t="shared" si="2"/>
        <v>59786.999999999993</v>
      </c>
      <c r="P123" s="57">
        <f t="shared" si="3"/>
        <v>25623</v>
      </c>
    </row>
    <row r="124" spans="1:16" s="10" customFormat="1" x14ac:dyDescent="0.25">
      <c r="A124" s="44">
        <v>45392</v>
      </c>
      <c r="B124" s="45" t="s">
        <v>347</v>
      </c>
      <c r="C124" s="46">
        <v>1071166463</v>
      </c>
      <c r="D124" s="3" t="s">
        <v>33</v>
      </c>
      <c r="E124" s="3">
        <v>31</v>
      </c>
      <c r="F124" s="47" t="s">
        <v>44</v>
      </c>
      <c r="G124" s="47" t="s">
        <v>50</v>
      </c>
      <c r="H124" s="48" t="s">
        <v>569</v>
      </c>
      <c r="I124" s="49">
        <v>873420</v>
      </c>
      <c r="J124" s="2" t="str">
        <f>VLOOKUP(I124,[1]Hoja6!A$1:B$57,2,FALSE)</f>
        <v>RADIOGRAFIA DE RODILLA AP, LATERAL</v>
      </c>
      <c r="K124" s="2"/>
      <c r="L124" s="2"/>
      <c r="M124" s="49">
        <v>1</v>
      </c>
      <c r="N124" s="57">
        <v>85410</v>
      </c>
      <c r="O124" s="57">
        <f t="shared" si="2"/>
        <v>59786.999999999993</v>
      </c>
      <c r="P124" s="57">
        <f t="shared" si="3"/>
        <v>25623</v>
      </c>
    </row>
    <row r="125" spans="1:16" s="10" customFormat="1" x14ac:dyDescent="0.25">
      <c r="A125" s="44">
        <v>45392</v>
      </c>
      <c r="B125" s="45" t="s">
        <v>347</v>
      </c>
      <c r="C125" s="46">
        <v>1071166463</v>
      </c>
      <c r="D125" s="3" t="s">
        <v>33</v>
      </c>
      <c r="E125" s="3">
        <v>31</v>
      </c>
      <c r="F125" s="47" t="s">
        <v>44</v>
      </c>
      <c r="G125" s="47" t="s">
        <v>50</v>
      </c>
      <c r="H125" s="48" t="s">
        <v>569</v>
      </c>
      <c r="I125" s="49">
        <v>873422</v>
      </c>
      <c r="J125" s="2" t="str">
        <f>VLOOKUP(I125,[1]Hoja6!A$1:B$57,2,FALSE)</f>
        <v>RADIOGRAFIA DE RODILLAS COMPARATIVAS POSICION VERTICAL (UNICAMENTE VISTA ANTEROPOSTERIOR)    (54)</v>
      </c>
      <c r="K125" s="2"/>
      <c r="L125" s="2"/>
      <c r="M125" s="49">
        <v>1</v>
      </c>
      <c r="N125" s="57">
        <v>38610</v>
      </c>
      <c r="O125" s="57">
        <f t="shared" si="2"/>
        <v>27027</v>
      </c>
      <c r="P125" s="57">
        <f t="shared" si="3"/>
        <v>11583</v>
      </c>
    </row>
    <row r="126" spans="1:16" s="10" customFormat="1" x14ac:dyDescent="0.25">
      <c r="A126" s="44">
        <v>45392</v>
      </c>
      <c r="B126" s="45" t="s">
        <v>335</v>
      </c>
      <c r="C126" s="46">
        <v>11230353</v>
      </c>
      <c r="D126" s="3" t="s">
        <v>34</v>
      </c>
      <c r="E126" s="3" t="s">
        <v>111</v>
      </c>
      <c r="F126" s="47" t="s">
        <v>44</v>
      </c>
      <c r="G126" s="47" t="s">
        <v>50</v>
      </c>
      <c r="H126" s="48" t="s">
        <v>567</v>
      </c>
      <c r="I126" s="49">
        <v>871121</v>
      </c>
      <c r="J126" s="2" t="str">
        <f>VLOOKUP(I126,[1]Hoja6!A$1:B$57,2,FALSE)</f>
        <v>RADIOGRAFIA DE TORAX (P.A.O A.P.Y LATERAL, DECUBITO LATERAL, OBLICUAS O LATERAL CON BARIO)</v>
      </c>
      <c r="K126" s="2"/>
      <c r="L126" s="2"/>
      <c r="M126" s="49">
        <v>1</v>
      </c>
      <c r="N126" s="57">
        <v>93600</v>
      </c>
      <c r="O126" s="57">
        <f t="shared" si="2"/>
        <v>65519.999999999993</v>
      </c>
      <c r="P126" s="57">
        <f t="shared" si="3"/>
        <v>28080</v>
      </c>
    </row>
    <row r="127" spans="1:16" s="10" customFormat="1" x14ac:dyDescent="0.25">
      <c r="A127" s="44">
        <v>45392</v>
      </c>
      <c r="B127" s="45" t="s">
        <v>354</v>
      </c>
      <c r="C127" s="46">
        <v>23963440</v>
      </c>
      <c r="D127" s="3" t="s">
        <v>33</v>
      </c>
      <c r="E127" s="3" t="s">
        <v>290</v>
      </c>
      <c r="F127" s="47" t="s">
        <v>216</v>
      </c>
      <c r="G127" s="47" t="s">
        <v>217</v>
      </c>
      <c r="H127" s="48" t="s">
        <v>806</v>
      </c>
      <c r="I127" s="49">
        <v>871121</v>
      </c>
      <c r="J127" s="2" t="str">
        <f>VLOOKUP(I127,[1]Hoja6!A$1:B$57,2,FALSE)</f>
        <v>RADIOGRAFIA DE TORAX (P.A.O A.P.Y LATERAL, DECUBITO LATERAL, OBLICUAS O LATERAL CON BARIO)</v>
      </c>
      <c r="K127" s="2"/>
      <c r="L127" s="2"/>
      <c r="M127" s="49">
        <v>1</v>
      </c>
      <c r="N127" s="57">
        <v>0</v>
      </c>
      <c r="O127" s="57">
        <f t="shared" si="2"/>
        <v>0</v>
      </c>
      <c r="P127" s="57">
        <f t="shared" si="3"/>
        <v>0</v>
      </c>
    </row>
    <row r="128" spans="1:16" s="10" customFormat="1" x14ac:dyDescent="0.25">
      <c r="A128" s="44">
        <v>45392</v>
      </c>
      <c r="B128" s="45" t="s">
        <v>337</v>
      </c>
      <c r="C128" s="46">
        <v>11231233</v>
      </c>
      <c r="D128" s="3" t="s">
        <v>34</v>
      </c>
      <c r="E128" s="3" t="s">
        <v>104</v>
      </c>
      <c r="F128" s="47" t="s">
        <v>10</v>
      </c>
      <c r="G128" s="47" t="s">
        <v>50</v>
      </c>
      <c r="H128" s="48" t="s">
        <v>573</v>
      </c>
      <c r="I128" s="49">
        <v>873411</v>
      </c>
      <c r="J128" s="2" t="str">
        <f>VLOOKUP(I128,[1]Hoja6!A$1:B$57,2,FALSE)</f>
        <v>RADIOGRAFIA DE PELVIS O  ARTICULACION COXO-FEMORAL  (AP, LATERAL )</v>
      </c>
      <c r="K128" s="2"/>
      <c r="L128" s="2"/>
      <c r="M128" s="49">
        <v>1</v>
      </c>
      <c r="N128" s="57">
        <v>55800</v>
      </c>
      <c r="O128" s="57">
        <f t="shared" si="2"/>
        <v>39060</v>
      </c>
      <c r="P128" s="57">
        <f t="shared" si="3"/>
        <v>16740</v>
      </c>
    </row>
    <row r="129" spans="1:16" s="10" customFormat="1" x14ac:dyDescent="0.25">
      <c r="A129" s="44">
        <v>45392</v>
      </c>
      <c r="B129" s="45" t="s">
        <v>337</v>
      </c>
      <c r="C129" s="46">
        <v>11231233</v>
      </c>
      <c r="D129" s="3" t="s">
        <v>34</v>
      </c>
      <c r="E129" s="3" t="s">
        <v>104</v>
      </c>
      <c r="F129" s="47" t="s">
        <v>10</v>
      </c>
      <c r="G129" s="47" t="s">
        <v>50</v>
      </c>
      <c r="H129" s="48" t="s">
        <v>573</v>
      </c>
      <c r="I129" s="49">
        <v>873412</v>
      </c>
      <c r="J129" s="2" t="str">
        <f>VLOOKUP(I129,[1]Hoja6!A$1:B$57,2,FALSE)</f>
        <v>RADIOGRAFIA DE PELVIS (CADERA) COMPARATIVA    (54)</v>
      </c>
      <c r="K129" s="2"/>
      <c r="L129" s="2"/>
      <c r="M129" s="49">
        <v>1</v>
      </c>
      <c r="N129" s="57">
        <v>29700</v>
      </c>
      <c r="O129" s="57">
        <f t="shared" si="2"/>
        <v>20790</v>
      </c>
      <c r="P129" s="57">
        <f t="shared" si="3"/>
        <v>8910</v>
      </c>
    </row>
    <row r="130" spans="1:16" s="10" customFormat="1" x14ac:dyDescent="0.25">
      <c r="A130" s="44">
        <v>45392</v>
      </c>
      <c r="B130" s="45" t="s">
        <v>338</v>
      </c>
      <c r="C130" s="46">
        <v>20675698</v>
      </c>
      <c r="D130" s="3" t="s">
        <v>33</v>
      </c>
      <c r="E130" s="3" t="s">
        <v>326</v>
      </c>
      <c r="F130" s="47" t="s">
        <v>220</v>
      </c>
      <c r="G130" s="47" t="s">
        <v>50</v>
      </c>
      <c r="H130" s="48" t="s">
        <v>571</v>
      </c>
      <c r="I130" s="49">
        <v>873210</v>
      </c>
      <c r="J130" s="2" t="str">
        <f>VLOOKUP(I130,[1]Hoja6!A$1:B$57,2,FALSE)</f>
        <v>RADIOGRAFIA DE DEDOS EN MANO</v>
      </c>
      <c r="K130" s="2"/>
      <c r="L130" s="2"/>
      <c r="M130" s="49">
        <v>1</v>
      </c>
      <c r="N130" s="57">
        <v>58560</v>
      </c>
      <c r="O130" s="57">
        <f t="shared" si="2"/>
        <v>40992</v>
      </c>
      <c r="P130" s="57">
        <f t="shared" si="3"/>
        <v>17568</v>
      </c>
    </row>
    <row r="131" spans="1:16" s="10" customFormat="1" x14ac:dyDescent="0.25">
      <c r="A131" s="44">
        <v>45392</v>
      </c>
      <c r="B131" s="45" t="s">
        <v>338</v>
      </c>
      <c r="C131" s="46">
        <v>20675698</v>
      </c>
      <c r="D131" s="3" t="s">
        <v>33</v>
      </c>
      <c r="E131" s="3" t="s">
        <v>326</v>
      </c>
      <c r="F131" s="47" t="s">
        <v>220</v>
      </c>
      <c r="G131" s="47" t="s">
        <v>50</v>
      </c>
      <c r="H131" s="48" t="s">
        <v>571</v>
      </c>
      <c r="I131" s="49">
        <v>873420</v>
      </c>
      <c r="J131" s="2" t="str">
        <f>VLOOKUP(I131,[1]Hoja6!A$1:B$57,2,FALSE)</f>
        <v>RADIOGRAFIA DE RODILLA AP, LATERAL</v>
      </c>
      <c r="K131" s="2"/>
      <c r="L131" s="2"/>
      <c r="M131" s="49">
        <v>1</v>
      </c>
      <c r="N131" s="57">
        <v>75920</v>
      </c>
      <c r="O131" s="57">
        <f t="shared" si="2"/>
        <v>53144</v>
      </c>
      <c r="P131" s="57">
        <f t="shared" si="3"/>
        <v>22776</v>
      </c>
    </row>
    <row r="132" spans="1:16" s="10" customFormat="1" x14ac:dyDescent="0.25">
      <c r="A132" s="44">
        <v>45392</v>
      </c>
      <c r="B132" s="45" t="s">
        <v>338</v>
      </c>
      <c r="C132" s="46">
        <v>20675698</v>
      </c>
      <c r="D132" s="3" t="s">
        <v>33</v>
      </c>
      <c r="E132" s="3" t="s">
        <v>326</v>
      </c>
      <c r="F132" s="47" t="s">
        <v>220</v>
      </c>
      <c r="G132" s="47" t="s">
        <v>50</v>
      </c>
      <c r="H132" s="48" t="s">
        <v>571</v>
      </c>
      <c r="I132" s="49">
        <v>873422</v>
      </c>
      <c r="J132" s="2" t="str">
        <f>VLOOKUP(I132,[1]Hoja6!A$1:B$57,2,FALSE)</f>
        <v>RADIOGRAFIA DE RODILLAS COMPARATIVAS POSICION VERTICAL (UNICAMENTE VISTA ANTEROPOSTERIOR)    (54)</v>
      </c>
      <c r="K132" s="2"/>
      <c r="L132" s="2"/>
      <c r="M132" s="49">
        <v>1</v>
      </c>
      <c r="N132" s="57">
        <v>34320</v>
      </c>
      <c r="O132" s="57">
        <f t="shared" si="2"/>
        <v>24024</v>
      </c>
      <c r="P132" s="57">
        <f t="shared" si="3"/>
        <v>10296</v>
      </c>
    </row>
    <row r="133" spans="1:16" s="10" customFormat="1" x14ac:dyDescent="0.25">
      <c r="A133" s="44">
        <v>45393</v>
      </c>
      <c r="B133" s="45" t="s">
        <v>375</v>
      </c>
      <c r="C133" s="46">
        <v>1019608690</v>
      </c>
      <c r="D133" s="3" t="s">
        <v>34</v>
      </c>
      <c r="E133" s="3" t="s">
        <v>192</v>
      </c>
      <c r="F133" s="47" t="s">
        <v>10</v>
      </c>
      <c r="G133" s="47" t="s">
        <v>31</v>
      </c>
      <c r="H133" s="48" t="s">
        <v>713</v>
      </c>
      <c r="I133" s="49">
        <v>873206</v>
      </c>
      <c r="J133" s="2" t="str">
        <f>VLOOKUP(I133,[1]Hoja6!A$1:B$57,2,FALSE)</f>
        <v>RADIOGRAFIA DE MUÑECA</v>
      </c>
      <c r="K133" s="2"/>
      <c r="L133" s="2"/>
      <c r="M133" s="49">
        <v>2</v>
      </c>
      <c r="N133" s="57">
        <v>0</v>
      </c>
      <c r="O133" s="57">
        <f t="shared" si="2"/>
        <v>0</v>
      </c>
      <c r="P133" s="57">
        <f t="shared" si="3"/>
        <v>0</v>
      </c>
    </row>
    <row r="134" spans="1:16" s="10" customFormat="1" x14ac:dyDescent="0.25">
      <c r="A134" s="44">
        <v>45393</v>
      </c>
      <c r="B134" s="45" t="s">
        <v>375</v>
      </c>
      <c r="C134" s="46">
        <v>1019608690</v>
      </c>
      <c r="D134" s="3" t="s">
        <v>34</v>
      </c>
      <c r="E134" s="3" t="s">
        <v>192</v>
      </c>
      <c r="F134" s="47" t="s">
        <v>10</v>
      </c>
      <c r="G134" s="47" t="s">
        <v>31</v>
      </c>
      <c r="H134" s="48" t="s">
        <v>713</v>
      </c>
      <c r="I134" s="49">
        <v>873210</v>
      </c>
      <c r="J134" s="2" t="str">
        <f>VLOOKUP(I134,[1]Hoja6!A$1:B$57,2,FALSE)</f>
        <v>RADIOGRAFIA DE DEDOS EN MANO</v>
      </c>
      <c r="K134" s="2"/>
      <c r="L134" s="2"/>
      <c r="M134" s="49">
        <v>2</v>
      </c>
      <c r="N134" s="57">
        <v>0</v>
      </c>
      <c r="O134" s="57">
        <f t="shared" ref="O134:O197" si="4">+N134*70%</f>
        <v>0</v>
      </c>
      <c r="P134" s="57">
        <f t="shared" ref="P134:P197" si="5">+N134*30%</f>
        <v>0</v>
      </c>
    </row>
    <row r="135" spans="1:16" s="10" customFormat="1" x14ac:dyDescent="0.25">
      <c r="A135" s="44">
        <v>45393</v>
      </c>
      <c r="B135" s="45" t="s">
        <v>355</v>
      </c>
      <c r="C135" s="46">
        <v>20675922</v>
      </c>
      <c r="D135" s="3" t="s">
        <v>33</v>
      </c>
      <c r="E135" s="3" t="s">
        <v>37</v>
      </c>
      <c r="F135" s="47" t="s">
        <v>44</v>
      </c>
      <c r="G135" s="47" t="s">
        <v>50</v>
      </c>
      <c r="H135" s="48">
        <v>2320789</v>
      </c>
      <c r="I135" s="49">
        <v>871030</v>
      </c>
      <c r="J135" s="2" t="str">
        <f>VLOOKUP(I135,[1]Hoja6!A$1:B$57,2,FALSE)</f>
        <v>RADIOGRAFIA DE COLUMNA DORSAL</v>
      </c>
      <c r="K135" s="2"/>
      <c r="L135" s="2"/>
      <c r="M135" s="49">
        <v>1</v>
      </c>
      <c r="N135" s="57">
        <v>105660</v>
      </c>
      <c r="O135" s="57">
        <f t="shared" si="4"/>
        <v>73962</v>
      </c>
      <c r="P135" s="57">
        <f t="shared" si="5"/>
        <v>31698</v>
      </c>
    </row>
    <row r="136" spans="1:16" s="10" customFormat="1" x14ac:dyDescent="0.25">
      <c r="A136" s="44">
        <v>45393</v>
      </c>
      <c r="B136" s="45" t="s">
        <v>355</v>
      </c>
      <c r="C136" s="46">
        <v>20675922</v>
      </c>
      <c r="D136" s="3" t="s">
        <v>33</v>
      </c>
      <c r="E136" s="3" t="s">
        <v>37</v>
      </c>
      <c r="F136" s="47" t="s">
        <v>44</v>
      </c>
      <c r="G136" s="47" t="s">
        <v>50</v>
      </c>
      <c r="H136" s="48">
        <v>2320789</v>
      </c>
      <c r="I136" s="49">
        <v>871040</v>
      </c>
      <c r="J136" s="2" t="str">
        <f>VLOOKUP(I136,[1]Hoja6!A$1:B$57,2,FALSE)</f>
        <v>RADIOGRAFIA DE COLUMNA LUMBOSACRA</v>
      </c>
      <c r="K136" s="2"/>
      <c r="L136" s="2"/>
      <c r="M136" s="49">
        <v>1</v>
      </c>
      <c r="N136" s="57">
        <v>131850</v>
      </c>
      <c r="O136" s="57">
        <f t="shared" si="4"/>
        <v>92295</v>
      </c>
      <c r="P136" s="57">
        <f t="shared" si="5"/>
        <v>39555</v>
      </c>
    </row>
    <row r="137" spans="1:16" s="10" customFormat="1" x14ac:dyDescent="0.25">
      <c r="A137" s="44">
        <v>45393</v>
      </c>
      <c r="B137" s="45" t="s">
        <v>358</v>
      </c>
      <c r="C137" s="46">
        <v>39794875</v>
      </c>
      <c r="D137" s="3" t="s">
        <v>33</v>
      </c>
      <c r="E137" s="3" t="s">
        <v>359</v>
      </c>
      <c r="F137" s="47" t="s">
        <v>44</v>
      </c>
      <c r="G137" s="47" t="s">
        <v>50</v>
      </c>
      <c r="H137" s="48">
        <v>2320838</v>
      </c>
      <c r="I137" s="49">
        <v>871040</v>
      </c>
      <c r="J137" s="2" t="str">
        <f>VLOOKUP(I137,[1]Hoja6!A$1:B$57,2,FALSE)</f>
        <v>RADIOGRAFIA DE COLUMNA LUMBOSACRA</v>
      </c>
      <c r="K137" s="2"/>
      <c r="L137" s="2"/>
      <c r="M137" s="49">
        <v>1</v>
      </c>
      <c r="N137" s="57">
        <v>131850</v>
      </c>
      <c r="O137" s="57">
        <f t="shared" si="4"/>
        <v>92295</v>
      </c>
      <c r="P137" s="57">
        <f t="shared" si="5"/>
        <v>39555</v>
      </c>
    </row>
    <row r="138" spans="1:16" s="10" customFormat="1" x14ac:dyDescent="0.25">
      <c r="A138" s="44">
        <v>45393</v>
      </c>
      <c r="B138" s="45" t="s">
        <v>357</v>
      </c>
      <c r="C138" s="46">
        <v>11428755</v>
      </c>
      <c r="D138" s="3" t="s">
        <v>34</v>
      </c>
      <c r="E138" s="3" t="s">
        <v>206</v>
      </c>
      <c r="F138" s="47" t="s">
        <v>10</v>
      </c>
      <c r="G138" s="47" t="s">
        <v>50</v>
      </c>
      <c r="H138" s="48" t="s">
        <v>578</v>
      </c>
      <c r="I138" s="49">
        <v>873431</v>
      </c>
      <c r="J138" s="2" t="str">
        <f>VLOOKUP(I138,[1]Hoja6!A$1:B$57,2,FALSE)</f>
        <v>RADIOGRAFIA DE TOBILLO AP LATERAL Y ROTACION INTERNA</v>
      </c>
      <c r="K138" s="2"/>
      <c r="L138" s="2"/>
      <c r="M138" s="49">
        <v>1</v>
      </c>
      <c r="N138" s="57">
        <v>50670</v>
      </c>
      <c r="O138" s="57">
        <f t="shared" si="4"/>
        <v>35469</v>
      </c>
      <c r="P138" s="57">
        <f t="shared" si="5"/>
        <v>15201</v>
      </c>
    </row>
    <row r="139" spans="1:16" s="10" customFormat="1" x14ac:dyDescent="0.25">
      <c r="A139" s="44">
        <v>45393</v>
      </c>
      <c r="B139" s="45" t="s">
        <v>370</v>
      </c>
      <c r="C139" s="46">
        <v>1071165489</v>
      </c>
      <c r="D139" s="3" t="s">
        <v>33</v>
      </c>
      <c r="E139" s="3" t="s">
        <v>133</v>
      </c>
      <c r="F139" s="47" t="s">
        <v>10</v>
      </c>
      <c r="G139" s="47" t="s">
        <v>50</v>
      </c>
      <c r="H139" s="48" t="s">
        <v>576</v>
      </c>
      <c r="I139" s="49">
        <v>871121</v>
      </c>
      <c r="J139" s="2" t="str">
        <f>VLOOKUP(I139,[1]Hoja6!A$1:B$57,2,FALSE)</f>
        <v>RADIOGRAFIA DE TORAX (P.A.O A.P.Y LATERAL, DECUBITO LATERAL, OBLICUAS O LATERAL CON BARIO)</v>
      </c>
      <c r="K139" s="2"/>
      <c r="L139" s="2"/>
      <c r="M139" s="49">
        <v>1</v>
      </c>
      <c r="N139" s="57">
        <v>72000</v>
      </c>
      <c r="O139" s="57">
        <f t="shared" si="4"/>
        <v>50400</v>
      </c>
      <c r="P139" s="57">
        <f t="shared" si="5"/>
        <v>21600</v>
      </c>
    </row>
    <row r="140" spans="1:16" s="10" customFormat="1" x14ac:dyDescent="0.25">
      <c r="A140" s="44">
        <v>45393</v>
      </c>
      <c r="B140" s="45" t="s">
        <v>363</v>
      </c>
      <c r="C140" s="46">
        <v>35220239</v>
      </c>
      <c r="D140" s="3" t="s">
        <v>33</v>
      </c>
      <c r="E140" s="3" t="s">
        <v>292</v>
      </c>
      <c r="F140" s="47" t="s">
        <v>10</v>
      </c>
      <c r="G140" s="47" t="s">
        <v>50</v>
      </c>
      <c r="H140" s="48" t="s">
        <v>574</v>
      </c>
      <c r="I140" s="49">
        <v>873420</v>
      </c>
      <c r="J140" s="2" t="str">
        <f>VLOOKUP(I140,[1]Hoja6!A$1:B$57,2,FALSE)</f>
        <v>RADIOGRAFIA DE RODILLA AP, LATERAL</v>
      </c>
      <c r="K140" s="2"/>
      <c r="L140" s="2"/>
      <c r="M140" s="49">
        <v>1</v>
      </c>
      <c r="N140" s="57">
        <v>65700</v>
      </c>
      <c r="O140" s="57">
        <f t="shared" si="4"/>
        <v>45990</v>
      </c>
      <c r="P140" s="57">
        <f t="shared" si="5"/>
        <v>19710</v>
      </c>
    </row>
    <row r="141" spans="1:16" s="10" customFormat="1" x14ac:dyDescent="0.25">
      <c r="A141" s="44">
        <v>45393</v>
      </c>
      <c r="B141" s="45" t="s">
        <v>361</v>
      </c>
      <c r="C141" s="46">
        <v>45463074</v>
      </c>
      <c r="D141" s="3" t="s">
        <v>33</v>
      </c>
      <c r="E141" s="3" t="s">
        <v>231</v>
      </c>
      <c r="F141" s="47" t="s">
        <v>10</v>
      </c>
      <c r="G141" s="47" t="s">
        <v>50</v>
      </c>
      <c r="H141" s="48" t="s">
        <v>577</v>
      </c>
      <c r="I141" s="49">
        <v>871121</v>
      </c>
      <c r="J141" s="2" t="str">
        <f>VLOOKUP(I141,[1]Hoja6!A$1:B$57,2,FALSE)</f>
        <v>RADIOGRAFIA DE TORAX (P.A.O A.P.Y LATERAL, DECUBITO LATERAL, OBLICUAS O LATERAL CON BARIO)</v>
      </c>
      <c r="K141" s="2"/>
      <c r="L141" s="2"/>
      <c r="M141" s="49">
        <v>1</v>
      </c>
      <c r="N141" s="57">
        <v>72000</v>
      </c>
      <c r="O141" s="57">
        <f t="shared" si="4"/>
        <v>50400</v>
      </c>
      <c r="P141" s="57">
        <f t="shared" si="5"/>
        <v>21600</v>
      </c>
    </row>
    <row r="142" spans="1:16" s="10" customFormat="1" x14ac:dyDescent="0.25">
      <c r="A142" s="44">
        <v>45393</v>
      </c>
      <c r="B142" s="45" t="s">
        <v>371</v>
      </c>
      <c r="C142" s="46">
        <v>20247874</v>
      </c>
      <c r="D142" s="3" t="s">
        <v>33</v>
      </c>
      <c r="E142" s="3" t="s">
        <v>372</v>
      </c>
      <c r="F142" s="47" t="s">
        <v>220</v>
      </c>
      <c r="G142" s="47" t="s">
        <v>31</v>
      </c>
      <c r="H142" s="48" t="s">
        <v>711</v>
      </c>
      <c r="I142" s="49">
        <v>871121</v>
      </c>
      <c r="J142" s="2" t="str">
        <f>VLOOKUP(I142,[1]Hoja6!A$1:B$57,2,FALSE)</f>
        <v>RADIOGRAFIA DE TORAX (P.A.O A.P.Y LATERAL, DECUBITO LATERAL, OBLICUAS O LATERAL CON BARIO)</v>
      </c>
      <c r="K142" s="2"/>
      <c r="L142" s="2"/>
      <c r="M142" s="49">
        <v>1</v>
      </c>
      <c r="N142" s="57">
        <v>0</v>
      </c>
      <c r="O142" s="57">
        <f t="shared" si="4"/>
        <v>0</v>
      </c>
      <c r="P142" s="57">
        <f t="shared" si="5"/>
        <v>0</v>
      </c>
    </row>
    <row r="143" spans="1:16" s="10" customFormat="1" x14ac:dyDescent="0.25">
      <c r="A143" s="44">
        <v>45393</v>
      </c>
      <c r="B143" s="45" t="s">
        <v>374</v>
      </c>
      <c r="C143" s="46">
        <v>1069303633</v>
      </c>
      <c r="D143" s="3" t="s">
        <v>33</v>
      </c>
      <c r="E143" s="3" t="s">
        <v>133</v>
      </c>
      <c r="F143" s="47" t="s">
        <v>220</v>
      </c>
      <c r="G143" s="47" t="s">
        <v>217</v>
      </c>
      <c r="H143" s="48" t="s">
        <v>712</v>
      </c>
      <c r="I143" s="49">
        <v>873431</v>
      </c>
      <c r="J143" s="2" t="str">
        <f>VLOOKUP(I143,[1]Hoja6!A$1:B$57,2,FALSE)</f>
        <v>RADIOGRAFIA DE TOBILLO AP LATERAL Y ROTACION INTERNA</v>
      </c>
      <c r="K143" s="2"/>
      <c r="L143" s="2"/>
      <c r="M143" s="49">
        <v>1</v>
      </c>
      <c r="N143" s="57">
        <v>0</v>
      </c>
      <c r="O143" s="57">
        <f t="shared" si="4"/>
        <v>0</v>
      </c>
      <c r="P143" s="57">
        <f t="shared" si="5"/>
        <v>0</v>
      </c>
    </row>
    <row r="144" spans="1:16" s="10" customFormat="1" x14ac:dyDescent="0.25">
      <c r="A144" s="44">
        <v>45393</v>
      </c>
      <c r="B144" s="45" t="s">
        <v>356</v>
      </c>
      <c r="C144" s="46">
        <v>1025148027</v>
      </c>
      <c r="D144" s="3" t="s">
        <v>33</v>
      </c>
      <c r="E144" s="3" t="s">
        <v>257</v>
      </c>
      <c r="F144" s="47" t="s">
        <v>10</v>
      </c>
      <c r="G144" s="47" t="s">
        <v>579</v>
      </c>
      <c r="H144" s="48" t="s">
        <v>579</v>
      </c>
      <c r="I144" s="49">
        <v>871121</v>
      </c>
      <c r="J144" s="2" t="str">
        <f>VLOOKUP(I144,[1]Hoja6!A$1:B$57,2,FALSE)</f>
        <v>RADIOGRAFIA DE TORAX (P.A.O A.P.Y LATERAL, DECUBITO LATERAL, OBLICUAS O LATERAL CON BARIO)</v>
      </c>
      <c r="K144" s="2"/>
      <c r="L144" s="2"/>
      <c r="M144" s="49">
        <v>1</v>
      </c>
      <c r="N144" s="57">
        <v>72000</v>
      </c>
      <c r="O144" s="57">
        <f t="shared" si="4"/>
        <v>50400</v>
      </c>
      <c r="P144" s="57">
        <f t="shared" si="5"/>
        <v>21600</v>
      </c>
    </row>
    <row r="145" spans="1:16" s="10" customFormat="1" x14ac:dyDescent="0.25">
      <c r="A145" s="44">
        <v>45393</v>
      </c>
      <c r="B145" s="45" t="s">
        <v>373</v>
      </c>
      <c r="C145" s="46">
        <v>20676346</v>
      </c>
      <c r="D145" s="3" t="s">
        <v>33</v>
      </c>
      <c r="E145" s="3" t="s">
        <v>219</v>
      </c>
      <c r="F145" s="47" t="s">
        <v>10</v>
      </c>
      <c r="G145" s="47" t="s">
        <v>50</v>
      </c>
      <c r="H145" s="48" t="s">
        <v>575</v>
      </c>
      <c r="I145" s="49">
        <v>871121</v>
      </c>
      <c r="J145" s="2" t="str">
        <f>VLOOKUP(I145,[1]Hoja6!A$1:B$57,2,FALSE)</f>
        <v>RADIOGRAFIA DE TORAX (P.A.O A.P.Y LATERAL, DECUBITO LATERAL, OBLICUAS O LATERAL CON BARIO)</v>
      </c>
      <c r="K145" s="2"/>
      <c r="L145" s="2"/>
      <c r="M145" s="49">
        <v>1</v>
      </c>
      <c r="N145" s="57">
        <v>72000</v>
      </c>
      <c r="O145" s="57">
        <f t="shared" si="4"/>
        <v>50400</v>
      </c>
      <c r="P145" s="57">
        <f t="shared" si="5"/>
        <v>21600</v>
      </c>
    </row>
    <row r="146" spans="1:16" s="10" customFormat="1" x14ac:dyDescent="0.25">
      <c r="A146" s="44">
        <v>45393</v>
      </c>
      <c r="B146" s="45" t="s">
        <v>362</v>
      </c>
      <c r="C146" s="46">
        <v>3069307</v>
      </c>
      <c r="D146" s="3" t="s">
        <v>34</v>
      </c>
      <c r="E146" s="3" t="s">
        <v>37</v>
      </c>
      <c r="F146" s="47" t="s">
        <v>220</v>
      </c>
      <c r="G146" s="47" t="s">
        <v>31</v>
      </c>
      <c r="H146" s="48" t="s">
        <v>708</v>
      </c>
      <c r="I146" s="49">
        <v>873204</v>
      </c>
      <c r="J146" s="2" t="str">
        <f>VLOOKUP(I146,[1]Hoja6!A$1:B$57,2,FALSE)</f>
        <v>RADIOGRAFIA DE HOMBRO</v>
      </c>
      <c r="K146" s="2"/>
      <c r="L146" s="2"/>
      <c r="M146" s="49">
        <v>2</v>
      </c>
      <c r="N146" s="57">
        <v>0</v>
      </c>
      <c r="O146" s="57">
        <f t="shared" si="4"/>
        <v>0</v>
      </c>
      <c r="P146" s="57">
        <f t="shared" si="5"/>
        <v>0</v>
      </c>
    </row>
    <row r="147" spans="1:16" s="10" customFormat="1" x14ac:dyDescent="0.25">
      <c r="A147" s="44">
        <v>45393</v>
      </c>
      <c r="B147" s="45" t="s">
        <v>364</v>
      </c>
      <c r="C147" s="46">
        <v>1033124992</v>
      </c>
      <c r="D147" s="3" t="s">
        <v>33</v>
      </c>
      <c r="E147" s="3" t="s">
        <v>165</v>
      </c>
      <c r="F147" s="47" t="s">
        <v>365</v>
      </c>
      <c r="G147" s="47" t="s">
        <v>31</v>
      </c>
      <c r="H147" s="48" t="s">
        <v>675</v>
      </c>
      <c r="I147" s="49">
        <v>871121</v>
      </c>
      <c r="J147" s="2" t="str">
        <f>VLOOKUP(I147,[1]Hoja6!A$1:B$57,2,FALSE)</f>
        <v>RADIOGRAFIA DE TORAX (P.A.O A.P.Y LATERAL, DECUBITO LATERAL, OBLICUAS O LATERAL CON BARIO)</v>
      </c>
      <c r="K147" s="2"/>
      <c r="L147" s="2"/>
      <c r="M147" s="49">
        <v>1</v>
      </c>
      <c r="N147" s="57">
        <v>0</v>
      </c>
      <c r="O147" s="57">
        <f t="shared" si="4"/>
        <v>0</v>
      </c>
      <c r="P147" s="57">
        <f t="shared" si="5"/>
        <v>0</v>
      </c>
    </row>
    <row r="148" spans="1:16" s="10" customFormat="1" x14ac:dyDescent="0.25">
      <c r="A148" s="44">
        <v>45393</v>
      </c>
      <c r="B148" s="45" t="s">
        <v>360</v>
      </c>
      <c r="C148" s="46">
        <v>1076740565</v>
      </c>
      <c r="D148" s="3" t="s">
        <v>34</v>
      </c>
      <c r="E148" s="3" t="s">
        <v>36</v>
      </c>
      <c r="F148" s="47" t="s">
        <v>44</v>
      </c>
      <c r="G148" s="47" t="s">
        <v>50</v>
      </c>
      <c r="H148" s="48">
        <v>2320830</v>
      </c>
      <c r="I148" s="49">
        <v>870101</v>
      </c>
      <c r="J148" s="2" t="str">
        <f>VLOOKUP(I148,[1]Hoja6!A$1:B$57,2,FALSE)</f>
        <v>RADIOGRAFIA DE CARA (PERFILOGRAMA)</v>
      </c>
      <c r="K148" s="2"/>
      <c r="L148" s="2"/>
      <c r="M148" s="49">
        <v>1</v>
      </c>
      <c r="N148" s="57">
        <v>85410</v>
      </c>
      <c r="O148" s="57">
        <f t="shared" si="4"/>
        <v>59786.999999999993</v>
      </c>
      <c r="P148" s="57">
        <f t="shared" si="5"/>
        <v>25623</v>
      </c>
    </row>
    <row r="149" spans="1:16" s="10" customFormat="1" x14ac:dyDescent="0.25">
      <c r="A149" s="44">
        <v>45393</v>
      </c>
      <c r="B149" s="45" t="s">
        <v>366</v>
      </c>
      <c r="C149" s="46">
        <v>1081395987</v>
      </c>
      <c r="D149" s="3" t="s">
        <v>33</v>
      </c>
      <c r="E149" s="3" t="s">
        <v>367</v>
      </c>
      <c r="F149" s="47" t="s">
        <v>220</v>
      </c>
      <c r="G149" s="47" t="s">
        <v>31</v>
      </c>
      <c r="H149" s="48" t="s">
        <v>709</v>
      </c>
      <c r="I149" s="49">
        <v>873121</v>
      </c>
      <c r="J149" s="2" t="str">
        <f>VLOOKUP(I149,[1]Hoja6!A$1:B$57,2,FALSE)</f>
        <v>RADIOGRAFIA DE HUMERO</v>
      </c>
      <c r="K149" s="2"/>
      <c r="L149" s="2"/>
      <c r="M149" s="49">
        <v>1</v>
      </c>
      <c r="N149" s="57">
        <v>0</v>
      </c>
      <c r="O149" s="57">
        <f t="shared" si="4"/>
        <v>0</v>
      </c>
      <c r="P149" s="57">
        <f t="shared" si="5"/>
        <v>0</v>
      </c>
    </row>
    <row r="150" spans="1:16" s="10" customFormat="1" x14ac:dyDescent="0.25">
      <c r="A150" s="44">
        <v>45393</v>
      </c>
      <c r="B150" s="45" t="s">
        <v>366</v>
      </c>
      <c r="C150" s="46">
        <v>1081395987</v>
      </c>
      <c r="D150" s="3" t="s">
        <v>33</v>
      </c>
      <c r="E150" s="3" t="s">
        <v>367</v>
      </c>
      <c r="F150" s="47" t="s">
        <v>220</v>
      </c>
      <c r="G150" s="47" t="s">
        <v>31</v>
      </c>
      <c r="H150" s="48" t="s">
        <v>709</v>
      </c>
      <c r="I150" s="49">
        <v>873205</v>
      </c>
      <c r="J150" s="2" t="str">
        <f>VLOOKUP(I150,[1]Hoja6!A$1:B$57,2,FALSE)</f>
        <v>RADIOGRAFIA DE CODO</v>
      </c>
      <c r="K150" s="2"/>
      <c r="L150" s="2"/>
      <c r="M150" s="49">
        <v>1</v>
      </c>
      <c r="N150" s="57">
        <v>0</v>
      </c>
      <c r="O150" s="57">
        <f t="shared" si="4"/>
        <v>0</v>
      </c>
      <c r="P150" s="57">
        <f t="shared" si="5"/>
        <v>0</v>
      </c>
    </row>
    <row r="151" spans="1:16" s="10" customFormat="1" x14ac:dyDescent="0.25">
      <c r="A151" s="44">
        <v>45393</v>
      </c>
      <c r="B151" s="45" t="s">
        <v>366</v>
      </c>
      <c r="C151" s="46">
        <v>1081395987</v>
      </c>
      <c r="D151" s="3" t="s">
        <v>33</v>
      </c>
      <c r="E151" s="3" t="s">
        <v>367</v>
      </c>
      <c r="F151" s="47" t="s">
        <v>220</v>
      </c>
      <c r="G151" s="47" t="s">
        <v>31</v>
      </c>
      <c r="H151" s="48" t="s">
        <v>709</v>
      </c>
      <c r="I151" s="49">
        <v>873411</v>
      </c>
      <c r="J151" s="2" t="str">
        <f>VLOOKUP(I151,[1]Hoja6!A$1:B$57,2,FALSE)</f>
        <v>RADIOGRAFIA DE PELVIS O  ARTICULACION COXO-FEMORAL  (AP, LATERAL )</v>
      </c>
      <c r="K151" s="2"/>
      <c r="L151" s="2"/>
      <c r="M151" s="49">
        <v>1</v>
      </c>
      <c r="N151" s="57">
        <v>0</v>
      </c>
      <c r="O151" s="57">
        <f t="shared" si="4"/>
        <v>0</v>
      </c>
      <c r="P151" s="57">
        <f t="shared" si="5"/>
        <v>0</v>
      </c>
    </row>
    <row r="152" spans="1:16" s="10" customFormat="1" x14ac:dyDescent="0.25">
      <c r="A152" s="44">
        <v>45393</v>
      </c>
      <c r="B152" s="45" t="s">
        <v>368</v>
      </c>
      <c r="C152" s="46" t="s">
        <v>369</v>
      </c>
      <c r="D152" s="3" t="s">
        <v>34</v>
      </c>
      <c r="E152" s="3" t="s">
        <v>215</v>
      </c>
      <c r="F152" s="47" t="s">
        <v>286</v>
      </c>
      <c r="G152" s="47" t="s">
        <v>31</v>
      </c>
      <c r="H152" s="48" t="s">
        <v>710</v>
      </c>
      <c r="I152" s="49">
        <v>871121</v>
      </c>
      <c r="J152" s="2" t="str">
        <f>VLOOKUP(I152,[1]Hoja6!A$1:B$57,2,FALSE)</f>
        <v>RADIOGRAFIA DE TORAX (P.A.O A.P.Y LATERAL, DECUBITO LATERAL, OBLICUAS O LATERAL CON BARIO)</v>
      </c>
      <c r="K152" s="2"/>
      <c r="L152" s="2"/>
      <c r="M152" s="49">
        <v>1</v>
      </c>
      <c r="N152" s="57">
        <v>0</v>
      </c>
      <c r="O152" s="57">
        <f t="shared" si="4"/>
        <v>0</v>
      </c>
      <c r="P152" s="57">
        <f t="shared" si="5"/>
        <v>0</v>
      </c>
    </row>
    <row r="153" spans="1:16" s="10" customFormat="1" x14ac:dyDescent="0.25">
      <c r="A153" s="44">
        <v>45394</v>
      </c>
      <c r="B153" s="45" t="s">
        <v>388</v>
      </c>
      <c r="C153" s="46">
        <v>35220343</v>
      </c>
      <c r="D153" s="3" t="s">
        <v>33</v>
      </c>
      <c r="E153" s="3" t="s">
        <v>389</v>
      </c>
      <c r="F153" s="47" t="s">
        <v>10</v>
      </c>
      <c r="G153" s="47" t="s">
        <v>50</v>
      </c>
      <c r="H153" s="48">
        <v>870789</v>
      </c>
      <c r="I153" s="49">
        <v>873204</v>
      </c>
      <c r="J153" s="2" t="str">
        <f>VLOOKUP(I153,[1]Hoja6!A$1:B$57,2,FALSE)</f>
        <v>RADIOGRAFIA DE HOMBRO</v>
      </c>
      <c r="K153" s="2"/>
      <c r="L153" s="2"/>
      <c r="M153" s="49">
        <v>1</v>
      </c>
      <c r="N153" s="57">
        <v>0</v>
      </c>
      <c r="O153" s="57">
        <f t="shared" si="4"/>
        <v>0</v>
      </c>
      <c r="P153" s="57">
        <f t="shared" si="5"/>
        <v>0</v>
      </c>
    </row>
    <row r="154" spans="1:16" s="10" customFormat="1" x14ac:dyDescent="0.25">
      <c r="A154" s="44">
        <v>45394</v>
      </c>
      <c r="B154" s="45" t="s">
        <v>388</v>
      </c>
      <c r="C154" s="46">
        <v>35220343</v>
      </c>
      <c r="D154" s="3" t="s">
        <v>33</v>
      </c>
      <c r="E154" s="3" t="s">
        <v>389</v>
      </c>
      <c r="F154" s="47" t="s">
        <v>10</v>
      </c>
      <c r="G154" s="47" t="s">
        <v>50</v>
      </c>
      <c r="H154" s="48">
        <v>870789</v>
      </c>
      <c r="I154" s="49">
        <v>873333</v>
      </c>
      <c r="J154" s="2" t="str">
        <f>VLOOKUP(I154,[1]Hoja6!A$1:B$57,2,FALSE)</f>
        <v>RADIOGRAFÍA DE PIE (AP, LATERAL Y OBLICUA)</v>
      </c>
      <c r="K154" s="2"/>
      <c r="L154" s="2"/>
      <c r="M154" s="49">
        <v>2</v>
      </c>
      <c r="N154" s="57">
        <v>0</v>
      </c>
      <c r="O154" s="57">
        <f t="shared" si="4"/>
        <v>0</v>
      </c>
      <c r="P154" s="57">
        <f t="shared" si="5"/>
        <v>0</v>
      </c>
    </row>
    <row r="155" spans="1:16" s="10" customFormat="1" x14ac:dyDescent="0.25">
      <c r="A155" s="44">
        <v>45394</v>
      </c>
      <c r="B155" s="45" t="s">
        <v>380</v>
      </c>
      <c r="C155" s="46">
        <v>20675462</v>
      </c>
      <c r="D155" s="3" t="s">
        <v>33</v>
      </c>
      <c r="E155" s="3">
        <v>84</v>
      </c>
      <c r="F155" s="47" t="s">
        <v>10</v>
      </c>
      <c r="G155" s="47" t="s">
        <v>217</v>
      </c>
      <c r="H155" s="48" t="s">
        <v>715</v>
      </c>
      <c r="I155" s="49">
        <v>871121</v>
      </c>
      <c r="J155" s="2" t="str">
        <f>VLOOKUP(I155,[1]Hoja6!A$1:B$57,2,FALSE)</f>
        <v>RADIOGRAFIA DE TORAX (P.A.O A.P.Y LATERAL, DECUBITO LATERAL, OBLICUAS O LATERAL CON BARIO)</v>
      </c>
      <c r="K155" s="2"/>
      <c r="L155" s="2"/>
      <c r="M155" s="49">
        <v>1</v>
      </c>
      <c r="N155" s="57">
        <v>0</v>
      </c>
      <c r="O155" s="57">
        <f t="shared" si="4"/>
        <v>0</v>
      </c>
      <c r="P155" s="57">
        <f t="shared" si="5"/>
        <v>0</v>
      </c>
    </row>
    <row r="156" spans="1:16" s="10" customFormat="1" x14ac:dyDescent="0.25">
      <c r="A156" s="44">
        <v>45394</v>
      </c>
      <c r="B156" s="45" t="s">
        <v>398</v>
      </c>
      <c r="C156" s="46">
        <v>51554113</v>
      </c>
      <c r="D156" s="3" t="s">
        <v>33</v>
      </c>
      <c r="E156" s="3" t="s">
        <v>397</v>
      </c>
      <c r="F156" s="47" t="s">
        <v>10</v>
      </c>
      <c r="G156" s="47" t="s">
        <v>50</v>
      </c>
      <c r="H156" s="48" t="s">
        <v>588</v>
      </c>
      <c r="I156" s="49">
        <v>873206</v>
      </c>
      <c r="J156" s="2" t="str">
        <f>VLOOKUP(I156,[1]Hoja6!A$1:B$57,2,FALSE)</f>
        <v>RADIOGRAFIA DE MUÑECA</v>
      </c>
      <c r="K156" s="2"/>
      <c r="L156" s="2"/>
      <c r="M156" s="49">
        <v>1</v>
      </c>
      <c r="N156" s="57">
        <v>50670</v>
      </c>
      <c r="O156" s="57">
        <f t="shared" si="4"/>
        <v>35469</v>
      </c>
      <c r="P156" s="57">
        <f t="shared" si="5"/>
        <v>15201</v>
      </c>
    </row>
    <row r="157" spans="1:16" s="10" customFormat="1" x14ac:dyDescent="0.25">
      <c r="A157" s="44">
        <v>45394</v>
      </c>
      <c r="B157" s="45" t="s">
        <v>393</v>
      </c>
      <c r="C157" s="46">
        <v>1007404296</v>
      </c>
      <c r="D157" s="3" t="s">
        <v>33</v>
      </c>
      <c r="E157" s="3">
        <v>23</v>
      </c>
      <c r="F157" s="47" t="s">
        <v>10</v>
      </c>
      <c r="G157" s="47" t="s">
        <v>217</v>
      </c>
      <c r="H157" s="48" t="s">
        <v>808</v>
      </c>
      <c r="I157" s="49">
        <v>871111</v>
      </c>
      <c r="J157" s="2" t="str">
        <f>VLOOKUP(I157,[1]Hoja6!A$1:B$57,2,FALSE)</f>
        <v>RADIOGRAFIA DE REJA COSTAL</v>
      </c>
      <c r="K157" s="2"/>
      <c r="L157" s="2"/>
      <c r="M157" s="49">
        <v>1</v>
      </c>
      <c r="N157" s="57">
        <v>0</v>
      </c>
      <c r="O157" s="57">
        <f t="shared" si="4"/>
        <v>0</v>
      </c>
      <c r="P157" s="57">
        <f t="shared" si="5"/>
        <v>0</v>
      </c>
    </row>
    <row r="158" spans="1:16" s="10" customFormat="1" x14ac:dyDescent="0.25">
      <c r="A158" s="44">
        <v>45394</v>
      </c>
      <c r="B158" s="45" t="s">
        <v>393</v>
      </c>
      <c r="C158" s="46">
        <v>1007404296</v>
      </c>
      <c r="D158" s="3" t="s">
        <v>33</v>
      </c>
      <c r="E158" s="3">
        <v>23</v>
      </c>
      <c r="F158" s="47" t="s">
        <v>10</v>
      </c>
      <c r="G158" s="47" t="s">
        <v>217</v>
      </c>
      <c r="H158" s="48" t="s">
        <v>808</v>
      </c>
      <c r="I158" s="49">
        <v>871121</v>
      </c>
      <c r="J158" s="2" t="str">
        <f>VLOOKUP(I158,[1]Hoja6!A$1:B$57,2,FALSE)</f>
        <v>RADIOGRAFIA DE TORAX (P.A.O A.P.Y LATERAL, DECUBITO LATERAL, OBLICUAS O LATERAL CON BARIO)</v>
      </c>
      <c r="K158" s="2"/>
      <c r="L158" s="2"/>
      <c r="M158" s="49">
        <v>1</v>
      </c>
      <c r="N158" s="57">
        <v>0</v>
      </c>
      <c r="O158" s="57">
        <f t="shared" si="4"/>
        <v>0</v>
      </c>
      <c r="P158" s="57">
        <f t="shared" si="5"/>
        <v>0</v>
      </c>
    </row>
    <row r="159" spans="1:16" s="10" customFormat="1" x14ac:dyDescent="0.25">
      <c r="A159" s="44">
        <v>45394</v>
      </c>
      <c r="B159" s="45" t="s">
        <v>385</v>
      </c>
      <c r="C159" s="46">
        <v>11231759</v>
      </c>
      <c r="D159" s="3" t="s">
        <v>34</v>
      </c>
      <c r="E159" s="3" t="s">
        <v>386</v>
      </c>
      <c r="F159" s="47" t="s">
        <v>44</v>
      </c>
      <c r="G159" s="47" t="s">
        <v>217</v>
      </c>
      <c r="H159" s="48" t="s">
        <v>716</v>
      </c>
      <c r="I159" s="49">
        <v>873333</v>
      </c>
      <c r="J159" s="2" t="str">
        <f>VLOOKUP(I159,[1]Hoja6!A$1:B$57,2,FALSE)</f>
        <v>RADIOGRAFÍA DE PIE (AP, LATERAL Y OBLICUA)</v>
      </c>
      <c r="K159" s="2"/>
      <c r="L159" s="2"/>
      <c r="M159" s="49">
        <v>1</v>
      </c>
      <c r="N159" s="57">
        <v>0</v>
      </c>
      <c r="O159" s="57">
        <f t="shared" si="4"/>
        <v>0</v>
      </c>
      <c r="P159" s="57">
        <f t="shared" si="5"/>
        <v>0</v>
      </c>
    </row>
    <row r="160" spans="1:16" s="10" customFormat="1" x14ac:dyDescent="0.25">
      <c r="A160" s="44">
        <v>45394</v>
      </c>
      <c r="B160" s="45" t="s">
        <v>385</v>
      </c>
      <c r="C160" s="46">
        <v>11231759</v>
      </c>
      <c r="D160" s="3" t="s">
        <v>34</v>
      </c>
      <c r="E160" s="3" t="s">
        <v>386</v>
      </c>
      <c r="F160" s="47" t="s">
        <v>44</v>
      </c>
      <c r="G160" s="47" t="s">
        <v>217</v>
      </c>
      <c r="H160" s="48" t="s">
        <v>716</v>
      </c>
      <c r="I160" s="49">
        <v>873431</v>
      </c>
      <c r="J160" s="2" t="str">
        <f>VLOOKUP(I160,[1]Hoja6!A$1:B$57,2,FALSE)</f>
        <v>RADIOGRAFIA DE TOBILLO AP LATERAL Y ROTACION INTERNA</v>
      </c>
      <c r="K160" s="2"/>
      <c r="L160" s="2"/>
      <c r="M160" s="49">
        <v>1</v>
      </c>
      <c r="N160" s="57">
        <v>0</v>
      </c>
      <c r="O160" s="57">
        <f t="shared" si="4"/>
        <v>0</v>
      </c>
      <c r="P160" s="57">
        <f t="shared" si="5"/>
        <v>0</v>
      </c>
    </row>
    <row r="161" spans="1:16" s="10" customFormat="1" x14ac:dyDescent="0.25">
      <c r="A161" s="44">
        <v>45394</v>
      </c>
      <c r="B161" s="45" t="s">
        <v>383</v>
      </c>
      <c r="C161" s="46">
        <v>3070230</v>
      </c>
      <c r="D161" s="3" t="s">
        <v>34</v>
      </c>
      <c r="E161" s="3">
        <v>63</v>
      </c>
      <c r="F161" s="47" t="s">
        <v>10</v>
      </c>
      <c r="G161" s="47" t="s">
        <v>50</v>
      </c>
      <c r="H161" s="48" t="s">
        <v>581</v>
      </c>
      <c r="I161" s="49">
        <v>871121</v>
      </c>
      <c r="J161" s="2" t="str">
        <f>VLOOKUP(I161,[1]Hoja6!A$1:B$57,2,FALSE)</f>
        <v>RADIOGRAFIA DE TORAX (P.A.O A.P.Y LATERAL, DECUBITO LATERAL, OBLICUAS O LATERAL CON BARIO)</v>
      </c>
      <c r="K161" s="2"/>
      <c r="L161" s="2"/>
      <c r="M161" s="49">
        <v>1</v>
      </c>
      <c r="N161" s="57">
        <v>72000</v>
      </c>
      <c r="O161" s="57">
        <f t="shared" si="4"/>
        <v>50400</v>
      </c>
      <c r="P161" s="57">
        <f t="shared" si="5"/>
        <v>21600</v>
      </c>
    </row>
    <row r="162" spans="1:16" s="10" customFormat="1" x14ac:dyDescent="0.25">
      <c r="A162" s="44">
        <v>45394</v>
      </c>
      <c r="B162" s="45" t="s">
        <v>379</v>
      </c>
      <c r="C162" s="46">
        <v>35221279</v>
      </c>
      <c r="D162" s="3" t="s">
        <v>33</v>
      </c>
      <c r="E162" s="3">
        <v>41</v>
      </c>
      <c r="F162" s="47" t="s">
        <v>216</v>
      </c>
      <c r="G162" s="47" t="s">
        <v>217</v>
      </c>
      <c r="H162" s="48" t="s">
        <v>714</v>
      </c>
      <c r="I162" s="49">
        <v>871121</v>
      </c>
      <c r="J162" s="2" t="str">
        <f>VLOOKUP(I162,[1]Hoja6!A$1:B$57,2,FALSE)</f>
        <v>RADIOGRAFIA DE TORAX (P.A.O A.P.Y LATERAL, DECUBITO LATERAL, OBLICUAS O LATERAL CON BARIO)</v>
      </c>
      <c r="K162" s="2"/>
      <c r="L162" s="2"/>
      <c r="M162" s="49">
        <v>1</v>
      </c>
      <c r="N162" s="57">
        <v>0</v>
      </c>
      <c r="O162" s="57">
        <f t="shared" si="4"/>
        <v>0</v>
      </c>
      <c r="P162" s="57">
        <f t="shared" si="5"/>
        <v>0</v>
      </c>
    </row>
    <row r="163" spans="1:16" s="10" customFormat="1" x14ac:dyDescent="0.25">
      <c r="A163" s="44">
        <v>45394</v>
      </c>
      <c r="B163" s="45" t="s">
        <v>401</v>
      </c>
      <c r="C163" s="46">
        <v>1100888889</v>
      </c>
      <c r="D163" s="3" t="s">
        <v>33</v>
      </c>
      <c r="E163" s="3">
        <v>0</v>
      </c>
      <c r="F163" s="47" t="s">
        <v>402</v>
      </c>
      <c r="G163" s="47" t="s">
        <v>217</v>
      </c>
      <c r="H163" s="48" t="s">
        <v>586</v>
      </c>
      <c r="I163" s="49">
        <v>873204</v>
      </c>
      <c r="J163" s="2" t="str">
        <f>VLOOKUP(I163,[1]Hoja6!A$1:B$57,2,FALSE)</f>
        <v>RADIOGRAFIA DE HOMBRO</v>
      </c>
      <c r="K163" s="2"/>
      <c r="L163" s="2"/>
      <c r="M163" s="49">
        <v>1</v>
      </c>
      <c r="N163" s="57">
        <v>0</v>
      </c>
      <c r="O163" s="57">
        <f t="shared" si="4"/>
        <v>0</v>
      </c>
      <c r="P163" s="57">
        <f t="shared" si="5"/>
        <v>0</v>
      </c>
    </row>
    <row r="164" spans="1:16" s="10" customFormat="1" x14ac:dyDescent="0.25">
      <c r="A164" s="44">
        <v>45394</v>
      </c>
      <c r="B164" s="45" t="s">
        <v>401</v>
      </c>
      <c r="C164" s="46">
        <v>1100888889</v>
      </c>
      <c r="D164" s="3" t="s">
        <v>33</v>
      </c>
      <c r="E164" s="3">
        <v>0</v>
      </c>
      <c r="F164" s="47" t="s">
        <v>402</v>
      </c>
      <c r="G164" s="47" t="s">
        <v>217</v>
      </c>
      <c r="H164" s="48" t="s">
        <v>586</v>
      </c>
      <c r="I164" s="49">
        <v>873333</v>
      </c>
      <c r="J164" s="2" t="str">
        <f>VLOOKUP(I164,[1]Hoja6!A$1:B$57,2,FALSE)</f>
        <v>RADIOGRAFÍA DE PIE (AP, LATERAL Y OBLICUA)</v>
      </c>
      <c r="K164" s="2"/>
      <c r="L164" s="2"/>
      <c r="M164" s="49">
        <v>1</v>
      </c>
      <c r="N164" s="57">
        <v>0</v>
      </c>
      <c r="O164" s="57">
        <f t="shared" si="4"/>
        <v>0</v>
      </c>
      <c r="P164" s="57">
        <f t="shared" si="5"/>
        <v>0</v>
      </c>
    </row>
    <row r="165" spans="1:16" s="10" customFormat="1" x14ac:dyDescent="0.25">
      <c r="A165" s="44">
        <v>45394</v>
      </c>
      <c r="B165" s="45" t="s">
        <v>401</v>
      </c>
      <c r="C165" s="46">
        <v>1100888889</v>
      </c>
      <c r="D165" s="3" t="s">
        <v>33</v>
      </c>
      <c r="E165" s="3">
        <v>0</v>
      </c>
      <c r="F165" s="47" t="s">
        <v>402</v>
      </c>
      <c r="G165" s="47" t="s">
        <v>217</v>
      </c>
      <c r="H165" s="48" t="s">
        <v>586</v>
      </c>
      <c r="I165" s="49">
        <v>873411</v>
      </c>
      <c r="J165" s="2" t="str">
        <f>VLOOKUP(I165,[1]Hoja6!A$1:B$57,2,FALSE)</f>
        <v>RADIOGRAFIA DE PELVIS O  ARTICULACION COXO-FEMORAL  (AP, LATERAL )</v>
      </c>
      <c r="K165" s="2"/>
      <c r="L165" s="2"/>
      <c r="M165" s="49">
        <v>1</v>
      </c>
      <c r="N165" s="57">
        <v>0</v>
      </c>
      <c r="O165" s="57">
        <f t="shared" si="4"/>
        <v>0</v>
      </c>
      <c r="P165" s="57">
        <f t="shared" si="5"/>
        <v>0</v>
      </c>
    </row>
    <row r="166" spans="1:16" s="10" customFormat="1" x14ac:dyDescent="0.25">
      <c r="A166" s="44">
        <v>45394</v>
      </c>
      <c r="B166" s="45" t="s">
        <v>401</v>
      </c>
      <c r="C166" s="46">
        <v>1100888889</v>
      </c>
      <c r="D166" s="3" t="s">
        <v>33</v>
      </c>
      <c r="E166" s="3">
        <v>0</v>
      </c>
      <c r="F166" s="47" t="s">
        <v>402</v>
      </c>
      <c r="G166" s="47" t="s">
        <v>217</v>
      </c>
      <c r="H166" s="48" t="s">
        <v>586</v>
      </c>
      <c r="I166" s="49">
        <v>873431</v>
      </c>
      <c r="J166" s="2" t="str">
        <f>VLOOKUP(I166,[1]Hoja6!A$1:B$57,2,FALSE)</f>
        <v>RADIOGRAFIA DE TOBILLO AP LATERAL Y ROTACION INTERNA</v>
      </c>
      <c r="K166" s="2"/>
      <c r="L166" s="2"/>
      <c r="M166" s="49">
        <v>1</v>
      </c>
      <c r="N166" s="57">
        <v>0</v>
      </c>
      <c r="O166" s="57">
        <f t="shared" si="4"/>
        <v>0</v>
      </c>
      <c r="P166" s="57">
        <f t="shared" si="5"/>
        <v>0</v>
      </c>
    </row>
    <row r="167" spans="1:16" s="10" customFormat="1" x14ac:dyDescent="0.25">
      <c r="A167" s="44">
        <v>45394</v>
      </c>
      <c r="B167" s="45" t="s">
        <v>378</v>
      </c>
      <c r="C167" s="46">
        <v>79055809</v>
      </c>
      <c r="D167" s="3" t="s">
        <v>34</v>
      </c>
      <c r="E167" s="3">
        <v>54</v>
      </c>
      <c r="F167" s="47" t="s">
        <v>44</v>
      </c>
      <c r="G167" s="47" t="s">
        <v>50</v>
      </c>
      <c r="H167" s="48">
        <v>2320998</v>
      </c>
      <c r="I167" s="49">
        <v>871040</v>
      </c>
      <c r="J167" s="2" t="str">
        <f>VLOOKUP(I167,[1]Hoja6!A$1:B$57,2,FALSE)</f>
        <v>RADIOGRAFIA DE COLUMNA LUMBOSACRA</v>
      </c>
      <c r="K167" s="2"/>
      <c r="L167" s="2"/>
      <c r="M167" s="49">
        <v>1</v>
      </c>
      <c r="N167" s="57">
        <v>131850</v>
      </c>
      <c r="O167" s="57">
        <f t="shared" si="4"/>
        <v>92295</v>
      </c>
      <c r="P167" s="57">
        <f t="shared" si="5"/>
        <v>39555</v>
      </c>
    </row>
    <row r="168" spans="1:16" s="10" customFormat="1" x14ac:dyDescent="0.25">
      <c r="A168" s="44">
        <v>45394</v>
      </c>
      <c r="B168" s="45" t="s">
        <v>381</v>
      </c>
      <c r="C168" s="46">
        <v>2998690</v>
      </c>
      <c r="D168" s="3" t="s">
        <v>33</v>
      </c>
      <c r="E168" s="3">
        <v>71</v>
      </c>
      <c r="F168" s="47" t="s">
        <v>220</v>
      </c>
      <c r="G168" s="47" t="s">
        <v>50</v>
      </c>
      <c r="H168" s="48">
        <v>2321002</v>
      </c>
      <c r="I168" s="49">
        <v>871121</v>
      </c>
      <c r="J168" s="2" t="str">
        <f>VLOOKUP(I168,[1]Hoja6!A$1:B$57,2,FALSE)</f>
        <v>RADIOGRAFIA DE TORAX (P.A.O A.P.Y LATERAL, DECUBITO LATERAL, OBLICUAS O LATERAL CON BARIO)</v>
      </c>
      <c r="K168" s="2"/>
      <c r="L168" s="2"/>
      <c r="M168" s="49">
        <v>1</v>
      </c>
      <c r="N168" s="57">
        <v>83200</v>
      </c>
      <c r="O168" s="57">
        <f t="shared" si="4"/>
        <v>58239.999999999993</v>
      </c>
      <c r="P168" s="57">
        <f t="shared" si="5"/>
        <v>24960</v>
      </c>
    </row>
    <row r="169" spans="1:16" s="10" customFormat="1" x14ac:dyDescent="0.25">
      <c r="A169" s="44">
        <v>45394</v>
      </c>
      <c r="B169" s="45" t="s">
        <v>390</v>
      </c>
      <c r="C169" s="46">
        <v>1018492486</v>
      </c>
      <c r="D169" s="3" t="s">
        <v>33</v>
      </c>
      <c r="E169" s="3" t="s">
        <v>391</v>
      </c>
      <c r="F169" s="47" t="s">
        <v>392</v>
      </c>
      <c r="G169" s="47" t="s">
        <v>217</v>
      </c>
      <c r="H169" s="48" t="s">
        <v>807</v>
      </c>
      <c r="I169" s="49">
        <v>873204</v>
      </c>
      <c r="J169" s="2" t="str">
        <f>VLOOKUP(I169,[1]Hoja6!A$1:B$57,2,FALSE)</f>
        <v>RADIOGRAFIA DE HOMBRO</v>
      </c>
      <c r="K169" s="2"/>
      <c r="L169" s="2"/>
      <c r="M169" s="49">
        <v>1</v>
      </c>
      <c r="N169" s="57">
        <v>0</v>
      </c>
      <c r="O169" s="57">
        <f t="shared" si="4"/>
        <v>0</v>
      </c>
      <c r="P169" s="57">
        <f t="shared" si="5"/>
        <v>0</v>
      </c>
    </row>
    <row r="170" spans="1:16" s="10" customFormat="1" x14ac:dyDescent="0.25">
      <c r="A170" s="44">
        <v>45394</v>
      </c>
      <c r="B170" s="45" t="s">
        <v>390</v>
      </c>
      <c r="C170" s="46">
        <v>1018492486</v>
      </c>
      <c r="D170" s="3" t="s">
        <v>33</v>
      </c>
      <c r="E170" s="3" t="s">
        <v>391</v>
      </c>
      <c r="F170" s="47" t="s">
        <v>392</v>
      </c>
      <c r="G170" s="47" t="s">
        <v>217</v>
      </c>
      <c r="H170" s="48" t="s">
        <v>807</v>
      </c>
      <c r="I170" s="49">
        <v>873206</v>
      </c>
      <c r="J170" s="2" t="str">
        <f>VLOOKUP(I170,[1]Hoja6!A$1:B$57,2,FALSE)</f>
        <v>RADIOGRAFIA DE MUÑECA</v>
      </c>
      <c r="K170" s="2"/>
      <c r="L170" s="2"/>
      <c r="M170" s="49">
        <v>1</v>
      </c>
      <c r="N170" s="57">
        <v>0</v>
      </c>
      <c r="O170" s="57">
        <f t="shared" si="4"/>
        <v>0</v>
      </c>
      <c r="P170" s="57">
        <f t="shared" si="5"/>
        <v>0</v>
      </c>
    </row>
    <row r="171" spans="1:16" s="10" customFormat="1" x14ac:dyDescent="0.25">
      <c r="A171" s="44">
        <v>45394</v>
      </c>
      <c r="B171" s="45" t="s">
        <v>390</v>
      </c>
      <c r="C171" s="46">
        <v>1018492486</v>
      </c>
      <c r="D171" s="3" t="s">
        <v>33</v>
      </c>
      <c r="E171" s="3" t="s">
        <v>391</v>
      </c>
      <c r="F171" s="47" t="s">
        <v>392</v>
      </c>
      <c r="G171" s="47" t="s">
        <v>217</v>
      </c>
      <c r="H171" s="48" t="s">
        <v>807</v>
      </c>
      <c r="I171" s="49">
        <v>873210</v>
      </c>
      <c r="J171" s="2" t="str">
        <f>VLOOKUP(I171,[1]Hoja6!A$1:B$57,2,FALSE)</f>
        <v>RADIOGRAFIA DE DEDOS EN MANO</v>
      </c>
      <c r="K171" s="2"/>
      <c r="L171" s="2"/>
      <c r="M171" s="49">
        <v>1</v>
      </c>
      <c r="N171" s="57">
        <v>0</v>
      </c>
      <c r="O171" s="57">
        <f t="shared" si="4"/>
        <v>0</v>
      </c>
      <c r="P171" s="57">
        <f t="shared" si="5"/>
        <v>0</v>
      </c>
    </row>
    <row r="172" spans="1:16" s="10" customFormat="1" x14ac:dyDescent="0.25">
      <c r="A172" s="44">
        <v>45394</v>
      </c>
      <c r="B172" s="45" t="s">
        <v>400</v>
      </c>
      <c r="C172" s="46">
        <v>6370471</v>
      </c>
      <c r="D172" s="3" t="s">
        <v>34</v>
      </c>
      <c r="E172" s="3" t="s">
        <v>395</v>
      </c>
      <c r="F172" s="47" t="s">
        <v>10</v>
      </c>
      <c r="G172" s="47" t="s">
        <v>217</v>
      </c>
      <c r="H172" s="48" t="s">
        <v>585</v>
      </c>
      <c r="I172" s="49">
        <v>870107</v>
      </c>
      <c r="J172" s="2" t="str">
        <f>VLOOKUP(I172,[1]Hoja6!A$1:B$57,2,FALSE)</f>
        <v>RADIOGRAFIA DE HUESOS NASALES</v>
      </c>
      <c r="K172" s="2"/>
      <c r="L172" s="2"/>
      <c r="M172" s="49">
        <v>1</v>
      </c>
      <c r="N172" s="57">
        <v>0</v>
      </c>
      <c r="O172" s="57">
        <f t="shared" si="4"/>
        <v>0</v>
      </c>
      <c r="P172" s="57">
        <f t="shared" si="5"/>
        <v>0</v>
      </c>
    </row>
    <row r="173" spans="1:16" s="10" customFormat="1" x14ac:dyDescent="0.25">
      <c r="A173" s="44">
        <v>45394</v>
      </c>
      <c r="B173" s="45" t="s">
        <v>377</v>
      </c>
      <c r="C173" s="46">
        <v>11232738</v>
      </c>
      <c r="D173" s="3" t="s">
        <v>34</v>
      </c>
      <c r="E173" s="3">
        <v>44</v>
      </c>
      <c r="F173" s="47" t="s">
        <v>220</v>
      </c>
      <c r="G173" s="47" t="s">
        <v>50</v>
      </c>
      <c r="H173" s="48">
        <v>2320986</v>
      </c>
      <c r="I173" s="49">
        <v>871121</v>
      </c>
      <c r="J173" s="2" t="str">
        <f>VLOOKUP(I173,[1]Hoja6!A$1:B$57,2,FALSE)</f>
        <v>RADIOGRAFIA DE TORAX (P.A.O A.P.Y LATERAL, DECUBITO LATERAL, OBLICUAS O LATERAL CON BARIO)</v>
      </c>
      <c r="K173" s="2"/>
      <c r="L173" s="2"/>
      <c r="M173" s="49">
        <v>1</v>
      </c>
      <c r="N173" s="57">
        <v>83200</v>
      </c>
      <c r="O173" s="57">
        <f t="shared" si="4"/>
        <v>58239.999999999993</v>
      </c>
      <c r="P173" s="57">
        <f t="shared" si="5"/>
        <v>24960</v>
      </c>
    </row>
    <row r="174" spans="1:16" s="10" customFormat="1" x14ac:dyDescent="0.25">
      <c r="A174" s="44">
        <v>45394</v>
      </c>
      <c r="B174" s="45" t="s">
        <v>376</v>
      </c>
      <c r="C174" s="46">
        <v>20652542</v>
      </c>
      <c r="D174" s="3" t="s">
        <v>33</v>
      </c>
      <c r="E174" s="3" t="s">
        <v>224</v>
      </c>
      <c r="F174" s="47" t="s">
        <v>220</v>
      </c>
      <c r="G174" s="47" t="s">
        <v>50</v>
      </c>
      <c r="H174" s="48">
        <v>2320967</v>
      </c>
      <c r="I174" s="49">
        <v>871121</v>
      </c>
      <c r="J174" s="2" t="str">
        <f>VLOOKUP(I174,[1]Hoja6!A$1:B$57,2,FALSE)</f>
        <v>RADIOGRAFIA DE TORAX (P.A.O A.P.Y LATERAL, DECUBITO LATERAL, OBLICUAS O LATERAL CON BARIO)</v>
      </c>
      <c r="K174" s="2"/>
      <c r="L174" s="2"/>
      <c r="M174" s="49">
        <v>1</v>
      </c>
      <c r="N174" s="57">
        <v>83200</v>
      </c>
      <c r="O174" s="57">
        <f t="shared" si="4"/>
        <v>58239.999999999993</v>
      </c>
      <c r="P174" s="57">
        <f t="shared" si="5"/>
        <v>24960</v>
      </c>
    </row>
    <row r="175" spans="1:16" s="10" customFormat="1" x14ac:dyDescent="0.25">
      <c r="A175" s="44">
        <v>45394</v>
      </c>
      <c r="B175" s="45" t="s">
        <v>396</v>
      </c>
      <c r="C175" s="46">
        <v>35462099</v>
      </c>
      <c r="D175" s="3" t="s">
        <v>33</v>
      </c>
      <c r="E175" s="3" t="s">
        <v>125</v>
      </c>
      <c r="F175" s="47" t="s">
        <v>10</v>
      </c>
      <c r="G175" s="47" t="s">
        <v>50</v>
      </c>
      <c r="H175" s="48" t="s">
        <v>582</v>
      </c>
      <c r="I175" s="49">
        <v>873411</v>
      </c>
      <c r="J175" s="2" t="str">
        <f>VLOOKUP(I175,[1]Hoja6!A$1:B$57,2,FALSE)</f>
        <v>RADIOGRAFIA DE PELVIS O  ARTICULACION COXO-FEMORAL  (AP, LATERAL )</v>
      </c>
      <c r="K175" s="2"/>
      <c r="L175" s="2"/>
      <c r="M175" s="49">
        <v>1</v>
      </c>
      <c r="N175" s="57">
        <v>55800</v>
      </c>
      <c r="O175" s="57">
        <f t="shared" si="4"/>
        <v>39060</v>
      </c>
      <c r="P175" s="57">
        <f t="shared" si="5"/>
        <v>16740</v>
      </c>
    </row>
    <row r="176" spans="1:16" s="10" customFormat="1" x14ac:dyDescent="0.25">
      <c r="A176" s="44">
        <v>45394</v>
      </c>
      <c r="B176" s="45" t="s">
        <v>396</v>
      </c>
      <c r="C176" s="46">
        <v>35462099</v>
      </c>
      <c r="D176" s="3" t="s">
        <v>33</v>
      </c>
      <c r="E176" s="3" t="s">
        <v>125</v>
      </c>
      <c r="F176" s="47" t="s">
        <v>10</v>
      </c>
      <c r="G176" s="47" t="s">
        <v>50</v>
      </c>
      <c r="H176" s="48" t="s">
        <v>582</v>
      </c>
      <c r="I176" s="49">
        <v>873412</v>
      </c>
      <c r="J176" s="2" t="str">
        <f>VLOOKUP(I176,[1]Hoja6!A$1:B$57,2,FALSE)</f>
        <v>RADIOGRAFIA DE PELVIS (CADERA) COMPARATIVA    (54)</v>
      </c>
      <c r="K176" s="2"/>
      <c r="L176" s="2"/>
      <c r="M176" s="49">
        <v>1</v>
      </c>
      <c r="N176" s="57">
        <v>29700</v>
      </c>
      <c r="O176" s="57">
        <f t="shared" si="4"/>
        <v>20790</v>
      </c>
      <c r="P176" s="57">
        <f t="shared" si="5"/>
        <v>8910</v>
      </c>
    </row>
    <row r="177" spans="1:16" s="10" customFormat="1" x14ac:dyDescent="0.25">
      <c r="A177" s="44">
        <v>45394</v>
      </c>
      <c r="B177" s="45" t="s">
        <v>399</v>
      </c>
      <c r="C177" s="46">
        <v>1071171138</v>
      </c>
      <c r="D177" s="3" t="s">
        <v>33</v>
      </c>
      <c r="E177" s="3" t="s">
        <v>308</v>
      </c>
      <c r="F177" s="47" t="s">
        <v>10</v>
      </c>
      <c r="G177" s="47" t="s">
        <v>50</v>
      </c>
      <c r="H177" s="48" t="s">
        <v>584</v>
      </c>
      <c r="I177" s="49">
        <v>871121</v>
      </c>
      <c r="J177" s="2" t="str">
        <f>VLOOKUP(I177,[1]Hoja6!A$1:B$57,2,FALSE)</f>
        <v>RADIOGRAFIA DE TORAX (P.A.O A.P.Y LATERAL, DECUBITO LATERAL, OBLICUAS O LATERAL CON BARIO)</v>
      </c>
      <c r="K177" s="2"/>
      <c r="L177" s="2"/>
      <c r="M177" s="49">
        <v>1</v>
      </c>
      <c r="N177" s="57">
        <v>0</v>
      </c>
      <c r="O177" s="57">
        <f t="shared" si="4"/>
        <v>0</v>
      </c>
      <c r="P177" s="57">
        <f t="shared" si="5"/>
        <v>0</v>
      </c>
    </row>
    <row r="178" spans="1:16" s="10" customFormat="1" x14ac:dyDescent="0.25">
      <c r="A178" s="44">
        <v>45394</v>
      </c>
      <c r="B178" s="45" t="s">
        <v>394</v>
      </c>
      <c r="C178" s="46">
        <v>1071169273</v>
      </c>
      <c r="D178" s="3" t="s">
        <v>34</v>
      </c>
      <c r="E178" s="3" t="s">
        <v>395</v>
      </c>
      <c r="F178" s="47" t="s">
        <v>10</v>
      </c>
      <c r="G178" s="47" t="s">
        <v>50</v>
      </c>
      <c r="H178" s="48" t="s">
        <v>587</v>
      </c>
      <c r="I178" s="49">
        <v>871121</v>
      </c>
      <c r="J178" s="2" t="str">
        <f>VLOOKUP(I178,[1]Hoja6!A$1:B$57,2,FALSE)</f>
        <v>RADIOGRAFIA DE TORAX (P.A.O A.P.Y LATERAL, DECUBITO LATERAL, OBLICUAS O LATERAL CON BARIO)</v>
      </c>
      <c r="K178" s="2"/>
      <c r="L178" s="2"/>
      <c r="M178" s="49">
        <v>1</v>
      </c>
      <c r="N178" s="57">
        <v>72000</v>
      </c>
      <c r="O178" s="57">
        <f t="shared" si="4"/>
        <v>50400</v>
      </c>
      <c r="P178" s="57">
        <f t="shared" si="5"/>
        <v>21600</v>
      </c>
    </row>
    <row r="179" spans="1:16" s="10" customFormat="1" x14ac:dyDescent="0.25">
      <c r="A179" s="44">
        <v>45394</v>
      </c>
      <c r="B179" s="45" t="s">
        <v>384</v>
      </c>
      <c r="C179" s="46">
        <v>20678931</v>
      </c>
      <c r="D179" s="3" t="s">
        <v>33</v>
      </c>
      <c r="E179" s="3">
        <v>60</v>
      </c>
      <c r="F179" s="47" t="s">
        <v>220</v>
      </c>
      <c r="G179" s="47" t="s">
        <v>50</v>
      </c>
      <c r="H179" s="48" t="s">
        <v>580</v>
      </c>
      <c r="I179" s="49">
        <v>873112</v>
      </c>
      <c r="J179" s="2" t="str">
        <f>VLOOKUP(I179,[1]Hoja6!A$1:B$57,2,FALSE)</f>
        <v>RADIOGRAFIA DE CLAVICULA</v>
      </c>
      <c r="K179" s="2"/>
      <c r="L179" s="2"/>
      <c r="M179" s="49">
        <v>1</v>
      </c>
      <c r="N179" s="57">
        <v>58560</v>
      </c>
      <c r="O179" s="57">
        <f t="shared" si="4"/>
        <v>40992</v>
      </c>
      <c r="P179" s="57">
        <f t="shared" si="5"/>
        <v>17568</v>
      </c>
    </row>
    <row r="180" spans="1:16" s="10" customFormat="1" x14ac:dyDescent="0.25">
      <c r="A180" s="44">
        <v>45394</v>
      </c>
      <c r="B180" s="45" t="s">
        <v>384</v>
      </c>
      <c r="C180" s="46">
        <v>20678931</v>
      </c>
      <c r="D180" s="3" t="s">
        <v>33</v>
      </c>
      <c r="E180" s="3">
        <v>60</v>
      </c>
      <c r="F180" s="47" t="s">
        <v>220</v>
      </c>
      <c r="G180" s="47" t="s">
        <v>50</v>
      </c>
      <c r="H180" s="48" t="s">
        <v>580</v>
      </c>
      <c r="I180" s="49">
        <v>873204</v>
      </c>
      <c r="J180" s="2" t="str">
        <f>VLOOKUP(I180,[1]Hoja6!A$1:B$57,2,FALSE)</f>
        <v>RADIOGRAFIA DE HOMBRO</v>
      </c>
      <c r="K180" s="2"/>
      <c r="L180" s="2"/>
      <c r="M180" s="49">
        <v>1</v>
      </c>
      <c r="N180" s="57">
        <v>75920</v>
      </c>
      <c r="O180" s="57">
        <f t="shared" si="4"/>
        <v>53144</v>
      </c>
      <c r="P180" s="57">
        <f t="shared" si="5"/>
        <v>22776</v>
      </c>
    </row>
    <row r="181" spans="1:16" s="10" customFormat="1" x14ac:dyDescent="0.25">
      <c r="A181" s="44">
        <v>45394</v>
      </c>
      <c r="B181" s="45" t="s">
        <v>382</v>
      </c>
      <c r="C181" s="46">
        <v>3069074</v>
      </c>
      <c r="D181" s="3" t="s">
        <v>34</v>
      </c>
      <c r="E181" s="3">
        <v>67</v>
      </c>
      <c r="F181" s="47" t="s">
        <v>44</v>
      </c>
      <c r="G181" s="47" t="s">
        <v>50</v>
      </c>
      <c r="H181" s="48" t="s">
        <v>583</v>
      </c>
      <c r="I181" s="49">
        <v>871121</v>
      </c>
      <c r="J181" s="2" t="str">
        <f>VLOOKUP(I181,[1]Hoja6!A$1:B$57,2,FALSE)</f>
        <v>RADIOGRAFIA DE TORAX (P.A.O A.P.Y LATERAL, DECUBITO LATERAL, OBLICUAS O LATERAL CON BARIO)</v>
      </c>
      <c r="K181" s="2"/>
      <c r="L181" s="2"/>
      <c r="M181" s="49">
        <v>1</v>
      </c>
      <c r="N181" s="57">
        <v>93600</v>
      </c>
      <c r="O181" s="57">
        <f t="shared" si="4"/>
        <v>65519.999999999993</v>
      </c>
      <c r="P181" s="57">
        <f t="shared" si="5"/>
        <v>28080</v>
      </c>
    </row>
    <row r="182" spans="1:16" s="10" customFormat="1" x14ac:dyDescent="0.25">
      <c r="A182" s="44">
        <v>45394</v>
      </c>
      <c r="B182" s="45" t="s">
        <v>387</v>
      </c>
      <c r="C182" s="46">
        <v>20483823</v>
      </c>
      <c r="D182" s="3" t="s">
        <v>33</v>
      </c>
      <c r="E182" s="3" t="s">
        <v>302</v>
      </c>
      <c r="F182" s="47" t="s">
        <v>44</v>
      </c>
      <c r="G182" s="47" t="s">
        <v>50</v>
      </c>
      <c r="H182" s="48" t="s">
        <v>717</v>
      </c>
      <c r="I182" s="49">
        <v>873420</v>
      </c>
      <c r="J182" s="2" t="str">
        <f>VLOOKUP(I182,[1]Hoja6!A$1:B$57,2,FALSE)</f>
        <v>RADIOGRAFIA DE RODILLA AP, LATERAL</v>
      </c>
      <c r="K182" s="2"/>
      <c r="L182" s="2"/>
      <c r="M182" s="49">
        <v>1</v>
      </c>
      <c r="N182" s="57">
        <v>85410</v>
      </c>
      <c r="O182" s="57">
        <f t="shared" si="4"/>
        <v>59786.999999999993</v>
      </c>
      <c r="P182" s="57">
        <f t="shared" si="5"/>
        <v>25623</v>
      </c>
    </row>
    <row r="183" spans="1:16" s="10" customFormat="1" x14ac:dyDescent="0.25">
      <c r="A183" s="44">
        <v>45394</v>
      </c>
      <c r="B183" s="45" t="s">
        <v>387</v>
      </c>
      <c r="C183" s="46">
        <v>20483823</v>
      </c>
      <c r="D183" s="3" t="s">
        <v>33</v>
      </c>
      <c r="E183" s="3" t="s">
        <v>302</v>
      </c>
      <c r="F183" s="47" t="s">
        <v>44</v>
      </c>
      <c r="G183" s="47" t="s">
        <v>50</v>
      </c>
      <c r="H183" s="48" t="s">
        <v>717</v>
      </c>
      <c r="I183" s="49">
        <v>873422</v>
      </c>
      <c r="J183" s="2" t="str">
        <f>VLOOKUP(I183,[1]Hoja6!A$1:B$57,2,FALSE)</f>
        <v>RADIOGRAFIA DE RODILLAS COMPARATIVAS POSICION VERTICAL (UNICAMENTE VISTA ANTEROPOSTERIOR)    (54)</v>
      </c>
      <c r="K183" s="2"/>
      <c r="L183" s="2"/>
      <c r="M183" s="49">
        <v>1</v>
      </c>
      <c r="N183" s="57">
        <v>38610</v>
      </c>
      <c r="O183" s="57">
        <f t="shared" si="4"/>
        <v>27027</v>
      </c>
      <c r="P183" s="57">
        <f t="shared" si="5"/>
        <v>11583</v>
      </c>
    </row>
    <row r="184" spans="1:16" s="10" customFormat="1" x14ac:dyDescent="0.25">
      <c r="A184" s="44">
        <v>45395</v>
      </c>
      <c r="B184" s="45" t="s">
        <v>403</v>
      </c>
      <c r="C184" s="46">
        <v>1019602322</v>
      </c>
      <c r="D184" s="3" t="s">
        <v>34</v>
      </c>
      <c r="E184" s="3" t="s">
        <v>230</v>
      </c>
      <c r="F184" s="47" t="s">
        <v>10</v>
      </c>
      <c r="G184" s="47" t="s">
        <v>217</v>
      </c>
      <c r="H184" s="48" t="s">
        <v>590</v>
      </c>
      <c r="I184" s="49">
        <v>873340</v>
      </c>
      <c r="J184" s="2" t="str">
        <f>VLOOKUP(I184,[1]Hoja6!A$1:B$57,2,FALSE)</f>
        <v>RADIOGRAFIA DE MIEMBRO INFERIOR  AP Y LATERAL</v>
      </c>
      <c r="K184" s="2"/>
      <c r="L184" s="2"/>
      <c r="M184" s="49">
        <v>1</v>
      </c>
      <c r="N184" s="57">
        <v>0</v>
      </c>
      <c r="O184" s="57">
        <f t="shared" si="4"/>
        <v>0</v>
      </c>
      <c r="P184" s="57">
        <f t="shared" si="5"/>
        <v>0</v>
      </c>
    </row>
    <row r="185" spans="1:16" s="10" customFormat="1" x14ac:dyDescent="0.25">
      <c r="A185" s="44">
        <v>45397</v>
      </c>
      <c r="B185" s="45" t="s">
        <v>413</v>
      </c>
      <c r="C185" s="46">
        <v>3068630</v>
      </c>
      <c r="D185" s="3" t="s">
        <v>34</v>
      </c>
      <c r="E185" s="3" t="s">
        <v>53</v>
      </c>
      <c r="F185" s="47" t="s">
        <v>10</v>
      </c>
      <c r="G185" s="47" t="s">
        <v>50</v>
      </c>
      <c r="H185" s="48" t="s">
        <v>594</v>
      </c>
      <c r="I185" s="49">
        <v>873411</v>
      </c>
      <c r="J185" s="2" t="str">
        <f>VLOOKUP(I185,[1]Hoja6!A$1:B$57,2,FALSE)</f>
        <v>RADIOGRAFIA DE PELVIS O  ARTICULACION COXO-FEMORAL  (AP, LATERAL )</v>
      </c>
      <c r="K185" s="2"/>
      <c r="L185" s="2"/>
      <c r="M185" s="49">
        <v>1</v>
      </c>
      <c r="N185" s="57">
        <v>55800</v>
      </c>
      <c r="O185" s="57">
        <f t="shared" si="4"/>
        <v>39060</v>
      </c>
      <c r="P185" s="57">
        <f t="shared" si="5"/>
        <v>16740</v>
      </c>
    </row>
    <row r="186" spans="1:16" s="10" customFormat="1" x14ac:dyDescent="0.25">
      <c r="A186" s="44">
        <v>45397</v>
      </c>
      <c r="B186" s="45" t="s">
        <v>423</v>
      </c>
      <c r="C186" s="46">
        <v>41587399</v>
      </c>
      <c r="D186" s="3" t="s">
        <v>33</v>
      </c>
      <c r="E186" s="3" t="s">
        <v>273</v>
      </c>
      <c r="F186" s="47" t="s">
        <v>10</v>
      </c>
      <c r="G186" s="47" t="s">
        <v>31</v>
      </c>
      <c r="H186" s="48" t="s">
        <v>602</v>
      </c>
      <c r="I186" s="49">
        <v>873335</v>
      </c>
      <c r="J186" s="2" t="str">
        <f>VLOOKUP(I186,[1]Hoja6!A$1:B$57,2,FALSE)</f>
        <v>RADIOGRAFIA DE CALCANEO AXIAL Y LATERAL</v>
      </c>
      <c r="K186" s="2"/>
      <c r="L186" s="2"/>
      <c r="M186" s="49">
        <v>1</v>
      </c>
      <c r="N186" s="57">
        <v>0</v>
      </c>
      <c r="O186" s="57">
        <f t="shared" si="4"/>
        <v>0</v>
      </c>
      <c r="P186" s="57">
        <f t="shared" si="5"/>
        <v>0</v>
      </c>
    </row>
    <row r="187" spans="1:16" s="10" customFormat="1" x14ac:dyDescent="0.25">
      <c r="A187" s="44">
        <v>45397</v>
      </c>
      <c r="B187" s="45" t="s">
        <v>418</v>
      </c>
      <c r="C187" s="46">
        <v>1101176169</v>
      </c>
      <c r="D187" s="3" t="s">
        <v>34</v>
      </c>
      <c r="E187" s="3" t="s">
        <v>133</v>
      </c>
      <c r="F187" s="47" t="s">
        <v>10</v>
      </c>
      <c r="G187" s="47" t="s">
        <v>31</v>
      </c>
      <c r="H187" s="48" t="s">
        <v>599</v>
      </c>
      <c r="I187" s="49">
        <v>871111</v>
      </c>
      <c r="J187" s="2" t="str">
        <f>VLOOKUP(I187,[1]Hoja6!A$1:B$57,2,FALSE)</f>
        <v>RADIOGRAFIA DE REJA COSTAL</v>
      </c>
      <c r="K187" s="2"/>
      <c r="L187" s="2"/>
      <c r="M187" s="49">
        <v>1</v>
      </c>
      <c r="N187" s="57">
        <v>0</v>
      </c>
      <c r="O187" s="57">
        <f t="shared" si="4"/>
        <v>0</v>
      </c>
      <c r="P187" s="57">
        <f t="shared" si="5"/>
        <v>0</v>
      </c>
    </row>
    <row r="188" spans="1:16" s="10" customFormat="1" x14ac:dyDescent="0.25">
      <c r="A188" s="44">
        <v>45397</v>
      </c>
      <c r="B188" s="45" t="s">
        <v>418</v>
      </c>
      <c r="C188" s="46">
        <v>1101176169</v>
      </c>
      <c r="D188" s="3" t="s">
        <v>34</v>
      </c>
      <c r="E188" s="3" t="s">
        <v>133</v>
      </c>
      <c r="F188" s="47" t="s">
        <v>10</v>
      </c>
      <c r="G188" s="47" t="s">
        <v>31</v>
      </c>
      <c r="H188" s="48" t="s">
        <v>599</v>
      </c>
      <c r="I188" s="49">
        <v>871121</v>
      </c>
      <c r="J188" s="2" t="str">
        <f>VLOOKUP(I188,[1]Hoja6!A$1:B$57,2,FALSE)</f>
        <v>RADIOGRAFIA DE TORAX (P.A.O A.P.Y LATERAL, DECUBITO LATERAL, OBLICUAS O LATERAL CON BARIO)</v>
      </c>
      <c r="K188" s="2"/>
      <c r="L188" s="2"/>
      <c r="M188" s="49">
        <v>1</v>
      </c>
      <c r="N188" s="57">
        <v>0</v>
      </c>
      <c r="O188" s="57">
        <f t="shared" si="4"/>
        <v>0</v>
      </c>
      <c r="P188" s="57">
        <f t="shared" si="5"/>
        <v>0</v>
      </c>
    </row>
    <row r="189" spans="1:16" s="10" customFormat="1" x14ac:dyDescent="0.25">
      <c r="A189" s="44">
        <v>45397</v>
      </c>
      <c r="B189" s="45" t="s">
        <v>421</v>
      </c>
      <c r="C189" s="46">
        <v>1071172478</v>
      </c>
      <c r="D189" s="3" t="s">
        <v>34</v>
      </c>
      <c r="E189" s="3" t="s">
        <v>215</v>
      </c>
      <c r="F189" s="47" t="s">
        <v>422</v>
      </c>
      <c r="G189" s="47" t="s">
        <v>50</v>
      </c>
      <c r="H189" s="48" t="s">
        <v>601</v>
      </c>
      <c r="I189" s="49">
        <v>871121</v>
      </c>
      <c r="J189" s="2" t="str">
        <f>VLOOKUP(I189,[1]Hoja6!A$1:B$57,2,FALSE)</f>
        <v>RADIOGRAFIA DE TORAX (P.A.O A.P.Y LATERAL, DECUBITO LATERAL, OBLICUAS O LATERAL CON BARIO)</v>
      </c>
      <c r="K189" s="2"/>
      <c r="L189" s="2"/>
      <c r="M189" s="49">
        <v>1</v>
      </c>
      <c r="N189" s="57">
        <v>72000</v>
      </c>
      <c r="O189" s="57">
        <f t="shared" si="4"/>
        <v>50400</v>
      </c>
      <c r="P189" s="57">
        <f t="shared" si="5"/>
        <v>21600</v>
      </c>
    </row>
    <row r="190" spans="1:16" s="10" customFormat="1" x14ac:dyDescent="0.25">
      <c r="A190" s="44">
        <v>45397</v>
      </c>
      <c r="B190" s="45" t="s">
        <v>419</v>
      </c>
      <c r="C190" s="46" t="s">
        <v>420</v>
      </c>
      <c r="D190" s="3" t="s">
        <v>34</v>
      </c>
      <c r="E190" s="3" t="s">
        <v>192</v>
      </c>
      <c r="F190" s="47" t="s">
        <v>44</v>
      </c>
      <c r="G190" s="47" t="s">
        <v>31</v>
      </c>
      <c r="H190" s="48" t="s">
        <v>600</v>
      </c>
      <c r="I190" s="49">
        <v>871121</v>
      </c>
      <c r="J190" s="2" t="str">
        <f>VLOOKUP(I190,[1]Hoja6!A$1:B$57,2,FALSE)</f>
        <v>RADIOGRAFIA DE TORAX (P.A.O A.P.Y LATERAL, DECUBITO LATERAL, OBLICUAS O LATERAL CON BARIO)</v>
      </c>
      <c r="K190" s="2"/>
      <c r="L190" s="2"/>
      <c r="M190" s="49">
        <v>1</v>
      </c>
      <c r="N190" s="57">
        <v>0</v>
      </c>
      <c r="O190" s="57">
        <f t="shared" si="4"/>
        <v>0</v>
      </c>
      <c r="P190" s="57">
        <f t="shared" si="5"/>
        <v>0</v>
      </c>
    </row>
    <row r="191" spans="1:16" s="10" customFormat="1" x14ac:dyDescent="0.25">
      <c r="A191" s="44">
        <v>45397</v>
      </c>
      <c r="B191" s="45" t="s">
        <v>1010</v>
      </c>
      <c r="C191" s="46">
        <v>1071173161</v>
      </c>
      <c r="D191" s="3" t="s">
        <v>33</v>
      </c>
      <c r="E191" s="3" t="s">
        <v>123</v>
      </c>
      <c r="F191" s="47" t="s">
        <v>10</v>
      </c>
      <c r="G191" s="47" t="s">
        <v>31</v>
      </c>
      <c r="H191" s="48" t="s">
        <v>606</v>
      </c>
      <c r="I191" s="49">
        <v>871121</v>
      </c>
      <c r="J191" s="2" t="str">
        <f>VLOOKUP(I191,[1]Hoja6!A$1:B$57,2,FALSE)</f>
        <v>RADIOGRAFIA DE TORAX (P.A.O A.P.Y LATERAL, DECUBITO LATERAL, OBLICUAS O LATERAL CON BARIO)</v>
      </c>
      <c r="K191" s="2"/>
      <c r="L191" s="2"/>
      <c r="M191" s="49">
        <v>1</v>
      </c>
      <c r="N191" s="57">
        <v>0</v>
      </c>
      <c r="O191" s="57">
        <f t="shared" si="4"/>
        <v>0</v>
      </c>
      <c r="P191" s="57">
        <f t="shared" si="5"/>
        <v>0</v>
      </c>
    </row>
    <row r="192" spans="1:16" s="10" customFormat="1" x14ac:dyDescent="0.25">
      <c r="A192" s="44">
        <v>45397</v>
      </c>
      <c r="B192" s="45" t="s">
        <v>424</v>
      </c>
      <c r="C192" s="46">
        <v>1071172936</v>
      </c>
      <c r="D192" s="3" t="s">
        <v>33</v>
      </c>
      <c r="E192" s="3" t="s">
        <v>425</v>
      </c>
      <c r="F192" s="47" t="s">
        <v>10</v>
      </c>
      <c r="G192" s="47" t="s">
        <v>31</v>
      </c>
      <c r="H192" s="48" t="s">
        <v>603</v>
      </c>
      <c r="I192" s="49">
        <v>871121</v>
      </c>
      <c r="J192" s="2" t="str">
        <f>VLOOKUP(I192,[1]Hoja6!A$1:B$57,2,FALSE)</f>
        <v>RADIOGRAFIA DE TORAX (P.A.O A.P.Y LATERAL, DECUBITO LATERAL, OBLICUAS O LATERAL CON BARIO)</v>
      </c>
      <c r="K192" s="2"/>
      <c r="L192" s="2"/>
      <c r="M192" s="49">
        <v>1</v>
      </c>
      <c r="N192" s="57">
        <v>0</v>
      </c>
      <c r="O192" s="57">
        <f t="shared" si="4"/>
        <v>0</v>
      </c>
      <c r="P192" s="57">
        <f t="shared" si="5"/>
        <v>0</v>
      </c>
    </row>
    <row r="193" spans="1:16" s="10" customFormat="1" x14ac:dyDescent="0.25">
      <c r="A193" s="44">
        <v>45397</v>
      </c>
      <c r="B193" s="45" t="s">
        <v>407</v>
      </c>
      <c r="C193" s="46">
        <v>20675811</v>
      </c>
      <c r="D193" s="3" t="s">
        <v>33</v>
      </c>
      <c r="E193" s="3" t="s">
        <v>53</v>
      </c>
      <c r="F193" s="47" t="s">
        <v>220</v>
      </c>
      <c r="G193" s="47" t="s">
        <v>31</v>
      </c>
      <c r="H193" s="48" t="s">
        <v>592</v>
      </c>
      <c r="I193" s="49">
        <v>873205</v>
      </c>
      <c r="J193" s="2" t="str">
        <f>VLOOKUP(I193,[1]Hoja6!A$1:B$57,2,FALSE)</f>
        <v>RADIOGRAFIA DE CODO</v>
      </c>
      <c r="K193" s="2"/>
      <c r="L193" s="2"/>
      <c r="M193" s="49">
        <v>1</v>
      </c>
      <c r="N193" s="57">
        <v>0</v>
      </c>
      <c r="O193" s="57">
        <f t="shared" si="4"/>
        <v>0</v>
      </c>
      <c r="P193" s="57">
        <f t="shared" si="5"/>
        <v>0</v>
      </c>
    </row>
    <row r="194" spans="1:16" s="10" customFormat="1" x14ac:dyDescent="0.25">
      <c r="A194" s="44">
        <v>45397</v>
      </c>
      <c r="B194" s="45" t="s">
        <v>408</v>
      </c>
      <c r="C194" s="46">
        <v>1000808502</v>
      </c>
      <c r="D194" s="3" t="s">
        <v>34</v>
      </c>
      <c r="E194" s="3" t="s">
        <v>409</v>
      </c>
      <c r="F194" s="47" t="s">
        <v>410</v>
      </c>
      <c r="G194" s="47" t="s">
        <v>50</v>
      </c>
      <c r="H194" s="48" t="s">
        <v>593</v>
      </c>
      <c r="I194" s="49">
        <v>873210</v>
      </c>
      <c r="J194" s="2" t="str">
        <f>VLOOKUP(I194,[1]Hoja6!A$1:B$57,2,FALSE)</f>
        <v>RADIOGRAFIA DE DEDOS EN MANO</v>
      </c>
      <c r="K194" s="2"/>
      <c r="L194" s="2"/>
      <c r="M194" s="49">
        <v>1</v>
      </c>
      <c r="N194" s="57">
        <v>73200</v>
      </c>
      <c r="O194" s="57">
        <f t="shared" si="4"/>
        <v>51240</v>
      </c>
      <c r="P194" s="57">
        <f t="shared" si="5"/>
        <v>21960</v>
      </c>
    </row>
    <row r="195" spans="1:16" s="10" customFormat="1" x14ac:dyDescent="0.25">
      <c r="A195" s="44">
        <v>45397</v>
      </c>
      <c r="B195" s="45" t="s">
        <v>404</v>
      </c>
      <c r="C195" s="46">
        <v>1097995551</v>
      </c>
      <c r="D195" s="3" t="s">
        <v>34</v>
      </c>
      <c r="E195" s="3" t="s">
        <v>123</v>
      </c>
      <c r="F195" s="47" t="s">
        <v>405</v>
      </c>
      <c r="G195" s="47" t="s">
        <v>31</v>
      </c>
      <c r="H195" s="48" t="s">
        <v>589</v>
      </c>
      <c r="I195" s="49">
        <v>871121</v>
      </c>
      <c r="J195" s="2" t="str">
        <f>VLOOKUP(I195,[1]Hoja6!A$1:B$57,2,FALSE)</f>
        <v>RADIOGRAFIA DE TORAX (P.A.O A.P.Y LATERAL, DECUBITO LATERAL, OBLICUAS O LATERAL CON BARIO)</v>
      </c>
      <c r="K195" s="2"/>
      <c r="L195" s="2"/>
      <c r="M195" s="49">
        <v>1</v>
      </c>
      <c r="N195" s="57">
        <v>0</v>
      </c>
      <c r="O195" s="57">
        <f t="shared" si="4"/>
        <v>0</v>
      </c>
      <c r="P195" s="57">
        <f t="shared" si="5"/>
        <v>0</v>
      </c>
    </row>
    <row r="196" spans="1:16" s="10" customFormat="1" x14ac:dyDescent="0.25">
      <c r="A196" s="44">
        <v>45397</v>
      </c>
      <c r="B196" s="45" t="s">
        <v>426</v>
      </c>
      <c r="C196" s="46">
        <v>1071173267</v>
      </c>
      <c r="D196" s="3" t="s">
        <v>34</v>
      </c>
      <c r="E196" s="3" t="s">
        <v>123</v>
      </c>
      <c r="F196" s="47" t="s">
        <v>216</v>
      </c>
      <c r="G196" s="47" t="s">
        <v>31</v>
      </c>
      <c r="H196" s="48" t="s">
        <v>604</v>
      </c>
      <c r="I196" s="49">
        <v>871121</v>
      </c>
      <c r="J196" s="2" t="str">
        <f>VLOOKUP(I196,[1]Hoja6!A$1:B$57,2,FALSE)</f>
        <v>RADIOGRAFIA DE TORAX (P.A.O A.P.Y LATERAL, DECUBITO LATERAL, OBLICUAS O LATERAL CON BARIO)</v>
      </c>
      <c r="K196" s="2"/>
      <c r="L196" s="2"/>
      <c r="M196" s="49">
        <v>1</v>
      </c>
      <c r="N196" s="57">
        <v>0</v>
      </c>
      <c r="O196" s="57">
        <f t="shared" si="4"/>
        <v>0</v>
      </c>
      <c r="P196" s="57">
        <f t="shared" si="5"/>
        <v>0</v>
      </c>
    </row>
    <row r="197" spans="1:16" s="10" customFormat="1" x14ac:dyDescent="0.25">
      <c r="A197" s="44">
        <v>45397</v>
      </c>
      <c r="B197" s="45" t="s">
        <v>417</v>
      </c>
      <c r="C197" s="46">
        <v>1032515040</v>
      </c>
      <c r="D197" s="3" t="s">
        <v>34</v>
      </c>
      <c r="E197" s="3" t="s">
        <v>165</v>
      </c>
      <c r="F197" s="47" t="s">
        <v>166</v>
      </c>
      <c r="G197" s="47" t="s">
        <v>31</v>
      </c>
      <c r="H197" s="48" t="s">
        <v>598</v>
      </c>
      <c r="I197" s="49">
        <v>871121</v>
      </c>
      <c r="J197" s="2" t="str">
        <f>VLOOKUP(I197,[1]Hoja6!A$1:B$57,2,FALSE)</f>
        <v>RADIOGRAFIA DE TORAX (P.A.O A.P.Y LATERAL, DECUBITO LATERAL, OBLICUAS O LATERAL CON BARIO)</v>
      </c>
      <c r="K197" s="2"/>
      <c r="L197" s="2"/>
      <c r="M197" s="49">
        <v>1</v>
      </c>
      <c r="N197" s="57">
        <v>0</v>
      </c>
      <c r="O197" s="57">
        <f t="shared" si="4"/>
        <v>0</v>
      </c>
      <c r="P197" s="57">
        <f t="shared" si="5"/>
        <v>0</v>
      </c>
    </row>
    <row r="198" spans="1:16" s="10" customFormat="1" x14ac:dyDescent="0.25">
      <c r="A198" s="44">
        <v>45397</v>
      </c>
      <c r="B198" s="45" t="s">
        <v>411</v>
      </c>
      <c r="C198" s="46">
        <v>1071171369</v>
      </c>
      <c r="D198" s="3" t="s">
        <v>33</v>
      </c>
      <c r="E198" s="3" t="s">
        <v>308</v>
      </c>
      <c r="F198" s="47" t="s">
        <v>412</v>
      </c>
      <c r="G198" s="47" t="s">
        <v>31</v>
      </c>
      <c r="H198" s="48" t="s">
        <v>596</v>
      </c>
      <c r="I198" s="49">
        <v>873122</v>
      </c>
      <c r="J198" s="2" t="str">
        <f>VLOOKUP(I198,[1]Hoja6!A$1:B$57,2,FALSE)</f>
        <v>RADIOGRAFIA DE ANTEBRAZO</v>
      </c>
      <c r="K198" s="2"/>
      <c r="L198" s="2"/>
      <c r="M198" s="49">
        <v>1</v>
      </c>
      <c r="N198" s="57">
        <v>0</v>
      </c>
      <c r="O198" s="57">
        <f t="shared" ref="O198:O262" si="6">+N198*70%</f>
        <v>0</v>
      </c>
      <c r="P198" s="57">
        <f t="shared" ref="P198:P262" si="7">+N198*30%</f>
        <v>0</v>
      </c>
    </row>
    <row r="199" spans="1:16" s="10" customFormat="1" x14ac:dyDescent="0.25">
      <c r="A199" s="44">
        <v>45397</v>
      </c>
      <c r="B199" s="45" t="s">
        <v>411</v>
      </c>
      <c r="C199" s="46">
        <v>1071171369</v>
      </c>
      <c r="D199" s="3" t="s">
        <v>33</v>
      </c>
      <c r="E199" s="3" t="s">
        <v>308</v>
      </c>
      <c r="F199" s="47" t="s">
        <v>412</v>
      </c>
      <c r="G199" s="47" t="s">
        <v>31</v>
      </c>
      <c r="H199" s="48" t="s">
        <v>596</v>
      </c>
      <c r="I199" s="49">
        <v>873210</v>
      </c>
      <c r="J199" s="2" t="str">
        <f>VLOOKUP(I199,[1]Hoja6!A$1:B$57,2,FALSE)</f>
        <v>RADIOGRAFIA DE DEDOS EN MANO</v>
      </c>
      <c r="K199" s="2"/>
      <c r="L199" s="2"/>
      <c r="M199" s="49">
        <v>2</v>
      </c>
      <c r="N199" s="57">
        <v>0</v>
      </c>
      <c r="O199" s="57">
        <f t="shared" si="6"/>
        <v>0</v>
      </c>
      <c r="P199" s="57">
        <f t="shared" si="7"/>
        <v>0</v>
      </c>
    </row>
    <row r="200" spans="1:16" s="10" customFormat="1" x14ac:dyDescent="0.25">
      <c r="A200" s="44">
        <v>45397</v>
      </c>
      <c r="B200" s="45" t="s">
        <v>416</v>
      </c>
      <c r="C200" s="46">
        <v>39707426</v>
      </c>
      <c r="D200" s="3" t="s">
        <v>33</v>
      </c>
      <c r="E200" s="3" t="s">
        <v>47</v>
      </c>
      <c r="F200" s="47" t="s">
        <v>10</v>
      </c>
      <c r="G200" s="47" t="s">
        <v>50</v>
      </c>
      <c r="H200" s="48" t="s">
        <v>597</v>
      </c>
      <c r="I200" s="49">
        <v>873411</v>
      </c>
      <c r="J200" s="2" t="str">
        <f>VLOOKUP(I200,[1]Hoja6!A$1:B$57,2,FALSE)</f>
        <v>RADIOGRAFIA DE PELVIS O  ARTICULACION COXO-FEMORAL  (AP, LATERAL )</v>
      </c>
      <c r="K200" s="2"/>
      <c r="L200" s="2"/>
      <c r="M200" s="49">
        <v>1</v>
      </c>
      <c r="N200" s="57">
        <v>55800</v>
      </c>
      <c r="O200" s="57">
        <f t="shared" si="6"/>
        <v>39060</v>
      </c>
      <c r="P200" s="57">
        <f t="shared" si="7"/>
        <v>16740</v>
      </c>
    </row>
    <row r="201" spans="1:16" s="10" customFormat="1" x14ac:dyDescent="0.25">
      <c r="A201" s="44">
        <v>45397</v>
      </c>
      <c r="B201" s="45" t="s">
        <v>416</v>
      </c>
      <c r="C201" s="46">
        <v>39707426</v>
      </c>
      <c r="D201" s="3" t="s">
        <v>33</v>
      </c>
      <c r="E201" s="3" t="s">
        <v>47</v>
      </c>
      <c r="F201" s="47" t="s">
        <v>10</v>
      </c>
      <c r="G201" s="47" t="s">
        <v>50</v>
      </c>
      <c r="H201" s="48" t="s">
        <v>597</v>
      </c>
      <c r="I201" s="49">
        <v>873412</v>
      </c>
      <c r="J201" s="2" t="str">
        <f>VLOOKUP(I201,[1]Hoja6!A$1:B$57,2,FALSE)</f>
        <v>RADIOGRAFIA DE PELVIS (CADERA) COMPARATIVA    (54)</v>
      </c>
      <c r="K201" s="2"/>
      <c r="L201" s="2"/>
      <c r="M201" s="49">
        <v>1</v>
      </c>
      <c r="N201" s="57">
        <v>29700</v>
      </c>
      <c r="O201" s="57">
        <f t="shared" si="6"/>
        <v>20790</v>
      </c>
      <c r="P201" s="57">
        <f t="shared" si="7"/>
        <v>8910</v>
      </c>
    </row>
    <row r="202" spans="1:16" s="10" customFormat="1" x14ac:dyDescent="0.25">
      <c r="A202" s="44">
        <v>45397</v>
      </c>
      <c r="B202" s="45" t="s">
        <v>406</v>
      </c>
      <c r="C202" s="46">
        <v>20007823</v>
      </c>
      <c r="D202" s="3" t="s">
        <v>33</v>
      </c>
      <c r="E202" s="3" t="s">
        <v>372</v>
      </c>
      <c r="F202" s="47" t="s">
        <v>10</v>
      </c>
      <c r="G202" s="47" t="s">
        <v>50</v>
      </c>
      <c r="H202" s="48" t="s">
        <v>591</v>
      </c>
      <c r="I202" s="49">
        <v>871030</v>
      </c>
      <c r="J202" s="2" t="str">
        <f>VLOOKUP(I202,[1]Hoja6!A$1:B$57,2,FALSE)</f>
        <v>RADIOGRAFIA DE COLUMNA DORSAL</v>
      </c>
      <c r="K202" s="2"/>
      <c r="L202" s="2"/>
      <c r="M202" s="49">
        <v>1</v>
      </c>
      <c r="N202" s="57">
        <v>81270</v>
      </c>
      <c r="O202" s="57">
        <f t="shared" si="6"/>
        <v>56889</v>
      </c>
      <c r="P202" s="57">
        <f t="shared" si="7"/>
        <v>24381</v>
      </c>
    </row>
    <row r="203" spans="1:16" s="10" customFormat="1" x14ac:dyDescent="0.25">
      <c r="A203" s="44">
        <v>45397</v>
      </c>
      <c r="B203" s="45" t="s">
        <v>406</v>
      </c>
      <c r="C203" s="46">
        <v>20007823</v>
      </c>
      <c r="D203" s="3" t="s">
        <v>33</v>
      </c>
      <c r="E203" s="3" t="s">
        <v>372</v>
      </c>
      <c r="F203" s="47" t="s">
        <v>10</v>
      </c>
      <c r="G203" s="47" t="s">
        <v>50</v>
      </c>
      <c r="H203" s="48" t="s">
        <v>591</v>
      </c>
      <c r="I203" s="49">
        <v>871040</v>
      </c>
      <c r="J203" s="2" t="str">
        <f>VLOOKUP(I203,[1]Hoja6!A$1:B$57,2,FALSE)</f>
        <v>RADIOGRAFIA DE COLUMNA LUMBOSACRA</v>
      </c>
      <c r="K203" s="2"/>
      <c r="L203" s="2"/>
      <c r="M203" s="49">
        <v>1</v>
      </c>
      <c r="N203" s="57">
        <v>101430</v>
      </c>
      <c r="O203" s="57">
        <f t="shared" si="6"/>
        <v>71001</v>
      </c>
      <c r="P203" s="57">
        <f t="shared" si="7"/>
        <v>30429</v>
      </c>
    </row>
    <row r="204" spans="1:16" s="10" customFormat="1" x14ac:dyDescent="0.25">
      <c r="A204" s="44">
        <v>45397</v>
      </c>
      <c r="B204" s="45" t="s">
        <v>427</v>
      </c>
      <c r="C204" s="46">
        <v>1071172256</v>
      </c>
      <c r="D204" s="3" t="s">
        <v>33</v>
      </c>
      <c r="E204" s="3" t="s">
        <v>247</v>
      </c>
      <c r="F204" s="47" t="s">
        <v>220</v>
      </c>
      <c r="G204" s="47" t="s">
        <v>31</v>
      </c>
      <c r="H204" s="48" t="s">
        <v>605</v>
      </c>
      <c r="I204" s="49">
        <v>871121</v>
      </c>
      <c r="J204" s="2" t="str">
        <f>VLOOKUP(I204,[1]Hoja6!A$1:B$57,2,FALSE)</f>
        <v>RADIOGRAFIA DE TORAX (P.A.O A.P.Y LATERAL, DECUBITO LATERAL, OBLICUAS O LATERAL CON BARIO)</v>
      </c>
      <c r="K204" s="2"/>
      <c r="L204" s="2"/>
      <c r="M204" s="49">
        <v>1</v>
      </c>
      <c r="N204" s="57">
        <v>0</v>
      </c>
      <c r="O204" s="57">
        <f t="shared" si="6"/>
        <v>0</v>
      </c>
      <c r="P204" s="57">
        <f t="shared" si="7"/>
        <v>0</v>
      </c>
    </row>
    <row r="205" spans="1:16" s="10" customFormat="1" x14ac:dyDescent="0.25">
      <c r="A205" s="44">
        <v>45397</v>
      </c>
      <c r="B205" s="45" t="s">
        <v>414</v>
      </c>
      <c r="C205" s="46" t="s">
        <v>415</v>
      </c>
      <c r="D205" s="3" t="s">
        <v>33</v>
      </c>
      <c r="E205" s="3" t="s">
        <v>149</v>
      </c>
      <c r="F205" s="47" t="s">
        <v>410</v>
      </c>
      <c r="G205" s="47" t="s">
        <v>50</v>
      </c>
      <c r="H205" s="48" t="s">
        <v>595</v>
      </c>
      <c r="I205" s="49">
        <v>871121</v>
      </c>
      <c r="J205" s="2" t="str">
        <f>VLOOKUP(I205,[1]Hoja6!A$1:B$57,2,FALSE)</f>
        <v>RADIOGRAFIA DE TORAX (P.A.O A.P.Y LATERAL, DECUBITO LATERAL, OBLICUAS O LATERAL CON BARIO)</v>
      </c>
      <c r="K205" s="2"/>
      <c r="L205" s="2"/>
      <c r="M205" s="49">
        <v>1</v>
      </c>
      <c r="N205" s="57">
        <v>104000</v>
      </c>
      <c r="O205" s="57">
        <f t="shared" si="6"/>
        <v>72800</v>
      </c>
      <c r="P205" s="57">
        <f t="shared" si="7"/>
        <v>31200</v>
      </c>
    </row>
    <row r="206" spans="1:16" s="10" customFormat="1" x14ac:dyDescent="0.25">
      <c r="A206" s="44">
        <v>45398</v>
      </c>
      <c r="B206" s="45" t="s">
        <v>431</v>
      </c>
      <c r="C206" s="46">
        <v>32255523</v>
      </c>
      <c r="D206" s="3" t="s">
        <v>34</v>
      </c>
      <c r="E206" s="3" t="s">
        <v>219</v>
      </c>
      <c r="F206" s="47" t="s">
        <v>410</v>
      </c>
      <c r="G206" s="47" t="s">
        <v>50</v>
      </c>
      <c r="H206" s="48" t="s">
        <v>608</v>
      </c>
      <c r="I206" s="49">
        <v>873420</v>
      </c>
      <c r="J206" s="2" t="str">
        <f>VLOOKUP(I206,[1]Hoja6!A$1:B$57,2,FALSE)</f>
        <v>RADIOGRAFIA DE RODILLA AP, LATERAL</v>
      </c>
      <c r="K206" s="2"/>
      <c r="L206" s="2"/>
      <c r="M206" s="49">
        <v>1</v>
      </c>
      <c r="N206" s="57">
        <v>94900</v>
      </c>
      <c r="O206" s="57">
        <f t="shared" si="6"/>
        <v>66430</v>
      </c>
      <c r="P206" s="57">
        <f t="shared" si="7"/>
        <v>28470</v>
      </c>
    </row>
    <row r="207" spans="1:16" s="10" customFormat="1" x14ac:dyDescent="0.25">
      <c r="A207" s="44">
        <v>45398</v>
      </c>
      <c r="B207" s="45" t="s">
        <v>430</v>
      </c>
      <c r="C207" s="46">
        <v>3069648</v>
      </c>
      <c r="D207" s="3" t="s">
        <v>34</v>
      </c>
      <c r="E207" s="3" t="s">
        <v>29</v>
      </c>
      <c r="F207" s="47" t="s">
        <v>10</v>
      </c>
      <c r="G207" s="47" t="s">
        <v>50</v>
      </c>
      <c r="H207" s="48" t="s">
        <v>611</v>
      </c>
      <c r="I207" s="49">
        <v>873204</v>
      </c>
      <c r="J207" s="2" t="str">
        <f>VLOOKUP(I207,[1]Hoja6!A$1:B$57,2,FALSE)</f>
        <v>RADIOGRAFIA DE HOMBRO</v>
      </c>
      <c r="K207" s="2"/>
      <c r="L207" s="2"/>
      <c r="M207" s="49">
        <v>1</v>
      </c>
      <c r="N207" s="57">
        <v>65700</v>
      </c>
      <c r="O207" s="57">
        <f t="shared" si="6"/>
        <v>45990</v>
      </c>
      <c r="P207" s="57">
        <f t="shared" si="7"/>
        <v>19710</v>
      </c>
    </row>
    <row r="208" spans="1:16" s="10" customFormat="1" x14ac:dyDescent="0.25">
      <c r="A208" s="44">
        <v>45398</v>
      </c>
      <c r="B208" s="45" t="s">
        <v>439</v>
      </c>
      <c r="C208" s="46">
        <v>1118123907</v>
      </c>
      <c r="D208" s="3" t="s">
        <v>34</v>
      </c>
      <c r="E208" s="3" t="s">
        <v>129</v>
      </c>
      <c r="F208" s="47" t="s">
        <v>402</v>
      </c>
      <c r="G208" s="47" t="s">
        <v>217</v>
      </c>
      <c r="H208" s="48" t="s">
        <v>616</v>
      </c>
      <c r="I208" s="49">
        <v>873210</v>
      </c>
      <c r="J208" s="2" t="str">
        <f>VLOOKUP(I208,[1]Hoja6!A$1:B$57,2,FALSE)</f>
        <v>RADIOGRAFIA DE DEDOS EN MANO</v>
      </c>
      <c r="K208" s="2"/>
      <c r="L208" s="2"/>
      <c r="M208" s="49">
        <v>1</v>
      </c>
      <c r="N208" s="57">
        <v>0</v>
      </c>
      <c r="O208" s="57">
        <f t="shared" si="6"/>
        <v>0</v>
      </c>
      <c r="P208" s="57">
        <f t="shared" si="7"/>
        <v>0</v>
      </c>
    </row>
    <row r="209" spans="1:16" s="10" customFormat="1" x14ac:dyDescent="0.25">
      <c r="A209" s="44">
        <v>45398</v>
      </c>
      <c r="B209" s="45" t="s">
        <v>439</v>
      </c>
      <c r="C209" s="46">
        <v>1118123907</v>
      </c>
      <c r="D209" s="3" t="s">
        <v>34</v>
      </c>
      <c r="E209" s="3" t="s">
        <v>129</v>
      </c>
      <c r="F209" s="47" t="s">
        <v>402</v>
      </c>
      <c r="G209" s="47" t="s">
        <v>217</v>
      </c>
      <c r="H209" s="48" t="s">
        <v>616</v>
      </c>
      <c r="I209" s="49">
        <v>873411</v>
      </c>
      <c r="J209" s="2" t="str">
        <f>VLOOKUP(I209,[1]Hoja6!A$1:B$57,2,FALSE)</f>
        <v>RADIOGRAFIA DE PELVIS O  ARTICULACION COXO-FEMORAL  (AP, LATERAL )</v>
      </c>
      <c r="K209" s="2"/>
      <c r="L209" s="2"/>
      <c r="M209" s="49">
        <v>1</v>
      </c>
      <c r="N209" s="57">
        <v>0</v>
      </c>
      <c r="O209" s="57">
        <f t="shared" si="6"/>
        <v>0</v>
      </c>
      <c r="P209" s="57">
        <f t="shared" si="7"/>
        <v>0</v>
      </c>
    </row>
    <row r="210" spans="1:16" s="10" customFormat="1" x14ac:dyDescent="0.25">
      <c r="A210" s="44">
        <v>45398</v>
      </c>
      <c r="B210" s="45" t="s">
        <v>619</v>
      </c>
      <c r="C210" s="46" t="s">
        <v>432</v>
      </c>
      <c r="D210" s="3" t="s">
        <v>33</v>
      </c>
      <c r="E210" s="3" t="s">
        <v>165</v>
      </c>
      <c r="F210" s="47" t="s">
        <v>286</v>
      </c>
      <c r="G210" s="47" t="s">
        <v>217</v>
      </c>
      <c r="H210" s="48" t="s">
        <v>607</v>
      </c>
      <c r="I210" s="49">
        <v>871121</v>
      </c>
      <c r="J210" s="2" t="str">
        <f>VLOOKUP(I210,[1]Hoja6!A$1:B$57,2,FALSE)</f>
        <v>RADIOGRAFIA DE TORAX (P.A.O A.P.Y LATERAL, DECUBITO LATERAL, OBLICUAS O LATERAL CON BARIO)</v>
      </c>
      <c r="K210" s="2"/>
      <c r="L210" s="2"/>
      <c r="M210" s="49">
        <v>1</v>
      </c>
      <c r="N210" s="57">
        <v>0</v>
      </c>
      <c r="O210" s="57">
        <f t="shared" si="6"/>
        <v>0</v>
      </c>
      <c r="P210" s="57">
        <f t="shared" si="7"/>
        <v>0</v>
      </c>
    </row>
    <row r="211" spans="1:16" s="10" customFormat="1" x14ac:dyDescent="0.25">
      <c r="A211" s="44">
        <v>45398</v>
      </c>
      <c r="B211" s="45" t="s">
        <v>437</v>
      </c>
      <c r="C211" s="46">
        <v>1019847797</v>
      </c>
      <c r="D211" s="3" t="s">
        <v>33</v>
      </c>
      <c r="E211" s="3" t="s">
        <v>215</v>
      </c>
      <c r="F211" s="47" t="s">
        <v>10</v>
      </c>
      <c r="G211" s="47" t="s">
        <v>217</v>
      </c>
      <c r="H211" s="48" t="s">
        <v>609</v>
      </c>
      <c r="I211" s="49">
        <v>873205</v>
      </c>
      <c r="J211" s="2" t="str">
        <f>VLOOKUP(I211,[1]Hoja6!A$1:B$57,2,FALSE)</f>
        <v>RADIOGRAFIA DE CODO</v>
      </c>
      <c r="K211" s="2"/>
      <c r="L211" s="2"/>
      <c r="M211" s="49">
        <v>1</v>
      </c>
      <c r="N211" s="57">
        <v>0</v>
      </c>
      <c r="O211" s="57">
        <f t="shared" si="6"/>
        <v>0</v>
      </c>
      <c r="P211" s="57">
        <f t="shared" si="7"/>
        <v>0</v>
      </c>
    </row>
    <row r="212" spans="1:16" s="10" customFormat="1" x14ac:dyDescent="0.25">
      <c r="A212" s="44">
        <v>45398</v>
      </c>
      <c r="B212" s="45" t="s">
        <v>434</v>
      </c>
      <c r="C212" s="46">
        <v>10003272626</v>
      </c>
      <c r="D212" s="3" t="s">
        <v>33</v>
      </c>
      <c r="E212" s="3" t="s">
        <v>230</v>
      </c>
      <c r="F212" s="47" t="s">
        <v>220</v>
      </c>
      <c r="G212" s="47" t="s">
        <v>217</v>
      </c>
      <c r="H212" s="48" t="s">
        <v>622</v>
      </c>
      <c r="I212" s="49">
        <v>871121</v>
      </c>
      <c r="J212" s="2" t="str">
        <f>VLOOKUP(I212,[1]Hoja6!A$1:B$57,2,FALSE)</f>
        <v>RADIOGRAFIA DE TORAX (P.A.O A.P.Y LATERAL, DECUBITO LATERAL, OBLICUAS O LATERAL CON BARIO)</v>
      </c>
      <c r="K212" s="2"/>
      <c r="L212" s="2"/>
      <c r="M212" s="49">
        <v>1</v>
      </c>
      <c r="N212" s="57">
        <v>0</v>
      </c>
      <c r="O212" s="57">
        <f t="shared" si="6"/>
        <v>0</v>
      </c>
      <c r="P212" s="57">
        <f t="shared" si="7"/>
        <v>0</v>
      </c>
    </row>
    <row r="213" spans="1:16" s="10" customFormat="1" x14ac:dyDescent="0.25">
      <c r="A213" s="44">
        <v>45398</v>
      </c>
      <c r="B213" s="45" t="s">
        <v>620</v>
      </c>
      <c r="C213" s="46">
        <v>20678892</v>
      </c>
      <c r="D213" s="3" t="s">
        <v>33</v>
      </c>
      <c r="E213" s="3">
        <v>65</v>
      </c>
      <c r="F213" s="47" t="s">
        <v>44</v>
      </c>
      <c r="G213" s="47" t="s">
        <v>217</v>
      </c>
      <c r="H213" s="48" t="s">
        <v>621</v>
      </c>
      <c r="I213" s="49">
        <v>873112</v>
      </c>
      <c r="J213" s="2" t="str">
        <f>VLOOKUP(I213,[1]Hoja6!A$1:B$57,2,FALSE)</f>
        <v>RADIOGRAFIA DE CLAVICULA</v>
      </c>
      <c r="K213" s="2"/>
      <c r="L213" s="2"/>
      <c r="M213" s="49">
        <v>1</v>
      </c>
      <c r="N213" s="57">
        <v>0</v>
      </c>
      <c r="O213" s="57">
        <f t="shared" si="6"/>
        <v>0</v>
      </c>
      <c r="P213" s="57">
        <f t="shared" si="7"/>
        <v>0</v>
      </c>
    </row>
    <row r="214" spans="1:16" s="10" customFormat="1" x14ac:dyDescent="0.25">
      <c r="A214" s="44">
        <v>45398</v>
      </c>
      <c r="B214" s="45" t="s">
        <v>620</v>
      </c>
      <c r="C214" s="46">
        <v>20678892</v>
      </c>
      <c r="D214" s="3" t="s">
        <v>33</v>
      </c>
      <c r="E214" s="3">
        <v>65</v>
      </c>
      <c r="F214" s="47" t="s">
        <v>44</v>
      </c>
      <c r="G214" s="47" t="s">
        <v>217</v>
      </c>
      <c r="H214" s="48" t="s">
        <v>621</v>
      </c>
      <c r="I214" s="49">
        <v>873121</v>
      </c>
      <c r="J214" s="2" t="str">
        <f>VLOOKUP(I214,[1]Hoja6!A$1:B$57,2,FALSE)</f>
        <v>RADIOGRAFIA DE HUMERO</v>
      </c>
      <c r="K214" s="2"/>
      <c r="L214" s="2"/>
      <c r="M214" s="49">
        <v>1</v>
      </c>
      <c r="N214" s="57">
        <v>0</v>
      </c>
      <c r="O214" s="57">
        <f t="shared" si="6"/>
        <v>0</v>
      </c>
      <c r="P214" s="57">
        <f t="shared" si="7"/>
        <v>0</v>
      </c>
    </row>
    <row r="215" spans="1:16" s="10" customFormat="1" x14ac:dyDescent="0.25">
      <c r="A215" s="44">
        <v>45398</v>
      </c>
      <c r="B215" s="45" t="s">
        <v>620</v>
      </c>
      <c r="C215" s="46">
        <v>20678892</v>
      </c>
      <c r="D215" s="3" t="s">
        <v>33</v>
      </c>
      <c r="E215" s="3">
        <v>65</v>
      </c>
      <c r="F215" s="47" t="s">
        <v>44</v>
      </c>
      <c r="G215" s="47" t="s">
        <v>217</v>
      </c>
      <c r="H215" s="48" t="s">
        <v>621</v>
      </c>
      <c r="I215" s="49">
        <v>873204</v>
      </c>
      <c r="J215" s="2" t="str">
        <f>VLOOKUP(I215,[1]Hoja6!A$1:B$57,2,FALSE)</f>
        <v>RADIOGRAFIA DE HOMBRO</v>
      </c>
      <c r="K215" s="2"/>
      <c r="L215" s="2"/>
      <c r="M215" s="49">
        <v>1</v>
      </c>
      <c r="N215" s="57">
        <v>0</v>
      </c>
      <c r="O215" s="57">
        <f t="shared" si="6"/>
        <v>0</v>
      </c>
      <c r="P215" s="57">
        <f t="shared" si="7"/>
        <v>0</v>
      </c>
    </row>
    <row r="216" spans="1:16" s="10" customFormat="1" x14ac:dyDescent="0.25">
      <c r="A216" s="44">
        <v>45398</v>
      </c>
      <c r="B216" s="45" t="s">
        <v>620</v>
      </c>
      <c r="C216" s="46">
        <v>20678892</v>
      </c>
      <c r="D216" s="3" t="s">
        <v>33</v>
      </c>
      <c r="E216" s="3">
        <v>65</v>
      </c>
      <c r="F216" s="47" t="s">
        <v>44</v>
      </c>
      <c r="G216" s="47" t="s">
        <v>217</v>
      </c>
      <c r="H216" s="48" t="s">
        <v>621</v>
      </c>
      <c r="I216" s="49">
        <v>873431</v>
      </c>
      <c r="J216" s="2" t="str">
        <f>VLOOKUP(I216,[1]Hoja6!A$1:B$57,2,FALSE)</f>
        <v>RADIOGRAFIA DE TOBILLO AP LATERAL Y ROTACION INTERNA</v>
      </c>
      <c r="K216" s="2"/>
      <c r="L216" s="2"/>
      <c r="M216" s="49">
        <v>1</v>
      </c>
      <c r="N216" s="57">
        <v>0</v>
      </c>
      <c r="O216" s="57">
        <f t="shared" si="6"/>
        <v>0</v>
      </c>
      <c r="P216" s="57">
        <f t="shared" si="7"/>
        <v>0</v>
      </c>
    </row>
    <row r="217" spans="1:16" s="10" customFormat="1" x14ac:dyDescent="0.25">
      <c r="A217" s="44">
        <v>45398</v>
      </c>
      <c r="B217" s="45" t="s">
        <v>429</v>
      </c>
      <c r="C217" s="46">
        <v>11230980</v>
      </c>
      <c r="D217" s="3" t="s">
        <v>34</v>
      </c>
      <c r="E217" s="3">
        <v>56</v>
      </c>
      <c r="F217" s="47" t="s">
        <v>10</v>
      </c>
      <c r="G217" s="47" t="s">
        <v>50</v>
      </c>
      <c r="H217" s="48" t="s">
        <v>610</v>
      </c>
      <c r="I217" s="49">
        <v>871121</v>
      </c>
      <c r="J217" s="2" t="str">
        <f>VLOOKUP(I217,[1]Hoja6!A$1:B$57,2,FALSE)</f>
        <v>RADIOGRAFIA DE TORAX (P.A.O A.P.Y LATERAL, DECUBITO LATERAL, OBLICUAS O LATERAL CON BARIO)</v>
      </c>
      <c r="K217" s="2"/>
      <c r="L217" s="2"/>
      <c r="M217" s="49">
        <v>1</v>
      </c>
      <c r="N217" s="57">
        <v>72000</v>
      </c>
      <c r="O217" s="57">
        <f t="shared" si="6"/>
        <v>50400</v>
      </c>
      <c r="P217" s="57">
        <f t="shared" si="7"/>
        <v>21600</v>
      </c>
    </row>
    <row r="218" spans="1:16" s="10" customFormat="1" x14ac:dyDescent="0.25">
      <c r="A218" s="44">
        <v>45398</v>
      </c>
      <c r="B218" s="45" t="s">
        <v>433</v>
      </c>
      <c r="C218" s="46">
        <v>20675996</v>
      </c>
      <c r="D218" s="3" t="s">
        <v>33</v>
      </c>
      <c r="E218" s="3">
        <v>74</v>
      </c>
      <c r="F218" s="47" t="s">
        <v>10</v>
      </c>
      <c r="G218" s="47" t="s">
        <v>50</v>
      </c>
      <c r="H218" s="48" t="s">
        <v>612</v>
      </c>
      <c r="I218" s="49">
        <v>873420</v>
      </c>
      <c r="J218" s="2" t="str">
        <f>VLOOKUP(I218,[1]Hoja6!A$1:B$57,2,FALSE)</f>
        <v>RADIOGRAFIA DE RODILLA AP, LATERAL</v>
      </c>
      <c r="K218" s="2"/>
      <c r="L218" s="2"/>
      <c r="M218" s="49">
        <v>1</v>
      </c>
      <c r="N218" s="57">
        <v>65700</v>
      </c>
      <c r="O218" s="57">
        <f t="shared" si="6"/>
        <v>45990</v>
      </c>
      <c r="P218" s="57">
        <f t="shared" si="7"/>
        <v>19710</v>
      </c>
    </row>
    <row r="219" spans="1:16" s="10" customFormat="1" x14ac:dyDescent="0.25">
      <c r="A219" s="44">
        <v>45398</v>
      </c>
      <c r="B219" s="45" t="s">
        <v>433</v>
      </c>
      <c r="C219" s="46">
        <v>20675996</v>
      </c>
      <c r="D219" s="3" t="s">
        <v>33</v>
      </c>
      <c r="E219" s="3">
        <v>74</v>
      </c>
      <c r="F219" s="47" t="s">
        <v>10</v>
      </c>
      <c r="G219" s="47" t="s">
        <v>50</v>
      </c>
      <c r="H219" s="48" t="s">
        <v>612</v>
      </c>
      <c r="I219" s="49">
        <v>873422</v>
      </c>
      <c r="J219" s="2" t="str">
        <f>VLOOKUP(I219,[1]Hoja6!A$1:B$57,2,FALSE)</f>
        <v>RADIOGRAFIA DE RODILLAS COMPARATIVAS POSICION VERTICAL (UNICAMENTE VISTA ANTEROPOSTERIOR)    (54)</v>
      </c>
      <c r="K219" s="2"/>
      <c r="L219" s="2"/>
      <c r="M219" s="49">
        <v>1</v>
      </c>
      <c r="N219" s="57">
        <v>29700</v>
      </c>
      <c r="O219" s="57">
        <f t="shared" si="6"/>
        <v>20790</v>
      </c>
      <c r="P219" s="57">
        <f t="shared" si="7"/>
        <v>8910</v>
      </c>
    </row>
    <row r="220" spans="1:16" s="10" customFormat="1" x14ac:dyDescent="0.25">
      <c r="A220" s="44">
        <v>45398</v>
      </c>
      <c r="B220" s="45" t="s">
        <v>435</v>
      </c>
      <c r="C220" s="46">
        <v>20676567</v>
      </c>
      <c r="D220" s="3" t="s">
        <v>34</v>
      </c>
      <c r="E220" s="3" t="s">
        <v>231</v>
      </c>
      <c r="F220" s="47" t="s">
        <v>220</v>
      </c>
      <c r="G220" s="47" t="s">
        <v>50</v>
      </c>
      <c r="H220" s="48" t="s">
        <v>613</v>
      </c>
      <c r="I220" s="49">
        <v>871121</v>
      </c>
      <c r="J220" s="2" t="str">
        <f>VLOOKUP(I220,[1]Hoja6!A$1:B$57,2,FALSE)</f>
        <v>RADIOGRAFIA DE TORAX (P.A.O A.P.Y LATERAL, DECUBITO LATERAL, OBLICUAS O LATERAL CON BARIO)</v>
      </c>
      <c r="K220" s="2"/>
      <c r="L220" s="2"/>
      <c r="M220" s="49">
        <v>1</v>
      </c>
      <c r="N220" s="57">
        <v>83200</v>
      </c>
      <c r="O220" s="57">
        <f t="shared" si="6"/>
        <v>58239.999999999993</v>
      </c>
      <c r="P220" s="57">
        <f t="shared" si="7"/>
        <v>24960</v>
      </c>
    </row>
    <row r="221" spans="1:16" s="10" customFormat="1" x14ac:dyDescent="0.25">
      <c r="A221" s="44">
        <v>45398</v>
      </c>
      <c r="B221" s="45" t="s">
        <v>436</v>
      </c>
      <c r="C221" s="46">
        <v>1071173289</v>
      </c>
      <c r="D221" s="3" t="s">
        <v>33</v>
      </c>
      <c r="E221" s="3" t="s">
        <v>123</v>
      </c>
      <c r="F221" s="47" t="s">
        <v>44</v>
      </c>
      <c r="G221" s="47" t="s">
        <v>50</v>
      </c>
      <c r="H221" s="48" t="s">
        <v>614</v>
      </c>
      <c r="I221" s="49">
        <v>873411</v>
      </c>
      <c r="J221" s="2" t="str">
        <f>VLOOKUP(I221,[1]Hoja6!A$1:B$57,2,FALSE)</f>
        <v>RADIOGRAFIA DE PELVIS O  ARTICULACION COXO-FEMORAL  (AP, LATERAL )</v>
      </c>
      <c r="K221" s="2"/>
      <c r="L221" s="2"/>
      <c r="M221" s="49">
        <v>1</v>
      </c>
      <c r="N221" s="57">
        <v>72540</v>
      </c>
      <c r="O221" s="57">
        <f t="shared" si="6"/>
        <v>50778</v>
      </c>
      <c r="P221" s="57">
        <f t="shared" si="7"/>
        <v>21762</v>
      </c>
    </row>
    <row r="222" spans="1:16" s="10" customFormat="1" x14ac:dyDescent="0.25">
      <c r="A222" s="44">
        <v>45398</v>
      </c>
      <c r="B222" s="45" t="s">
        <v>436</v>
      </c>
      <c r="C222" s="46">
        <v>1071173289</v>
      </c>
      <c r="D222" s="3" t="s">
        <v>33</v>
      </c>
      <c r="E222" s="3" t="s">
        <v>123</v>
      </c>
      <c r="F222" s="47" t="s">
        <v>44</v>
      </c>
      <c r="G222" s="47" t="s">
        <v>50</v>
      </c>
      <c r="H222" s="48" t="s">
        <v>614</v>
      </c>
      <c r="I222" s="49">
        <v>873412</v>
      </c>
      <c r="J222" s="2" t="str">
        <f>VLOOKUP(I222,[1]Hoja6!A$1:B$57,2,FALSE)</f>
        <v>RADIOGRAFIA DE PELVIS (CADERA) COMPARATIVA    (54)</v>
      </c>
      <c r="K222" s="2"/>
      <c r="L222" s="2"/>
      <c r="M222" s="49">
        <v>1</v>
      </c>
      <c r="N222" s="57">
        <v>38610</v>
      </c>
      <c r="O222" s="57">
        <f t="shared" si="6"/>
        <v>27027</v>
      </c>
      <c r="P222" s="57">
        <f t="shared" si="7"/>
        <v>11583</v>
      </c>
    </row>
    <row r="223" spans="1:16" s="10" customFormat="1" x14ac:dyDescent="0.25">
      <c r="A223" s="44">
        <v>45398</v>
      </c>
      <c r="B223" s="45" t="s">
        <v>428</v>
      </c>
      <c r="C223" s="46">
        <v>20675860</v>
      </c>
      <c r="D223" s="3" t="s">
        <v>33</v>
      </c>
      <c r="E223" s="3" t="s">
        <v>244</v>
      </c>
      <c r="F223" s="47" t="s">
        <v>44</v>
      </c>
      <c r="G223" s="47" t="s">
        <v>50</v>
      </c>
      <c r="H223" s="48" t="s">
        <v>618</v>
      </c>
      <c r="I223" s="49">
        <v>873411</v>
      </c>
      <c r="J223" s="2" t="str">
        <f>VLOOKUP(I223,[1]Hoja6!A$1:B$57,2,FALSE)</f>
        <v>RADIOGRAFIA DE PELVIS O  ARTICULACION COXO-FEMORAL  (AP, LATERAL )</v>
      </c>
      <c r="K223" s="2"/>
      <c r="L223" s="2"/>
      <c r="M223" s="49">
        <v>1</v>
      </c>
      <c r="N223" s="57">
        <v>72540</v>
      </c>
      <c r="O223" s="57">
        <f t="shared" si="6"/>
        <v>50778</v>
      </c>
      <c r="P223" s="57">
        <f t="shared" si="7"/>
        <v>21762</v>
      </c>
    </row>
    <row r="224" spans="1:16" s="10" customFormat="1" x14ac:dyDescent="0.25">
      <c r="A224" s="44">
        <v>45398</v>
      </c>
      <c r="B224" s="45" t="s">
        <v>428</v>
      </c>
      <c r="C224" s="46">
        <v>20675860</v>
      </c>
      <c r="D224" s="3" t="s">
        <v>33</v>
      </c>
      <c r="E224" s="3" t="s">
        <v>244</v>
      </c>
      <c r="F224" s="47" t="s">
        <v>44</v>
      </c>
      <c r="G224" s="47" t="s">
        <v>50</v>
      </c>
      <c r="H224" s="48" t="s">
        <v>618</v>
      </c>
      <c r="I224" s="49">
        <v>873412</v>
      </c>
      <c r="J224" s="2" t="str">
        <f>VLOOKUP(I224,[1]Hoja6!A$1:B$57,2,FALSE)</f>
        <v>RADIOGRAFIA DE PELVIS (CADERA) COMPARATIVA    (54)</v>
      </c>
      <c r="K224" s="2"/>
      <c r="L224" s="2"/>
      <c r="M224" s="49">
        <v>1</v>
      </c>
      <c r="N224" s="57">
        <v>38610</v>
      </c>
      <c r="O224" s="57">
        <f t="shared" si="6"/>
        <v>27027</v>
      </c>
      <c r="P224" s="57">
        <f t="shared" si="7"/>
        <v>11583</v>
      </c>
    </row>
    <row r="225" spans="1:16" s="10" customFormat="1" x14ac:dyDescent="0.25">
      <c r="A225" s="44">
        <v>45398</v>
      </c>
      <c r="B225" s="45" t="s">
        <v>438</v>
      </c>
      <c r="C225" s="46">
        <v>1071169536</v>
      </c>
      <c r="D225" s="3" t="s">
        <v>33</v>
      </c>
      <c r="E225" s="3" t="s">
        <v>151</v>
      </c>
      <c r="F225" s="47" t="s">
        <v>220</v>
      </c>
      <c r="G225" s="47" t="s">
        <v>217</v>
      </c>
      <c r="H225" s="48" t="s">
        <v>617</v>
      </c>
      <c r="I225" s="49">
        <v>873205</v>
      </c>
      <c r="J225" s="2" t="str">
        <f>VLOOKUP(I225,[1]Hoja6!A$1:B$57,2,FALSE)</f>
        <v>RADIOGRAFIA DE CODO</v>
      </c>
      <c r="K225" s="2"/>
      <c r="L225" s="2"/>
      <c r="M225" s="49">
        <v>1</v>
      </c>
      <c r="N225" s="57">
        <v>0</v>
      </c>
      <c r="O225" s="57">
        <f t="shared" si="6"/>
        <v>0</v>
      </c>
      <c r="P225" s="57">
        <f t="shared" si="7"/>
        <v>0</v>
      </c>
    </row>
    <row r="226" spans="1:16" s="10" customFormat="1" x14ac:dyDescent="0.25">
      <c r="A226" s="44">
        <v>45398</v>
      </c>
      <c r="B226" s="45" t="s">
        <v>440</v>
      </c>
      <c r="C226" s="46">
        <v>1018408909</v>
      </c>
      <c r="D226" s="3" t="s">
        <v>33</v>
      </c>
      <c r="E226" s="3">
        <v>37</v>
      </c>
      <c r="F226" s="47" t="s">
        <v>216</v>
      </c>
      <c r="G226" s="47" t="s">
        <v>217</v>
      </c>
      <c r="H226" s="48" t="s">
        <v>615</v>
      </c>
      <c r="I226" s="49">
        <v>873431</v>
      </c>
      <c r="J226" s="2" t="str">
        <f>VLOOKUP(I226,[1]Hoja6!A$1:B$57,2,FALSE)</f>
        <v>RADIOGRAFIA DE TOBILLO AP LATERAL Y ROTACION INTERNA</v>
      </c>
      <c r="K226" s="2"/>
      <c r="L226" s="2"/>
      <c r="M226" s="49">
        <v>1</v>
      </c>
      <c r="N226" s="57">
        <v>0</v>
      </c>
      <c r="O226" s="57">
        <f t="shared" si="6"/>
        <v>0</v>
      </c>
      <c r="P226" s="57">
        <f t="shared" si="7"/>
        <v>0</v>
      </c>
    </row>
    <row r="227" spans="1:16" s="10" customFormat="1" x14ac:dyDescent="0.25">
      <c r="A227" s="44">
        <v>45399</v>
      </c>
      <c r="B227" s="45" t="s">
        <v>443</v>
      </c>
      <c r="C227" s="46">
        <v>20569892</v>
      </c>
      <c r="D227" s="3" t="s">
        <v>34</v>
      </c>
      <c r="E227" s="3">
        <v>96</v>
      </c>
      <c r="F227" s="47" t="s">
        <v>10</v>
      </c>
      <c r="G227" s="47" t="s">
        <v>50</v>
      </c>
      <c r="H227" s="48" t="s">
        <v>625</v>
      </c>
      <c r="I227" s="49">
        <v>871121</v>
      </c>
      <c r="J227" s="2" t="str">
        <f>VLOOKUP(I227,[1]Hoja6!A$1:B$57,2,FALSE)</f>
        <v>RADIOGRAFIA DE TORAX (P.A.O A.P.Y LATERAL, DECUBITO LATERAL, OBLICUAS O LATERAL CON BARIO)</v>
      </c>
      <c r="K227" s="2"/>
      <c r="L227" s="2"/>
      <c r="M227" s="49">
        <v>1</v>
      </c>
      <c r="N227" s="57">
        <v>72000</v>
      </c>
      <c r="O227" s="57">
        <f t="shared" si="6"/>
        <v>50400</v>
      </c>
      <c r="P227" s="57">
        <f t="shared" si="7"/>
        <v>21600</v>
      </c>
    </row>
    <row r="228" spans="1:16" s="10" customFormat="1" x14ac:dyDescent="0.25">
      <c r="A228" s="44">
        <v>45399</v>
      </c>
      <c r="B228" s="45" t="s">
        <v>448</v>
      </c>
      <c r="C228" s="46">
        <v>1110521026</v>
      </c>
      <c r="D228" s="3" t="s">
        <v>34</v>
      </c>
      <c r="E228" s="3" t="s">
        <v>202</v>
      </c>
      <c r="F228" s="47" t="s">
        <v>10</v>
      </c>
      <c r="G228" s="47" t="s">
        <v>31</v>
      </c>
      <c r="H228" s="48" t="s">
        <v>638</v>
      </c>
      <c r="I228" s="49">
        <v>871121</v>
      </c>
      <c r="J228" s="2" t="str">
        <f>VLOOKUP(I228,[1]Hoja6!A$1:B$57,2,FALSE)</f>
        <v>RADIOGRAFIA DE TORAX (P.A.O A.P.Y LATERAL, DECUBITO LATERAL, OBLICUAS O LATERAL CON BARIO)</v>
      </c>
      <c r="K228" s="2"/>
      <c r="L228" s="2"/>
      <c r="M228" s="49">
        <v>1</v>
      </c>
      <c r="N228" s="57">
        <v>0</v>
      </c>
      <c r="O228" s="57">
        <f t="shared" si="6"/>
        <v>0</v>
      </c>
      <c r="P228" s="57">
        <f t="shared" si="7"/>
        <v>0</v>
      </c>
    </row>
    <row r="229" spans="1:16" s="10" customFormat="1" x14ac:dyDescent="0.25">
      <c r="A229" s="44">
        <v>45399</v>
      </c>
      <c r="B229" s="45" t="s">
        <v>449</v>
      </c>
      <c r="C229" s="46" t="s">
        <v>630</v>
      </c>
      <c r="D229" s="3" t="s">
        <v>34</v>
      </c>
      <c r="E229" s="3" t="s">
        <v>349</v>
      </c>
      <c r="F229" s="47" t="s">
        <v>10</v>
      </c>
      <c r="G229" s="47" t="s">
        <v>217</v>
      </c>
      <c r="H229" s="48" t="s">
        <v>631</v>
      </c>
      <c r="I229" s="49">
        <v>872002</v>
      </c>
      <c r="J229" s="2" t="str">
        <f>VLOOKUP(I229,[1]Hoja6!A$1:B$57,2,FALSE)</f>
        <v>RADIOGRAFIA DE ABDOMEN SIMPLE</v>
      </c>
      <c r="K229" s="2"/>
      <c r="L229" s="2"/>
      <c r="M229" s="49">
        <v>1</v>
      </c>
      <c r="N229" s="57">
        <v>0</v>
      </c>
      <c r="O229" s="57">
        <f t="shared" si="6"/>
        <v>0</v>
      </c>
      <c r="P229" s="57">
        <f t="shared" si="7"/>
        <v>0</v>
      </c>
    </row>
    <row r="230" spans="1:16" s="10" customFormat="1" x14ac:dyDescent="0.25">
      <c r="A230" s="44">
        <v>45399</v>
      </c>
      <c r="B230" s="45" t="s">
        <v>446</v>
      </c>
      <c r="C230" s="46">
        <v>1032944789</v>
      </c>
      <c r="D230" s="3" t="s">
        <v>33</v>
      </c>
      <c r="E230" s="3" t="s">
        <v>151</v>
      </c>
      <c r="F230" s="47" t="s">
        <v>44</v>
      </c>
      <c r="G230" s="47" t="s">
        <v>31</v>
      </c>
      <c r="H230" s="48" t="s">
        <v>638</v>
      </c>
      <c r="I230" s="49">
        <v>871121</v>
      </c>
      <c r="J230" s="2" t="str">
        <f>VLOOKUP(I230,[1]Hoja6!A$1:B$57,2,FALSE)</f>
        <v>RADIOGRAFIA DE TORAX (P.A.O A.P.Y LATERAL, DECUBITO LATERAL, OBLICUAS O LATERAL CON BARIO)</v>
      </c>
      <c r="K230" s="2"/>
      <c r="L230" s="2"/>
      <c r="M230" s="49">
        <v>1</v>
      </c>
      <c r="N230" s="57">
        <v>0</v>
      </c>
      <c r="O230" s="57">
        <f t="shared" si="6"/>
        <v>0</v>
      </c>
      <c r="P230" s="57">
        <f t="shared" si="7"/>
        <v>0</v>
      </c>
    </row>
    <row r="231" spans="1:16" s="10" customFormat="1" x14ac:dyDescent="0.25">
      <c r="A231" s="44">
        <v>45399</v>
      </c>
      <c r="B231" s="45" t="s">
        <v>451</v>
      </c>
      <c r="C231" s="46">
        <v>1023169304</v>
      </c>
      <c r="D231" s="3" t="s">
        <v>34</v>
      </c>
      <c r="E231" s="3" t="s">
        <v>425</v>
      </c>
      <c r="F231" s="47" t="s">
        <v>10</v>
      </c>
      <c r="G231" s="47" t="s">
        <v>217</v>
      </c>
      <c r="H231" s="48" t="s">
        <v>636</v>
      </c>
      <c r="I231" s="49">
        <v>871121</v>
      </c>
      <c r="J231" s="2" t="str">
        <f>VLOOKUP(I231,[1]Hoja6!A$1:B$57,2,FALSE)</f>
        <v>RADIOGRAFIA DE TORAX (P.A.O A.P.Y LATERAL, DECUBITO LATERAL, OBLICUAS O LATERAL CON BARIO)</v>
      </c>
      <c r="K231" s="2"/>
      <c r="L231" s="2"/>
      <c r="M231" s="49">
        <v>1</v>
      </c>
      <c r="N231" s="57">
        <v>0</v>
      </c>
      <c r="O231" s="57">
        <f t="shared" si="6"/>
        <v>0</v>
      </c>
      <c r="P231" s="57">
        <f t="shared" si="7"/>
        <v>0</v>
      </c>
    </row>
    <row r="232" spans="1:16" s="10" customFormat="1" x14ac:dyDescent="0.25">
      <c r="A232" s="44">
        <v>45399</v>
      </c>
      <c r="B232" s="45" t="s">
        <v>441</v>
      </c>
      <c r="C232" s="46" t="s">
        <v>623</v>
      </c>
      <c r="D232" s="3" t="s">
        <v>34</v>
      </c>
      <c r="E232" s="3" t="s">
        <v>24</v>
      </c>
      <c r="F232" s="47" t="s">
        <v>44</v>
      </c>
      <c r="G232" s="47" t="s">
        <v>50</v>
      </c>
      <c r="H232" s="48" t="s">
        <v>624</v>
      </c>
      <c r="I232" s="49">
        <v>871040</v>
      </c>
      <c r="J232" s="2" t="str">
        <f>VLOOKUP(I232,[1]Hoja6!A$1:B$57,2,FALSE)</f>
        <v>RADIOGRAFIA DE COLUMNA LUMBOSACRA</v>
      </c>
      <c r="K232" s="2"/>
      <c r="L232" s="2"/>
      <c r="M232" s="49">
        <v>1</v>
      </c>
      <c r="N232" s="57">
        <v>131850</v>
      </c>
      <c r="O232" s="57">
        <f t="shared" si="6"/>
        <v>92295</v>
      </c>
      <c r="P232" s="57">
        <f t="shared" si="7"/>
        <v>39555</v>
      </c>
    </row>
    <row r="233" spans="1:16" s="10" customFormat="1" x14ac:dyDescent="0.25">
      <c r="A233" s="44">
        <v>45399</v>
      </c>
      <c r="B233" s="45" t="s">
        <v>274</v>
      </c>
      <c r="C233" s="46">
        <v>51634617</v>
      </c>
      <c r="D233" s="3" t="s">
        <v>33</v>
      </c>
      <c r="E233" s="3" t="s">
        <v>107</v>
      </c>
      <c r="F233" s="47" t="s">
        <v>220</v>
      </c>
      <c r="G233" s="47" t="s">
        <v>50</v>
      </c>
      <c r="H233" s="48" t="s">
        <v>629</v>
      </c>
      <c r="I233" s="49">
        <v>871040</v>
      </c>
      <c r="J233" s="2" t="str">
        <f>VLOOKUP(I233,[1]Hoja6!A$1:B$57,2,FALSE)</f>
        <v>RADIOGRAFIA DE COLUMNA LUMBOSACRA</v>
      </c>
      <c r="K233" s="2"/>
      <c r="L233" s="2"/>
      <c r="M233" s="49">
        <v>1</v>
      </c>
      <c r="N233" s="57">
        <v>117200</v>
      </c>
      <c r="O233" s="57">
        <f t="shared" si="6"/>
        <v>82040</v>
      </c>
      <c r="P233" s="57">
        <f t="shared" si="7"/>
        <v>35160</v>
      </c>
    </row>
    <row r="234" spans="1:16" s="10" customFormat="1" x14ac:dyDescent="0.25">
      <c r="A234" s="44">
        <v>45399</v>
      </c>
      <c r="B234" s="45" t="s">
        <v>445</v>
      </c>
      <c r="C234" s="46">
        <v>52706001</v>
      </c>
      <c r="D234" s="3" t="s">
        <v>33</v>
      </c>
      <c r="E234" s="3" t="s">
        <v>119</v>
      </c>
      <c r="F234" s="47" t="s">
        <v>10</v>
      </c>
      <c r="G234" s="47" t="s">
        <v>50</v>
      </c>
      <c r="H234" s="48" t="s">
        <v>634</v>
      </c>
      <c r="I234" s="49">
        <v>873420</v>
      </c>
      <c r="J234" s="2" t="str">
        <f>VLOOKUP(I234,[1]Hoja6!A$1:B$57,2,FALSE)</f>
        <v>RADIOGRAFIA DE RODILLA AP, LATERAL</v>
      </c>
      <c r="K234" s="2"/>
      <c r="L234" s="2"/>
      <c r="M234" s="49">
        <v>2</v>
      </c>
      <c r="N234" s="57">
        <v>131400</v>
      </c>
      <c r="O234" s="57">
        <f t="shared" si="6"/>
        <v>91980</v>
      </c>
      <c r="P234" s="57">
        <f t="shared" si="7"/>
        <v>39420</v>
      </c>
    </row>
    <row r="235" spans="1:16" s="10" customFormat="1" x14ac:dyDescent="0.25">
      <c r="A235" s="44">
        <v>45399</v>
      </c>
      <c r="B235" s="45" t="s">
        <v>450</v>
      </c>
      <c r="C235" s="46">
        <v>20679288</v>
      </c>
      <c r="D235" s="3" t="s">
        <v>33</v>
      </c>
      <c r="E235" s="3" t="s">
        <v>269</v>
      </c>
      <c r="F235" s="47" t="s">
        <v>220</v>
      </c>
      <c r="G235" s="47" t="s">
        <v>50</v>
      </c>
      <c r="H235" s="48" t="s">
        <v>632</v>
      </c>
      <c r="I235" s="49">
        <v>873210</v>
      </c>
      <c r="J235" s="2" t="str">
        <f>VLOOKUP(I235,[1]Hoja6!A$1:B$57,2,FALSE)</f>
        <v>RADIOGRAFIA DE DEDOS EN MANO</v>
      </c>
      <c r="K235" s="2"/>
      <c r="L235" s="2"/>
      <c r="M235" s="49">
        <v>1</v>
      </c>
      <c r="N235" s="57">
        <v>58560</v>
      </c>
      <c r="O235" s="57">
        <f t="shared" si="6"/>
        <v>40992</v>
      </c>
      <c r="P235" s="57">
        <f t="shared" si="7"/>
        <v>17568</v>
      </c>
    </row>
    <row r="236" spans="1:16" s="10" customFormat="1" x14ac:dyDescent="0.25">
      <c r="A236" s="44">
        <v>45399</v>
      </c>
      <c r="B236" s="45" t="s">
        <v>452</v>
      </c>
      <c r="C236" s="46">
        <v>19206133</v>
      </c>
      <c r="D236" s="3" t="s">
        <v>34</v>
      </c>
      <c r="E236" s="3" t="s">
        <v>37</v>
      </c>
      <c r="F236" s="47" t="s">
        <v>10</v>
      </c>
      <c r="G236" s="47" t="s">
        <v>217</v>
      </c>
      <c r="H236" s="48" t="s">
        <v>637</v>
      </c>
      <c r="I236" s="49">
        <v>873206</v>
      </c>
      <c r="J236" s="2" t="str">
        <f>VLOOKUP(I236,[1]Hoja6!A$1:B$57,2,FALSE)</f>
        <v>RADIOGRAFIA DE MUÑECA</v>
      </c>
      <c r="K236" s="2"/>
      <c r="L236" s="2"/>
      <c r="M236" s="49">
        <v>1</v>
      </c>
      <c r="N236" s="57">
        <v>0</v>
      </c>
      <c r="O236" s="57">
        <f t="shared" si="6"/>
        <v>0</v>
      </c>
      <c r="P236" s="57">
        <f t="shared" si="7"/>
        <v>0</v>
      </c>
    </row>
    <row r="237" spans="1:16" s="10" customFormat="1" x14ac:dyDescent="0.25">
      <c r="A237" s="44">
        <v>45399</v>
      </c>
      <c r="B237" s="45" t="s">
        <v>453</v>
      </c>
      <c r="C237" s="46" t="s">
        <v>454</v>
      </c>
      <c r="D237" s="3" t="s">
        <v>34</v>
      </c>
      <c r="E237" s="3" t="s">
        <v>197</v>
      </c>
      <c r="F237" s="47" t="s">
        <v>10</v>
      </c>
      <c r="G237" s="47" t="s">
        <v>31</v>
      </c>
      <c r="H237" s="48" t="s">
        <v>635</v>
      </c>
      <c r="I237" s="49">
        <v>873420</v>
      </c>
      <c r="J237" s="2" t="str">
        <f>VLOOKUP(I237,[1]Hoja6!A$1:B$57,2,FALSE)</f>
        <v>RADIOGRAFIA DE RODILLA AP, LATERAL</v>
      </c>
      <c r="K237" s="2"/>
      <c r="L237" s="2"/>
      <c r="M237" s="49">
        <v>1</v>
      </c>
      <c r="N237" s="57">
        <v>0</v>
      </c>
      <c r="O237" s="57">
        <f t="shared" si="6"/>
        <v>0</v>
      </c>
      <c r="P237" s="57">
        <f t="shared" si="7"/>
        <v>0</v>
      </c>
    </row>
    <row r="238" spans="1:16" s="10" customFormat="1" x14ac:dyDescent="0.25">
      <c r="A238" s="44">
        <v>45399</v>
      </c>
      <c r="B238" s="45" t="s">
        <v>447</v>
      </c>
      <c r="C238" s="46">
        <v>1071110782</v>
      </c>
      <c r="D238" s="3" t="s">
        <v>34</v>
      </c>
      <c r="E238" s="3" t="s">
        <v>317</v>
      </c>
      <c r="F238" s="47" t="s">
        <v>410</v>
      </c>
      <c r="G238" s="47" t="s">
        <v>50</v>
      </c>
      <c r="H238" s="48" t="s">
        <v>633</v>
      </c>
      <c r="I238" s="49">
        <v>873210</v>
      </c>
      <c r="J238" s="2" t="str">
        <f>VLOOKUP(I238,[1]Hoja6!A$1:B$57,2,FALSE)</f>
        <v>RADIOGRAFIA DE DEDOS EN MANO</v>
      </c>
      <c r="K238" s="2"/>
      <c r="L238" s="2"/>
      <c r="M238" s="49">
        <v>1</v>
      </c>
      <c r="N238" s="57">
        <v>73200</v>
      </c>
      <c r="O238" s="57">
        <f t="shared" si="6"/>
        <v>51240</v>
      </c>
      <c r="P238" s="57">
        <f t="shared" si="7"/>
        <v>21960</v>
      </c>
    </row>
    <row r="239" spans="1:16" s="10" customFormat="1" x14ac:dyDescent="0.25">
      <c r="A239" s="44">
        <v>45399</v>
      </c>
      <c r="B239" s="45" t="s">
        <v>442</v>
      </c>
      <c r="C239" s="46">
        <v>11231213</v>
      </c>
      <c r="D239" s="3" t="s">
        <v>34</v>
      </c>
      <c r="E239" s="3" t="s">
        <v>24</v>
      </c>
      <c r="F239" s="47" t="s">
        <v>10</v>
      </c>
      <c r="G239" s="47" t="s">
        <v>50</v>
      </c>
      <c r="H239" s="48" t="s">
        <v>626</v>
      </c>
      <c r="I239" s="49">
        <v>871040</v>
      </c>
      <c r="J239" s="2" t="str">
        <f>VLOOKUP(I239,[1]Hoja6!A$1:B$57,2,FALSE)</f>
        <v>RADIOGRAFIA DE COLUMNA LUMBOSACRA</v>
      </c>
      <c r="K239" s="2"/>
      <c r="L239" s="2"/>
      <c r="M239" s="49">
        <v>1</v>
      </c>
      <c r="N239" s="57">
        <v>101430</v>
      </c>
      <c r="O239" s="57">
        <f t="shared" si="6"/>
        <v>71001</v>
      </c>
      <c r="P239" s="57">
        <f t="shared" si="7"/>
        <v>30429</v>
      </c>
    </row>
    <row r="240" spans="1:16" s="10" customFormat="1" x14ac:dyDescent="0.25">
      <c r="A240" s="44">
        <v>45399</v>
      </c>
      <c r="B240" s="45" t="s">
        <v>444</v>
      </c>
      <c r="C240" s="46">
        <v>1043585600</v>
      </c>
      <c r="D240" s="3" t="s">
        <v>33</v>
      </c>
      <c r="E240" s="3" t="s">
        <v>409</v>
      </c>
      <c r="F240" s="47" t="s">
        <v>627</v>
      </c>
      <c r="G240" s="47" t="s">
        <v>217</v>
      </c>
      <c r="H240" s="48" t="s">
        <v>628</v>
      </c>
      <c r="I240" s="49">
        <v>871121</v>
      </c>
      <c r="J240" s="2" t="str">
        <f>VLOOKUP(I240,[1]Hoja6!A$1:B$57,2,FALSE)</f>
        <v>RADIOGRAFIA DE TORAX (P.A.O A.P.Y LATERAL, DECUBITO LATERAL, OBLICUAS O LATERAL CON BARIO)</v>
      </c>
      <c r="K240" s="2"/>
      <c r="L240" s="2"/>
      <c r="M240" s="49">
        <v>1</v>
      </c>
      <c r="N240" s="57">
        <v>0</v>
      </c>
      <c r="O240" s="57">
        <f t="shared" si="6"/>
        <v>0</v>
      </c>
      <c r="P240" s="57">
        <f t="shared" si="7"/>
        <v>0</v>
      </c>
    </row>
    <row r="241" spans="1:16" s="10" customFormat="1" x14ac:dyDescent="0.25">
      <c r="A241" s="44">
        <v>45400</v>
      </c>
      <c r="B241" s="45" t="s">
        <v>460</v>
      </c>
      <c r="C241" s="46">
        <v>1220222037</v>
      </c>
      <c r="D241" s="3" t="s">
        <v>34</v>
      </c>
      <c r="E241" s="3" t="s">
        <v>172</v>
      </c>
      <c r="F241" s="47" t="s">
        <v>220</v>
      </c>
      <c r="G241" s="47" t="s">
        <v>217</v>
      </c>
      <c r="H241" s="48" t="s">
        <v>645</v>
      </c>
      <c r="I241" s="49">
        <v>871121</v>
      </c>
      <c r="J241" s="2" t="str">
        <f>VLOOKUP(I241,[1]Hoja6!A$1:B$57,2,FALSE)</f>
        <v>RADIOGRAFIA DE TORAX (P.A.O A.P.Y LATERAL, DECUBITO LATERAL, OBLICUAS O LATERAL CON BARIO)</v>
      </c>
      <c r="K241" s="2"/>
      <c r="L241" s="2"/>
      <c r="M241" s="49">
        <v>1</v>
      </c>
      <c r="N241" s="57">
        <v>0</v>
      </c>
      <c r="O241" s="57">
        <f t="shared" si="6"/>
        <v>0</v>
      </c>
      <c r="P241" s="57">
        <f t="shared" si="7"/>
        <v>0</v>
      </c>
    </row>
    <row r="242" spans="1:16" s="10" customFormat="1" x14ac:dyDescent="0.25">
      <c r="A242" s="44">
        <v>45400</v>
      </c>
      <c r="B242" s="45" t="s">
        <v>455</v>
      </c>
      <c r="C242" s="46">
        <v>20678625</v>
      </c>
      <c r="D242" s="3" t="s">
        <v>33</v>
      </c>
      <c r="E242" s="3" t="s">
        <v>24</v>
      </c>
      <c r="F242" s="47" t="s">
        <v>44</v>
      </c>
      <c r="G242" s="47" t="s">
        <v>50</v>
      </c>
      <c r="H242" s="48" t="s">
        <v>639</v>
      </c>
      <c r="I242" s="49">
        <v>871121</v>
      </c>
      <c r="J242" s="2" t="str">
        <f>VLOOKUP(I242,[1]Hoja6!A$1:B$57,2,FALSE)</f>
        <v>RADIOGRAFIA DE TORAX (P.A.O A.P.Y LATERAL, DECUBITO LATERAL, OBLICUAS O LATERAL CON BARIO)</v>
      </c>
      <c r="K242" s="2"/>
      <c r="L242" s="2"/>
      <c r="M242" s="49">
        <v>1</v>
      </c>
      <c r="N242" s="57">
        <v>93600</v>
      </c>
      <c r="O242" s="57">
        <f t="shared" si="6"/>
        <v>65519.999999999993</v>
      </c>
      <c r="P242" s="57">
        <f t="shared" si="7"/>
        <v>28080</v>
      </c>
    </row>
    <row r="243" spans="1:16" s="10" customFormat="1" x14ac:dyDescent="0.25">
      <c r="A243" s="44">
        <v>45400</v>
      </c>
      <c r="B243" s="45" t="s">
        <v>466</v>
      </c>
      <c r="C243" s="46" t="s">
        <v>465</v>
      </c>
      <c r="D243" s="3" t="s">
        <v>33</v>
      </c>
      <c r="E243" s="3" t="s">
        <v>367</v>
      </c>
      <c r="F243" s="47" t="s">
        <v>44</v>
      </c>
      <c r="G243" s="47" t="s">
        <v>217</v>
      </c>
      <c r="H243" s="48" t="s">
        <v>648</v>
      </c>
      <c r="I243" s="49">
        <v>873420</v>
      </c>
      <c r="J243" s="2" t="str">
        <f>VLOOKUP(I243,[1]Hoja6!A$1:B$57,2,FALSE)</f>
        <v>RADIOGRAFIA DE RODILLA AP, LATERAL</v>
      </c>
      <c r="K243" s="2"/>
      <c r="L243" s="2"/>
      <c r="M243" s="49">
        <v>1</v>
      </c>
      <c r="N243" s="57">
        <v>0</v>
      </c>
      <c r="O243" s="57">
        <f t="shared" si="6"/>
        <v>0</v>
      </c>
      <c r="P243" s="57">
        <f t="shared" si="7"/>
        <v>0</v>
      </c>
    </row>
    <row r="244" spans="1:16" s="10" customFormat="1" x14ac:dyDescent="0.25">
      <c r="A244" s="44">
        <v>45400</v>
      </c>
      <c r="B244" s="45" t="s">
        <v>471</v>
      </c>
      <c r="C244" s="46">
        <v>1150187595</v>
      </c>
      <c r="D244" s="3" t="s">
        <v>33</v>
      </c>
      <c r="E244" s="3" t="s">
        <v>151</v>
      </c>
      <c r="F244" s="47" t="s">
        <v>94</v>
      </c>
      <c r="G244" s="47" t="s">
        <v>217</v>
      </c>
      <c r="H244" s="48" t="s">
        <v>650</v>
      </c>
      <c r="I244" s="49">
        <v>873122</v>
      </c>
      <c r="J244" s="2" t="str">
        <f>VLOOKUP(I244,[1]Hoja6!A$1:B$57,2,FALSE)</f>
        <v>RADIOGRAFIA DE ANTEBRAZO</v>
      </c>
      <c r="K244" s="2"/>
      <c r="L244" s="2"/>
      <c r="M244" s="49">
        <v>1</v>
      </c>
      <c r="N244" s="57">
        <v>0</v>
      </c>
      <c r="O244" s="57">
        <f t="shared" si="6"/>
        <v>0</v>
      </c>
      <c r="P244" s="57">
        <f t="shared" si="7"/>
        <v>0</v>
      </c>
    </row>
    <row r="245" spans="1:16" s="10" customFormat="1" x14ac:dyDescent="0.25">
      <c r="A245" s="44">
        <v>45400</v>
      </c>
      <c r="B245" s="45" t="s">
        <v>471</v>
      </c>
      <c r="C245" s="46">
        <v>1150187595</v>
      </c>
      <c r="D245" s="3" t="s">
        <v>33</v>
      </c>
      <c r="E245" s="3" t="s">
        <v>151</v>
      </c>
      <c r="F245" s="47" t="s">
        <v>94</v>
      </c>
      <c r="G245" s="47" t="s">
        <v>217</v>
      </c>
      <c r="H245" s="48" t="s">
        <v>650</v>
      </c>
      <c r="I245" s="49">
        <v>873206</v>
      </c>
      <c r="J245" s="2" t="str">
        <f>VLOOKUP(I245,[1]Hoja6!A$1:B$57,2,FALSE)</f>
        <v>RADIOGRAFIA DE MUÑECA</v>
      </c>
      <c r="K245" s="2"/>
      <c r="L245" s="2"/>
      <c r="M245" s="49">
        <v>1</v>
      </c>
      <c r="N245" s="57">
        <v>0</v>
      </c>
      <c r="O245" s="57">
        <f t="shared" si="6"/>
        <v>0</v>
      </c>
      <c r="P245" s="57">
        <f t="shared" si="7"/>
        <v>0</v>
      </c>
    </row>
    <row r="246" spans="1:16" s="10" customFormat="1" x14ac:dyDescent="0.25">
      <c r="A246" s="44">
        <v>45400</v>
      </c>
      <c r="B246" s="45" t="s">
        <v>471</v>
      </c>
      <c r="C246" s="46">
        <v>1150187595</v>
      </c>
      <c r="D246" s="3" t="s">
        <v>33</v>
      </c>
      <c r="E246" s="3" t="s">
        <v>151</v>
      </c>
      <c r="F246" s="47" t="s">
        <v>94</v>
      </c>
      <c r="G246" s="47" t="s">
        <v>217</v>
      </c>
      <c r="H246" s="48" t="s">
        <v>650</v>
      </c>
      <c r="I246" s="49">
        <v>873210</v>
      </c>
      <c r="J246" s="2" t="str">
        <f>VLOOKUP(I246,[1]Hoja6!A$1:B$57,2,FALSE)</f>
        <v>RADIOGRAFIA DE DEDOS EN MANO</v>
      </c>
      <c r="K246" s="2"/>
      <c r="L246" s="2"/>
      <c r="M246" s="49">
        <v>1</v>
      </c>
      <c r="N246" s="57">
        <v>0</v>
      </c>
      <c r="O246" s="57">
        <f t="shared" si="6"/>
        <v>0</v>
      </c>
      <c r="P246" s="57">
        <f t="shared" si="7"/>
        <v>0</v>
      </c>
    </row>
    <row r="247" spans="1:16" s="10" customFormat="1" x14ac:dyDescent="0.25">
      <c r="A247" s="44">
        <v>45400</v>
      </c>
      <c r="B247" s="45" t="s">
        <v>459</v>
      </c>
      <c r="C247" s="46">
        <v>1071165274</v>
      </c>
      <c r="D247" s="3" t="s">
        <v>34</v>
      </c>
      <c r="E247" s="3" t="s">
        <v>240</v>
      </c>
      <c r="F247" s="47" t="s">
        <v>10</v>
      </c>
      <c r="G247" s="47" t="s">
        <v>50</v>
      </c>
      <c r="H247" s="48" t="s">
        <v>643</v>
      </c>
      <c r="I247" s="49">
        <v>873303</v>
      </c>
      <c r="J247" s="2" t="str">
        <f>VLOOKUP(I247,[1]Hoja6!A$1:B$57,2,FALSE)</f>
        <v>RADIOGRAFIA COMPARATIVA DE PIES CON APOYO (AP Y LATERAL)</v>
      </c>
      <c r="K247" s="2"/>
      <c r="L247" s="2"/>
      <c r="M247" s="49">
        <v>1</v>
      </c>
      <c r="N247" s="57">
        <v>0</v>
      </c>
      <c r="O247" s="57">
        <f t="shared" si="6"/>
        <v>0</v>
      </c>
      <c r="P247" s="57">
        <f t="shared" si="7"/>
        <v>0</v>
      </c>
    </row>
    <row r="248" spans="1:16" s="10" customFormat="1" x14ac:dyDescent="0.25">
      <c r="A248" s="44">
        <v>45400</v>
      </c>
      <c r="B248" s="45" t="s">
        <v>459</v>
      </c>
      <c r="C248" s="46">
        <v>1071165274</v>
      </c>
      <c r="D248" s="3" t="s">
        <v>34</v>
      </c>
      <c r="E248" s="3" t="s">
        <v>240</v>
      </c>
      <c r="F248" s="47" t="s">
        <v>10</v>
      </c>
      <c r="G248" s="47" t="s">
        <v>50</v>
      </c>
      <c r="H248" s="48" t="s">
        <v>643</v>
      </c>
      <c r="I248" s="49">
        <v>873333</v>
      </c>
      <c r="J248" s="2" t="str">
        <f>VLOOKUP(I248,[1]Hoja6!A$1:B$57,2,FALSE)</f>
        <v>RADIOGRAFÍA DE PIE (AP, LATERAL Y OBLICUA)</v>
      </c>
      <c r="K248" s="2"/>
      <c r="L248" s="2"/>
      <c r="M248" s="3"/>
      <c r="N248" s="57">
        <v>0</v>
      </c>
      <c r="O248" s="57">
        <f t="shared" si="6"/>
        <v>0</v>
      </c>
      <c r="P248" s="57">
        <f t="shared" si="7"/>
        <v>0</v>
      </c>
    </row>
    <row r="249" spans="1:16" s="10" customFormat="1" x14ac:dyDescent="0.25">
      <c r="A249" s="44">
        <v>45400</v>
      </c>
      <c r="B249" s="45" t="s">
        <v>462</v>
      </c>
      <c r="C249" s="46">
        <v>1019913413</v>
      </c>
      <c r="D249" s="3" t="s">
        <v>34</v>
      </c>
      <c r="E249" s="3" t="s">
        <v>172</v>
      </c>
      <c r="F249" s="47" t="s">
        <v>463</v>
      </c>
      <c r="G249" s="47" t="s">
        <v>217</v>
      </c>
      <c r="H249" s="48" t="s">
        <v>646</v>
      </c>
      <c r="I249" s="49">
        <v>870107</v>
      </c>
      <c r="J249" s="2" t="str">
        <f>VLOOKUP(I249,[1]Hoja6!A$1:B$57,2,FALSE)</f>
        <v>RADIOGRAFIA DE HUESOS NASALES</v>
      </c>
      <c r="K249" s="2"/>
      <c r="L249" s="2"/>
      <c r="M249" s="3"/>
      <c r="N249" s="57">
        <v>0</v>
      </c>
      <c r="O249" s="57">
        <f t="shared" si="6"/>
        <v>0</v>
      </c>
      <c r="P249" s="57">
        <f t="shared" si="7"/>
        <v>0</v>
      </c>
    </row>
    <row r="250" spans="1:16" s="10" customFormat="1" x14ac:dyDescent="0.25">
      <c r="A250" s="44">
        <v>45400</v>
      </c>
      <c r="B250" s="45" t="s">
        <v>464</v>
      </c>
      <c r="C250" s="46">
        <v>1071173161</v>
      </c>
      <c r="D250" s="3" t="s">
        <v>33</v>
      </c>
      <c r="E250" s="3" t="s">
        <v>123</v>
      </c>
      <c r="F250" s="47" t="s">
        <v>10</v>
      </c>
      <c r="G250" s="47" t="s">
        <v>50</v>
      </c>
      <c r="H250" s="48" t="s">
        <v>647</v>
      </c>
      <c r="I250" s="49">
        <v>873411</v>
      </c>
      <c r="J250" s="2" t="str">
        <f>VLOOKUP(I250,[1]Hoja6!A$1:B$57,2,FALSE)</f>
        <v>RADIOGRAFIA DE PELVIS O  ARTICULACION COXO-FEMORAL  (AP, LATERAL )</v>
      </c>
      <c r="K250" s="2"/>
      <c r="L250" s="2"/>
      <c r="M250" s="3"/>
      <c r="N250" s="57">
        <v>55800</v>
      </c>
      <c r="O250" s="57">
        <f t="shared" si="6"/>
        <v>39060</v>
      </c>
      <c r="P250" s="57">
        <f t="shared" si="7"/>
        <v>16740</v>
      </c>
    </row>
    <row r="251" spans="1:16" s="10" customFormat="1" x14ac:dyDescent="0.25">
      <c r="A251" s="44">
        <v>45400</v>
      </c>
      <c r="B251" s="45" t="s">
        <v>464</v>
      </c>
      <c r="C251" s="46">
        <v>1071173161</v>
      </c>
      <c r="D251" s="3" t="s">
        <v>33</v>
      </c>
      <c r="E251" s="3" t="s">
        <v>123</v>
      </c>
      <c r="F251" s="47" t="s">
        <v>10</v>
      </c>
      <c r="G251" s="47" t="s">
        <v>50</v>
      </c>
      <c r="H251" s="48" t="s">
        <v>647</v>
      </c>
      <c r="I251" s="49">
        <v>873412</v>
      </c>
      <c r="J251" s="2" t="str">
        <f>VLOOKUP(I251,[1]Hoja6!A$1:B$57,2,FALSE)</f>
        <v>RADIOGRAFIA DE PELVIS (CADERA) COMPARATIVA    (54)</v>
      </c>
      <c r="K251" s="2"/>
      <c r="L251" s="2"/>
      <c r="M251" s="3"/>
      <c r="N251" s="57">
        <v>29700</v>
      </c>
      <c r="O251" s="57">
        <f t="shared" si="6"/>
        <v>20790</v>
      </c>
      <c r="P251" s="57">
        <f t="shared" si="7"/>
        <v>8910</v>
      </c>
    </row>
    <row r="252" spans="1:16" s="10" customFormat="1" x14ac:dyDescent="0.25">
      <c r="A252" s="44">
        <v>45400</v>
      </c>
      <c r="B252" s="45" t="s">
        <v>470</v>
      </c>
      <c r="C252" s="46">
        <v>1071171646</v>
      </c>
      <c r="D252" s="3" t="s">
        <v>34</v>
      </c>
      <c r="E252" s="3" t="s">
        <v>172</v>
      </c>
      <c r="F252" s="47" t="s">
        <v>220</v>
      </c>
      <c r="G252" s="47" t="s">
        <v>50</v>
      </c>
      <c r="H252" s="48" t="s">
        <v>651</v>
      </c>
      <c r="I252" s="49">
        <v>871121</v>
      </c>
      <c r="J252" s="2" t="str">
        <f>VLOOKUP(I252,[1]Hoja6!A$1:B$57,2,FALSE)</f>
        <v>RADIOGRAFIA DE TORAX (P.A.O A.P.Y LATERAL, DECUBITO LATERAL, OBLICUAS O LATERAL CON BARIO)</v>
      </c>
      <c r="K252" s="2"/>
      <c r="L252" s="2"/>
      <c r="M252" s="3"/>
      <c r="N252" s="57">
        <v>83200</v>
      </c>
      <c r="O252" s="57">
        <f t="shared" si="6"/>
        <v>58239.999999999993</v>
      </c>
      <c r="P252" s="57">
        <f t="shared" si="7"/>
        <v>24960</v>
      </c>
    </row>
    <row r="253" spans="1:16" s="10" customFormat="1" x14ac:dyDescent="0.25">
      <c r="A253" s="44">
        <v>45400</v>
      </c>
      <c r="B253" s="45" t="s">
        <v>456</v>
      </c>
      <c r="C253" s="46">
        <v>1071164657</v>
      </c>
      <c r="D253" s="3" t="s">
        <v>34</v>
      </c>
      <c r="E253" s="3" t="s">
        <v>197</v>
      </c>
      <c r="F253" s="47" t="s">
        <v>10</v>
      </c>
      <c r="G253" s="47" t="s">
        <v>50</v>
      </c>
      <c r="H253" s="48" t="s">
        <v>640</v>
      </c>
      <c r="I253" s="49">
        <v>873122</v>
      </c>
      <c r="J253" s="2" t="str">
        <f>VLOOKUP(I253,[1]Hoja6!A$1:B$57,2,FALSE)</f>
        <v>RADIOGRAFIA DE ANTEBRAZO</v>
      </c>
      <c r="K253" s="2"/>
      <c r="L253" s="2"/>
      <c r="M253" s="3"/>
      <c r="N253" s="57">
        <v>50670</v>
      </c>
      <c r="O253" s="57">
        <f t="shared" si="6"/>
        <v>35469</v>
      </c>
      <c r="P253" s="57">
        <f t="shared" si="7"/>
        <v>15201</v>
      </c>
    </row>
    <row r="254" spans="1:16" s="10" customFormat="1" x14ac:dyDescent="0.25">
      <c r="A254" s="44">
        <v>45400</v>
      </c>
      <c r="B254" s="45" t="s">
        <v>468</v>
      </c>
      <c r="C254" s="46">
        <v>1071173376</v>
      </c>
      <c r="D254" s="3" t="s">
        <v>34</v>
      </c>
      <c r="E254" s="3" t="s">
        <v>469</v>
      </c>
      <c r="F254" s="47" t="s">
        <v>44</v>
      </c>
      <c r="G254" s="47" t="s">
        <v>50</v>
      </c>
      <c r="H254" s="48" t="s">
        <v>652</v>
      </c>
      <c r="I254" s="49">
        <v>873412</v>
      </c>
      <c r="J254" s="2" t="str">
        <f>VLOOKUP(I254,[1]Hoja6!A$1:B$57,2,FALSE)</f>
        <v>RADIOGRAFIA DE PELVIS (CADERA) COMPARATIVA    (54)</v>
      </c>
      <c r="K254" s="2"/>
      <c r="L254" s="2"/>
      <c r="M254" s="3"/>
      <c r="N254" s="57">
        <v>38610</v>
      </c>
      <c r="O254" s="57">
        <f t="shared" si="6"/>
        <v>27027</v>
      </c>
      <c r="P254" s="57">
        <f t="shared" si="7"/>
        <v>11583</v>
      </c>
    </row>
    <row r="255" spans="1:16" s="10" customFormat="1" x14ac:dyDescent="0.25">
      <c r="A255" s="44">
        <v>45400</v>
      </c>
      <c r="B255" s="45" t="s">
        <v>467</v>
      </c>
      <c r="C255" s="46">
        <v>11230831</v>
      </c>
      <c r="D255" s="3" t="s">
        <v>34</v>
      </c>
      <c r="E255" s="3" t="s">
        <v>24</v>
      </c>
      <c r="F255" s="47" t="s">
        <v>216</v>
      </c>
      <c r="G255" s="47" t="s">
        <v>217</v>
      </c>
      <c r="H255" s="48" t="s">
        <v>649</v>
      </c>
      <c r="I255" s="49">
        <v>871111</v>
      </c>
      <c r="J255" s="2" t="str">
        <f>VLOOKUP(I255,[1]Hoja6!A$1:B$57,2,FALSE)</f>
        <v>RADIOGRAFIA DE REJA COSTAL</v>
      </c>
      <c r="K255" s="2"/>
      <c r="L255" s="2"/>
      <c r="M255" s="3"/>
      <c r="N255" s="57">
        <v>0</v>
      </c>
      <c r="O255" s="57">
        <f t="shared" si="6"/>
        <v>0</v>
      </c>
      <c r="P255" s="57">
        <f t="shared" si="7"/>
        <v>0</v>
      </c>
    </row>
    <row r="256" spans="1:16" s="10" customFormat="1" x14ac:dyDescent="0.25">
      <c r="A256" s="44">
        <v>45400</v>
      </c>
      <c r="B256" s="45" t="s">
        <v>467</v>
      </c>
      <c r="C256" s="46">
        <v>11230831</v>
      </c>
      <c r="D256" s="3" t="s">
        <v>34</v>
      </c>
      <c r="E256" s="3" t="s">
        <v>24</v>
      </c>
      <c r="F256" s="47" t="s">
        <v>216</v>
      </c>
      <c r="G256" s="47" t="s">
        <v>217</v>
      </c>
      <c r="H256" s="48" t="s">
        <v>649</v>
      </c>
      <c r="I256" s="49">
        <v>871121</v>
      </c>
      <c r="J256" s="2" t="str">
        <f>VLOOKUP(I256,[1]Hoja6!A$1:B$57,2,FALSE)</f>
        <v>RADIOGRAFIA DE TORAX (P.A.O A.P.Y LATERAL, DECUBITO LATERAL, OBLICUAS O LATERAL CON BARIO)</v>
      </c>
      <c r="K256" s="2"/>
      <c r="L256" s="2"/>
      <c r="M256" s="3"/>
      <c r="N256" s="57">
        <v>0</v>
      </c>
      <c r="O256" s="57">
        <f t="shared" si="6"/>
        <v>0</v>
      </c>
      <c r="P256" s="57">
        <f t="shared" si="7"/>
        <v>0</v>
      </c>
    </row>
    <row r="257" spans="1:16" s="10" customFormat="1" x14ac:dyDescent="0.25">
      <c r="A257" s="44">
        <v>45400</v>
      </c>
      <c r="B257" s="45" t="s">
        <v>472</v>
      </c>
      <c r="C257" s="46">
        <v>1071173184</v>
      </c>
      <c r="D257" s="3" t="s">
        <v>34</v>
      </c>
      <c r="E257" s="3" t="s">
        <v>123</v>
      </c>
      <c r="F257" s="47" t="s">
        <v>10</v>
      </c>
      <c r="G257" s="47" t="s">
        <v>217</v>
      </c>
      <c r="H257" s="48" t="s">
        <v>653</v>
      </c>
      <c r="I257" s="49">
        <v>871121</v>
      </c>
      <c r="J257" s="2" t="str">
        <f>VLOOKUP(I257,[1]Hoja6!A$1:B$57,2,FALSE)</f>
        <v>RADIOGRAFIA DE TORAX (P.A.O A.P.Y LATERAL, DECUBITO LATERAL, OBLICUAS O LATERAL CON BARIO)</v>
      </c>
      <c r="K257" s="2"/>
      <c r="L257" s="2"/>
      <c r="M257" s="3"/>
      <c r="N257" s="57">
        <v>0</v>
      </c>
      <c r="O257" s="57">
        <f t="shared" si="6"/>
        <v>0</v>
      </c>
      <c r="P257" s="57">
        <f t="shared" si="7"/>
        <v>0</v>
      </c>
    </row>
    <row r="258" spans="1:16" s="10" customFormat="1" x14ac:dyDescent="0.25">
      <c r="A258" s="44">
        <v>45400</v>
      </c>
      <c r="B258" s="45" t="s">
        <v>461</v>
      </c>
      <c r="C258" s="46">
        <v>20678249</v>
      </c>
      <c r="D258" s="3" t="s">
        <v>33</v>
      </c>
      <c r="E258" s="3" t="s">
        <v>24</v>
      </c>
      <c r="F258" s="47" t="s">
        <v>220</v>
      </c>
      <c r="G258" s="47" t="s">
        <v>217</v>
      </c>
      <c r="H258" s="48" t="s">
        <v>644</v>
      </c>
      <c r="I258" s="49">
        <v>873206</v>
      </c>
      <c r="J258" s="2" t="str">
        <f>VLOOKUP(I258,[1]Hoja6!A$1:B$57,2,FALSE)</f>
        <v>RADIOGRAFIA DE MUÑECA</v>
      </c>
      <c r="K258" s="2"/>
      <c r="L258" s="2"/>
      <c r="M258" s="3"/>
      <c r="N258" s="57">
        <v>0</v>
      </c>
      <c r="O258" s="57">
        <f t="shared" si="6"/>
        <v>0</v>
      </c>
      <c r="P258" s="57">
        <f t="shared" si="7"/>
        <v>0</v>
      </c>
    </row>
    <row r="259" spans="1:16" s="10" customFormat="1" x14ac:dyDescent="0.25">
      <c r="A259" s="44">
        <v>45400</v>
      </c>
      <c r="B259" s="45" t="s">
        <v>458</v>
      </c>
      <c r="C259" s="46">
        <v>1016593393</v>
      </c>
      <c r="D259" s="3" t="s">
        <v>34</v>
      </c>
      <c r="E259" s="3" t="s">
        <v>367</v>
      </c>
      <c r="F259" s="47" t="s">
        <v>10</v>
      </c>
      <c r="G259" s="47" t="s">
        <v>50</v>
      </c>
      <c r="H259" s="48" t="s">
        <v>642</v>
      </c>
      <c r="I259" s="49">
        <v>873312</v>
      </c>
      <c r="J259" s="2" t="str">
        <f>VLOOKUP(I259,[1]Hoja6!A$1:B$57,2,FALSE)</f>
        <v>RADIOGRAFIA DE FEMUR AP Y  LATERAL</v>
      </c>
      <c r="K259" s="2"/>
      <c r="L259" s="2"/>
      <c r="M259" s="3"/>
      <c r="N259" s="57">
        <v>65700</v>
      </c>
      <c r="O259" s="57">
        <f t="shared" si="6"/>
        <v>45990</v>
      </c>
      <c r="P259" s="57">
        <f t="shared" si="7"/>
        <v>19710</v>
      </c>
    </row>
    <row r="260" spans="1:16" s="10" customFormat="1" x14ac:dyDescent="0.25">
      <c r="A260" s="44">
        <v>45400</v>
      </c>
      <c r="B260" s="45" t="s">
        <v>458</v>
      </c>
      <c r="C260" s="46">
        <v>1016593393</v>
      </c>
      <c r="D260" s="3" t="s">
        <v>34</v>
      </c>
      <c r="E260" s="3" t="s">
        <v>367</v>
      </c>
      <c r="F260" s="47" t="s">
        <v>10</v>
      </c>
      <c r="G260" s="47" t="s">
        <v>50</v>
      </c>
      <c r="H260" s="48" t="s">
        <v>642</v>
      </c>
      <c r="I260" s="49">
        <v>873420</v>
      </c>
      <c r="J260" s="2" t="str">
        <f>VLOOKUP(I260,[1]Hoja6!A$1:B$57,2,FALSE)</f>
        <v>RADIOGRAFIA DE RODILLA AP, LATERAL</v>
      </c>
      <c r="K260" s="2"/>
      <c r="L260" s="2"/>
      <c r="M260" s="3"/>
      <c r="N260" s="57">
        <v>65700</v>
      </c>
      <c r="O260" s="57">
        <f t="shared" si="6"/>
        <v>45990</v>
      </c>
      <c r="P260" s="57">
        <f t="shared" si="7"/>
        <v>19710</v>
      </c>
    </row>
    <row r="261" spans="1:16" s="10" customFormat="1" x14ac:dyDescent="0.25">
      <c r="A261" s="44">
        <v>45400</v>
      </c>
      <c r="B261" s="45" t="s">
        <v>458</v>
      </c>
      <c r="C261" s="46">
        <v>1016593393</v>
      </c>
      <c r="D261" s="3" t="s">
        <v>34</v>
      </c>
      <c r="E261" s="3" t="s">
        <v>367</v>
      </c>
      <c r="F261" s="47" t="s">
        <v>10</v>
      </c>
      <c r="G261" s="47" t="s">
        <v>50</v>
      </c>
      <c r="H261" s="48" t="s">
        <v>642</v>
      </c>
      <c r="I261" s="49">
        <v>873422</v>
      </c>
      <c r="J261" s="2" t="str">
        <f>VLOOKUP(I261,[1]Hoja6!A$1:B$57,2,FALSE)</f>
        <v>RADIOGRAFIA DE RODILLAS COMPARATIVAS POSICION VERTICAL (UNICAMENTE VISTA ANTEROPOSTERIOR)    (54)</v>
      </c>
      <c r="K261" s="2"/>
      <c r="L261" s="2"/>
      <c r="M261" s="3"/>
      <c r="N261" s="57">
        <v>29700</v>
      </c>
      <c r="O261" s="57">
        <f t="shared" si="6"/>
        <v>20790</v>
      </c>
      <c r="P261" s="57">
        <f t="shared" si="7"/>
        <v>8910</v>
      </c>
    </row>
    <row r="262" spans="1:16" s="10" customFormat="1" x14ac:dyDescent="0.25">
      <c r="A262" s="44">
        <v>45400</v>
      </c>
      <c r="B262" s="45" t="s">
        <v>457</v>
      </c>
      <c r="C262" s="46">
        <v>1076982949</v>
      </c>
      <c r="D262" s="3" t="s">
        <v>33</v>
      </c>
      <c r="E262" s="3" t="s">
        <v>341</v>
      </c>
      <c r="F262" s="47" t="s">
        <v>220</v>
      </c>
      <c r="G262" s="47" t="s">
        <v>50</v>
      </c>
      <c r="H262" s="48" t="s">
        <v>641</v>
      </c>
      <c r="I262" s="49">
        <v>871121</v>
      </c>
      <c r="J262" s="2" t="str">
        <f>VLOOKUP(I262,[1]Hoja6!A$1:B$57,2,FALSE)</f>
        <v>RADIOGRAFIA DE TORAX (P.A.O A.P.Y LATERAL, DECUBITO LATERAL, OBLICUAS O LATERAL CON BARIO)</v>
      </c>
      <c r="K262" s="2"/>
      <c r="L262" s="2"/>
      <c r="M262" s="3"/>
      <c r="N262" s="57">
        <v>83200</v>
      </c>
      <c r="O262" s="57">
        <f t="shared" si="6"/>
        <v>58239.999999999993</v>
      </c>
      <c r="P262" s="57">
        <f t="shared" si="7"/>
        <v>24960</v>
      </c>
    </row>
    <row r="263" spans="1:16" s="10" customFormat="1" x14ac:dyDescent="0.25">
      <c r="A263" s="44">
        <v>45401</v>
      </c>
      <c r="B263" s="45" t="s">
        <v>476</v>
      </c>
      <c r="C263" s="46">
        <v>65706929</v>
      </c>
      <c r="D263" s="3" t="s">
        <v>33</v>
      </c>
      <c r="E263" s="3">
        <v>46</v>
      </c>
      <c r="F263" s="47" t="s">
        <v>44</v>
      </c>
      <c r="G263" s="47" t="s">
        <v>50</v>
      </c>
      <c r="H263" s="48" t="s">
        <v>654</v>
      </c>
      <c r="I263" s="49">
        <v>873204</v>
      </c>
      <c r="J263" s="2" t="str">
        <f>VLOOKUP(I263,[1]Hoja6!A$1:B$57,2,FALSE)</f>
        <v>RADIOGRAFIA DE HOMBRO</v>
      </c>
      <c r="K263" s="2"/>
      <c r="L263" s="2"/>
      <c r="M263" s="3"/>
      <c r="N263" s="57">
        <v>85410</v>
      </c>
      <c r="O263" s="57">
        <f t="shared" ref="O263:O327" si="8">+N263*70%</f>
        <v>59786.999999999993</v>
      </c>
      <c r="P263" s="57">
        <f t="shared" ref="P263:P327" si="9">+N263*30%</f>
        <v>25623</v>
      </c>
    </row>
    <row r="264" spans="1:16" s="10" customFormat="1" x14ac:dyDescent="0.25">
      <c r="A264" s="44">
        <v>45401</v>
      </c>
      <c r="B264" s="45" t="s">
        <v>487</v>
      </c>
      <c r="C264" s="46">
        <v>1071162475</v>
      </c>
      <c r="D264" s="3" t="s">
        <v>34</v>
      </c>
      <c r="E264" s="3" t="s">
        <v>43</v>
      </c>
      <c r="F264" s="47" t="s">
        <v>44</v>
      </c>
      <c r="G264" s="47" t="s">
        <v>217</v>
      </c>
      <c r="H264" s="48" t="s">
        <v>657</v>
      </c>
      <c r="I264" s="49">
        <v>873210</v>
      </c>
      <c r="J264" s="2" t="str">
        <f>VLOOKUP(I264,[1]Hoja6!A$1:B$57,2,FALSE)</f>
        <v>RADIOGRAFIA DE DEDOS EN MANO</v>
      </c>
      <c r="K264" s="2"/>
      <c r="L264" s="2"/>
      <c r="M264" s="3"/>
      <c r="N264" s="57">
        <v>0</v>
      </c>
      <c r="O264" s="57">
        <f t="shared" si="8"/>
        <v>0</v>
      </c>
      <c r="P264" s="57">
        <f t="shared" si="9"/>
        <v>0</v>
      </c>
    </row>
    <row r="265" spans="1:16" s="10" customFormat="1" x14ac:dyDescent="0.25">
      <c r="A265" s="44">
        <v>45401</v>
      </c>
      <c r="B265" s="45" t="s">
        <v>485</v>
      </c>
      <c r="C265" s="46">
        <v>1075870412</v>
      </c>
      <c r="D265" s="3" t="s">
        <v>34</v>
      </c>
      <c r="E265" s="3" t="s">
        <v>367</v>
      </c>
      <c r="F265" s="47" t="s">
        <v>44</v>
      </c>
      <c r="G265" s="47" t="s">
        <v>50</v>
      </c>
      <c r="H265" s="48" t="s">
        <v>667</v>
      </c>
      <c r="I265" s="49">
        <v>873420</v>
      </c>
      <c r="J265" s="2" t="str">
        <f>VLOOKUP(I265,[1]Hoja6!A$1:B$57,2,FALSE)</f>
        <v>RADIOGRAFIA DE RODILLA AP, LATERAL</v>
      </c>
      <c r="K265" s="2"/>
      <c r="L265" s="2"/>
      <c r="M265" s="3"/>
      <c r="N265" s="57">
        <v>85410</v>
      </c>
      <c r="O265" s="57">
        <f t="shared" si="8"/>
        <v>59786.999999999993</v>
      </c>
      <c r="P265" s="57">
        <f t="shared" si="9"/>
        <v>25623</v>
      </c>
    </row>
    <row r="266" spans="1:16" s="10" customFormat="1" x14ac:dyDescent="0.25">
      <c r="A266" s="44">
        <v>45401</v>
      </c>
      <c r="B266" s="45" t="s">
        <v>474</v>
      </c>
      <c r="C266" s="46">
        <v>13168742</v>
      </c>
      <c r="D266" s="3" t="s">
        <v>34</v>
      </c>
      <c r="E266" s="3" t="s">
        <v>475</v>
      </c>
      <c r="F266" s="47" t="s">
        <v>30</v>
      </c>
      <c r="G266" s="47" t="s">
        <v>50</v>
      </c>
      <c r="H266" s="48" t="s">
        <v>669</v>
      </c>
      <c r="I266" s="49">
        <v>871030</v>
      </c>
      <c r="J266" s="2" t="str">
        <f>VLOOKUP(I266,[1]Hoja6!A$1:B$57,2,FALSE)</f>
        <v>RADIOGRAFIA DE COLUMNA DORSAL</v>
      </c>
      <c r="K266" s="2"/>
      <c r="L266" s="2"/>
      <c r="M266" s="3"/>
      <c r="N266" s="57">
        <v>139300</v>
      </c>
      <c r="O266" s="57">
        <f t="shared" si="8"/>
        <v>97510</v>
      </c>
      <c r="P266" s="57">
        <f t="shared" si="9"/>
        <v>41790</v>
      </c>
    </row>
    <row r="267" spans="1:16" s="10" customFormat="1" x14ac:dyDescent="0.25">
      <c r="A267" s="44">
        <v>45401</v>
      </c>
      <c r="B267" s="45" t="s">
        <v>474</v>
      </c>
      <c r="C267" s="46">
        <v>13168742</v>
      </c>
      <c r="D267" s="3" t="s">
        <v>34</v>
      </c>
      <c r="E267" s="3" t="s">
        <v>475</v>
      </c>
      <c r="F267" s="47" t="s">
        <v>30</v>
      </c>
      <c r="G267" s="47" t="s">
        <v>50</v>
      </c>
      <c r="H267" s="48" t="s">
        <v>669</v>
      </c>
      <c r="I267" s="49">
        <v>871040</v>
      </c>
      <c r="J267" s="2" t="str">
        <f>VLOOKUP(I267,[1]Hoja6!A$1:B$57,2,FALSE)</f>
        <v>RADIOGRAFIA DE COLUMNA LUMBOSACRA</v>
      </c>
      <c r="K267" s="2"/>
      <c r="L267" s="2"/>
      <c r="M267" s="3"/>
      <c r="N267" s="57">
        <v>139300</v>
      </c>
      <c r="O267" s="57">
        <f t="shared" si="8"/>
        <v>97510</v>
      </c>
      <c r="P267" s="57">
        <f t="shared" si="9"/>
        <v>41790</v>
      </c>
    </row>
    <row r="268" spans="1:16" s="10" customFormat="1" x14ac:dyDescent="0.25">
      <c r="A268" s="44">
        <v>45401</v>
      </c>
      <c r="B268" s="45" t="s">
        <v>492</v>
      </c>
      <c r="C268" s="46">
        <v>40769798</v>
      </c>
      <c r="D268" s="3" t="s">
        <v>33</v>
      </c>
      <c r="E268" s="3">
        <v>67</v>
      </c>
      <c r="F268" s="47" t="s">
        <v>655</v>
      </c>
      <c r="G268" s="47" t="s">
        <v>217</v>
      </c>
      <c r="H268" s="48" t="s">
        <v>656</v>
      </c>
      <c r="I268" s="49">
        <v>871121</v>
      </c>
      <c r="J268" s="2" t="str">
        <f>VLOOKUP(I268,[1]Hoja6!A$1:B$57,2,FALSE)</f>
        <v>RADIOGRAFIA DE TORAX (P.A.O A.P.Y LATERAL, DECUBITO LATERAL, OBLICUAS O LATERAL CON BARIO)</v>
      </c>
      <c r="K268" s="2"/>
      <c r="L268" s="2"/>
      <c r="M268" s="3"/>
      <c r="N268" s="57">
        <v>0</v>
      </c>
      <c r="O268" s="57">
        <f t="shared" si="8"/>
        <v>0</v>
      </c>
      <c r="P268" s="57">
        <f t="shared" si="9"/>
        <v>0</v>
      </c>
    </row>
    <row r="269" spans="1:16" s="10" customFormat="1" x14ac:dyDescent="0.25">
      <c r="A269" s="44">
        <v>45401</v>
      </c>
      <c r="B269" s="45" t="s">
        <v>491</v>
      </c>
      <c r="C269" s="46">
        <v>4139390</v>
      </c>
      <c r="D269" s="3" t="s">
        <v>34</v>
      </c>
      <c r="E269" s="3" t="s">
        <v>149</v>
      </c>
      <c r="F269" s="47" t="s">
        <v>30</v>
      </c>
      <c r="G269" s="47" t="s">
        <v>50</v>
      </c>
      <c r="H269" s="48" t="s">
        <v>673</v>
      </c>
      <c r="I269" s="49">
        <v>873205</v>
      </c>
      <c r="J269" s="2" t="str">
        <f>VLOOKUP(I269,[1]Hoja6!A$1:B$57,2,FALSE)</f>
        <v>RADIOGRAFIA DE CODO</v>
      </c>
      <c r="K269" s="2"/>
      <c r="L269" s="2"/>
      <c r="M269" s="3"/>
      <c r="N269" s="57">
        <v>69700</v>
      </c>
      <c r="O269" s="57">
        <f t="shared" si="8"/>
        <v>48790</v>
      </c>
      <c r="P269" s="57">
        <f t="shared" si="9"/>
        <v>20910</v>
      </c>
    </row>
    <row r="270" spans="1:16" s="10" customFormat="1" x14ac:dyDescent="0.25">
      <c r="A270" s="44">
        <v>45401</v>
      </c>
      <c r="B270" s="45" t="s">
        <v>478</v>
      </c>
      <c r="C270" s="46">
        <v>3069268</v>
      </c>
      <c r="D270" s="3" t="s">
        <v>34</v>
      </c>
      <c r="E270" s="3">
        <v>65</v>
      </c>
      <c r="F270" s="47" t="s">
        <v>10</v>
      </c>
      <c r="G270" s="47" t="s">
        <v>50</v>
      </c>
      <c r="H270" s="48" t="s">
        <v>660</v>
      </c>
      <c r="I270" s="49">
        <v>873420</v>
      </c>
      <c r="J270" s="2" t="str">
        <f>VLOOKUP(I270,[1]Hoja6!A$1:B$57,2,FALSE)</f>
        <v>RADIOGRAFIA DE RODILLA AP, LATERAL</v>
      </c>
      <c r="K270" s="2"/>
      <c r="L270" s="2"/>
      <c r="M270" s="3"/>
      <c r="N270" s="57">
        <v>65700</v>
      </c>
      <c r="O270" s="57">
        <f t="shared" si="8"/>
        <v>45990</v>
      </c>
      <c r="P270" s="57">
        <f t="shared" si="9"/>
        <v>19710</v>
      </c>
    </row>
    <row r="271" spans="1:16" s="10" customFormat="1" x14ac:dyDescent="0.25">
      <c r="A271" s="44">
        <v>45401</v>
      </c>
      <c r="B271" s="45" t="s">
        <v>478</v>
      </c>
      <c r="C271" s="46">
        <v>3069268</v>
      </c>
      <c r="D271" s="3" t="s">
        <v>34</v>
      </c>
      <c r="E271" s="3">
        <v>65</v>
      </c>
      <c r="F271" s="47" t="s">
        <v>10</v>
      </c>
      <c r="G271" s="47" t="s">
        <v>50</v>
      </c>
      <c r="H271" s="48" t="s">
        <v>660</v>
      </c>
      <c r="I271" s="49">
        <v>873422</v>
      </c>
      <c r="J271" s="2" t="str">
        <f>VLOOKUP(I271,[1]Hoja6!A$1:B$57,2,FALSE)</f>
        <v>RADIOGRAFIA DE RODILLAS COMPARATIVAS POSICION VERTICAL (UNICAMENTE VISTA ANTEROPOSTERIOR)    (54)</v>
      </c>
      <c r="K271" s="2"/>
      <c r="L271" s="2"/>
      <c r="M271" s="3"/>
      <c r="N271" s="57">
        <v>29700</v>
      </c>
      <c r="O271" s="57">
        <f t="shared" si="8"/>
        <v>20790</v>
      </c>
      <c r="P271" s="57">
        <f t="shared" si="9"/>
        <v>8910</v>
      </c>
    </row>
    <row r="272" spans="1:16" s="10" customFormat="1" x14ac:dyDescent="0.25">
      <c r="A272" s="44">
        <v>45401</v>
      </c>
      <c r="B272" s="45" t="s">
        <v>480</v>
      </c>
      <c r="C272" s="46">
        <v>1071172433</v>
      </c>
      <c r="D272" s="3" t="s">
        <v>33</v>
      </c>
      <c r="E272" s="3" t="s">
        <v>215</v>
      </c>
      <c r="F272" s="47" t="s">
        <v>44</v>
      </c>
      <c r="G272" s="47" t="s">
        <v>50</v>
      </c>
      <c r="H272" s="48" t="s">
        <v>670</v>
      </c>
      <c r="I272" s="49">
        <v>873333</v>
      </c>
      <c r="J272" s="2" t="str">
        <f>VLOOKUP(I272,[1]Hoja6!A$1:B$57,2,FALSE)</f>
        <v>RADIOGRAFÍA DE PIE (AP, LATERAL Y OBLICUA)</v>
      </c>
      <c r="K272" s="2"/>
      <c r="L272" s="2"/>
      <c r="M272" s="3"/>
      <c r="N272" s="57">
        <v>65880</v>
      </c>
      <c r="O272" s="57">
        <f t="shared" si="8"/>
        <v>46116</v>
      </c>
      <c r="P272" s="57">
        <f t="shared" si="9"/>
        <v>19764</v>
      </c>
    </row>
    <row r="273" spans="1:16" s="10" customFormat="1" x14ac:dyDescent="0.25">
      <c r="A273" s="44">
        <v>45401</v>
      </c>
      <c r="B273" s="45" t="s">
        <v>480</v>
      </c>
      <c r="C273" s="46">
        <v>1071172433</v>
      </c>
      <c r="D273" s="3" t="s">
        <v>33</v>
      </c>
      <c r="E273" s="3" t="s">
        <v>215</v>
      </c>
      <c r="F273" s="47" t="s">
        <v>44</v>
      </c>
      <c r="G273" s="47" t="s">
        <v>50</v>
      </c>
      <c r="H273" s="48" t="s">
        <v>670</v>
      </c>
      <c r="I273" s="49">
        <v>873303</v>
      </c>
      <c r="J273" s="2" t="str">
        <f>VLOOKUP(I273,[1]Hoja6!A$1:B$57,2,FALSE)</f>
        <v>RADIOGRAFIA COMPARATIVA DE PIES CON APOYO (AP Y LATERAL)</v>
      </c>
      <c r="K273" s="2"/>
      <c r="L273" s="2"/>
      <c r="M273" s="3"/>
      <c r="N273" s="57">
        <v>29700</v>
      </c>
      <c r="O273" s="57">
        <f t="shared" si="8"/>
        <v>20790</v>
      </c>
      <c r="P273" s="57">
        <f t="shared" si="9"/>
        <v>8910</v>
      </c>
    </row>
    <row r="274" spans="1:16" s="10" customFormat="1" x14ac:dyDescent="0.25">
      <c r="A274" s="44">
        <v>45401</v>
      </c>
      <c r="B274" s="45" t="s">
        <v>495</v>
      </c>
      <c r="C274" s="46">
        <v>80818696</v>
      </c>
      <c r="D274" s="3" t="s">
        <v>34</v>
      </c>
      <c r="E274" s="3" t="s">
        <v>199</v>
      </c>
      <c r="F274" s="47" t="s">
        <v>658</v>
      </c>
      <c r="G274" s="47" t="s">
        <v>217</v>
      </c>
      <c r="H274" s="48" t="s">
        <v>809</v>
      </c>
      <c r="I274" s="49">
        <v>873204</v>
      </c>
      <c r="J274" s="2" t="str">
        <f>VLOOKUP(I274,[1]Hoja6!A$1:B$57,2,FALSE)</f>
        <v>RADIOGRAFIA DE HOMBRO</v>
      </c>
      <c r="K274" s="2"/>
      <c r="L274" s="2"/>
      <c r="M274" s="3"/>
      <c r="N274" s="57">
        <v>0</v>
      </c>
      <c r="O274" s="57">
        <f t="shared" si="8"/>
        <v>0</v>
      </c>
      <c r="P274" s="57">
        <f t="shared" si="9"/>
        <v>0</v>
      </c>
    </row>
    <row r="275" spans="1:16" s="10" customFormat="1" x14ac:dyDescent="0.25">
      <c r="A275" s="44">
        <v>45401</v>
      </c>
      <c r="B275" s="45" t="s">
        <v>495</v>
      </c>
      <c r="C275" s="46">
        <v>80818696</v>
      </c>
      <c r="D275" s="3" t="s">
        <v>34</v>
      </c>
      <c r="E275" s="3" t="s">
        <v>199</v>
      </c>
      <c r="F275" s="47" t="s">
        <v>658</v>
      </c>
      <c r="G275" s="47" t="s">
        <v>217</v>
      </c>
      <c r="H275" s="48" t="s">
        <v>809</v>
      </c>
      <c r="I275" s="49">
        <v>873205</v>
      </c>
      <c r="J275" s="2" t="str">
        <f>VLOOKUP(I275,[1]Hoja6!A$1:B$57,2,FALSE)</f>
        <v>RADIOGRAFIA DE CODO</v>
      </c>
      <c r="K275" s="2"/>
      <c r="L275" s="2"/>
      <c r="M275" s="3"/>
      <c r="N275" s="57">
        <v>0</v>
      </c>
      <c r="O275" s="57">
        <f t="shared" si="8"/>
        <v>0</v>
      </c>
      <c r="P275" s="57">
        <f t="shared" si="9"/>
        <v>0</v>
      </c>
    </row>
    <row r="276" spans="1:16" s="10" customFormat="1" x14ac:dyDescent="0.25">
      <c r="A276" s="44">
        <v>45401</v>
      </c>
      <c r="B276" s="45" t="s">
        <v>495</v>
      </c>
      <c r="C276" s="46">
        <v>80818696</v>
      </c>
      <c r="D276" s="3" t="s">
        <v>34</v>
      </c>
      <c r="E276" s="3" t="s">
        <v>199</v>
      </c>
      <c r="F276" s="47" t="s">
        <v>658</v>
      </c>
      <c r="G276" s="47" t="s">
        <v>217</v>
      </c>
      <c r="H276" s="48" t="s">
        <v>809</v>
      </c>
      <c r="I276" s="49">
        <v>873210</v>
      </c>
      <c r="J276" s="2" t="str">
        <f>VLOOKUP(I276,[1]Hoja6!A$1:B$57,2,FALSE)</f>
        <v>RADIOGRAFIA DE DEDOS EN MANO</v>
      </c>
      <c r="K276" s="2"/>
      <c r="L276" s="2"/>
      <c r="M276" s="3"/>
      <c r="N276" s="57">
        <v>0</v>
      </c>
      <c r="O276" s="57">
        <f t="shared" si="8"/>
        <v>0</v>
      </c>
      <c r="P276" s="57">
        <f t="shared" si="9"/>
        <v>0</v>
      </c>
    </row>
    <row r="277" spans="1:16" s="10" customFormat="1" x14ac:dyDescent="0.25">
      <c r="A277" s="44">
        <v>45401</v>
      </c>
      <c r="B277" s="45" t="s">
        <v>486</v>
      </c>
      <c r="C277" s="46">
        <v>11230756</v>
      </c>
      <c r="D277" s="3" t="s">
        <v>34</v>
      </c>
      <c r="E277" s="3" t="s">
        <v>278</v>
      </c>
      <c r="F277" s="47" t="s">
        <v>661</v>
      </c>
      <c r="G277" s="47" t="s">
        <v>50</v>
      </c>
      <c r="H277" s="48" t="s">
        <v>674</v>
      </c>
      <c r="I277" s="49">
        <v>871121</v>
      </c>
      <c r="J277" s="2" t="str">
        <f>VLOOKUP(I277,[1]Hoja6!A$1:B$57,2,FALSE)</f>
        <v>RADIOGRAFIA DE TORAX (P.A.O A.P.Y LATERAL, DECUBITO LATERAL, OBLICUAS O LATERAL CON BARIO)</v>
      </c>
      <c r="K277" s="2"/>
      <c r="L277" s="2"/>
      <c r="M277" s="3"/>
      <c r="N277" s="57">
        <v>99300</v>
      </c>
      <c r="O277" s="57">
        <f t="shared" si="8"/>
        <v>69510</v>
      </c>
      <c r="P277" s="57">
        <f t="shared" si="9"/>
        <v>29790</v>
      </c>
    </row>
    <row r="278" spans="1:16" s="10" customFormat="1" x14ac:dyDescent="0.25">
      <c r="A278" s="44">
        <v>45401</v>
      </c>
      <c r="B278" s="45" t="s">
        <v>497</v>
      </c>
      <c r="C278" s="46">
        <v>1072663251</v>
      </c>
      <c r="D278" s="3" t="s">
        <v>34</v>
      </c>
      <c r="E278" s="3" t="s">
        <v>498</v>
      </c>
      <c r="F278" s="47" t="s">
        <v>220</v>
      </c>
      <c r="G278" s="47" t="s">
        <v>50</v>
      </c>
      <c r="H278" s="48" t="s">
        <v>665</v>
      </c>
      <c r="I278" s="49">
        <v>873420</v>
      </c>
      <c r="J278" s="2" t="str">
        <f>VLOOKUP(I278,[1]Hoja6!A$1:B$57,2,FALSE)</f>
        <v>RADIOGRAFIA DE RODILLA AP, LATERAL</v>
      </c>
      <c r="K278" s="2"/>
      <c r="L278" s="2"/>
      <c r="M278" s="3"/>
      <c r="N278" s="57">
        <v>75920</v>
      </c>
      <c r="O278" s="57">
        <f t="shared" si="8"/>
        <v>53144</v>
      </c>
      <c r="P278" s="57">
        <f t="shared" si="9"/>
        <v>22776</v>
      </c>
    </row>
    <row r="279" spans="1:16" s="10" customFormat="1" x14ac:dyDescent="0.25">
      <c r="A279" s="44">
        <v>45401</v>
      </c>
      <c r="B279" s="45" t="s">
        <v>493</v>
      </c>
      <c r="C279" s="46">
        <v>1056788254</v>
      </c>
      <c r="D279" s="3" t="s">
        <v>33</v>
      </c>
      <c r="E279" s="3" t="s">
        <v>349</v>
      </c>
      <c r="F279" s="47" t="s">
        <v>44</v>
      </c>
      <c r="G279" s="47" t="s">
        <v>50</v>
      </c>
      <c r="H279" s="48" t="s">
        <v>664</v>
      </c>
      <c r="I279" s="49">
        <v>871121</v>
      </c>
      <c r="J279" s="2" t="str">
        <f>VLOOKUP(I279,[1]Hoja6!A$1:B$57,2,FALSE)</f>
        <v>RADIOGRAFIA DE TORAX (P.A.O A.P.Y LATERAL, DECUBITO LATERAL, OBLICUAS O LATERAL CON BARIO)</v>
      </c>
      <c r="K279" s="2"/>
      <c r="L279" s="2"/>
      <c r="M279" s="3"/>
      <c r="N279" s="57">
        <v>93600</v>
      </c>
      <c r="O279" s="57">
        <f t="shared" si="8"/>
        <v>65519.999999999993</v>
      </c>
      <c r="P279" s="57">
        <f t="shared" si="9"/>
        <v>28080</v>
      </c>
    </row>
    <row r="280" spans="1:16" s="10" customFormat="1" x14ac:dyDescent="0.25">
      <c r="A280" s="44">
        <v>45401</v>
      </c>
      <c r="B280" s="45" t="s">
        <v>490</v>
      </c>
      <c r="C280" s="46">
        <v>40939288</v>
      </c>
      <c r="D280" s="3" t="s">
        <v>33</v>
      </c>
      <c r="E280" s="3" t="s">
        <v>224</v>
      </c>
      <c r="F280" s="47" t="s">
        <v>412</v>
      </c>
      <c r="G280" s="47" t="s">
        <v>50</v>
      </c>
      <c r="H280" s="48" t="s">
        <v>666</v>
      </c>
      <c r="I280" s="49">
        <v>871121</v>
      </c>
      <c r="J280" s="2" t="str">
        <f>VLOOKUP(I280,[1]Hoja6!A$1:B$57,2,FALSE)</f>
        <v>RADIOGRAFIA DE TORAX (P.A.O A.P.Y LATERAL, DECUBITO LATERAL, OBLICUAS O LATERAL CON BARIO)</v>
      </c>
      <c r="K280" s="2"/>
      <c r="L280" s="2"/>
      <c r="M280" s="3"/>
      <c r="N280" s="57">
        <v>83200</v>
      </c>
      <c r="O280" s="57">
        <f t="shared" si="8"/>
        <v>58239.999999999993</v>
      </c>
      <c r="P280" s="57">
        <f t="shared" si="9"/>
        <v>24960</v>
      </c>
    </row>
    <row r="281" spans="1:16" s="10" customFormat="1" x14ac:dyDescent="0.25">
      <c r="A281" s="44">
        <v>45401</v>
      </c>
      <c r="B281" s="45" t="s">
        <v>494</v>
      </c>
      <c r="C281" s="46">
        <v>294489</v>
      </c>
      <c r="D281" s="3" t="s">
        <v>34</v>
      </c>
      <c r="E281" s="3" t="s">
        <v>259</v>
      </c>
      <c r="F281" s="47" t="s">
        <v>220</v>
      </c>
      <c r="G281" s="47" t="s">
        <v>31</v>
      </c>
      <c r="H281" s="48" t="s">
        <v>810</v>
      </c>
      <c r="I281" s="49">
        <v>871121</v>
      </c>
      <c r="J281" s="2" t="str">
        <f>VLOOKUP(I281,[1]Hoja6!A$1:B$57,2,FALSE)</f>
        <v>RADIOGRAFIA DE TORAX (P.A.O A.P.Y LATERAL, DECUBITO LATERAL, OBLICUAS O LATERAL CON BARIO)</v>
      </c>
      <c r="K281" s="2"/>
      <c r="L281" s="2"/>
      <c r="M281" s="3"/>
      <c r="N281" s="57">
        <v>0</v>
      </c>
      <c r="O281" s="57">
        <f t="shared" si="8"/>
        <v>0</v>
      </c>
      <c r="P281" s="57">
        <f t="shared" si="9"/>
        <v>0</v>
      </c>
    </row>
    <row r="282" spans="1:16" s="10" customFormat="1" x14ac:dyDescent="0.25">
      <c r="A282" s="44">
        <v>45401</v>
      </c>
      <c r="B282" s="45" t="s">
        <v>481</v>
      </c>
      <c r="C282" s="46">
        <v>1020784636</v>
      </c>
      <c r="D282" s="3" t="s">
        <v>33</v>
      </c>
      <c r="E282" s="3" t="s">
        <v>353</v>
      </c>
      <c r="F282" s="47" t="s">
        <v>44</v>
      </c>
      <c r="G282" s="47" t="s">
        <v>50</v>
      </c>
      <c r="H282" s="48" t="s">
        <v>672</v>
      </c>
      <c r="I282" s="49">
        <v>871040</v>
      </c>
      <c r="J282" s="2" t="str">
        <f>VLOOKUP(I282,[1]Hoja6!A$1:B$57,2,FALSE)</f>
        <v>RADIOGRAFIA DE COLUMNA LUMBOSACRA</v>
      </c>
      <c r="K282" s="2"/>
      <c r="L282" s="2"/>
      <c r="M282" s="3"/>
      <c r="N282" s="57">
        <v>131850</v>
      </c>
      <c r="O282" s="57">
        <f t="shared" si="8"/>
        <v>92295</v>
      </c>
      <c r="P282" s="57">
        <f t="shared" si="9"/>
        <v>39555</v>
      </c>
    </row>
    <row r="283" spans="1:16" s="10" customFormat="1" x14ac:dyDescent="0.25">
      <c r="A283" s="44">
        <v>45401</v>
      </c>
      <c r="B283" s="45" t="s">
        <v>481</v>
      </c>
      <c r="C283" s="46">
        <v>1020784636</v>
      </c>
      <c r="D283" s="3" t="s">
        <v>33</v>
      </c>
      <c r="E283" s="3" t="s">
        <v>353</v>
      </c>
      <c r="F283" s="47" t="s">
        <v>44</v>
      </c>
      <c r="G283" s="47" t="s">
        <v>50</v>
      </c>
      <c r="H283" s="48" t="s">
        <v>672</v>
      </c>
      <c r="I283" s="49">
        <v>873210</v>
      </c>
      <c r="J283" s="2" t="str">
        <f>VLOOKUP(I283,[1]Hoja6!A$1:B$57,2,FALSE)</f>
        <v>RADIOGRAFIA DE DEDOS EN MANO</v>
      </c>
      <c r="K283" s="2"/>
      <c r="L283" s="2"/>
      <c r="M283" s="3"/>
      <c r="N283" s="57">
        <v>65880</v>
      </c>
      <c r="O283" s="57">
        <f t="shared" si="8"/>
        <v>46116</v>
      </c>
      <c r="P283" s="57">
        <f t="shared" si="9"/>
        <v>19764</v>
      </c>
    </row>
    <row r="284" spans="1:16" s="10" customFormat="1" x14ac:dyDescent="0.25">
      <c r="A284" s="44">
        <v>45401</v>
      </c>
      <c r="B284" s="45" t="s">
        <v>473</v>
      </c>
      <c r="C284" s="46">
        <v>20678570</v>
      </c>
      <c r="D284" s="3" t="s">
        <v>33</v>
      </c>
      <c r="E284" s="3" t="s">
        <v>104</v>
      </c>
      <c r="F284" s="47" t="s">
        <v>10</v>
      </c>
      <c r="G284" s="47" t="s">
        <v>50</v>
      </c>
      <c r="H284" s="48" t="s">
        <v>671</v>
      </c>
      <c r="I284" s="49">
        <v>873420</v>
      </c>
      <c r="J284" s="2" t="str">
        <f>VLOOKUP(I284,[1]Hoja6!A$1:B$57,2,FALSE)</f>
        <v>RADIOGRAFIA DE RODILLA AP, LATERAL</v>
      </c>
      <c r="K284" s="2"/>
      <c r="L284" s="2"/>
      <c r="M284" s="3"/>
      <c r="N284" s="57">
        <v>65700</v>
      </c>
      <c r="O284" s="57">
        <f t="shared" si="8"/>
        <v>45990</v>
      </c>
      <c r="P284" s="57">
        <f t="shared" si="9"/>
        <v>19710</v>
      </c>
    </row>
    <row r="285" spans="1:16" s="10" customFormat="1" x14ac:dyDescent="0.25">
      <c r="A285" s="44">
        <v>45401</v>
      </c>
      <c r="B285" s="45" t="s">
        <v>483</v>
      </c>
      <c r="C285" s="46">
        <v>20530003</v>
      </c>
      <c r="D285" s="3" t="s">
        <v>33</v>
      </c>
      <c r="E285" s="3" t="s">
        <v>484</v>
      </c>
      <c r="F285" s="47" t="s">
        <v>220</v>
      </c>
      <c r="G285" s="47" t="s">
        <v>50</v>
      </c>
      <c r="H285" s="48" t="s">
        <v>668</v>
      </c>
      <c r="I285" s="49">
        <v>871121</v>
      </c>
      <c r="J285" s="2" t="str">
        <f>VLOOKUP(I285,[1]Hoja6!A$1:B$57,2,FALSE)</f>
        <v>RADIOGRAFIA DE TORAX (P.A.O A.P.Y LATERAL, DECUBITO LATERAL, OBLICUAS O LATERAL CON BARIO)</v>
      </c>
      <c r="K285" s="2"/>
      <c r="L285" s="2"/>
      <c r="M285" s="3"/>
      <c r="N285" s="57">
        <v>83200</v>
      </c>
      <c r="O285" s="57">
        <f t="shared" si="8"/>
        <v>58239.999999999993</v>
      </c>
      <c r="P285" s="57">
        <f t="shared" si="9"/>
        <v>24960</v>
      </c>
    </row>
    <row r="286" spans="1:16" s="10" customFormat="1" x14ac:dyDescent="0.25">
      <c r="A286" s="44">
        <v>45401</v>
      </c>
      <c r="B286" s="45" t="s">
        <v>496</v>
      </c>
      <c r="C286" s="46">
        <v>1071173270</v>
      </c>
      <c r="D286" s="3" t="s">
        <v>33</v>
      </c>
      <c r="E286" s="3" t="s">
        <v>123</v>
      </c>
      <c r="F286" s="47" t="s">
        <v>44</v>
      </c>
      <c r="G286" s="47" t="s">
        <v>50</v>
      </c>
      <c r="H286" s="48" t="s">
        <v>663</v>
      </c>
      <c r="I286" s="49">
        <v>873411</v>
      </c>
      <c r="J286" s="2" t="str">
        <f>VLOOKUP(I286,[1]Hoja6!A$1:B$57,2,FALSE)</f>
        <v>RADIOGRAFIA DE PELVIS O  ARTICULACION COXO-FEMORAL  (AP, LATERAL )</v>
      </c>
      <c r="K286" s="2"/>
      <c r="L286" s="2"/>
      <c r="M286" s="3"/>
      <c r="N286" s="57">
        <v>72540</v>
      </c>
      <c r="O286" s="57">
        <f t="shared" si="8"/>
        <v>50778</v>
      </c>
      <c r="P286" s="57">
        <f t="shared" si="9"/>
        <v>21762</v>
      </c>
    </row>
    <row r="287" spans="1:16" s="10" customFormat="1" x14ac:dyDescent="0.25">
      <c r="A287" s="44">
        <v>45401</v>
      </c>
      <c r="B287" s="45" t="s">
        <v>496</v>
      </c>
      <c r="C287" s="46">
        <v>1071173270</v>
      </c>
      <c r="D287" s="3" t="s">
        <v>33</v>
      </c>
      <c r="E287" s="3" t="s">
        <v>123</v>
      </c>
      <c r="F287" s="47" t="s">
        <v>44</v>
      </c>
      <c r="G287" s="47" t="s">
        <v>50</v>
      </c>
      <c r="H287" s="48" t="s">
        <v>663</v>
      </c>
      <c r="I287" s="49">
        <v>873412</v>
      </c>
      <c r="J287" s="2" t="str">
        <f>VLOOKUP(I287,[1]Hoja6!A$1:B$57,2,FALSE)</f>
        <v>RADIOGRAFIA DE PELVIS (CADERA) COMPARATIVA    (54)</v>
      </c>
      <c r="K287" s="2"/>
      <c r="L287" s="2"/>
      <c r="M287" s="3"/>
      <c r="N287" s="57">
        <v>38610</v>
      </c>
      <c r="O287" s="57">
        <f t="shared" si="8"/>
        <v>27027</v>
      </c>
      <c r="P287" s="57">
        <f t="shared" si="9"/>
        <v>11583</v>
      </c>
    </row>
    <row r="288" spans="1:16" s="10" customFormat="1" x14ac:dyDescent="0.25">
      <c r="A288" s="44">
        <v>45401</v>
      </c>
      <c r="B288" s="45" t="s">
        <v>488</v>
      </c>
      <c r="C288" s="46">
        <v>24479578</v>
      </c>
      <c r="D288" s="3" t="s">
        <v>33</v>
      </c>
      <c r="E288" s="3" t="s">
        <v>489</v>
      </c>
      <c r="F288" s="47" t="s">
        <v>44</v>
      </c>
      <c r="G288" s="47" t="s">
        <v>50</v>
      </c>
      <c r="H288" s="48" t="s">
        <v>659</v>
      </c>
      <c r="I288" s="49">
        <v>873411</v>
      </c>
      <c r="J288" s="2" t="str">
        <f>VLOOKUP(I288,[1]Hoja6!A$1:B$57,2,FALSE)</f>
        <v>RADIOGRAFIA DE PELVIS O  ARTICULACION COXO-FEMORAL  (AP, LATERAL )</v>
      </c>
      <c r="K288" s="2"/>
      <c r="L288" s="2"/>
      <c r="M288" s="3"/>
      <c r="N288" s="57">
        <v>72540</v>
      </c>
      <c r="O288" s="57">
        <f t="shared" si="8"/>
        <v>50778</v>
      </c>
      <c r="P288" s="57">
        <f t="shared" si="9"/>
        <v>21762</v>
      </c>
    </row>
    <row r="289" spans="1:18" s="10" customFormat="1" x14ac:dyDescent="0.25">
      <c r="A289" s="44">
        <v>45401</v>
      </c>
      <c r="B289" s="45" t="s">
        <v>482</v>
      </c>
      <c r="C289" s="46">
        <v>1220222750</v>
      </c>
      <c r="D289" s="3" t="s">
        <v>34</v>
      </c>
      <c r="E289" s="3" t="s">
        <v>247</v>
      </c>
      <c r="F289" s="47" t="s">
        <v>220</v>
      </c>
      <c r="G289" s="47" t="s">
        <v>31</v>
      </c>
      <c r="H289" s="48" t="s">
        <v>662</v>
      </c>
      <c r="I289" s="49">
        <v>873210</v>
      </c>
      <c r="J289" s="2" t="str">
        <f>VLOOKUP(I289,[1]Hoja6!A$1:B$57,2,FALSE)</f>
        <v>RADIOGRAFIA DE DEDOS EN MANO</v>
      </c>
      <c r="K289" s="2"/>
      <c r="L289" s="2"/>
      <c r="M289" s="3"/>
      <c r="N289" s="57">
        <v>0</v>
      </c>
      <c r="O289" s="57">
        <f t="shared" si="8"/>
        <v>0</v>
      </c>
      <c r="P289" s="57">
        <f t="shared" si="9"/>
        <v>0</v>
      </c>
    </row>
    <row r="290" spans="1:18" s="10" customFormat="1" x14ac:dyDescent="0.25">
      <c r="A290" s="44">
        <v>45402</v>
      </c>
      <c r="B290" s="45" t="s">
        <v>680</v>
      </c>
      <c r="C290" s="46">
        <v>1071172772</v>
      </c>
      <c r="D290" s="3" t="s">
        <v>33</v>
      </c>
      <c r="E290" s="3" t="s">
        <v>425</v>
      </c>
      <c r="F290" s="47" t="s">
        <v>10</v>
      </c>
      <c r="G290" s="47" t="s">
        <v>217</v>
      </c>
      <c r="H290" s="48" t="s">
        <v>814</v>
      </c>
      <c r="I290" s="49">
        <v>871121</v>
      </c>
      <c r="J290" s="2" t="str">
        <f>VLOOKUP(I290,[1]Hoja6!A$1:B$57,2,FALSE)</f>
        <v>RADIOGRAFIA DE TORAX (P.A.O A.P.Y LATERAL, DECUBITO LATERAL, OBLICUAS O LATERAL CON BARIO)</v>
      </c>
      <c r="K290" s="2"/>
      <c r="L290" s="2"/>
      <c r="M290" s="3"/>
      <c r="N290" s="57">
        <v>0</v>
      </c>
      <c r="O290" s="57">
        <f t="shared" si="8"/>
        <v>0</v>
      </c>
      <c r="P290" s="57">
        <f t="shared" si="9"/>
        <v>0</v>
      </c>
    </row>
    <row r="291" spans="1:18" s="10" customFormat="1" x14ac:dyDescent="0.25">
      <c r="A291" s="44">
        <v>45402</v>
      </c>
      <c r="B291" s="45" t="s">
        <v>681</v>
      </c>
      <c r="C291" s="46">
        <v>19195405</v>
      </c>
      <c r="D291" s="3" t="s">
        <v>34</v>
      </c>
      <c r="E291" s="3">
        <v>71</v>
      </c>
      <c r="F291" s="47" t="s">
        <v>10</v>
      </c>
      <c r="G291" s="47" t="s">
        <v>217</v>
      </c>
      <c r="H291" s="48" t="s">
        <v>815</v>
      </c>
      <c r="I291" s="49">
        <v>873210</v>
      </c>
      <c r="J291" s="2" t="str">
        <f>VLOOKUP(I291,[1]Hoja6!A$1:B$57,2,FALSE)</f>
        <v>RADIOGRAFIA DE DEDOS EN MANO</v>
      </c>
      <c r="K291" s="2"/>
      <c r="L291" s="2"/>
      <c r="M291" s="3"/>
      <c r="N291" s="57">
        <v>0</v>
      </c>
      <c r="O291" s="57">
        <f t="shared" si="8"/>
        <v>0</v>
      </c>
      <c r="P291" s="57">
        <f t="shared" si="9"/>
        <v>0</v>
      </c>
    </row>
    <row r="292" spans="1:18" s="10" customFormat="1" x14ac:dyDescent="0.25">
      <c r="A292" s="44">
        <v>45402</v>
      </c>
      <c r="B292" s="45" t="s">
        <v>684</v>
      </c>
      <c r="C292" s="46">
        <v>1025155830</v>
      </c>
      <c r="D292" s="3" t="s">
        <v>34</v>
      </c>
      <c r="E292" s="3" t="s">
        <v>215</v>
      </c>
      <c r="F292" s="47" t="s">
        <v>685</v>
      </c>
      <c r="G292" s="47" t="s">
        <v>217</v>
      </c>
      <c r="H292" s="48" t="s">
        <v>818</v>
      </c>
      <c r="I292" s="49">
        <v>870101</v>
      </c>
      <c r="J292" s="2" t="str">
        <f>VLOOKUP(I292,[1]Hoja6!A$1:B$57,2,FALSE)</f>
        <v>RADIOGRAFIA DE CARA (PERFILOGRAMA)</v>
      </c>
      <c r="K292" s="2"/>
      <c r="L292" s="2"/>
      <c r="M292" s="3"/>
      <c r="N292" s="57">
        <v>0</v>
      </c>
      <c r="O292" s="57">
        <f t="shared" si="8"/>
        <v>0</v>
      </c>
      <c r="P292" s="57">
        <f t="shared" si="9"/>
        <v>0</v>
      </c>
    </row>
    <row r="293" spans="1:18" s="10" customFormat="1" x14ac:dyDescent="0.25">
      <c r="A293" s="44">
        <v>45402</v>
      </c>
      <c r="B293" s="45" t="s">
        <v>684</v>
      </c>
      <c r="C293" s="46">
        <v>1025155830</v>
      </c>
      <c r="D293" s="3" t="s">
        <v>34</v>
      </c>
      <c r="E293" s="3" t="s">
        <v>215</v>
      </c>
      <c r="F293" s="47" t="s">
        <v>685</v>
      </c>
      <c r="G293" s="47" t="s">
        <v>217</v>
      </c>
      <c r="H293" s="48" t="s">
        <v>818</v>
      </c>
      <c r="I293" s="49">
        <v>873204</v>
      </c>
      <c r="J293" s="2" t="str">
        <f>VLOOKUP(I293,[1]Hoja6!A$1:B$57,2,FALSE)</f>
        <v>RADIOGRAFIA DE HOMBRO</v>
      </c>
      <c r="K293" s="2"/>
      <c r="L293" s="2"/>
      <c r="M293" s="3"/>
      <c r="N293" s="57">
        <v>0</v>
      </c>
      <c r="O293" s="57">
        <f t="shared" si="8"/>
        <v>0</v>
      </c>
      <c r="P293" s="57">
        <f t="shared" si="9"/>
        <v>0</v>
      </c>
    </row>
    <row r="294" spans="1:18" s="10" customFormat="1" x14ac:dyDescent="0.25">
      <c r="A294" s="44">
        <v>45402</v>
      </c>
      <c r="B294" s="45" t="s">
        <v>684</v>
      </c>
      <c r="C294" s="46">
        <v>1025155830</v>
      </c>
      <c r="D294" s="3" t="s">
        <v>34</v>
      </c>
      <c r="E294" s="3" t="s">
        <v>215</v>
      </c>
      <c r="F294" s="47" t="s">
        <v>685</v>
      </c>
      <c r="G294" s="47" t="s">
        <v>217</v>
      </c>
      <c r="H294" s="48" t="s">
        <v>818</v>
      </c>
      <c r="I294" s="49">
        <v>873210</v>
      </c>
      <c r="J294" s="2" t="str">
        <f>VLOOKUP(I294,[1]Hoja6!A$1:B$57,2,FALSE)</f>
        <v>RADIOGRAFIA DE DEDOS EN MANO</v>
      </c>
      <c r="K294" s="2"/>
      <c r="L294" s="2"/>
      <c r="M294" s="3"/>
      <c r="N294" s="57">
        <v>0</v>
      </c>
      <c r="O294" s="57">
        <f t="shared" si="8"/>
        <v>0</v>
      </c>
      <c r="P294" s="57">
        <f t="shared" si="9"/>
        <v>0</v>
      </c>
    </row>
    <row r="295" spans="1:18" s="10" customFormat="1" x14ac:dyDescent="0.25">
      <c r="A295" s="44">
        <v>45402</v>
      </c>
      <c r="B295" s="45" t="s">
        <v>677</v>
      </c>
      <c r="C295" s="46">
        <v>1126250835</v>
      </c>
      <c r="D295" s="3" t="s">
        <v>33</v>
      </c>
      <c r="E295" s="3">
        <v>38</v>
      </c>
      <c r="F295" s="47" t="s">
        <v>216</v>
      </c>
      <c r="G295" s="47" t="s">
        <v>217</v>
      </c>
      <c r="H295" s="48" t="s">
        <v>811</v>
      </c>
      <c r="I295" s="49">
        <v>871121</v>
      </c>
      <c r="J295" s="2" t="str">
        <f>VLOOKUP(I295,[1]Hoja6!A$1:B$57,2,FALSE)</f>
        <v>RADIOGRAFIA DE TORAX (P.A.O A.P.Y LATERAL, DECUBITO LATERAL, OBLICUAS O LATERAL CON BARIO)</v>
      </c>
      <c r="K295" s="2"/>
      <c r="L295" s="2"/>
      <c r="M295" s="3"/>
      <c r="N295" s="57">
        <v>0</v>
      </c>
      <c r="O295" s="57">
        <f t="shared" si="8"/>
        <v>0</v>
      </c>
      <c r="P295" s="57">
        <f t="shared" si="9"/>
        <v>0</v>
      </c>
    </row>
    <row r="296" spans="1:18" x14ac:dyDescent="0.25">
      <c r="A296" s="44">
        <v>45402</v>
      </c>
      <c r="B296" s="45" t="s">
        <v>679</v>
      </c>
      <c r="C296" s="46">
        <v>3069552</v>
      </c>
      <c r="D296" s="3" t="s">
        <v>34</v>
      </c>
      <c r="E296" s="3" t="s">
        <v>479</v>
      </c>
      <c r="F296" s="47" t="s">
        <v>220</v>
      </c>
      <c r="G296" s="47" t="s">
        <v>217</v>
      </c>
      <c r="H296" s="48" t="s">
        <v>813</v>
      </c>
      <c r="I296" s="49">
        <v>871111</v>
      </c>
      <c r="J296" s="2" t="str">
        <f>VLOOKUP(I296,[1]Hoja6!A$1:B$57,2,FALSE)</f>
        <v>RADIOGRAFIA DE REJA COSTAL</v>
      </c>
      <c r="K296" s="2"/>
      <c r="L296" s="2"/>
      <c r="M296" s="3"/>
      <c r="N296" s="57">
        <v>0</v>
      </c>
      <c r="O296" s="57">
        <f t="shared" si="8"/>
        <v>0</v>
      </c>
      <c r="P296" s="57">
        <f t="shared" si="9"/>
        <v>0</v>
      </c>
      <c r="R296" s="10"/>
    </row>
    <row r="297" spans="1:18" x14ac:dyDescent="0.25">
      <c r="A297" s="44">
        <v>45402</v>
      </c>
      <c r="B297" s="45" t="s">
        <v>678</v>
      </c>
      <c r="C297" s="46">
        <v>1071163401</v>
      </c>
      <c r="D297" s="3" t="s">
        <v>33</v>
      </c>
      <c r="E297" s="3" t="s">
        <v>322</v>
      </c>
      <c r="F297" s="47" t="s">
        <v>216</v>
      </c>
      <c r="G297" s="47" t="s">
        <v>217</v>
      </c>
      <c r="H297" s="48" t="s">
        <v>812</v>
      </c>
      <c r="I297" s="49">
        <v>871040</v>
      </c>
      <c r="J297" s="2" t="str">
        <f>VLOOKUP(I297,[1]Hoja6!A$1:B$57,2,FALSE)</f>
        <v>RADIOGRAFIA DE COLUMNA LUMBOSACRA</v>
      </c>
      <c r="K297" s="2"/>
      <c r="L297" s="2"/>
      <c r="M297" s="3"/>
      <c r="N297" s="57">
        <v>0</v>
      </c>
      <c r="O297" s="57">
        <f t="shared" si="8"/>
        <v>0</v>
      </c>
      <c r="P297" s="57">
        <f t="shared" si="9"/>
        <v>0</v>
      </c>
      <c r="R297" s="10"/>
    </row>
    <row r="298" spans="1:18" x14ac:dyDescent="0.25">
      <c r="A298" s="44">
        <v>45402</v>
      </c>
      <c r="B298" s="45" t="s">
        <v>682</v>
      </c>
      <c r="C298" s="46">
        <v>1027287641</v>
      </c>
      <c r="D298" s="3" t="s">
        <v>33</v>
      </c>
      <c r="E298" s="3" t="s">
        <v>136</v>
      </c>
      <c r="F298" s="47" t="s">
        <v>683</v>
      </c>
      <c r="G298" s="47" t="s">
        <v>217</v>
      </c>
      <c r="H298" s="48" t="s">
        <v>816</v>
      </c>
      <c r="I298" s="49">
        <v>873210</v>
      </c>
      <c r="J298" s="2" t="str">
        <f>VLOOKUP(I298,[1]Hoja6!A$1:B$57,2,FALSE)</f>
        <v>RADIOGRAFIA DE DEDOS EN MANO</v>
      </c>
      <c r="K298" s="2"/>
      <c r="L298" s="2"/>
      <c r="M298" s="3"/>
      <c r="N298" s="57">
        <v>0</v>
      </c>
      <c r="O298" s="57">
        <f t="shared" si="8"/>
        <v>0</v>
      </c>
      <c r="P298" s="57">
        <f t="shared" si="9"/>
        <v>0</v>
      </c>
      <c r="R298" s="10"/>
    </row>
    <row r="299" spans="1:18" x14ac:dyDescent="0.25">
      <c r="A299" s="44">
        <v>45404</v>
      </c>
      <c r="B299" s="45" t="s">
        <v>693</v>
      </c>
      <c r="C299" s="46">
        <v>2999289</v>
      </c>
      <c r="D299" s="3" t="s">
        <v>34</v>
      </c>
      <c r="E299" s="3" t="s">
        <v>29</v>
      </c>
      <c r="F299" s="47" t="s">
        <v>44</v>
      </c>
      <c r="G299" s="47" t="s">
        <v>50</v>
      </c>
      <c r="H299" s="48" t="s">
        <v>694</v>
      </c>
      <c r="I299" s="49">
        <v>873412</v>
      </c>
      <c r="J299" s="2" t="str">
        <f>VLOOKUP(I299,[1]Hoja6!A$1:B$57,2,FALSE)</f>
        <v>RADIOGRAFIA DE PELVIS (CADERA) COMPARATIVA    (54)</v>
      </c>
      <c r="K299" s="2"/>
      <c r="L299" s="2"/>
      <c r="M299" s="3"/>
      <c r="N299" s="57">
        <v>38610</v>
      </c>
      <c r="O299" s="57">
        <f t="shared" si="8"/>
        <v>27027</v>
      </c>
      <c r="P299" s="57">
        <f t="shared" si="9"/>
        <v>11583</v>
      </c>
      <c r="R299" s="10"/>
    </row>
    <row r="300" spans="1:18" x14ac:dyDescent="0.25">
      <c r="A300" s="44">
        <v>45404</v>
      </c>
      <c r="B300" s="45" t="s">
        <v>693</v>
      </c>
      <c r="C300" s="46">
        <v>2999289</v>
      </c>
      <c r="D300" s="3" t="s">
        <v>34</v>
      </c>
      <c r="E300" s="3" t="s">
        <v>29</v>
      </c>
      <c r="F300" s="47" t="s">
        <v>44</v>
      </c>
      <c r="G300" s="47" t="s">
        <v>50</v>
      </c>
      <c r="H300" s="48" t="s">
        <v>694</v>
      </c>
      <c r="I300" s="49">
        <v>873411</v>
      </c>
      <c r="J300" s="2" t="str">
        <f>VLOOKUP(I300,[1]Hoja6!A$1:B$57,2,FALSE)</f>
        <v>RADIOGRAFIA DE PELVIS O  ARTICULACION COXO-FEMORAL  (AP, LATERAL )</v>
      </c>
      <c r="K300" s="2"/>
      <c r="L300" s="2"/>
      <c r="M300" s="3"/>
      <c r="N300" s="57">
        <v>72540</v>
      </c>
      <c r="O300" s="57">
        <f t="shared" si="8"/>
        <v>50778</v>
      </c>
      <c r="P300" s="57">
        <f t="shared" si="9"/>
        <v>21762</v>
      </c>
      <c r="R300" s="10"/>
    </row>
    <row r="301" spans="1:18" x14ac:dyDescent="0.25">
      <c r="A301" s="44">
        <v>45404</v>
      </c>
      <c r="B301" s="45" t="s">
        <v>704</v>
      </c>
      <c r="C301" s="46">
        <v>1019160119</v>
      </c>
      <c r="D301" s="3" t="s">
        <v>33</v>
      </c>
      <c r="E301" s="3" t="s">
        <v>165</v>
      </c>
      <c r="F301" s="47" t="s">
        <v>44</v>
      </c>
      <c r="G301" s="47" t="s">
        <v>217</v>
      </c>
      <c r="H301" s="48" t="s">
        <v>819</v>
      </c>
      <c r="I301" s="49">
        <v>871121</v>
      </c>
      <c r="J301" s="2" t="str">
        <f>VLOOKUP(I301,[1]Hoja6!A$1:B$57,2,FALSE)</f>
        <v>RADIOGRAFIA DE TORAX (P.A.O A.P.Y LATERAL, DECUBITO LATERAL, OBLICUAS O LATERAL CON BARIO)</v>
      </c>
      <c r="K301" s="2"/>
      <c r="L301" s="2"/>
      <c r="M301" s="3"/>
      <c r="N301" s="57">
        <v>0</v>
      </c>
      <c r="O301" s="57">
        <f t="shared" si="8"/>
        <v>0</v>
      </c>
      <c r="P301" s="57">
        <f t="shared" si="9"/>
        <v>0</v>
      </c>
      <c r="R301" s="10"/>
    </row>
    <row r="302" spans="1:18" x14ac:dyDescent="0.25">
      <c r="A302" s="44">
        <v>45404</v>
      </c>
      <c r="B302" s="45" t="s">
        <v>688</v>
      </c>
      <c r="C302" s="46">
        <v>1001117786</v>
      </c>
      <c r="D302" s="3" t="s">
        <v>33</v>
      </c>
      <c r="E302" s="3" t="s">
        <v>409</v>
      </c>
      <c r="F302" s="47" t="s">
        <v>10</v>
      </c>
      <c r="G302" s="47" t="s">
        <v>50</v>
      </c>
      <c r="H302" s="48" t="s">
        <v>689</v>
      </c>
      <c r="I302" s="49">
        <v>871040</v>
      </c>
      <c r="J302" s="2" t="str">
        <f>VLOOKUP(I302,[1]Hoja6!A$1:B$57,2,FALSE)</f>
        <v>RADIOGRAFIA DE COLUMNA LUMBOSACRA</v>
      </c>
      <c r="K302" s="2"/>
      <c r="L302" s="2"/>
      <c r="M302" s="3"/>
      <c r="N302" s="57">
        <v>101430</v>
      </c>
      <c r="O302" s="57">
        <f t="shared" si="8"/>
        <v>71001</v>
      </c>
      <c r="P302" s="57">
        <f t="shared" si="9"/>
        <v>30429</v>
      </c>
      <c r="R302" s="10"/>
    </row>
    <row r="303" spans="1:18" x14ac:dyDescent="0.25">
      <c r="A303" s="44">
        <v>45404</v>
      </c>
      <c r="B303" s="45" t="s">
        <v>705</v>
      </c>
      <c r="C303" s="46">
        <v>3070200</v>
      </c>
      <c r="D303" s="3" t="s">
        <v>34</v>
      </c>
      <c r="E303" s="3" t="s">
        <v>302</v>
      </c>
      <c r="F303" s="47" t="s">
        <v>216</v>
      </c>
      <c r="G303" s="47" t="s">
        <v>217</v>
      </c>
      <c r="H303" s="48" t="s">
        <v>820</v>
      </c>
      <c r="I303" s="49">
        <v>871111</v>
      </c>
      <c r="J303" s="2" t="str">
        <f>VLOOKUP(I303,[1]Hoja6!A$1:B$57,2,FALSE)</f>
        <v>RADIOGRAFIA DE REJA COSTAL</v>
      </c>
      <c r="K303" s="2"/>
      <c r="L303" s="2"/>
      <c r="M303" s="3"/>
      <c r="N303" s="57">
        <v>0</v>
      </c>
      <c r="O303" s="57">
        <f t="shared" si="8"/>
        <v>0</v>
      </c>
      <c r="P303" s="57">
        <f t="shared" si="9"/>
        <v>0</v>
      </c>
      <c r="R303" s="10"/>
    </row>
    <row r="304" spans="1:18" x14ac:dyDescent="0.25">
      <c r="A304" s="44">
        <v>45404</v>
      </c>
      <c r="B304" s="45" t="s">
        <v>705</v>
      </c>
      <c r="C304" s="46">
        <v>3070200</v>
      </c>
      <c r="D304" s="3" t="s">
        <v>34</v>
      </c>
      <c r="E304" s="3" t="s">
        <v>302</v>
      </c>
      <c r="F304" s="47" t="s">
        <v>216</v>
      </c>
      <c r="G304" s="47" t="s">
        <v>217</v>
      </c>
      <c r="H304" s="48" t="s">
        <v>820</v>
      </c>
      <c r="I304" s="49">
        <v>871121</v>
      </c>
      <c r="J304" s="2" t="str">
        <f>VLOOKUP(I304,[1]Hoja6!A$1:B$57,2,FALSE)</f>
        <v>RADIOGRAFIA DE TORAX (P.A.O A.P.Y LATERAL, DECUBITO LATERAL, OBLICUAS O LATERAL CON BARIO)</v>
      </c>
      <c r="K304" s="2"/>
      <c r="L304" s="2"/>
      <c r="M304" s="3"/>
      <c r="N304" s="57">
        <v>0</v>
      </c>
      <c r="O304" s="57">
        <f t="shared" si="8"/>
        <v>0</v>
      </c>
      <c r="P304" s="57">
        <f t="shared" si="9"/>
        <v>0</v>
      </c>
      <c r="R304" s="10"/>
    </row>
    <row r="305" spans="1:18" x14ac:dyDescent="0.25">
      <c r="A305" s="44">
        <v>45404</v>
      </c>
      <c r="B305" s="45" t="s">
        <v>699</v>
      </c>
      <c r="C305" s="46">
        <v>52170222</v>
      </c>
      <c r="D305" s="3" t="s">
        <v>33</v>
      </c>
      <c r="E305" s="3">
        <v>49</v>
      </c>
      <c r="F305" s="47" t="s">
        <v>10</v>
      </c>
      <c r="G305" s="47" t="s">
        <v>50</v>
      </c>
      <c r="H305" s="48" t="s">
        <v>700</v>
      </c>
      <c r="I305" s="49">
        <v>873313</v>
      </c>
      <c r="J305" s="2" t="str">
        <f>VLOOKUP(I305,[1]Hoja6!A$1:B$57,2,FALSE)</f>
        <v>RADIOGRAFIA DE PIERNA AP Y LATERAL</v>
      </c>
      <c r="K305" s="2"/>
      <c r="L305" s="2"/>
      <c r="M305" s="3"/>
      <c r="N305" s="57">
        <v>65700</v>
      </c>
      <c r="O305" s="57">
        <f t="shared" si="8"/>
        <v>45990</v>
      </c>
      <c r="P305" s="57">
        <f t="shared" si="9"/>
        <v>19710</v>
      </c>
      <c r="R305" s="10"/>
    </row>
    <row r="306" spans="1:18" x14ac:dyDescent="0.25">
      <c r="A306" s="44">
        <v>45404</v>
      </c>
      <c r="B306" s="45" t="s">
        <v>707</v>
      </c>
      <c r="C306" s="46">
        <v>1047335325</v>
      </c>
      <c r="D306" s="3" t="s">
        <v>33</v>
      </c>
      <c r="E306" s="3" t="s">
        <v>367</v>
      </c>
      <c r="F306" s="47" t="s">
        <v>44</v>
      </c>
      <c r="G306" s="47" t="s">
        <v>217</v>
      </c>
      <c r="H306" s="48" t="s">
        <v>822</v>
      </c>
      <c r="I306" s="49">
        <v>871040</v>
      </c>
      <c r="J306" s="2" t="str">
        <f>VLOOKUP(I306,[1]Hoja6!A$1:B$57,2,FALSE)</f>
        <v>RADIOGRAFIA DE COLUMNA LUMBOSACRA</v>
      </c>
      <c r="K306" s="2"/>
      <c r="L306" s="2"/>
      <c r="M306" s="3"/>
      <c r="N306" s="57">
        <v>0</v>
      </c>
      <c r="O306" s="57">
        <f t="shared" si="8"/>
        <v>0</v>
      </c>
      <c r="P306" s="57">
        <f t="shared" si="9"/>
        <v>0</v>
      </c>
      <c r="R306" s="10"/>
    </row>
    <row r="307" spans="1:18" x14ac:dyDescent="0.25">
      <c r="A307" s="44">
        <v>45404</v>
      </c>
      <c r="B307" s="45" t="s">
        <v>690</v>
      </c>
      <c r="C307" s="46" t="s">
        <v>691</v>
      </c>
      <c r="D307" s="3" t="s">
        <v>33</v>
      </c>
      <c r="E307" s="3" t="s">
        <v>219</v>
      </c>
      <c r="F307" s="47" t="s">
        <v>220</v>
      </c>
      <c r="G307" s="47" t="s">
        <v>50</v>
      </c>
      <c r="H307" s="48" t="s">
        <v>692</v>
      </c>
      <c r="I307" s="49">
        <v>873422</v>
      </c>
      <c r="J307" s="2" t="str">
        <f>VLOOKUP(I307,[1]Hoja6!A$1:B$57,2,FALSE)</f>
        <v>RADIOGRAFIA DE RODILLAS COMPARATIVAS POSICION VERTICAL (UNICAMENTE VISTA ANTEROPOSTERIOR)    (54)</v>
      </c>
      <c r="K307" s="2"/>
      <c r="L307" s="2"/>
      <c r="M307" s="3"/>
      <c r="N307" s="57">
        <v>34320</v>
      </c>
      <c r="O307" s="57">
        <f t="shared" si="8"/>
        <v>24024</v>
      </c>
      <c r="P307" s="57">
        <f t="shared" si="9"/>
        <v>10296</v>
      </c>
      <c r="R307" s="10"/>
    </row>
    <row r="308" spans="1:18" x14ac:dyDescent="0.25">
      <c r="A308" s="44">
        <v>45404</v>
      </c>
      <c r="B308" s="45" t="s">
        <v>690</v>
      </c>
      <c r="C308" s="46" t="s">
        <v>691</v>
      </c>
      <c r="D308" s="3" t="s">
        <v>33</v>
      </c>
      <c r="E308" s="3" t="s">
        <v>219</v>
      </c>
      <c r="F308" s="47" t="s">
        <v>220</v>
      </c>
      <c r="G308" s="47" t="s">
        <v>50</v>
      </c>
      <c r="H308" s="48" t="s">
        <v>692</v>
      </c>
      <c r="I308" s="49">
        <v>873420</v>
      </c>
      <c r="J308" s="2" t="str">
        <f>VLOOKUP(I308,[1]Hoja6!A$1:B$57,2,FALSE)</f>
        <v>RADIOGRAFIA DE RODILLA AP, LATERAL</v>
      </c>
      <c r="K308" s="2"/>
      <c r="L308" s="2"/>
      <c r="M308" s="3"/>
      <c r="N308" s="57">
        <v>75920</v>
      </c>
      <c r="O308" s="57">
        <f t="shared" si="8"/>
        <v>53144</v>
      </c>
      <c r="P308" s="57">
        <f t="shared" si="9"/>
        <v>22776</v>
      </c>
      <c r="R308" s="10"/>
    </row>
    <row r="309" spans="1:18" x14ac:dyDescent="0.25">
      <c r="A309" s="44">
        <v>45404</v>
      </c>
      <c r="B309" s="45" t="s">
        <v>706</v>
      </c>
      <c r="C309" s="46">
        <v>9911926</v>
      </c>
      <c r="D309" s="3" t="s">
        <v>34</v>
      </c>
      <c r="E309" s="3" t="s">
        <v>341</v>
      </c>
      <c r="F309" s="47" t="s">
        <v>216</v>
      </c>
      <c r="G309" s="47" t="s">
        <v>217</v>
      </c>
      <c r="H309" s="48" t="s">
        <v>821</v>
      </c>
      <c r="I309" s="49">
        <v>873333</v>
      </c>
      <c r="J309" s="2" t="str">
        <f>VLOOKUP(I309,[1]Hoja6!A$1:B$57,2,FALSE)</f>
        <v>RADIOGRAFÍA DE PIE (AP, LATERAL Y OBLICUA)</v>
      </c>
      <c r="K309" s="2"/>
      <c r="L309" s="2"/>
      <c r="M309" s="3"/>
      <c r="N309" s="57">
        <v>0</v>
      </c>
      <c r="O309" s="57">
        <f t="shared" si="8"/>
        <v>0</v>
      </c>
      <c r="P309" s="57">
        <f t="shared" si="9"/>
        <v>0</v>
      </c>
      <c r="R309" s="10"/>
    </row>
    <row r="310" spans="1:18" x14ac:dyDescent="0.25">
      <c r="A310" s="44">
        <v>45404</v>
      </c>
      <c r="B310" s="45" t="s">
        <v>706</v>
      </c>
      <c r="C310" s="46">
        <v>9911926</v>
      </c>
      <c r="D310" s="3" t="s">
        <v>34</v>
      </c>
      <c r="E310" s="3" t="s">
        <v>341</v>
      </c>
      <c r="F310" s="47" t="s">
        <v>216</v>
      </c>
      <c r="G310" s="47" t="s">
        <v>217</v>
      </c>
      <c r="H310" s="48" t="s">
        <v>821</v>
      </c>
      <c r="I310" s="49">
        <v>873431</v>
      </c>
      <c r="J310" s="2" t="str">
        <f>VLOOKUP(I310,[1]Hoja6!A$1:B$57,2,FALSE)</f>
        <v>RADIOGRAFIA DE TOBILLO AP LATERAL Y ROTACION INTERNA</v>
      </c>
      <c r="K310" s="2"/>
      <c r="L310" s="2"/>
      <c r="M310" s="3"/>
      <c r="N310" s="57">
        <v>0</v>
      </c>
      <c r="O310" s="57">
        <f t="shared" si="8"/>
        <v>0</v>
      </c>
      <c r="P310" s="57">
        <f t="shared" si="9"/>
        <v>0</v>
      </c>
      <c r="R310" s="10"/>
    </row>
    <row r="311" spans="1:18" x14ac:dyDescent="0.25">
      <c r="A311" s="44">
        <v>45404</v>
      </c>
      <c r="B311" s="45" t="s">
        <v>686</v>
      </c>
      <c r="C311" s="46">
        <v>3033162</v>
      </c>
      <c r="D311" s="3" t="s">
        <v>33</v>
      </c>
      <c r="E311" s="3" t="s">
        <v>107</v>
      </c>
      <c r="F311" s="47" t="s">
        <v>10</v>
      </c>
      <c r="G311" s="47" t="s">
        <v>687</v>
      </c>
      <c r="H311" s="48" t="s">
        <v>817</v>
      </c>
      <c r="I311" s="49">
        <v>871121</v>
      </c>
      <c r="J311" s="2" t="str">
        <f>VLOOKUP(I311,[1]Hoja6!A$1:B$57,2,FALSE)</f>
        <v>RADIOGRAFIA DE TORAX (P.A.O A.P.Y LATERAL, DECUBITO LATERAL, OBLICUAS O LATERAL CON BARIO)</v>
      </c>
      <c r="K311" s="2"/>
      <c r="L311" s="2"/>
      <c r="M311" s="3"/>
      <c r="N311" s="57">
        <v>0</v>
      </c>
      <c r="O311" s="57">
        <f t="shared" si="8"/>
        <v>0</v>
      </c>
      <c r="P311" s="57">
        <f t="shared" si="9"/>
        <v>0</v>
      </c>
      <c r="R311" s="10"/>
    </row>
    <row r="312" spans="1:18" x14ac:dyDescent="0.25">
      <c r="A312" s="44">
        <v>45404</v>
      </c>
      <c r="B312" s="45" t="s">
        <v>695</v>
      </c>
      <c r="C312" s="46">
        <v>1071171282</v>
      </c>
      <c r="D312" s="3" t="s">
        <v>34</v>
      </c>
      <c r="E312" s="3" t="s">
        <v>386</v>
      </c>
      <c r="F312" s="47" t="s">
        <v>44</v>
      </c>
      <c r="G312" s="47" t="s">
        <v>50</v>
      </c>
      <c r="H312" s="48" t="s">
        <v>696</v>
      </c>
      <c r="I312" s="49">
        <v>871121</v>
      </c>
      <c r="J312" s="2" t="str">
        <f>VLOOKUP(I312,[1]Hoja6!A$1:B$57,2,FALSE)</f>
        <v>RADIOGRAFIA DE TORAX (P.A.O A.P.Y LATERAL, DECUBITO LATERAL, OBLICUAS O LATERAL CON BARIO)</v>
      </c>
      <c r="K312" s="2"/>
      <c r="L312" s="2"/>
      <c r="M312" s="3"/>
      <c r="N312" s="57">
        <v>93600</v>
      </c>
      <c r="O312" s="57">
        <f t="shared" si="8"/>
        <v>65519.999999999993</v>
      </c>
      <c r="P312" s="57">
        <f t="shared" si="9"/>
        <v>28080</v>
      </c>
      <c r="R312" s="10"/>
    </row>
    <row r="313" spans="1:18" x14ac:dyDescent="0.25">
      <c r="A313" s="44">
        <v>45404</v>
      </c>
      <c r="B313" s="45" t="s">
        <v>228</v>
      </c>
      <c r="C313" s="46">
        <v>17057499</v>
      </c>
      <c r="D313" s="3" t="s">
        <v>34</v>
      </c>
      <c r="E313" s="3" t="s">
        <v>35</v>
      </c>
      <c r="F313" s="47" t="s">
        <v>44</v>
      </c>
      <c r="G313" s="47" t="s">
        <v>50</v>
      </c>
      <c r="H313" s="48" t="s">
        <v>703</v>
      </c>
      <c r="I313" s="49">
        <v>871121</v>
      </c>
      <c r="J313" s="2" t="str">
        <f>VLOOKUP(I313,[1]Hoja6!A$1:B$57,2,FALSE)</f>
        <v>RADIOGRAFIA DE TORAX (P.A.O A.P.Y LATERAL, DECUBITO LATERAL, OBLICUAS O LATERAL CON BARIO)</v>
      </c>
      <c r="K313" s="2"/>
      <c r="L313" s="2"/>
      <c r="M313" s="3"/>
      <c r="N313" s="57">
        <v>93600</v>
      </c>
      <c r="O313" s="57">
        <f t="shared" si="8"/>
        <v>65519.999999999993</v>
      </c>
      <c r="P313" s="57">
        <f t="shared" si="9"/>
        <v>28080</v>
      </c>
      <c r="R313" s="10"/>
    </row>
    <row r="314" spans="1:18" x14ac:dyDescent="0.25">
      <c r="A314" s="44">
        <v>45404</v>
      </c>
      <c r="B314" s="45" t="s">
        <v>697</v>
      </c>
      <c r="C314" s="46">
        <v>35220033</v>
      </c>
      <c r="D314" s="3" t="s">
        <v>33</v>
      </c>
      <c r="E314" s="3">
        <v>49</v>
      </c>
      <c r="F314" s="47" t="s">
        <v>10</v>
      </c>
      <c r="G314" s="47" t="s">
        <v>50</v>
      </c>
      <c r="H314" s="48" t="s">
        <v>698</v>
      </c>
      <c r="I314" s="49">
        <v>871121</v>
      </c>
      <c r="J314" s="2" t="str">
        <f>VLOOKUP(I314,[1]Hoja6!A$1:B$57,2,FALSE)</f>
        <v>RADIOGRAFIA DE TORAX (P.A.O A.P.Y LATERAL, DECUBITO LATERAL, OBLICUAS O LATERAL CON BARIO)</v>
      </c>
      <c r="K314" s="2"/>
      <c r="L314" s="2"/>
      <c r="M314" s="3"/>
      <c r="N314" s="57">
        <v>72000</v>
      </c>
      <c r="O314" s="57">
        <f t="shared" si="8"/>
        <v>50400</v>
      </c>
      <c r="P314" s="57">
        <f t="shared" si="9"/>
        <v>21600</v>
      </c>
      <c r="R314" s="10"/>
    </row>
    <row r="315" spans="1:18" x14ac:dyDescent="0.25">
      <c r="A315" s="44">
        <v>45404</v>
      </c>
      <c r="B315" s="45" t="s">
        <v>414</v>
      </c>
      <c r="C315" s="46" t="s">
        <v>701</v>
      </c>
      <c r="D315" s="3" t="s">
        <v>33</v>
      </c>
      <c r="E315" s="3" t="s">
        <v>149</v>
      </c>
      <c r="F315" s="47" t="s">
        <v>410</v>
      </c>
      <c r="G315" s="47" t="s">
        <v>50</v>
      </c>
      <c r="H315" s="48" t="s">
        <v>702</v>
      </c>
      <c r="I315" s="49">
        <v>871121</v>
      </c>
      <c r="J315" s="2" t="str">
        <f>VLOOKUP(I315,[1]Hoja6!A$1:B$57,2,FALSE)</f>
        <v>RADIOGRAFIA DE TORAX (P.A.O A.P.Y LATERAL, DECUBITO LATERAL, OBLICUAS O LATERAL CON BARIO)</v>
      </c>
      <c r="K315" s="2"/>
      <c r="L315" s="2"/>
      <c r="M315" s="3"/>
      <c r="N315" s="57">
        <v>104000</v>
      </c>
      <c r="O315" s="57">
        <f t="shared" si="8"/>
        <v>72800</v>
      </c>
      <c r="P315" s="57">
        <f t="shared" si="9"/>
        <v>31200</v>
      </c>
      <c r="R315" s="10"/>
    </row>
    <row r="316" spans="1:18" x14ac:dyDescent="0.25">
      <c r="A316" s="44">
        <v>45405</v>
      </c>
      <c r="B316" s="45" t="s">
        <v>847</v>
      </c>
      <c r="C316" s="46">
        <v>20273806</v>
      </c>
      <c r="D316" s="3" t="s">
        <v>33</v>
      </c>
      <c r="E316" s="3" t="s">
        <v>35</v>
      </c>
      <c r="F316" s="47" t="s">
        <v>44</v>
      </c>
      <c r="G316" s="47" t="s">
        <v>217</v>
      </c>
      <c r="H316" s="48" t="s">
        <v>848</v>
      </c>
      <c r="I316" s="49">
        <v>871121</v>
      </c>
      <c r="J316" s="2" t="str">
        <f>VLOOKUP(I316,[1]Hoja6!A$1:B$57,2,FALSE)</f>
        <v>RADIOGRAFIA DE TORAX (P.A.O A.P.Y LATERAL, DECUBITO LATERAL, OBLICUAS O LATERAL CON BARIO)</v>
      </c>
      <c r="K316" s="2"/>
      <c r="L316" s="2"/>
      <c r="M316" s="3"/>
      <c r="N316" s="57">
        <v>0</v>
      </c>
      <c r="O316" s="57">
        <f t="shared" si="8"/>
        <v>0</v>
      </c>
      <c r="P316" s="57">
        <f t="shared" si="9"/>
        <v>0</v>
      </c>
      <c r="R316" s="10"/>
    </row>
    <row r="317" spans="1:18" x14ac:dyDescent="0.25">
      <c r="A317" s="44">
        <v>45405</v>
      </c>
      <c r="B317" s="45" t="s">
        <v>830</v>
      </c>
      <c r="C317" s="46">
        <v>11350096</v>
      </c>
      <c r="D317" s="3" t="s">
        <v>34</v>
      </c>
      <c r="E317" s="3" t="s">
        <v>56</v>
      </c>
      <c r="F317" s="47" t="s">
        <v>365</v>
      </c>
      <c r="G317" s="47" t="s">
        <v>217</v>
      </c>
      <c r="H317" s="48" t="s">
        <v>831</v>
      </c>
      <c r="I317" s="49">
        <v>873313</v>
      </c>
      <c r="J317" s="2" t="str">
        <f>VLOOKUP(I317,[1]Hoja6!A$1:B$57,2,FALSE)</f>
        <v>RADIOGRAFIA DE PIERNA AP Y LATERAL</v>
      </c>
      <c r="K317" s="2"/>
      <c r="L317" s="2"/>
      <c r="M317" s="3"/>
      <c r="N317" s="57">
        <v>0</v>
      </c>
      <c r="O317" s="57">
        <f t="shared" si="8"/>
        <v>0</v>
      </c>
      <c r="P317" s="57">
        <f t="shared" si="9"/>
        <v>0</v>
      </c>
      <c r="R317" s="10"/>
    </row>
    <row r="318" spans="1:18" x14ac:dyDescent="0.25">
      <c r="A318" s="44">
        <v>45405</v>
      </c>
      <c r="B318" s="45" t="s">
        <v>830</v>
      </c>
      <c r="C318" s="46">
        <v>11350096</v>
      </c>
      <c r="D318" s="3" t="s">
        <v>34</v>
      </c>
      <c r="E318" s="3" t="s">
        <v>56</v>
      </c>
      <c r="F318" s="47" t="s">
        <v>365</v>
      </c>
      <c r="G318" s="47" t="s">
        <v>217</v>
      </c>
      <c r="H318" s="48" t="s">
        <v>831</v>
      </c>
      <c r="I318" s="49">
        <v>873333</v>
      </c>
      <c r="J318" s="2" t="str">
        <f>VLOOKUP(I318,[1]Hoja6!A$1:B$57,2,FALSE)</f>
        <v>RADIOGRAFÍA DE PIE (AP, LATERAL Y OBLICUA)</v>
      </c>
      <c r="K318" s="2"/>
      <c r="L318" s="2"/>
      <c r="M318" s="3"/>
      <c r="N318" s="57">
        <v>0</v>
      </c>
      <c r="O318" s="57">
        <f t="shared" si="8"/>
        <v>0</v>
      </c>
      <c r="P318" s="57">
        <f t="shared" si="9"/>
        <v>0</v>
      </c>
      <c r="R318" s="10"/>
    </row>
    <row r="319" spans="1:18" x14ac:dyDescent="0.25">
      <c r="A319" s="44">
        <v>45405</v>
      </c>
      <c r="B319" s="45" t="s">
        <v>830</v>
      </c>
      <c r="C319" s="46">
        <v>11350096</v>
      </c>
      <c r="D319" s="3" t="s">
        <v>34</v>
      </c>
      <c r="E319" s="3" t="s">
        <v>56</v>
      </c>
      <c r="F319" s="47" t="s">
        <v>365</v>
      </c>
      <c r="G319" s="47" t="s">
        <v>217</v>
      </c>
      <c r="H319" s="48" t="s">
        <v>831</v>
      </c>
      <c r="I319" s="49">
        <v>873431</v>
      </c>
      <c r="J319" s="2" t="str">
        <f>VLOOKUP(I319,[1]Hoja6!A$1:B$57,2,FALSE)</f>
        <v>RADIOGRAFIA DE TOBILLO AP LATERAL Y ROTACION INTERNA</v>
      </c>
      <c r="K319" s="2"/>
      <c r="L319" s="2"/>
      <c r="M319" s="3"/>
      <c r="N319" s="57">
        <v>0</v>
      </c>
      <c r="O319" s="57">
        <f t="shared" si="8"/>
        <v>0</v>
      </c>
      <c r="P319" s="57">
        <f t="shared" si="9"/>
        <v>0</v>
      </c>
      <c r="R319" s="10"/>
    </row>
    <row r="320" spans="1:18" x14ac:dyDescent="0.25">
      <c r="A320" s="44">
        <v>45405</v>
      </c>
      <c r="B320" s="45" t="s">
        <v>840</v>
      </c>
      <c r="C320" s="46">
        <v>1071168496</v>
      </c>
      <c r="D320" s="3" t="s">
        <v>34</v>
      </c>
      <c r="E320" s="3" t="s">
        <v>129</v>
      </c>
      <c r="F320" s="47" t="s">
        <v>44</v>
      </c>
      <c r="G320" s="47" t="s">
        <v>217</v>
      </c>
      <c r="H320" s="48" t="s">
        <v>841</v>
      </c>
      <c r="I320" s="49">
        <v>870001</v>
      </c>
      <c r="J320" s="2" t="str">
        <f>VLOOKUP(I320,[1]Hoja6!A$1:B$57,2,FALSE)</f>
        <v>RADIOGRAFIA DE CRANEO SIMPLE</v>
      </c>
      <c r="K320" s="2"/>
      <c r="L320" s="2"/>
      <c r="M320" s="3"/>
      <c r="N320" s="57">
        <v>0</v>
      </c>
      <c r="O320" s="57">
        <f t="shared" si="8"/>
        <v>0</v>
      </c>
      <c r="P320" s="57">
        <f t="shared" si="9"/>
        <v>0</v>
      </c>
      <c r="R320" s="10"/>
    </row>
    <row r="321" spans="1:18" x14ac:dyDescent="0.25">
      <c r="A321" s="44">
        <v>45405</v>
      </c>
      <c r="B321" s="45" t="s">
        <v>840</v>
      </c>
      <c r="C321" s="46">
        <v>1071168496</v>
      </c>
      <c r="D321" s="3" t="s">
        <v>34</v>
      </c>
      <c r="E321" s="3" t="s">
        <v>129</v>
      </c>
      <c r="F321" s="47" t="s">
        <v>44</v>
      </c>
      <c r="G321" s="47" t="s">
        <v>217</v>
      </c>
      <c r="H321" s="48" t="s">
        <v>841</v>
      </c>
      <c r="I321" s="49">
        <v>873204</v>
      </c>
      <c r="J321" s="2" t="str">
        <f>VLOOKUP(I321,[1]Hoja6!A$1:B$57,2,FALSE)</f>
        <v>RADIOGRAFIA DE HOMBRO</v>
      </c>
      <c r="K321" s="2"/>
      <c r="L321" s="2"/>
      <c r="M321" s="3"/>
      <c r="N321" s="57">
        <v>0</v>
      </c>
      <c r="O321" s="57">
        <f t="shared" si="8"/>
        <v>0</v>
      </c>
      <c r="P321" s="57">
        <f t="shared" si="9"/>
        <v>0</v>
      </c>
      <c r="R321" s="10"/>
    </row>
    <row r="322" spans="1:18" x14ac:dyDescent="0.25">
      <c r="A322" s="44">
        <v>45405</v>
      </c>
      <c r="B322" s="45" t="s">
        <v>832</v>
      </c>
      <c r="C322" s="46">
        <v>20675260</v>
      </c>
      <c r="D322" s="3" t="s">
        <v>33</v>
      </c>
      <c r="E322" s="3" t="s">
        <v>833</v>
      </c>
      <c r="F322" s="47" t="s">
        <v>10</v>
      </c>
      <c r="G322" s="47" t="s">
        <v>31</v>
      </c>
      <c r="H322" s="48" t="s">
        <v>834</v>
      </c>
      <c r="I322" s="49">
        <v>871121</v>
      </c>
      <c r="J322" s="2" t="str">
        <f>VLOOKUP(I322,[1]Hoja6!A$1:B$57,2,FALSE)</f>
        <v>RADIOGRAFIA DE TORAX (P.A.O A.P.Y LATERAL, DECUBITO LATERAL, OBLICUAS O LATERAL CON BARIO)</v>
      </c>
      <c r="K322" s="2"/>
      <c r="L322" s="2"/>
      <c r="M322" s="3"/>
      <c r="N322" s="57">
        <v>0</v>
      </c>
      <c r="O322" s="57">
        <f t="shared" si="8"/>
        <v>0</v>
      </c>
      <c r="P322" s="57">
        <f t="shared" si="9"/>
        <v>0</v>
      </c>
      <c r="R322" s="10"/>
    </row>
    <row r="323" spans="1:18" x14ac:dyDescent="0.25">
      <c r="A323" s="44">
        <v>45405</v>
      </c>
      <c r="B323" s="45" t="s">
        <v>849</v>
      </c>
      <c r="C323" s="46">
        <v>1071168821</v>
      </c>
      <c r="D323" s="3" t="s">
        <v>34</v>
      </c>
      <c r="E323" s="3" t="s">
        <v>395</v>
      </c>
      <c r="F323" s="47" t="s">
        <v>220</v>
      </c>
      <c r="G323" s="47" t="s">
        <v>31</v>
      </c>
      <c r="H323" s="48" t="s">
        <v>850</v>
      </c>
      <c r="I323" s="49">
        <v>873206</v>
      </c>
      <c r="J323" s="2" t="str">
        <f>VLOOKUP(I323,[1]Hoja6!A$1:B$57,2,FALSE)</f>
        <v>RADIOGRAFIA DE MUÑECA</v>
      </c>
      <c r="K323" s="2"/>
      <c r="L323" s="2"/>
      <c r="M323" s="3"/>
      <c r="N323" s="57">
        <v>0</v>
      </c>
      <c r="O323" s="57">
        <f t="shared" si="8"/>
        <v>0</v>
      </c>
      <c r="P323" s="57">
        <f t="shared" si="9"/>
        <v>0</v>
      </c>
      <c r="R323" s="10"/>
    </row>
    <row r="324" spans="1:18" x14ac:dyDescent="0.25">
      <c r="A324" s="44">
        <v>45405</v>
      </c>
      <c r="B324" s="45" t="s">
        <v>849</v>
      </c>
      <c r="C324" s="46">
        <v>1071168821</v>
      </c>
      <c r="D324" s="3" t="s">
        <v>34</v>
      </c>
      <c r="E324" s="3" t="s">
        <v>395</v>
      </c>
      <c r="F324" s="47" t="s">
        <v>220</v>
      </c>
      <c r="G324" s="47" t="s">
        <v>31</v>
      </c>
      <c r="H324" s="48" t="s">
        <v>850</v>
      </c>
      <c r="I324" s="49">
        <v>873210</v>
      </c>
      <c r="J324" s="2" t="str">
        <f>VLOOKUP(I324,[1]Hoja6!A$1:B$57,2,FALSE)</f>
        <v>RADIOGRAFIA DE DEDOS EN MANO</v>
      </c>
      <c r="K324" s="2"/>
      <c r="L324" s="2"/>
      <c r="M324" s="3"/>
      <c r="N324" s="57">
        <v>0</v>
      </c>
      <c r="O324" s="57">
        <f t="shared" si="8"/>
        <v>0</v>
      </c>
      <c r="P324" s="57">
        <f t="shared" si="9"/>
        <v>0</v>
      </c>
      <c r="R324" s="10"/>
    </row>
    <row r="325" spans="1:18" x14ac:dyDescent="0.25">
      <c r="A325" s="44">
        <v>45405</v>
      </c>
      <c r="B325" s="45" t="s">
        <v>825</v>
      </c>
      <c r="C325" s="46">
        <v>3068415</v>
      </c>
      <c r="D325" s="3" t="s">
        <v>34</v>
      </c>
      <c r="E325" s="3" t="s">
        <v>826</v>
      </c>
      <c r="F325" s="47" t="s">
        <v>220</v>
      </c>
      <c r="G325" s="47" t="s">
        <v>50</v>
      </c>
      <c r="H325" s="48" t="s">
        <v>827</v>
      </c>
      <c r="I325" s="49">
        <v>871121</v>
      </c>
      <c r="J325" s="2" t="str">
        <f>VLOOKUP(I325,[1]Hoja6!A$1:B$57,2,FALSE)</f>
        <v>RADIOGRAFIA DE TORAX (P.A.O A.P.Y LATERAL, DECUBITO LATERAL, OBLICUAS O LATERAL CON BARIO)</v>
      </c>
      <c r="K325" s="2"/>
      <c r="L325" s="2"/>
      <c r="M325" s="3"/>
      <c r="N325" s="57">
        <v>83200</v>
      </c>
      <c r="O325" s="57">
        <f t="shared" si="8"/>
        <v>58239.999999999993</v>
      </c>
      <c r="P325" s="57">
        <f t="shared" si="9"/>
        <v>24960</v>
      </c>
      <c r="R325" s="10"/>
    </row>
    <row r="326" spans="1:18" x14ac:dyDescent="0.25">
      <c r="A326" s="44">
        <v>45405</v>
      </c>
      <c r="B326" s="45" t="s">
        <v>1011</v>
      </c>
      <c r="C326" s="46">
        <v>21780158</v>
      </c>
      <c r="D326" s="3" t="s">
        <v>34</v>
      </c>
      <c r="E326" s="3" t="s">
        <v>484</v>
      </c>
      <c r="F326" s="47" t="s">
        <v>10</v>
      </c>
      <c r="G326" s="47" t="s">
        <v>50</v>
      </c>
      <c r="H326" s="48" t="s">
        <v>837</v>
      </c>
      <c r="I326" s="49">
        <v>871121</v>
      </c>
      <c r="J326" s="2" t="str">
        <f>VLOOKUP(I326,[1]Hoja6!A$1:B$57,2,FALSE)</f>
        <v>RADIOGRAFIA DE TORAX (P.A.O A.P.Y LATERAL, DECUBITO LATERAL, OBLICUAS O LATERAL CON BARIO)</v>
      </c>
      <c r="K326" s="2"/>
      <c r="L326" s="2"/>
      <c r="M326" s="3"/>
      <c r="N326" s="57">
        <v>72000</v>
      </c>
      <c r="O326" s="57">
        <f t="shared" si="8"/>
        <v>50400</v>
      </c>
      <c r="P326" s="57">
        <f t="shared" si="9"/>
        <v>21600</v>
      </c>
      <c r="R326" s="10"/>
    </row>
    <row r="327" spans="1:18" x14ac:dyDescent="0.25">
      <c r="A327" s="44">
        <v>45405</v>
      </c>
      <c r="B327" s="45" t="s">
        <v>845</v>
      </c>
      <c r="C327" s="46">
        <v>1071172912</v>
      </c>
      <c r="D327" s="3" t="s">
        <v>33</v>
      </c>
      <c r="E327" s="3" t="s">
        <v>425</v>
      </c>
      <c r="F327" s="47" t="s">
        <v>30</v>
      </c>
      <c r="G327" s="47" t="s">
        <v>217</v>
      </c>
      <c r="H327" s="48" t="s">
        <v>846</v>
      </c>
      <c r="I327" s="49">
        <v>871121</v>
      </c>
      <c r="J327" s="2" t="str">
        <f>VLOOKUP(I327,[1]Hoja6!A$1:B$57,2,FALSE)</f>
        <v>RADIOGRAFIA DE TORAX (P.A.O A.P.Y LATERAL, DECUBITO LATERAL, OBLICUAS O LATERAL CON BARIO)</v>
      </c>
      <c r="K327" s="2"/>
      <c r="L327" s="2"/>
      <c r="M327" s="3"/>
      <c r="N327" s="57">
        <v>0</v>
      </c>
      <c r="O327" s="57">
        <f t="shared" si="8"/>
        <v>0</v>
      </c>
      <c r="P327" s="57">
        <f t="shared" si="9"/>
        <v>0</v>
      </c>
      <c r="R327" s="10"/>
    </row>
    <row r="328" spans="1:18" x14ac:dyDescent="0.25">
      <c r="A328" s="44">
        <v>45405</v>
      </c>
      <c r="B328" s="45" t="s">
        <v>842</v>
      </c>
      <c r="C328" s="46">
        <v>1071162597</v>
      </c>
      <c r="D328" s="3" t="s">
        <v>34</v>
      </c>
      <c r="E328" s="3" t="s">
        <v>43</v>
      </c>
      <c r="F328" s="47" t="s">
        <v>843</v>
      </c>
      <c r="G328" s="47" t="s">
        <v>31</v>
      </c>
      <c r="H328" s="48" t="s">
        <v>844</v>
      </c>
      <c r="I328" s="49">
        <v>871111</v>
      </c>
      <c r="J328" s="2" t="str">
        <f>VLOOKUP(I328,[1]Hoja6!A$1:B$57,2,FALSE)</f>
        <v>RADIOGRAFIA DE REJA COSTAL</v>
      </c>
      <c r="K328" s="2"/>
      <c r="L328" s="2"/>
      <c r="M328" s="3"/>
      <c r="N328" s="57">
        <v>0</v>
      </c>
      <c r="O328" s="57">
        <f t="shared" ref="O328:O374" si="10">+N328*70%</f>
        <v>0</v>
      </c>
      <c r="P328" s="57">
        <f t="shared" ref="P328:P374" si="11">+N328*30%</f>
        <v>0</v>
      </c>
      <c r="R328" s="10"/>
    </row>
    <row r="329" spans="1:18" x14ac:dyDescent="0.25">
      <c r="A329" s="44">
        <v>45405</v>
      </c>
      <c r="B329" s="45" t="s">
        <v>838</v>
      </c>
      <c r="C329" s="46">
        <v>2178016</v>
      </c>
      <c r="D329" s="3" t="s">
        <v>33</v>
      </c>
      <c r="E329" s="3" t="s">
        <v>389</v>
      </c>
      <c r="F329" s="47" t="s">
        <v>10</v>
      </c>
      <c r="G329" s="47" t="s">
        <v>50</v>
      </c>
      <c r="H329" s="48" t="s">
        <v>839</v>
      </c>
      <c r="I329" s="49">
        <v>871040</v>
      </c>
      <c r="J329" s="2" t="str">
        <f>VLOOKUP(I329,[1]Hoja6!A$1:B$57,2,FALSE)</f>
        <v>RADIOGRAFIA DE COLUMNA LUMBOSACRA</v>
      </c>
      <c r="K329" s="2"/>
      <c r="L329" s="2"/>
      <c r="M329" s="3"/>
      <c r="N329" s="57">
        <v>101430</v>
      </c>
      <c r="O329" s="57">
        <f t="shared" si="10"/>
        <v>71001</v>
      </c>
      <c r="P329" s="57">
        <f t="shared" si="11"/>
        <v>30429</v>
      </c>
      <c r="R329" s="10"/>
    </row>
    <row r="330" spans="1:18" x14ac:dyDescent="0.25">
      <c r="A330" s="44">
        <v>45405</v>
      </c>
      <c r="B330" s="45" t="s">
        <v>838</v>
      </c>
      <c r="C330" s="46">
        <v>2178016</v>
      </c>
      <c r="D330" s="3" t="s">
        <v>33</v>
      </c>
      <c r="E330" s="3" t="s">
        <v>389</v>
      </c>
      <c r="F330" s="47" t="s">
        <v>10</v>
      </c>
      <c r="G330" s="47" t="s">
        <v>50</v>
      </c>
      <c r="H330" s="48" t="s">
        <v>839</v>
      </c>
      <c r="I330" s="49">
        <v>873420</v>
      </c>
      <c r="J330" s="2" t="str">
        <f>VLOOKUP(I330,[1]Hoja6!A$1:B$57,2,FALSE)</f>
        <v>RADIOGRAFIA DE RODILLA AP, LATERAL</v>
      </c>
      <c r="K330" s="2"/>
      <c r="L330" s="2"/>
      <c r="M330" s="3"/>
      <c r="N330" s="57">
        <v>65700</v>
      </c>
      <c r="O330" s="57">
        <f t="shared" si="10"/>
        <v>45990</v>
      </c>
      <c r="P330" s="57">
        <f t="shared" si="11"/>
        <v>19710</v>
      </c>
      <c r="R330" s="10"/>
    </row>
    <row r="331" spans="1:18" x14ac:dyDescent="0.25">
      <c r="A331" s="44">
        <v>45405</v>
      </c>
      <c r="B331" s="45" t="s">
        <v>838</v>
      </c>
      <c r="C331" s="46">
        <v>2178016</v>
      </c>
      <c r="D331" s="3" t="s">
        <v>33</v>
      </c>
      <c r="E331" s="3" t="s">
        <v>389</v>
      </c>
      <c r="F331" s="47" t="s">
        <v>10</v>
      </c>
      <c r="G331" s="47" t="s">
        <v>50</v>
      </c>
      <c r="H331" s="48" t="s">
        <v>839</v>
      </c>
      <c r="I331" s="49">
        <v>873422</v>
      </c>
      <c r="J331" s="2" t="str">
        <f>VLOOKUP(I331,[1]Hoja6!A$1:B$57,2,FALSE)</f>
        <v>RADIOGRAFIA DE RODILLAS COMPARATIVAS POSICION VERTICAL (UNICAMENTE VISTA ANTEROPOSTERIOR)    (54)</v>
      </c>
      <c r="K331" s="2"/>
      <c r="L331" s="2"/>
      <c r="M331" s="3"/>
      <c r="N331" s="57">
        <v>873422</v>
      </c>
      <c r="O331" s="57">
        <f t="shared" si="10"/>
        <v>611395.39999999991</v>
      </c>
      <c r="P331" s="57">
        <f t="shared" si="11"/>
        <v>262026.59999999998</v>
      </c>
      <c r="R331" s="10"/>
    </row>
    <row r="332" spans="1:18" x14ac:dyDescent="0.25">
      <c r="A332" s="44">
        <v>45405</v>
      </c>
      <c r="B332" s="45" t="s">
        <v>828</v>
      </c>
      <c r="C332" s="46">
        <v>20677395</v>
      </c>
      <c r="D332" s="3" t="s">
        <v>33</v>
      </c>
      <c r="E332" s="3" t="s">
        <v>29</v>
      </c>
      <c r="F332" s="47" t="s">
        <v>410</v>
      </c>
      <c r="G332" s="47" t="s">
        <v>50</v>
      </c>
      <c r="H332" s="48" t="s">
        <v>829</v>
      </c>
      <c r="I332" s="49">
        <v>871121</v>
      </c>
      <c r="J332" s="2" t="str">
        <f>VLOOKUP(I332,[1]Hoja6!A$1:B$57,2,FALSE)</f>
        <v>RADIOGRAFIA DE TORAX (P.A.O A.P.Y LATERAL, DECUBITO LATERAL, OBLICUAS O LATERAL CON BARIO)</v>
      </c>
      <c r="K332" s="2"/>
      <c r="L332" s="2"/>
      <c r="M332" s="3"/>
      <c r="N332" s="57">
        <v>104000</v>
      </c>
      <c r="O332" s="57">
        <f t="shared" si="10"/>
        <v>72800</v>
      </c>
      <c r="P332" s="57">
        <f t="shared" si="11"/>
        <v>31200</v>
      </c>
      <c r="R332" s="10"/>
    </row>
    <row r="333" spans="1:18" x14ac:dyDescent="0.25">
      <c r="A333" s="44">
        <v>45405</v>
      </c>
      <c r="B333" s="45" t="s">
        <v>823</v>
      </c>
      <c r="C333" s="46">
        <v>11232237</v>
      </c>
      <c r="D333" s="3" t="s">
        <v>34</v>
      </c>
      <c r="E333" s="3" t="s">
        <v>292</v>
      </c>
      <c r="F333" s="47" t="s">
        <v>220</v>
      </c>
      <c r="G333" s="47" t="s">
        <v>31</v>
      </c>
      <c r="H333" s="48" t="s">
        <v>824</v>
      </c>
      <c r="I333" s="49">
        <v>871111</v>
      </c>
      <c r="J333" s="2" t="str">
        <f>VLOOKUP(I333,[1]Hoja6!A$1:B$57,2,FALSE)</f>
        <v>RADIOGRAFIA DE REJA COSTAL</v>
      </c>
      <c r="K333" s="2"/>
      <c r="L333" s="2"/>
      <c r="M333" s="3"/>
      <c r="N333" s="57">
        <v>0</v>
      </c>
      <c r="O333" s="57">
        <f t="shared" si="10"/>
        <v>0</v>
      </c>
      <c r="P333" s="57">
        <f t="shared" si="11"/>
        <v>0</v>
      </c>
      <c r="R333" s="10"/>
    </row>
    <row r="334" spans="1:18" x14ac:dyDescent="0.25">
      <c r="A334" s="44">
        <v>45405</v>
      </c>
      <c r="B334" s="45" t="s">
        <v>835</v>
      </c>
      <c r="C334" s="46">
        <v>1073252799</v>
      </c>
      <c r="D334" s="3" t="s">
        <v>34</v>
      </c>
      <c r="E334" s="3" t="s">
        <v>308</v>
      </c>
      <c r="F334" s="47" t="s">
        <v>44</v>
      </c>
      <c r="G334" s="47" t="s">
        <v>50</v>
      </c>
      <c r="H334" s="48" t="s">
        <v>836</v>
      </c>
      <c r="I334" s="49">
        <v>873412</v>
      </c>
      <c r="J334" s="2" t="str">
        <f>VLOOKUP(I334,[1]Hoja6!A$1:B$57,2,FALSE)</f>
        <v>RADIOGRAFIA DE PELVIS (CADERA) COMPARATIVA    (54)</v>
      </c>
      <c r="K334" s="2"/>
      <c r="L334" s="2"/>
      <c r="M334" s="3"/>
      <c r="N334" s="57">
        <v>38610</v>
      </c>
      <c r="O334" s="57">
        <f t="shared" si="10"/>
        <v>27027</v>
      </c>
      <c r="P334" s="57">
        <f t="shared" si="11"/>
        <v>11583</v>
      </c>
      <c r="R334" s="10"/>
    </row>
    <row r="335" spans="1:18" x14ac:dyDescent="0.25">
      <c r="A335" s="44">
        <v>45405</v>
      </c>
      <c r="B335" s="45" t="s">
        <v>835</v>
      </c>
      <c r="C335" s="46">
        <v>1073252799</v>
      </c>
      <c r="D335" s="3" t="s">
        <v>34</v>
      </c>
      <c r="E335" s="3" t="s">
        <v>308</v>
      </c>
      <c r="F335" s="47" t="s">
        <v>44</v>
      </c>
      <c r="G335" s="47" t="s">
        <v>50</v>
      </c>
      <c r="H335" s="48" t="s">
        <v>836</v>
      </c>
      <c r="I335" s="49">
        <v>873411</v>
      </c>
      <c r="J335" s="2" t="str">
        <f>VLOOKUP(I335,[1]Hoja6!A$1:B$57,2,FALSE)</f>
        <v>RADIOGRAFIA DE PELVIS O  ARTICULACION COXO-FEMORAL  (AP, LATERAL )</v>
      </c>
      <c r="K335" s="2"/>
      <c r="L335" s="2"/>
      <c r="M335" s="3"/>
      <c r="N335" s="57">
        <v>72540</v>
      </c>
      <c r="O335" s="57">
        <f t="shared" si="10"/>
        <v>50778</v>
      </c>
      <c r="P335" s="57">
        <f t="shared" si="11"/>
        <v>21762</v>
      </c>
      <c r="R335" s="10"/>
    </row>
    <row r="336" spans="1:18" x14ac:dyDescent="0.25">
      <c r="A336" s="44">
        <v>45406</v>
      </c>
      <c r="B336" s="45" t="s">
        <v>865</v>
      </c>
      <c r="C336" s="46">
        <v>20678866</v>
      </c>
      <c r="D336" s="3" t="s">
        <v>33</v>
      </c>
      <c r="E336" s="3">
        <v>53</v>
      </c>
      <c r="F336" s="47" t="s">
        <v>44</v>
      </c>
      <c r="G336" s="47" t="s">
        <v>50</v>
      </c>
      <c r="H336" s="48" t="s">
        <v>864</v>
      </c>
      <c r="I336" s="49">
        <v>873420</v>
      </c>
      <c r="J336" s="2" t="str">
        <f>VLOOKUP(I336,[1]Hoja6!A$1:B$57,2,FALSE)</f>
        <v>RADIOGRAFIA DE RODILLA AP, LATERAL</v>
      </c>
      <c r="K336" s="2"/>
      <c r="L336" s="2"/>
      <c r="M336" s="3"/>
      <c r="N336" s="57">
        <v>85410</v>
      </c>
      <c r="O336" s="57">
        <f t="shared" si="10"/>
        <v>59786.999999999993</v>
      </c>
      <c r="P336" s="57">
        <f t="shared" si="11"/>
        <v>25623</v>
      </c>
      <c r="R336" s="10"/>
    </row>
    <row r="337" spans="1:18" x14ac:dyDescent="0.25">
      <c r="A337" s="44">
        <v>45406</v>
      </c>
      <c r="B337" s="45" t="s">
        <v>865</v>
      </c>
      <c r="C337" s="46" t="s">
        <v>1012</v>
      </c>
      <c r="D337" s="3" t="e">
        <v>#N/A</v>
      </c>
      <c r="E337" s="3" t="e">
        <v>#N/A</v>
      </c>
      <c r="F337" s="47" t="s">
        <v>44</v>
      </c>
      <c r="G337" s="47" t="s">
        <v>50</v>
      </c>
      <c r="H337" s="48" t="s">
        <v>864</v>
      </c>
      <c r="I337" s="49">
        <v>873422</v>
      </c>
      <c r="J337" s="2" t="str">
        <f>VLOOKUP(I337,[1]Hoja6!A$1:B$57,2,FALSE)</f>
        <v>RADIOGRAFIA DE RODILLAS COMPARATIVAS POSICION VERTICAL (UNICAMENTE VISTA ANTEROPOSTERIOR)    (54)</v>
      </c>
      <c r="K337" s="2"/>
      <c r="L337" s="2"/>
      <c r="M337" s="3"/>
      <c r="N337" s="57">
        <v>38610</v>
      </c>
      <c r="O337" s="57">
        <f t="shared" si="10"/>
        <v>27027</v>
      </c>
      <c r="P337" s="57">
        <f t="shared" si="11"/>
        <v>11583</v>
      </c>
      <c r="R337" s="10"/>
    </row>
    <row r="338" spans="1:18" x14ac:dyDescent="0.25">
      <c r="A338" s="44">
        <v>45406</v>
      </c>
      <c r="B338" s="45" t="s">
        <v>857</v>
      </c>
      <c r="C338" s="46">
        <v>1106888906</v>
      </c>
      <c r="D338" s="3" t="s">
        <v>33</v>
      </c>
      <c r="E338" s="3" t="s">
        <v>43</v>
      </c>
      <c r="F338" s="47" t="s">
        <v>10</v>
      </c>
      <c r="G338" s="47" t="s">
        <v>217</v>
      </c>
      <c r="H338" s="48" t="s">
        <v>858</v>
      </c>
      <c r="I338" s="49">
        <v>871121</v>
      </c>
      <c r="J338" s="2" t="str">
        <f>VLOOKUP(I338,[1]Hoja6!A$1:B$57,2,FALSE)</f>
        <v>RADIOGRAFIA DE TORAX (P.A.O A.P.Y LATERAL, DECUBITO LATERAL, OBLICUAS O LATERAL CON BARIO)</v>
      </c>
      <c r="K338" s="2"/>
      <c r="L338" s="2"/>
      <c r="M338" s="3"/>
      <c r="N338" s="57">
        <v>72000</v>
      </c>
      <c r="O338" s="57">
        <f t="shared" si="10"/>
        <v>50400</v>
      </c>
      <c r="P338" s="57">
        <f t="shared" si="11"/>
        <v>21600</v>
      </c>
      <c r="R338" s="10"/>
    </row>
    <row r="339" spans="1:18" x14ac:dyDescent="0.25">
      <c r="A339" s="44">
        <v>45406</v>
      </c>
      <c r="B339" s="45" t="s">
        <v>876</v>
      </c>
      <c r="C339" s="46">
        <v>35220100</v>
      </c>
      <c r="D339" s="3" t="s">
        <v>33</v>
      </c>
      <c r="E339" s="3" t="s">
        <v>389</v>
      </c>
      <c r="F339" s="47" t="s">
        <v>44</v>
      </c>
      <c r="G339" s="47" t="s">
        <v>217</v>
      </c>
      <c r="H339" s="48" t="s">
        <v>877</v>
      </c>
      <c r="I339" s="49">
        <v>873204</v>
      </c>
      <c r="J339" s="2" t="str">
        <f>VLOOKUP(I339,[1]Hoja6!A$1:B$57,2,FALSE)</f>
        <v>RADIOGRAFIA DE HOMBRO</v>
      </c>
      <c r="K339" s="2"/>
      <c r="L339" s="2"/>
      <c r="M339" s="3"/>
      <c r="N339" s="57">
        <v>0</v>
      </c>
      <c r="O339" s="57">
        <f t="shared" si="10"/>
        <v>0</v>
      </c>
      <c r="P339" s="57">
        <f t="shared" si="11"/>
        <v>0</v>
      </c>
      <c r="R339" s="10"/>
    </row>
    <row r="340" spans="1:18" x14ac:dyDescent="0.25">
      <c r="A340" s="44">
        <v>45406</v>
      </c>
      <c r="B340" s="45" t="s">
        <v>876</v>
      </c>
      <c r="C340" s="46">
        <v>35220100</v>
      </c>
      <c r="D340" s="3" t="s">
        <v>33</v>
      </c>
      <c r="E340" s="3" t="s">
        <v>389</v>
      </c>
      <c r="F340" s="47" t="s">
        <v>44</v>
      </c>
      <c r="G340" s="47" t="s">
        <v>217</v>
      </c>
      <c r="H340" s="48" t="s">
        <v>877</v>
      </c>
      <c r="I340" s="49">
        <v>873112</v>
      </c>
      <c r="J340" s="2" t="str">
        <f>VLOOKUP(I340,[1]Hoja6!A$1:B$57,2,FALSE)</f>
        <v>RADIOGRAFIA DE CLAVICULA</v>
      </c>
      <c r="K340" s="2"/>
      <c r="L340" s="2"/>
      <c r="M340" s="3"/>
      <c r="N340" s="57">
        <v>0</v>
      </c>
      <c r="O340" s="57">
        <f t="shared" si="10"/>
        <v>0</v>
      </c>
      <c r="P340" s="57">
        <f t="shared" si="11"/>
        <v>0</v>
      </c>
      <c r="R340" s="10"/>
    </row>
    <row r="341" spans="1:18" x14ac:dyDescent="0.25">
      <c r="A341" s="44">
        <v>45406</v>
      </c>
      <c r="B341" s="45" t="s">
        <v>872</v>
      </c>
      <c r="C341" s="46">
        <v>19319897</v>
      </c>
      <c r="D341" s="3" t="s">
        <v>34</v>
      </c>
      <c r="E341" s="3">
        <v>65</v>
      </c>
      <c r="F341" s="47" t="s">
        <v>410</v>
      </c>
      <c r="G341" s="47" t="s">
        <v>50</v>
      </c>
      <c r="H341" s="48" t="s">
        <v>871</v>
      </c>
      <c r="I341" s="49">
        <v>871121</v>
      </c>
      <c r="J341" s="2" t="str">
        <f>VLOOKUP(I341,[1]Hoja6!A$1:B$57,2,FALSE)</f>
        <v>RADIOGRAFIA DE TORAX (P.A.O A.P.Y LATERAL, DECUBITO LATERAL, OBLICUAS O LATERAL CON BARIO)</v>
      </c>
      <c r="K341" s="2"/>
      <c r="L341" s="2"/>
      <c r="M341" s="3"/>
      <c r="N341" s="57">
        <v>104000</v>
      </c>
      <c r="O341" s="57">
        <f t="shared" si="10"/>
        <v>72800</v>
      </c>
      <c r="P341" s="57">
        <f t="shared" si="11"/>
        <v>31200</v>
      </c>
      <c r="R341" s="10"/>
    </row>
    <row r="342" spans="1:18" x14ac:dyDescent="0.25">
      <c r="A342" s="44">
        <v>45406</v>
      </c>
      <c r="B342" s="45" t="s">
        <v>375</v>
      </c>
      <c r="C342" s="46">
        <v>1019608690</v>
      </c>
      <c r="D342" s="3" t="s">
        <v>34</v>
      </c>
      <c r="E342" s="3" t="s">
        <v>192</v>
      </c>
      <c r="F342" s="47" t="s">
        <v>10</v>
      </c>
      <c r="G342" s="47" t="s">
        <v>50</v>
      </c>
      <c r="H342" s="48" t="s">
        <v>861</v>
      </c>
      <c r="I342" s="49">
        <v>873210</v>
      </c>
      <c r="J342" s="2" t="str">
        <f>VLOOKUP(I342,[1]Hoja6!A$1:B$57,2,FALSE)</f>
        <v>RADIOGRAFIA DE DEDOS EN MANO</v>
      </c>
      <c r="K342" s="2"/>
      <c r="L342" s="2"/>
      <c r="M342" s="3"/>
      <c r="N342" s="57">
        <v>0</v>
      </c>
      <c r="O342" s="57">
        <f t="shared" si="10"/>
        <v>0</v>
      </c>
      <c r="P342" s="57">
        <f t="shared" si="11"/>
        <v>0</v>
      </c>
      <c r="R342" s="10"/>
    </row>
    <row r="343" spans="1:18" x14ac:dyDescent="0.25">
      <c r="A343" s="44">
        <v>45406</v>
      </c>
      <c r="B343" s="45" t="s">
        <v>340</v>
      </c>
      <c r="C343" s="46">
        <v>20679005</v>
      </c>
      <c r="D343" s="3" t="s">
        <v>33</v>
      </c>
      <c r="E343" s="3" t="s">
        <v>47</v>
      </c>
      <c r="F343" s="47" t="s">
        <v>10</v>
      </c>
      <c r="G343" s="47" t="s">
        <v>50</v>
      </c>
      <c r="H343" s="48" t="s">
        <v>868</v>
      </c>
      <c r="I343" s="49">
        <v>873204</v>
      </c>
      <c r="J343" s="2" t="str">
        <f>VLOOKUP(I343,[1]Hoja6!A$1:B$57,2,FALSE)</f>
        <v>RADIOGRAFIA DE HOMBRO</v>
      </c>
      <c r="K343" s="2"/>
      <c r="L343" s="2"/>
      <c r="M343" s="3"/>
      <c r="N343" s="57">
        <v>65700</v>
      </c>
      <c r="O343" s="57">
        <f t="shared" si="10"/>
        <v>45990</v>
      </c>
      <c r="P343" s="57">
        <f t="shared" si="11"/>
        <v>19710</v>
      </c>
      <c r="R343" s="10"/>
    </row>
    <row r="344" spans="1:18" x14ac:dyDescent="0.25">
      <c r="A344" s="44">
        <v>45406</v>
      </c>
      <c r="B344" s="45" t="s">
        <v>340</v>
      </c>
      <c r="C344" s="46">
        <v>20679005</v>
      </c>
      <c r="D344" s="3" t="s">
        <v>33</v>
      </c>
      <c r="E344" s="3" t="s">
        <v>47</v>
      </c>
      <c r="F344" s="47" t="s">
        <v>10</v>
      </c>
      <c r="G344" s="47" t="s">
        <v>50</v>
      </c>
      <c r="H344" s="48" t="s">
        <v>868</v>
      </c>
      <c r="I344" s="49">
        <v>873411</v>
      </c>
      <c r="J344" s="2" t="str">
        <f>VLOOKUP(I344,[1]Hoja6!A$1:B$57,2,FALSE)</f>
        <v>RADIOGRAFIA DE PELVIS O  ARTICULACION COXO-FEMORAL  (AP, LATERAL )</v>
      </c>
      <c r="K344" s="2"/>
      <c r="L344" s="2"/>
      <c r="M344" s="3"/>
      <c r="N344" s="57">
        <v>55800</v>
      </c>
      <c r="O344" s="57">
        <f t="shared" si="10"/>
        <v>39060</v>
      </c>
      <c r="P344" s="57">
        <f t="shared" si="11"/>
        <v>16740</v>
      </c>
      <c r="R344" s="10"/>
    </row>
    <row r="345" spans="1:18" x14ac:dyDescent="0.25">
      <c r="A345" s="44">
        <v>45406</v>
      </c>
      <c r="B345" s="45" t="s">
        <v>340</v>
      </c>
      <c r="C345" s="46">
        <v>20679005</v>
      </c>
      <c r="D345" s="3" t="s">
        <v>33</v>
      </c>
      <c r="E345" s="3" t="s">
        <v>47</v>
      </c>
      <c r="F345" s="47" t="s">
        <v>10</v>
      </c>
      <c r="G345" s="47" t="s">
        <v>50</v>
      </c>
      <c r="H345" s="48" t="s">
        <v>868</v>
      </c>
      <c r="I345" s="49">
        <v>873412</v>
      </c>
      <c r="J345" s="2" t="str">
        <f>VLOOKUP(I345,[1]Hoja6!A$1:B$57,2,FALSE)</f>
        <v>RADIOGRAFIA DE PELVIS (CADERA) COMPARATIVA    (54)</v>
      </c>
      <c r="K345" s="2"/>
      <c r="L345" s="2"/>
      <c r="M345" s="3"/>
      <c r="N345" s="57">
        <v>29700</v>
      </c>
      <c r="O345" s="57">
        <f t="shared" si="10"/>
        <v>20790</v>
      </c>
      <c r="P345" s="57">
        <f t="shared" si="11"/>
        <v>8910</v>
      </c>
      <c r="R345" s="10"/>
    </row>
    <row r="346" spans="1:18" x14ac:dyDescent="0.25">
      <c r="A346" s="44">
        <v>45406</v>
      </c>
      <c r="B346" s="45" t="s">
        <v>853</v>
      </c>
      <c r="C346" s="46">
        <v>1003578804</v>
      </c>
      <c r="D346" s="3" t="s">
        <v>33</v>
      </c>
      <c r="E346" s="3" t="s">
        <v>409</v>
      </c>
      <c r="F346" s="47" t="s">
        <v>10</v>
      </c>
      <c r="G346" s="47" t="s">
        <v>50</v>
      </c>
      <c r="H346" s="48" t="s">
        <v>854</v>
      </c>
      <c r="I346" s="49">
        <v>873303</v>
      </c>
      <c r="J346" s="2" t="str">
        <f>VLOOKUP(I346,[1]Hoja6!A$1:B$57,2,FALSE)</f>
        <v>RADIOGRAFIA COMPARATIVA DE PIES CON APOYO (AP Y LATERAL)</v>
      </c>
      <c r="K346" s="2"/>
      <c r="L346" s="2"/>
      <c r="M346" s="3"/>
      <c r="N346" s="57">
        <v>29700</v>
      </c>
      <c r="O346" s="57">
        <f t="shared" si="10"/>
        <v>20790</v>
      </c>
      <c r="P346" s="57">
        <f t="shared" si="11"/>
        <v>8910</v>
      </c>
      <c r="R346" s="10"/>
    </row>
    <row r="347" spans="1:18" x14ac:dyDescent="0.25">
      <c r="A347" s="44">
        <v>45406</v>
      </c>
      <c r="B347" s="45" t="s">
        <v>853</v>
      </c>
      <c r="C347" s="46">
        <v>1003578804</v>
      </c>
      <c r="D347" s="3" t="s">
        <v>33</v>
      </c>
      <c r="E347" s="3" t="s">
        <v>409</v>
      </c>
      <c r="F347" s="47" t="s">
        <v>10</v>
      </c>
      <c r="G347" s="47" t="s">
        <v>50</v>
      </c>
      <c r="H347" s="48" t="s">
        <v>854</v>
      </c>
      <c r="I347" s="49">
        <v>873333</v>
      </c>
      <c r="J347" s="2" t="str">
        <f>VLOOKUP(I309,[1]Hoja6!A$1:B$57,2,FALSE)</f>
        <v>RADIOGRAFÍA DE PIE (AP, LATERAL Y OBLICUA)</v>
      </c>
      <c r="K347" s="2"/>
      <c r="L347" s="2"/>
      <c r="M347" s="3"/>
      <c r="N347" s="57">
        <v>50670</v>
      </c>
      <c r="O347" s="57">
        <f>+N347*70%</f>
        <v>35469</v>
      </c>
      <c r="P347" s="57">
        <f>+N347*30%</f>
        <v>15201</v>
      </c>
      <c r="R347" s="10"/>
    </row>
    <row r="348" spans="1:18" x14ac:dyDescent="0.25">
      <c r="A348" s="44">
        <v>45406</v>
      </c>
      <c r="B348" s="45" t="s">
        <v>873</v>
      </c>
      <c r="C348" s="46">
        <v>1003579231</v>
      </c>
      <c r="D348" s="3" t="s">
        <v>34</v>
      </c>
      <c r="E348" s="3" t="s">
        <v>245</v>
      </c>
      <c r="F348" s="47" t="s">
        <v>874</v>
      </c>
      <c r="G348" s="47" t="s">
        <v>50</v>
      </c>
      <c r="H348" s="48" t="s">
        <v>875</v>
      </c>
      <c r="I348" s="49">
        <v>873210</v>
      </c>
      <c r="J348" s="2" t="str">
        <f>VLOOKUP(I348,[1]Hoja6!A$1:B$57,2,FALSE)</f>
        <v>RADIOGRAFIA DE DEDOS EN MANO</v>
      </c>
      <c r="K348" s="2"/>
      <c r="L348" s="2"/>
      <c r="M348" s="3"/>
      <c r="N348" s="57">
        <v>73200</v>
      </c>
      <c r="O348" s="57">
        <f t="shared" si="10"/>
        <v>51240</v>
      </c>
      <c r="P348" s="57">
        <f>+N348*30%</f>
        <v>21960</v>
      </c>
      <c r="R348" s="10"/>
    </row>
    <row r="349" spans="1:18" x14ac:dyDescent="0.25">
      <c r="A349" s="44">
        <v>45406</v>
      </c>
      <c r="B349" s="45" t="s">
        <v>851</v>
      </c>
      <c r="C349" s="46">
        <v>526022204</v>
      </c>
      <c r="D349" s="3" t="s">
        <v>33</v>
      </c>
      <c r="E349" s="3" t="s">
        <v>477</v>
      </c>
      <c r="F349" s="47" t="s">
        <v>44</v>
      </c>
      <c r="G349" s="47" t="s">
        <v>50</v>
      </c>
      <c r="H349" s="48" t="s">
        <v>852</v>
      </c>
      <c r="I349" s="49">
        <v>871040</v>
      </c>
      <c r="J349" s="2" t="str">
        <f>VLOOKUP(I349,[1]Hoja6!A$1:B$57,2,FALSE)</f>
        <v>RADIOGRAFIA DE COLUMNA LUMBOSACRA</v>
      </c>
      <c r="K349" s="2"/>
      <c r="L349" s="2"/>
      <c r="M349" s="3"/>
      <c r="N349" s="57">
        <v>131850</v>
      </c>
      <c r="O349" s="57">
        <f t="shared" si="10"/>
        <v>92295</v>
      </c>
      <c r="P349" s="57">
        <f t="shared" si="11"/>
        <v>39555</v>
      </c>
      <c r="R349" s="10"/>
    </row>
    <row r="350" spans="1:18" x14ac:dyDescent="0.25">
      <c r="A350" s="44">
        <v>45406</v>
      </c>
      <c r="B350" s="45" t="s">
        <v>869</v>
      </c>
      <c r="C350" s="46">
        <v>1071167342</v>
      </c>
      <c r="D350" s="3" t="s">
        <v>33</v>
      </c>
      <c r="E350" s="3">
        <v>12</v>
      </c>
      <c r="F350" s="47" t="s">
        <v>10</v>
      </c>
      <c r="G350" s="47" t="s">
        <v>50</v>
      </c>
      <c r="H350" s="48" t="s">
        <v>870</v>
      </c>
      <c r="I350" s="49">
        <v>871121</v>
      </c>
      <c r="J350" s="2" t="str">
        <f>VLOOKUP(I350,[1]Hoja6!A$1:B$57,2,FALSE)</f>
        <v>RADIOGRAFIA DE TORAX (P.A.O A.P.Y LATERAL, DECUBITO LATERAL, OBLICUAS O LATERAL CON BARIO)</v>
      </c>
      <c r="K350" s="2"/>
      <c r="L350" s="2"/>
      <c r="M350" s="3"/>
      <c r="N350" s="57">
        <v>72000</v>
      </c>
      <c r="O350" s="57">
        <f t="shared" si="10"/>
        <v>50400</v>
      </c>
      <c r="P350" s="57">
        <f t="shared" si="11"/>
        <v>21600</v>
      </c>
      <c r="R350" s="10"/>
    </row>
    <row r="351" spans="1:18" x14ac:dyDescent="0.25">
      <c r="A351" s="44" t="s">
        <v>1013</v>
      </c>
      <c r="B351" s="45" t="s">
        <v>878</v>
      </c>
      <c r="C351" s="46">
        <v>1018441192</v>
      </c>
      <c r="D351" s="3" t="s">
        <v>34</v>
      </c>
      <c r="E351" s="3" t="s">
        <v>240</v>
      </c>
      <c r="F351" s="47" t="s">
        <v>44</v>
      </c>
      <c r="G351" s="47" t="s">
        <v>217</v>
      </c>
      <c r="H351" s="48" t="s">
        <v>879</v>
      </c>
      <c r="I351" s="49">
        <v>870107</v>
      </c>
      <c r="J351" s="2" t="str">
        <f>VLOOKUP(I351,[1]Hoja6!A$1:B$57,2,FALSE)</f>
        <v>RADIOGRAFIA DE HUESOS NASALES</v>
      </c>
      <c r="K351" s="2"/>
      <c r="L351" s="2"/>
      <c r="M351" s="3"/>
      <c r="N351" s="57">
        <v>0</v>
      </c>
      <c r="O351" s="57">
        <f t="shared" si="10"/>
        <v>0</v>
      </c>
      <c r="P351" s="57">
        <f t="shared" si="11"/>
        <v>0</v>
      </c>
      <c r="R351" s="10"/>
    </row>
    <row r="352" spans="1:18" x14ac:dyDescent="0.25">
      <c r="A352" s="44">
        <v>45406</v>
      </c>
      <c r="B352" s="45" t="s">
        <v>878</v>
      </c>
      <c r="C352" s="46">
        <v>1018441192</v>
      </c>
      <c r="D352" s="3" t="s">
        <v>34</v>
      </c>
      <c r="E352" s="3" t="s">
        <v>240</v>
      </c>
      <c r="F352" s="47" t="s">
        <v>44</v>
      </c>
      <c r="G352" s="47" t="s">
        <v>217</v>
      </c>
      <c r="H352" s="48" t="s">
        <v>879</v>
      </c>
      <c r="I352" s="49">
        <v>870102</v>
      </c>
      <c r="J352" s="2" t="str">
        <f>VLOOKUP(I352,[1]Hoja6!A$1:B$57,2,FALSE)</f>
        <v>RADIOGRAFIA DE ORBITAS</v>
      </c>
      <c r="K352" s="2"/>
      <c r="L352" s="2"/>
      <c r="M352" s="3"/>
      <c r="N352" s="57">
        <v>0</v>
      </c>
      <c r="O352" s="57">
        <f t="shared" si="10"/>
        <v>0</v>
      </c>
      <c r="P352" s="57">
        <f t="shared" si="11"/>
        <v>0</v>
      </c>
      <c r="R352" s="10"/>
    </row>
    <row r="353" spans="1:18" x14ac:dyDescent="0.25">
      <c r="A353" s="44">
        <v>45406</v>
      </c>
      <c r="B353" s="45" t="s">
        <v>866</v>
      </c>
      <c r="C353" s="46">
        <v>3068440</v>
      </c>
      <c r="D353" s="3" t="s">
        <v>34</v>
      </c>
      <c r="E353" s="3" t="s">
        <v>484</v>
      </c>
      <c r="F353" s="47" t="s">
        <v>44</v>
      </c>
      <c r="G353" s="47" t="s">
        <v>217</v>
      </c>
      <c r="H353" s="48" t="s">
        <v>867</v>
      </c>
      <c r="I353" s="49">
        <v>871121</v>
      </c>
      <c r="J353" s="2" t="str">
        <f>VLOOKUP(I353,[1]Hoja6!A$1:B$57,2,FALSE)</f>
        <v>RADIOGRAFIA DE TORAX (P.A.O A.P.Y LATERAL, DECUBITO LATERAL, OBLICUAS O LATERAL CON BARIO)</v>
      </c>
      <c r="K353" s="2"/>
      <c r="L353" s="2"/>
      <c r="M353" s="3"/>
      <c r="N353" s="57">
        <v>0</v>
      </c>
      <c r="O353" s="57">
        <f t="shared" si="10"/>
        <v>0</v>
      </c>
      <c r="P353" s="57">
        <f t="shared" si="11"/>
        <v>0</v>
      </c>
      <c r="R353" s="10"/>
    </row>
    <row r="354" spans="1:18" x14ac:dyDescent="0.25">
      <c r="A354" s="44">
        <v>45406</v>
      </c>
      <c r="B354" s="45" t="s">
        <v>855</v>
      </c>
      <c r="C354" s="46">
        <v>1071169833</v>
      </c>
      <c r="D354" s="3" t="s">
        <v>34</v>
      </c>
      <c r="E354" s="3" t="s">
        <v>151</v>
      </c>
      <c r="F354" s="47" t="s">
        <v>10</v>
      </c>
      <c r="G354" s="47" t="s">
        <v>50</v>
      </c>
      <c r="H354" s="48" t="s">
        <v>856</v>
      </c>
      <c r="I354" s="49">
        <v>870602</v>
      </c>
      <c r="J354" s="2" t="str">
        <f>VLOOKUP(I354,[1]Hoja6!A$1:B$57,2,FALSE)</f>
        <v>RADIOGRAFIA DE CAVUM FARINGEO</v>
      </c>
      <c r="K354" s="2"/>
      <c r="L354" s="2"/>
      <c r="M354" s="3"/>
      <c r="N354" s="57">
        <v>75870</v>
      </c>
      <c r="O354" s="57">
        <f t="shared" si="10"/>
        <v>53109</v>
      </c>
      <c r="P354" s="57">
        <f t="shared" si="11"/>
        <v>22761</v>
      </c>
      <c r="R354" s="10"/>
    </row>
    <row r="355" spans="1:18" x14ac:dyDescent="0.25">
      <c r="A355" s="44">
        <v>45406</v>
      </c>
      <c r="B355" s="45" t="s">
        <v>862</v>
      </c>
      <c r="C355" s="46">
        <v>1000851158</v>
      </c>
      <c r="D355" s="3" t="s">
        <v>33</v>
      </c>
      <c r="E355" s="3">
        <v>23</v>
      </c>
      <c r="F355" s="47" t="s">
        <v>220</v>
      </c>
      <c r="G355" s="47" t="s">
        <v>217</v>
      </c>
      <c r="H355" s="48" t="s">
        <v>863</v>
      </c>
      <c r="I355" s="49">
        <v>873431</v>
      </c>
      <c r="J355" s="2" t="str">
        <f>VLOOKUP(I355,[1]Hoja6!A$1:B$57,2,FALSE)</f>
        <v>RADIOGRAFIA DE TOBILLO AP LATERAL Y ROTACION INTERNA</v>
      </c>
      <c r="K355" s="2"/>
      <c r="L355" s="2"/>
      <c r="M355" s="3"/>
      <c r="N355" s="57">
        <v>0</v>
      </c>
      <c r="O355" s="57">
        <f t="shared" si="10"/>
        <v>0</v>
      </c>
      <c r="P355" s="57">
        <f t="shared" si="11"/>
        <v>0</v>
      </c>
      <c r="R355" s="10"/>
    </row>
    <row r="356" spans="1:18" x14ac:dyDescent="0.25">
      <c r="A356" s="44">
        <v>45406</v>
      </c>
      <c r="B356" s="45" t="s">
        <v>860</v>
      </c>
      <c r="C356" s="46">
        <v>35221924</v>
      </c>
      <c r="D356" s="3" t="s">
        <v>33</v>
      </c>
      <c r="E356" s="3">
        <v>38</v>
      </c>
      <c r="F356" s="47" t="s">
        <v>44</v>
      </c>
      <c r="G356" s="47" t="s">
        <v>217</v>
      </c>
      <c r="H356" s="48" t="s">
        <v>859</v>
      </c>
      <c r="I356" s="49">
        <v>871121</v>
      </c>
      <c r="J356" s="2" t="str">
        <f>VLOOKUP(I356,[1]Hoja6!A$1:B$57,2,FALSE)</f>
        <v>RADIOGRAFIA DE TORAX (P.A.O A.P.Y LATERAL, DECUBITO LATERAL, OBLICUAS O LATERAL CON BARIO)</v>
      </c>
      <c r="K356" s="2"/>
      <c r="L356" s="2"/>
      <c r="M356" s="3"/>
      <c r="N356" s="57">
        <v>0</v>
      </c>
      <c r="O356" s="57">
        <f t="shared" si="10"/>
        <v>0</v>
      </c>
      <c r="P356" s="57">
        <f t="shared" si="11"/>
        <v>0</v>
      </c>
      <c r="R356" s="10"/>
    </row>
    <row r="357" spans="1:18" x14ac:dyDescent="0.25">
      <c r="A357" s="44">
        <v>45407</v>
      </c>
      <c r="B357" s="45" t="s">
        <v>892</v>
      </c>
      <c r="C357" s="46">
        <v>1116384466</v>
      </c>
      <c r="D357" s="3" t="s">
        <v>33</v>
      </c>
      <c r="E357" s="3" t="s">
        <v>123</v>
      </c>
      <c r="F357" s="47" t="s">
        <v>44</v>
      </c>
      <c r="G357" s="47" t="s">
        <v>50</v>
      </c>
      <c r="H357" s="48" t="s">
        <v>893</v>
      </c>
      <c r="I357" s="49">
        <v>873411</v>
      </c>
      <c r="J357" s="2" t="str">
        <f>VLOOKUP(I357,[1]Hoja6!A$1:B$57,2,FALSE)</f>
        <v>RADIOGRAFIA DE PELVIS O  ARTICULACION COXO-FEMORAL  (AP, LATERAL )</v>
      </c>
      <c r="K357" s="2"/>
      <c r="L357" s="2"/>
      <c r="M357" s="3"/>
      <c r="N357" s="57">
        <v>72540</v>
      </c>
      <c r="O357" s="57">
        <f t="shared" si="10"/>
        <v>50778</v>
      </c>
      <c r="P357" s="57">
        <f t="shared" si="11"/>
        <v>21762</v>
      </c>
      <c r="R357" s="10"/>
    </row>
    <row r="358" spans="1:18" x14ac:dyDescent="0.25">
      <c r="A358" s="44">
        <v>45407</v>
      </c>
      <c r="B358" s="45" t="s">
        <v>892</v>
      </c>
      <c r="C358" s="46">
        <v>1116384466</v>
      </c>
      <c r="D358" s="3" t="s">
        <v>33</v>
      </c>
      <c r="E358" s="3" t="s">
        <v>123</v>
      </c>
      <c r="F358" s="47" t="s">
        <v>44</v>
      </c>
      <c r="G358" s="47" t="s">
        <v>50</v>
      </c>
      <c r="H358" s="48" t="s">
        <v>893</v>
      </c>
      <c r="I358" s="49">
        <v>873412</v>
      </c>
      <c r="J358" s="2" t="str">
        <f>VLOOKUP(I358,[1]Hoja6!A$1:B$57,2,FALSE)</f>
        <v>RADIOGRAFIA DE PELVIS (CADERA) COMPARATIVA    (54)</v>
      </c>
      <c r="K358" s="2"/>
      <c r="L358" s="2"/>
      <c r="M358" s="3"/>
      <c r="N358" s="57">
        <v>38610</v>
      </c>
      <c r="O358" s="57">
        <f t="shared" si="10"/>
        <v>27027</v>
      </c>
      <c r="P358" s="57">
        <f t="shared" si="11"/>
        <v>11583</v>
      </c>
      <c r="R358" s="10"/>
    </row>
    <row r="359" spans="1:18" x14ac:dyDescent="0.25">
      <c r="A359" s="44">
        <v>45407</v>
      </c>
      <c r="B359" s="45" t="s">
        <v>1014</v>
      </c>
      <c r="C359" s="46">
        <v>51615796</v>
      </c>
      <c r="D359" s="3" t="s">
        <v>33</v>
      </c>
      <c r="E359" s="3" t="s">
        <v>107</v>
      </c>
      <c r="F359" s="47" t="s">
        <v>10</v>
      </c>
      <c r="G359" s="47" t="s">
        <v>31</v>
      </c>
      <c r="H359" s="48" t="s">
        <v>888</v>
      </c>
      <c r="I359" s="49">
        <v>872002</v>
      </c>
      <c r="J359" s="2" t="str">
        <f>VLOOKUP(I359,[1]Hoja6!A$1:B$57,2,FALSE)</f>
        <v>RADIOGRAFIA DE ABDOMEN SIMPLE</v>
      </c>
      <c r="K359" s="2"/>
      <c r="L359" s="2"/>
      <c r="M359" s="3"/>
      <c r="N359" s="57">
        <v>0</v>
      </c>
      <c r="O359" s="57">
        <f t="shared" si="10"/>
        <v>0</v>
      </c>
      <c r="P359" s="57">
        <f t="shared" si="11"/>
        <v>0</v>
      </c>
      <c r="R359" s="10"/>
    </row>
    <row r="360" spans="1:18" x14ac:dyDescent="0.25">
      <c r="A360" s="44">
        <v>45407</v>
      </c>
      <c r="B360" s="45" t="s">
        <v>896</v>
      </c>
      <c r="C360" s="46">
        <v>1071165436</v>
      </c>
      <c r="D360" s="3" t="s">
        <v>33</v>
      </c>
      <c r="E360" s="3" t="s">
        <v>133</v>
      </c>
      <c r="F360" s="47" t="s">
        <v>44</v>
      </c>
      <c r="G360" s="47" t="s">
        <v>31</v>
      </c>
      <c r="H360" s="48" t="s">
        <v>897</v>
      </c>
      <c r="I360" s="49">
        <v>871020</v>
      </c>
      <c r="J360" s="2" t="str">
        <f>VLOOKUP(I360,[1]Hoja6!A$1:B$57,2,FALSE)</f>
        <v>RADIOGRAFIA DE COLUMNA TORACICA</v>
      </c>
      <c r="K360" s="2"/>
      <c r="L360" s="2"/>
      <c r="M360" s="3"/>
      <c r="N360" s="57">
        <v>0</v>
      </c>
      <c r="O360" s="57">
        <f t="shared" si="10"/>
        <v>0</v>
      </c>
      <c r="P360" s="57">
        <f t="shared" si="11"/>
        <v>0</v>
      </c>
      <c r="R360" s="10"/>
    </row>
    <row r="361" spans="1:18" x14ac:dyDescent="0.25">
      <c r="A361" s="44">
        <v>45407</v>
      </c>
      <c r="B361" s="45" t="s">
        <v>896</v>
      </c>
      <c r="C361" s="46">
        <v>1071165436</v>
      </c>
      <c r="D361" s="3" t="s">
        <v>33</v>
      </c>
      <c r="E361" s="3" t="s">
        <v>133</v>
      </c>
      <c r="F361" s="47" t="s">
        <v>44</v>
      </c>
      <c r="G361" s="47" t="s">
        <v>31</v>
      </c>
      <c r="H361" s="48" t="s">
        <v>897</v>
      </c>
      <c r="I361" s="49">
        <v>871040</v>
      </c>
      <c r="J361" s="2" t="str">
        <f>VLOOKUP(I361,[1]Hoja6!A$1:B$57,2,FALSE)</f>
        <v>RADIOGRAFIA DE COLUMNA LUMBOSACRA</v>
      </c>
      <c r="K361" s="2"/>
      <c r="L361" s="2"/>
      <c r="M361" s="3"/>
      <c r="N361" s="57">
        <v>0</v>
      </c>
      <c r="O361" s="57">
        <f t="shared" si="10"/>
        <v>0</v>
      </c>
      <c r="P361" s="57">
        <f t="shared" si="11"/>
        <v>0</v>
      </c>
      <c r="R361" s="10"/>
    </row>
    <row r="362" spans="1:18" x14ac:dyDescent="0.25">
      <c r="A362" s="44">
        <v>45407</v>
      </c>
      <c r="B362" s="45" t="s">
        <v>896</v>
      </c>
      <c r="C362" s="46">
        <v>1071165436</v>
      </c>
      <c r="D362" s="3" t="s">
        <v>33</v>
      </c>
      <c r="E362" s="3" t="s">
        <v>133</v>
      </c>
      <c r="F362" s="47" t="s">
        <v>44</v>
      </c>
      <c r="G362" s="47" t="s">
        <v>31</v>
      </c>
      <c r="H362" s="48" t="s">
        <v>897</v>
      </c>
      <c r="I362" s="49">
        <v>871050</v>
      </c>
      <c r="J362" s="2" t="str">
        <f>VLOOKUP(I362,[1]Hoja6!A$1:B$57,2,FALSE)</f>
        <v>RADIOGRAFIA DE SACRO COCCIX</v>
      </c>
      <c r="K362" s="2"/>
      <c r="L362" s="2"/>
      <c r="M362" s="3"/>
      <c r="N362" s="57">
        <v>0</v>
      </c>
      <c r="O362" s="57">
        <f t="shared" si="10"/>
        <v>0</v>
      </c>
      <c r="P362" s="57">
        <f t="shared" si="11"/>
        <v>0</v>
      </c>
      <c r="R362" s="10"/>
    </row>
    <row r="363" spans="1:18" x14ac:dyDescent="0.25">
      <c r="A363" s="44">
        <v>45407</v>
      </c>
      <c r="B363" s="45" t="s">
        <v>898</v>
      </c>
      <c r="C363" s="46">
        <v>19492456</v>
      </c>
      <c r="D363" s="3" t="s">
        <v>34</v>
      </c>
      <c r="E363" s="3" t="s">
        <v>302</v>
      </c>
      <c r="F363" s="47" t="s">
        <v>10</v>
      </c>
      <c r="G363" s="47" t="s">
        <v>50</v>
      </c>
      <c r="H363" s="48" t="s">
        <v>899</v>
      </c>
      <c r="I363" s="49">
        <v>871121</v>
      </c>
      <c r="J363" s="2" t="str">
        <f>VLOOKUP(I363,[1]Hoja6!A$1:B$57,2,FALSE)</f>
        <v>RADIOGRAFIA DE TORAX (P.A.O A.P.Y LATERAL, DECUBITO LATERAL, OBLICUAS O LATERAL CON BARIO)</v>
      </c>
      <c r="K363" s="2"/>
      <c r="L363" s="2"/>
      <c r="M363" s="3"/>
      <c r="N363" s="57">
        <v>72000</v>
      </c>
      <c r="O363" s="57">
        <f t="shared" si="10"/>
        <v>50400</v>
      </c>
      <c r="P363" s="57">
        <f t="shared" si="11"/>
        <v>21600</v>
      </c>
      <c r="R363" s="10"/>
    </row>
    <row r="364" spans="1:18" x14ac:dyDescent="0.25">
      <c r="A364" s="44">
        <v>45407</v>
      </c>
      <c r="B364" s="45" t="s">
        <v>894</v>
      </c>
      <c r="C364" s="46">
        <v>1018492609</v>
      </c>
      <c r="D364" s="3" t="s">
        <v>34</v>
      </c>
      <c r="E364" s="3" t="s">
        <v>391</v>
      </c>
      <c r="F364" s="47" t="s">
        <v>412</v>
      </c>
      <c r="G364" s="47" t="s">
        <v>31</v>
      </c>
      <c r="H364" s="48" t="s">
        <v>895</v>
      </c>
      <c r="I364" s="49">
        <v>873204</v>
      </c>
      <c r="J364" s="2" t="str">
        <f>VLOOKUP(I364,[1]Hoja6!A$1:B$57,2,FALSE)</f>
        <v>RADIOGRAFIA DE HOMBRO</v>
      </c>
      <c r="K364" s="2"/>
      <c r="L364" s="2"/>
      <c r="M364" s="3"/>
      <c r="N364" s="57">
        <v>0</v>
      </c>
      <c r="O364" s="57">
        <f t="shared" si="10"/>
        <v>0</v>
      </c>
      <c r="P364" s="57">
        <f t="shared" si="11"/>
        <v>0</v>
      </c>
      <c r="R364" s="10"/>
    </row>
    <row r="365" spans="1:18" x14ac:dyDescent="0.25">
      <c r="A365" s="44">
        <v>45407</v>
      </c>
      <c r="B365" s="45" t="s">
        <v>884</v>
      </c>
      <c r="C365" s="46">
        <v>19229995</v>
      </c>
      <c r="D365" s="3" t="s">
        <v>34</v>
      </c>
      <c r="E365" s="3" t="s">
        <v>219</v>
      </c>
      <c r="F365" s="47" t="s">
        <v>10</v>
      </c>
      <c r="G365" s="47" t="s">
        <v>50</v>
      </c>
      <c r="H365" s="48" t="s">
        <v>885</v>
      </c>
      <c r="I365" s="49">
        <v>871121</v>
      </c>
      <c r="J365" s="2" t="str">
        <f>VLOOKUP(I365,[1]Hoja6!A$1:B$57,2,FALSE)</f>
        <v>RADIOGRAFIA DE TORAX (P.A.O A.P.Y LATERAL, DECUBITO LATERAL, OBLICUAS O LATERAL CON BARIO)</v>
      </c>
      <c r="K365" s="2"/>
      <c r="L365" s="2"/>
      <c r="M365" s="3"/>
      <c r="N365" s="57">
        <v>72000</v>
      </c>
      <c r="O365" s="57">
        <f t="shared" si="10"/>
        <v>50400</v>
      </c>
      <c r="P365" s="57">
        <f t="shared" si="11"/>
        <v>21600</v>
      </c>
      <c r="R365" s="10"/>
    </row>
    <row r="366" spans="1:18" x14ac:dyDescent="0.25">
      <c r="A366" s="44">
        <v>45407</v>
      </c>
      <c r="B366" s="45" t="s">
        <v>889</v>
      </c>
      <c r="C366" s="46" t="s">
        <v>890</v>
      </c>
      <c r="D366" s="3" t="s">
        <v>33</v>
      </c>
      <c r="E366" s="3" t="s">
        <v>349</v>
      </c>
      <c r="F366" s="47" t="s">
        <v>44</v>
      </c>
      <c r="G366" s="47" t="s">
        <v>50</v>
      </c>
      <c r="H366" s="48" t="s">
        <v>891</v>
      </c>
      <c r="I366" s="49">
        <v>870602</v>
      </c>
      <c r="J366" s="2" t="str">
        <f>VLOOKUP(I366,[1]Hoja6!A$1:B$57,2,FALSE)</f>
        <v>RADIOGRAFIA DE CAVUM FARINGEO</v>
      </c>
      <c r="K366" s="2"/>
      <c r="L366" s="2"/>
      <c r="M366" s="3"/>
      <c r="N366" s="57">
        <v>98640</v>
      </c>
      <c r="O366" s="57">
        <f t="shared" si="10"/>
        <v>69048</v>
      </c>
      <c r="P366" s="57">
        <f t="shared" si="11"/>
        <v>29592</v>
      </c>
      <c r="R366" s="10"/>
    </row>
    <row r="367" spans="1:18" x14ac:dyDescent="0.25">
      <c r="A367" s="44">
        <v>45407</v>
      </c>
      <c r="B367" s="45" t="s">
        <v>904</v>
      </c>
      <c r="C367" s="46">
        <v>74187555</v>
      </c>
      <c r="D367" s="3" t="s">
        <v>34</v>
      </c>
      <c r="E367" s="3" t="s">
        <v>162</v>
      </c>
      <c r="F367" s="47" t="s">
        <v>220</v>
      </c>
      <c r="G367" s="47" t="s">
        <v>31</v>
      </c>
      <c r="H367" s="48" t="s">
        <v>905</v>
      </c>
      <c r="I367" s="49">
        <v>873340</v>
      </c>
      <c r="J367" s="2" t="str">
        <f>VLOOKUP(I367,[1]Hoja6!A$1:B$57,2,FALSE)</f>
        <v>RADIOGRAFIA DE MIEMBRO INFERIOR  AP Y LATERAL</v>
      </c>
      <c r="K367" s="2"/>
      <c r="L367" s="2"/>
      <c r="M367" s="3"/>
      <c r="N367" s="57">
        <v>0</v>
      </c>
      <c r="O367" s="57">
        <f t="shared" si="10"/>
        <v>0</v>
      </c>
      <c r="P367" s="57">
        <f t="shared" si="11"/>
        <v>0</v>
      </c>
      <c r="R367" s="10"/>
    </row>
    <row r="368" spans="1:18" x14ac:dyDescent="0.25">
      <c r="A368" s="44">
        <v>45407</v>
      </c>
      <c r="B368" s="45" t="s">
        <v>880</v>
      </c>
      <c r="C368" s="46">
        <v>20677443</v>
      </c>
      <c r="D368" s="3" t="s">
        <v>33</v>
      </c>
      <c r="E368" s="3" t="s">
        <v>302</v>
      </c>
      <c r="F368" s="47" t="s">
        <v>10</v>
      </c>
      <c r="G368" s="47" t="s">
        <v>50</v>
      </c>
      <c r="H368" s="48" t="s">
        <v>881</v>
      </c>
      <c r="I368" s="49">
        <v>871040</v>
      </c>
      <c r="J368" s="2" t="str">
        <f>VLOOKUP(I368,[1]Hoja6!A$1:B$57,2,FALSE)</f>
        <v>RADIOGRAFIA DE COLUMNA LUMBOSACRA</v>
      </c>
      <c r="K368" s="2"/>
      <c r="L368" s="2"/>
      <c r="M368" s="3"/>
      <c r="N368" s="57">
        <v>101430</v>
      </c>
      <c r="O368" s="57">
        <f t="shared" si="10"/>
        <v>71001</v>
      </c>
      <c r="P368" s="57">
        <f t="shared" si="11"/>
        <v>30429</v>
      </c>
      <c r="R368" s="10"/>
    </row>
    <row r="369" spans="1:18" x14ac:dyDescent="0.25">
      <c r="A369" s="44">
        <v>45407</v>
      </c>
      <c r="B369" s="45" t="s">
        <v>880</v>
      </c>
      <c r="C369" s="46">
        <v>20677443</v>
      </c>
      <c r="D369" s="3" t="s">
        <v>33</v>
      </c>
      <c r="E369" s="3" t="s">
        <v>302</v>
      </c>
      <c r="F369" s="47" t="s">
        <v>10</v>
      </c>
      <c r="G369" s="47" t="s">
        <v>50</v>
      </c>
      <c r="H369" s="48" t="s">
        <v>881</v>
      </c>
      <c r="I369" s="49">
        <v>873420</v>
      </c>
      <c r="J369" s="2" t="str">
        <f>VLOOKUP(I369,[1]Hoja6!A$1:B$57,2,FALSE)</f>
        <v>RADIOGRAFIA DE RODILLA AP, LATERAL</v>
      </c>
      <c r="K369" s="2"/>
      <c r="L369" s="2"/>
      <c r="M369" s="3"/>
      <c r="N369" s="57">
        <v>65700</v>
      </c>
      <c r="O369" s="57">
        <f t="shared" si="10"/>
        <v>45990</v>
      </c>
      <c r="P369" s="57">
        <f t="shared" si="11"/>
        <v>19710</v>
      </c>
      <c r="R369" s="10"/>
    </row>
    <row r="370" spans="1:18" x14ac:dyDescent="0.25">
      <c r="A370" s="44">
        <v>45407</v>
      </c>
      <c r="B370" s="45" t="s">
        <v>906</v>
      </c>
      <c r="C370" s="46">
        <v>11232474</v>
      </c>
      <c r="D370" s="3" t="s">
        <v>34</v>
      </c>
      <c r="E370" s="3" t="s">
        <v>477</v>
      </c>
      <c r="F370" s="47" t="s">
        <v>10</v>
      </c>
      <c r="G370" s="47" t="s">
        <v>31</v>
      </c>
      <c r="H370" s="48" t="s">
        <v>907</v>
      </c>
      <c r="I370" s="49">
        <v>870102</v>
      </c>
      <c r="J370" s="2" t="str">
        <f>VLOOKUP(I370,[1]Hoja6!A$1:B$57,2,FALSE)</f>
        <v>RADIOGRAFIA DE ORBITAS</v>
      </c>
      <c r="K370" s="2"/>
      <c r="L370" s="2"/>
      <c r="M370" s="3"/>
      <c r="N370" s="57">
        <v>0</v>
      </c>
      <c r="O370" s="57">
        <f t="shared" si="10"/>
        <v>0</v>
      </c>
      <c r="P370" s="57">
        <f t="shared" si="11"/>
        <v>0</v>
      </c>
      <c r="R370" s="10"/>
    </row>
    <row r="371" spans="1:18" x14ac:dyDescent="0.25">
      <c r="A371" s="44">
        <v>45407</v>
      </c>
      <c r="B371" s="45" t="s">
        <v>906</v>
      </c>
      <c r="C371" s="46">
        <v>11232474</v>
      </c>
      <c r="D371" s="3" t="s">
        <v>34</v>
      </c>
      <c r="E371" s="3" t="s">
        <v>477</v>
      </c>
      <c r="F371" s="47" t="s">
        <v>10</v>
      </c>
      <c r="G371" s="47" t="s">
        <v>31</v>
      </c>
      <c r="H371" s="48" t="s">
        <v>907</v>
      </c>
      <c r="I371" s="49">
        <v>870104</v>
      </c>
      <c r="J371" s="2" t="str">
        <f>VLOOKUP(I371,[1]Hoja6!A$1:B$57,2,FALSE)</f>
        <v>RADIOGRAFIA DE MALAR</v>
      </c>
      <c r="K371" s="2"/>
      <c r="L371" s="2"/>
      <c r="M371" s="3"/>
      <c r="N371" s="57">
        <v>0</v>
      </c>
      <c r="O371" s="57">
        <f t="shared" si="10"/>
        <v>0</v>
      </c>
      <c r="P371" s="57">
        <f t="shared" si="11"/>
        <v>0</v>
      </c>
      <c r="R371" s="10"/>
    </row>
    <row r="372" spans="1:18" x14ac:dyDescent="0.25">
      <c r="A372" s="44">
        <v>45407</v>
      </c>
      <c r="B372" s="45" t="s">
        <v>900</v>
      </c>
      <c r="C372" s="46" t="s">
        <v>901</v>
      </c>
      <c r="D372" s="3" t="s">
        <v>33</v>
      </c>
      <c r="E372" s="3" t="s">
        <v>322</v>
      </c>
      <c r="F372" s="47" t="s">
        <v>44</v>
      </c>
      <c r="G372" s="47" t="s">
        <v>50</v>
      </c>
      <c r="H372" s="48" t="s">
        <v>902</v>
      </c>
      <c r="I372" s="49">
        <v>871010</v>
      </c>
      <c r="J372" s="2" t="str">
        <f>VLOOKUP(I372,[1]Hoja6!A$1:B$57,2,FALSE)</f>
        <v>RADIOGRAFIA DE COLUMNA CERVICAL</v>
      </c>
      <c r="K372" s="2"/>
      <c r="L372" s="2"/>
      <c r="M372" s="3"/>
      <c r="N372" s="57">
        <v>108000</v>
      </c>
      <c r="O372" s="57">
        <f t="shared" si="10"/>
        <v>75600</v>
      </c>
      <c r="P372" s="57">
        <f t="shared" si="11"/>
        <v>32400</v>
      </c>
      <c r="R372" s="10"/>
    </row>
    <row r="373" spans="1:18" x14ac:dyDescent="0.25">
      <c r="A373" s="44">
        <v>45407</v>
      </c>
      <c r="B373" s="45" t="s">
        <v>260</v>
      </c>
      <c r="C373" s="46">
        <v>20678898</v>
      </c>
      <c r="D373" s="3" t="s">
        <v>33</v>
      </c>
      <c r="E373" s="3" t="s">
        <v>104</v>
      </c>
      <c r="F373" s="47" t="s">
        <v>10</v>
      </c>
      <c r="G373" s="47" t="s">
        <v>50</v>
      </c>
      <c r="H373" s="48" t="s">
        <v>903</v>
      </c>
      <c r="I373" s="49">
        <v>873411</v>
      </c>
      <c r="J373" s="2" t="str">
        <f>VLOOKUP(I373,[1]Hoja6!A$1:B$57,2,FALSE)</f>
        <v>RADIOGRAFIA DE PELVIS O  ARTICULACION COXO-FEMORAL  (AP, LATERAL )</v>
      </c>
      <c r="K373" s="2"/>
      <c r="L373" s="2"/>
      <c r="M373" s="3"/>
      <c r="N373" s="57">
        <v>55800</v>
      </c>
      <c r="O373" s="57">
        <f t="shared" si="10"/>
        <v>39060</v>
      </c>
      <c r="P373" s="57">
        <f t="shared" si="11"/>
        <v>16740</v>
      </c>
      <c r="R373" s="10"/>
    </row>
    <row r="374" spans="1:18" x14ac:dyDescent="0.25">
      <c r="A374" s="44">
        <v>45407</v>
      </c>
      <c r="B374" s="45" t="s">
        <v>260</v>
      </c>
      <c r="C374" s="46">
        <v>20678898</v>
      </c>
      <c r="D374" s="3" t="s">
        <v>33</v>
      </c>
      <c r="E374" s="3" t="s">
        <v>104</v>
      </c>
      <c r="F374" s="47" t="s">
        <v>10</v>
      </c>
      <c r="G374" s="47" t="s">
        <v>50</v>
      </c>
      <c r="H374" s="48" t="s">
        <v>903</v>
      </c>
      <c r="I374" s="49">
        <v>873412</v>
      </c>
      <c r="J374" s="2" t="str">
        <f>VLOOKUP(I374,[1]Hoja6!A$1:B$57,2,FALSE)</f>
        <v>RADIOGRAFIA DE PELVIS (CADERA) COMPARATIVA    (54)</v>
      </c>
      <c r="K374" s="2"/>
      <c r="L374" s="2"/>
      <c r="M374" s="3"/>
      <c r="N374" s="57">
        <v>29700</v>
      </c>
      <c r="O374" s="57">
        <f t="shared" si="10"/>
        <v>20790</v>
      </c>
      <c r="P374" s="57">
        <f t="shared" si="11"/>
        <v>8910</v>
      </c>
      <c r="R374" s="10"/>
    </row>
    <row r="375" spans="1:18" x14ac:dyDescent="0.25">
      <c r="A375" s="44">
        <v>45407</v>
      </c>
      <c r="B375" s="45" t="s">
        <v>886</v>
      </c>
      <c r="C375" s="46">
        <v>17133811</v>
      </c>
      <c r="D375" s="3" t="s">
        <v>34</v>
      </c>
      <c r="E375" s="3" t="s">
        <v>290</v>
      </c>
      <c r="F375" s="47" t="s">
        <v>220</v>
      </c>
      <c r="G375" s="47" t="s">
        <v>50</v>
      </c>
      <c r="H375" s="48" t="s">
        <v>887</v>
      </c>
      <c r="I375" s="49">
        <v>871121</v>
      </c>
      <c r="J375" s="2" t="str">
        <f>VLOOKUP(I375,[1]Hoja6!A$1:B$57,2,FALSE)</f>
        <v>RADIOGRAFIA DE TORAX (P.A.O A.P.Y LATERAL, DECUBITO LATERAL, OBLICUAS O LATERAL CON BARIO)</v>
      </c>
      <c r="K375" s="2"/>
      <c r="L375" s="2"/>
      <c r="M375" s="3"/>
      <c r="N375" s="57">
        <v>83200</v>
      </c>
      <c r="O375" s="57">
        <f>+N375*70%</f>
        <v>58239.999999999993</v>
      </c>
      <c r="P375" s="57">
        <f>+N375*30%</f>
        <v>24960</v>
      </c>
      <c r="R375" s="10"/>
    </row>
    <row r="376" spans="1:18" x14ac:dyDescent="0.25">
      <c r="A376" s="44">
        <v>45407</v>
      </c>
      <c r="B376" s="45" t="s">
        <v>886</v>
      </c>
      <c r="C376" s="46">
        <v>17133811</v>
      </c>
      <c r="D376" s="3" t="s">
        <v>34</v>
      </c>
      <c r="E376" s="3" t="s">
        <v>290</v>
      </c>
      <c r="F376" s="47" t="s">
        <v>220</v>
      </c>
      <c r="G376" s="47" t="s">
        <v>50</v>
      </c>
      <c r="H376" s="48" t="s">
        <v>887</v>
      </c>
      <c r="I376" s="49">
        <v>873431</v>
      </c>
      <c r="J376" s="2" t="str">
        <f>VLOOKUP(I376,[1]Hoja6!A$1:B$57,2,FALSE)</f>
        <v>RADIOGRAFIA DE TOBILLO AP LATERAL Y ROTACION INTERNA</v>
      </c>
      <c r="K376" s="2"/>
      <c r="L376" s="2"/>
      <c r="M376" s="3"/>
      <c r="N376" s="57">
        <v>58560</v>
      </c>
      <c r="O376" s="57">
        <f>+N376*70%</f>
        <v>40992</v>
      </c>
      <c r="P376" s="57">
        <f>+N376*30%</f>
        <v>17568</v>
      </c>
      <c r="R376" s="10"/>
    </row>
    <row r="377" spans="1:18" x14ac:dyDescent="0.25">
      <c r="A377" s="44">
        <v>45407</v>
      </c>
      <c r="B377" s="45" t="s">
        <v>882</v>
      </c>
      <c r="C377" s="46">
        <v>35221483</v>
      </c>
      <c r="D377" s="3" t="s">
        <v>33</v>
      </c>
      <c r="E377" s="3" t="s">
        <v>56</v>
      </c>
      <c r="F377" s="47" t="s">
        <v>220</v>
      </c>
      <c r="G377" s="47" t="s">
        <v>50</v>
      </c>
      <c r="H377" s="48" t="s">
        <v>883</v>
      </c>
      <c r="I377" s="49">
        <v>871121</v>
      </c>
      <c r="J377" s="2" t="str">
        <f>VLOOKUP(I377,[1]Hoja6!A$1:B$57,2,FALSE)</f>
        <v>RADIOGRAFIA DE TORAX (P.A.O A.P.Y LATERAL, DECUBITO LATERAL, OBLICUAS O LATERAL CON BARIO)</v>
      </c>
      <c r="K377" s="2"/>
      <c r="L377" s="2"/>
      <c r="M377" s="3"/>
      <c r="N377" s="57">
        <v>83200</v>
      </c>
      <c r="O377" s="57">
        <f>+N377*70%</f>
        <v>58239.999999999993</v>
      </c>
      <c r="P377" s="57">
        <f>+N377*30%</f>
        <v>24960</v>
      </c>
      <c r="R377" s="10"/>
    </row>
    <row r="378" spans="1:18" x14ac:dyDescent="0.25">
      <c r="A378" s="50">
        <v>45408</v>
      </c>
      <c r="B378" s="51" t="s">
        <v>908</v>
      </c>
      <c r="C378" s="52">
        <v>1074414126</v>
      </c>
      <c r="D378" s="3" t="s">
        <v>33</v>
      </c>
      <c r="E378" s="3" t="s">
        <v>341</v>
      </c>
      <c r="F378" s="53" t="s">
        <v>44</v>
      </c>
      <c r="G378" s="52" t="s">
        <v>50</v>
      </c>
      <c r="H378" s="52" t="s">
        <v>909</v>
      </c>
      <c r="I378" s="49">
        <v>873420</v>
      </c>
      <c r="J378" s="2" t="str">
        <f>VLOOKUP(I378,[1]Hoja6!A$1:B$57,2,FALSE)</f>
        <v>RADIOGRAFIA DE RODILLA AP, LATERAL</v>
      </c>
      <c r="K378" s="2"/>
      <c r="L378" s="2"/>
      <c r="M378" s="3"/>
      <c r="N378" s="57">
        <v>85410</v>
      </c>
      <c r="O378" s="57">
        <f t="shared" ref="O378:O398" si="12">+N378*70%</f>
        <v>59786.999999999993</v>
      </c>
      <c r="P378" s="57">
        <f t="shared" ref="P378:P398" si="13">+N378*30%</f>
        <v>25623</v>
      </c>
      <c r="R378" s="10"/>
    </row>
    <row r="379" spans="1:18" x14ac:dyDescent="0.25">
      <c r="A379" s="50">
        <v>45408</v>
      </c>
      <c r="B379" s="51" t="s">
        <v>910</v>
      </c>
      <c r="C379" s="52">
        <v>20678719</v>
      </c>
      <c r="D379" s="3" t="s">
        <v>33</v>
      </c>
      <c r="E379" s="3" t="s">
        <v>104</v>
      </c>
      <c r="F379" s="53" t="s">
        <v>220</v>
      </c>
      <c r="G379" s="52" t="s">
        <v>50</v>
      </c>
      <c r="H379" s="52" t="s">
        <v>911</v>
      </c>
      <c r="I379" s="49">
        <v>871121</v>
      </c>
      <c r="J379" s="2" t="str">
        <f>VLOOKUP(I379,[1]Hoja6!A$1:B$57,2,FALSE)</f>
        <v>RADIOGRAFIA DE TORAX (P.A.O A.P.Y LATERAL, DECUBITO LATERAL, OBLICUAS O LATERAL CON BARIO)</v>
      </c>
      <c r="K379" s="2"/>
      <c r="L379" s="2"/>
      <c r="M379" s="3"/>
      <c r="N379" s="57">
        <v>83200</v>
      </c>
      <c r="O379" s="57">
        <f t="shared" si="12"/>
        <v>58239.999999999993</v>
      </c>
      <c r="P379" s="57">
        <f t="shared" si="13"/>
        <v>24960</v>
      </c>
      <c r="R379" s="10"/>
    </row>
    <row r="380" spans="1:18" x14ac:dyDescent="0.25">
      <c r="A380" s="50">
        <v>45408</v>
      </c>
      <c r="B380" s="51" t="s">
        <v>910</v>
      </c>
      <c r="C380" s="52">
        <v>20678719</v>
      </c>
      <c r="D380" s="3" t="s">
        <v>33</v>
      </c>
      <c r="E380" s="3" t="s">
        <v>104</v>
      </c>
      <c r="F380" s="53" t="s">
        <v>220</v>
      </c>
      <c r="G380" s="52" t="s">
        <v>50</v>
      </c>
      <c r="H380" s="52" t="s">
        <v>911</v>
      </c>
      <c r="I380" s="49">
        <v>873204</v>
      </c>
      <c r="J380" s="2" t="str">
        <f>VLOOKUP(I380,[1]Hoja6!A$1:B$57,2,FALSE)</f>
        <v>RADIOGRAFIA DE HOMBRO</v>
      </c>
      <c r="K380" s="2"/>
      <c r="L380" s="2"/>
      <c r="M380" s="3"/>
      <c r="N380" s="57">
        <v>75920</v>
      </c>
      <c r="O380" s="57">
        <f t="shared" si="12"/>
        <v>53144</v>
      </c>
      <c r="P380" s="57">
        <f t="shared" si="13"/>
        <v>22776</v>
      </c>
      <c r="R380" s="10"/>
    </row>
    <row r="381" spans="1:18" x14ac:dyDescent="0.25">
      <c r="A381" s="50">
        <v>45408</v>
      </c>
      <c r="B381" s="51" t="s">
        <v>913</v>
      </c>
      <c r="C381" s="52">
        <v>39627194</v>
      </c>
      <c r="D381" s="3" t="s">
        <v>33</v>
      </c>
      <c r="E381" s="3" t="s">
        <v>292</v>
      </c>
      <c r="F381" s="53" t="s">
        <v>44</v>
      </c>
      <c r="G381" s="52" t="s">
        <v>50</v>
      </c>
      <c r="H381" s="52" t="s">
        <v>912</v>
      </c>
      <c r="I381" s="49">
        <v>871121</v>
      </c>
      <c r="J381" s="2" t="str">
        <f>VLOOKUP(I381,[1]Hoja6!A$1:B$57,2,FALSE)</f>
        <v>RADIOGRAFIA DE TORAX (P.A.O A.P.Y LATERAL, DECUBITO LATERAL, OBLICUAS O LATERAL CON BARIO)</v>
      </c>
      <c r="K381" s="2"/>
      <c r="L381" s="2"/>
      <c r="M381" s="3"/>
      <c r="N381" s="57">
        <v>93600</v>
      </c>
      <c r="O381" s="57">
        <f t="shared" si="12"/>
        <v>65519.999999999993</v>
      </c>
      <c r="P381" s="57">
        <f t="shared" si="13"/>
        <v>28080</v>
      </c>
      <c r="R381" s="10"/>
    </row>
    <row r="382" spans="1:18" x14ac:dyDescent="0.25">
      <c r="A382" s="50">
        <v>45408</v>
      </c>
      <c r="B382" s="51" t="s">
        <v>914</v>
      </c>
      <c r="C382" s="52">
        <v>80392247</v>
      </c>
      <c r="D382" s="3" t="s">
        <v>34</v>
      </c>
      <c r="E382" s="3" t="s">
        <v>162</v>
      </c>
      <c r="F382" s="53" t="s">
        <v>410</v>
      </c>
      <c r="G382" s="52" t="s">
        <v>50</v>
      </c>
      <c r="H382" s="52" t="s">
        <v>915</v>
      </c>
      <c r="I382" s="49">
        <v>873431</v>
      </c>
      <c r="J382" s="2" t="str">
        <f>VLOOKUP(I382,[1]Hoja6!A$1:B$57,2,FALSE)</f>
        <v>RADIOGRAFIA DE TOBILLO AP LATERAL Y ROTACION INTERNA</v>
      </c>
      <c r="K382" s="2"/>
      <c r="L382" s="2"/>
      <c r="M382" s="3"/>
      <c r="N382" s="57">
        <v>73200</v>
      </c>
      <c r="O382" s="57">
        <f t="shared" si="12"/>
        <v>51240</v>
      </c>
      <c r="P382" s="57">
        <f t="shared" si="13"/>
        <v>21960</v>
      </c>
      <c r="R382" s="10"/>
    </row>
    <row r="383" spans="1:18" x14ac:dyDescent="0.25">
      <c r="A383" s="50">
        <v>45408</v>
      </c>
      <c r="B383" s="51" t="s">
        <v>917</v>
      </c>
      <c r="C383" s="52">
        <v>20677551</v>
      </c>
      <c r="D383" s="3" t="s">
        <v>33</v>
      </c>
      <c r="E383" s="3" t="s">
        <v>484</v>
      </c>
      <c r="F383" s="53" t="s">
        <v>44</v>
      </c>
      <c r="G383" s="52" t="s">
        <v>50</v>
      </c>
      <c r="H383" s="52" t="s">
        <v>916</v>
      </c>
      <c r="I383" s="49">
        <v>871040</v>
      </c>
      <c r="J383" s="2" t="str">
        <f>VLOOKUP(I383,[1]Hoja6!A$1:B$57,2,FALSE)</f>
        <v>RADIOGRAFIA DE COLUMNA LUMBOSACRA</v>
      </c>
      <c r="K383" s="2"/>
      <c r="L383" s="2"/>
      <c r="M383" s="3"/>
      <c r="N383" s="57">
        <v>131850</v>
      </c>
      <c r="O383" s="57">
        <f t="shared" si="12"/>
        <v>92295</v>
      </c>
      <c r="P383" s="57">
        <f t="shared" si="13"/>
        <v>39555</v>
      </c>
      <c r="R383" s="10"/>
    </row>
    <row r="384" spans="1:18" x14ac:dyDescent="0.25">
      <c r="A384" s="50">
        <v>45408</v>
      </c>
      <c r="B384" s="51" t="s">
        <v>918</v>
      </c>
      <c r="C384" s="52">
        <v>1071173413</v>
      </c>
      <c r="D384" s="3" t="s">
        <v>34</v>
      </c>
      <c r="E384" s="3" t="s">
        <v>159</v>
      </c>
      <c r="F384" s="53" t="s">
        <v>44</v>
      </c>
      <c r="G384" s="52" t="s">
        <v>50</v>
      </c>
      <c r="H384" s="52" t="s">
        <v>919</v>
      </c>
      <c r="I384" s="49">
        <v>873411</v>
      </c>
      <c r="J384" s="2" t="str">
        <f>VLOOKUP(I384,[1]Hoja6!A$1:B$57,2,FALSE)</f>
        <v>RADIOGRAFIA DE PELVIS O  ARTICULACION COXO-FEMORAL  (AP, LATERAL )</v>
      </c>
      <c r="K384" s="2"/>
      <c r="L384" s="2"/>
      <c r="M384" s="3"/>
      <c r="N384" s="57">
        <v>72540</v>
      </c>
      <c r="O384" s="57">
        <f t="shared" si="12"/>
        <v>50778</v>
      </c>
      <c r="P384" s="57">
        <f t="shared" si="13"/>
        <v>21762</v>
      </c>
      <c r="R384" s="10"/>
    </row>
    <row r="385" spans="1:18" x14ac:dyDescent="0.25">
      <c r="A385" s="50">
        <v>45408</v>
      </c>
      <c r="B385" s="51" t="s">
        <v>918</v>
      </c>
      <c r="C385" s="52">
        <v>1071173413</v>
      </c>
      <c r="D385" s="3" t="s">
        <v>34</v>
      </c>
      <c r="E385" s="3" t="s">
        <v>159</v>
      </c>
      <c r="F385" s="53" t="s">
        <v>44</v>
      </c>
      <c r="G385" s="52" t="s">
        <v>50</v>
      </c>
      <c r="H385" s="52" t="s">
        <v>919</v>
      </c>
      <c r="I385" s="49">
        <v>873412</v>
      </c>
      <c r="J385" s="2" t="str">
        <f>VLOOKUP(I385,[1]Hoja6!A$1:B$57,2,FALSE)</f>
        <v>RADIOGRAFIA DE PELVIS (CADERA) COMPARATIVA    (54)</v>
      </c>
      <c r="K385" s="2"/>
      <c r="L385" s="2"/>
      <c r="M385" s="3"/>
      <c r="N385" s="57">
        <v>38610</v>
      </c>
      <c r="O385" s="57">
        <f t="shared" si="12"/>
        <v>27027</v>
      </c>
      <c r="P385" s="57">
        <f t="shared" si="13"/>
        <v>11583</v>
      </c>
      <c r="R385" s="10"/>
    </row>
    <row r="386" spans="1:18" x14ac:dyDescent="0.25">
      <c r="A386" s="50">
        <v>45408</v>
      </c>
      <c r="B386" s="60" t="s">
        <v>920</v>
      </c>
      <c r="C386" s="61">
        <v>1071172402</v>
      </c>
      <c r="D386" s="23" t="s">
        <v>34</v>
      </c>
      <c r="E386" s="23" t="s">
        <v>215</v>
      </c>
      <c r="F386" s="62" t="s">
        <v>220</v>
      </c>
      <c r="G386" s="61" t="s">
        <v>50</v>
      </c>
      <c r="H386" s="61" t="s">
        <v>921</v>
      </c>
      <c r="I386" s="63">
        <v>873333</v>
      </c>
      <c r="J386" s="21" t="str">
        <f>VLOOKUP(I386,[1]Hoja6!A$1:B$57,2,FALSE)</f>
        <v>RADIOGRAFÍA DE PIE (AP, LATERAL Y OBLICUA)</v>
      </c>
      <c r="K386" s="2"/>
      <c r="L386" s="2"/>
      <c r="M386" s="3"/>
      <c r="N386" s="57">
        <v>58560</v>
      </c>
      <c r="O386" s="57">
        <f t="shared" si="12"/>
        <v>40992</v>
      </c>
      <c r="P386" s="57">
        <f t="shared" si="13"/>
        <v>17568</v>
      </c>
      <c r="R386" s="10"/>
    </row>
    <row r="387" spans="1:18" x14ac:dyDescent="0.25">
      <c r="A387" s="50">
        <v>45408</v>
      </c>
      <c r="B387" s="60" t="s">
        <v>920</v>
      </c>
      <c r="C387" s="61">
        <v>1071172402</v>
      </c>
      <c r="D387" s="23" t="s">
        <v>34</v>
      </c>
      <c r="E387" s="23" t="s">
        <v>215</v>
      </c>
      <c r="F387" s="62" t="s">
        <v>220</v>
      </c>
      <c r="G387" s="61" t="s">
        <v>50</v>
      </c>
      <c r="H387" s="61" t="s">
        <v>921</v>
      </c>
      <c r="I387" s="63">
        <v>873303</v>
      </c>
      <c r="J387" s="21" t="str">
        <f>VLOOKUP(I387,[1]Hoja6!A$1:B$57,2,FALSE)</f>
        <v>RADIOGRAFIA COMPARATIVA DE PIES CON APOYO (AP Y LATERAL)</v>
      </c>
      <c r="K387" s="2"/>
      <c r="L387" s="2"/>
      <c r="M387" s="3"/>
      <c r="N387" s="57">
        <v>26400</v>
      </c>
      <c r="O387" s="57">
        <f t="shared" si="12"/>
        <v>18480</v>
      </c>
      <c r="P387" s="57">
        <f t="shared" si="13"/>
        <v>7920</v>
      </c>
      <c r="R387" s="10"/>
    </row>
    <row r="388" spans="1:18" x14ac:dyDescent="0.25">
      <c r="A388" s="50">
        <v>45408</v>
      </c>
      <c r="B388" s="51" t="s">
        <v>922</v>
      </c>
      <c r="C388" s="52">
        <v>11233659</v>
      </c>
      <c r="D388" s="3" t="s">
        <v>34</v>
      </c>
      <c r="E388" s="3" t="s">
        <v>923</v>
      </c>
      <c r="F388" s="53" t="s">
        <v>220</v>
      </c>
      <c r="G388" s="52" t="s">
        <v>50</v>
      </c>
      <c r="H388" s="52" t="s">
        <v>924</v>
      </c>
      <c r="I388" s="49">
        <v>873204</v>
      </c>
      <c r="J388" s="2" t="str">
        <f>VLOOKUP(I388,[1]Hoja6!A$1:B$57,2,FALSE)</f>
        <v>RADIOGRAFIA DE HOMBRO</v>
      </c>
      <c r="K388" s="2"/>
      <c r="L388" s="2"/>
      <c r="M388" s="3"/>
      <c r="N388" s="57">
        <v>75920</v>
      </c>
      <c r="O388" s="57">
        <f t="shared" si="12"/>
        <v>53144</v>
      </c>
      <c r="P388" s="57">
        <f t="shared" si="13"/>
        <v>22776</v>
      </c>
      <c r="R388" s="10"/>
    </row>
    <row r="389" spans="1:18" x14ac:dyDescent="0.25">
      <c r="A389" s="50">
        <v>45408</v>
      </c>
      <c r="B389" s="51" t="s">
        <v>925</v>
      </c>
      <c r="C389" s="52">
        <v>41502240</v>
      </c>
      <c r="D389" s="3" t="s">
        <v>33</v>
      </c>
      <c r="E389" s="3" t="s">
        <v>833</v>
      </c>
      <c r="F389" s="53" t="s">
        <v>10</v>
      </c>
      <c r="G389" s="52" t="s">
        <v>50</v>
      </c>
      <c r="H389" s="52" t="s">
        <v>926</v>
      </c>
      <c r="I389" s="49">
        <v>871030</v>
      </c>
      <c r="J389" s="2" t="str">
        <f>VLOOKUP(I389,[1]Hoja6!A$1:B$57,2,FALSE)</f>
        <v>RADIOGRAFIA DE COLUMNA DORSAL</v>
      </c>
      <c r="K389" s="2"/>
      <c r="L389" s="2"/>
      <c r="M389" s="3"/>
      <c r="N389" s="57">
        <v>81270</v>
      </c>
      <c r="O389" s="57">
        <f t="shared" si="12"/>
        <v>56889</v>
      </c>
      <c r="P389" s="57">
        <f t="shared" si="13"/>
        <v>24381</v>
      </c>
      <c r="R389" s="10"/>
    </row>
    <row r="390" spans="1:18" x14ac:dyDescent="0.25">
      <c r="A390" s="50">
        <v>45408</v>
      </c>
      <c r="B390" s="51" t="s">
        <v>925</v>
      </c>
      <c r="C390" s="52">
        <v>41502240</v>
      </c>
      <c r="D390" s="3" t="s">
        <v>33</v>
      </c>
      <c r="E390" s="3" t="s">
        <v>833</v>
      </c>
      <c r="F390" s="53" t="s">
        <v>10</v>
      </c>
      <c r="G390" s="52" t="s">
        <v>50</v>
      </c>
      <c r="H390" s="52" t="s">
        <v>926</v>
      </c>
      <c r="I390" s="49">
        <v>873210</v>
      </c>
      <c r="J390" s="2" t="str">
        <f>VLOOKUP(I390,[1]Hoja6!A$1:B$57,2,FALSE)</f>
        <v>RADIOGRAFIA DE DEDOS EN MANO</v>
      </c>
      <c r="K390" s="2"/>
      <c r="L390" s="2"/>
      <c r="M390" s="3"/>
      <c r="N390" s="57">
        <v>101340</v>
      </c>
      <c r="O390" s="57">
        <f t="shared" si="12"/>
        <v>70938</v>
      </c>
      <c r="P390" s="57">
        <f t="shared" si="13"/>
        <v>30402</v>
      </c>
      <c r="R390" s="10"/>
    </row>
    <row r="391" spans="1:18" x14ac:dyDescent="0.25">
      <c r="A391" s="50">
        <v>45408</v>
      </c>
      <c r="B391" s="51" t="s">
        <v>927</v>
      </c>
      <c r="C391" s="52">
        <v>3068750</v>
      </c>
      <c r="D391" s="3" t="s">
        <v>34</v>
      </c>
      <c r="E391" s="3">
        <v>72</v>
      </c>
      <c r="F391" s="53" t="s">
        <v>10</v>
      </c>
      <c r="G391" s="52" t="s">
        <v>50</v>
      </c>
      <c r="H391" s="52" t="s">
        <v>928</v>
      </c>
      <c r="I391" s="49">
        <v>873420</v>
      </c>
      <c r="J391" s="2" t="str">
        <f>VLOOKUP(I391,[1]Hoja6!A$1:B$57,2,FALSE)</f>
        <v>RADIOGRAFIA DE RODILLA AP, LATERAL</v>
      </c>
      <c r="K391" s="2"/>
      <c r="L391" s="2"/>
      <c r="M391" s="3"/>
      <c r="N391" s="57">
        <v>65700</v>
      </c>
      <c r="O391" s="57">
        <f t="shared" si="12"/>
        <v>45990</v>
      </c>
      <c r="P391" s="57">
        <f t="shared" si="13"/>
        <v>19710</v>
      </c>
      <c r="R391" s="10"/>
    </row>
    <row r="392" spans="1:18" x14ac:dyDescent="0.25">
      <c r="A392" s="50">
        <v>45408</v>
      </c>
      <c r="B392" s="51" t="s">
        <v>927</v>
      </c>
      <c r="C392" s="52">
        <v>3068750</v>
      </c>
      <c r="D392" s="3" t="s">
        <v>34</v>
      </c>
      <c r="E392" s="3">
        <v>72</v>
      </c>
      <c r="F392" s="53" t="s">
        <v>10</v>
      </c>
      <c r="G392" s="52" t="s">
        <v>50</v>
      </c>
      <c r="H392" s="52" t="s">
        <v>928</v>
      </c>
      <c r="I392" s="49">
        <v>873422</v>
      </c>
      <c r="J392" s="2" t="str">
        <f>VLOOKUP(I392,[1]Hoja6!A$1:B$57,2,FALSE)</f>
        <v>RADIOGRAFIA DE RODILLAS COMPARATIVAS POSICION VERTICAL (UNICAMENTE VISTA ANTEROPOSTERIOR)    (54)</v>
      </c>
      <c r="K392" s="2"/>
      <c r="L392" s="2"/>
      <c r="M392" s="3"/>
      <c r="N392" s="57">
        <v>29700</v>
      </c>
      <c r="O392" s="57">
        <f t="shared" si="12"/>
        <v>20790</v>
      </c>
      <c r="P392" s="57">
        <f t="shared" si="13"/>
        <v>8910</v>
      </c>
      <c r="R392" s="10"/>
    </row>
    <row r="393" spans="1:18" x14ac:dyDescent="0.25">
      <c r="A393" s="50">
        <v>45408</v>
      </c>
      <c r="B393" s="51" t="s">
        <v>929</v>
      </c>
      <c r="C393" s="52">
        <v>1011220296</v>
      </c>
      <c r="D393" s="3" t="s">
        <v>33</v>
      </c>
      <c r="E393" s="3" t="s">
        <v>395</v>
      </c>
      <c r="F393" s="53" t="s">
        <v>216</v>
      </c>
      <c r="G393" s="52" t="s">
        <v>217</v>
      </c>
      <c r="H393" s="52" t="s">
        <v>930</v>
      </c>
      <c r="I393" s="49">
        <v>873420</v>
      </c>
      <c r="J393" s="2" t="str">
        <f>VLOOKUP(I393,[1]Hoja6!A$1:B$57,2,FALSE)</f>
        <v>RADIOGRAFIA DE RODILLA AP, LATERAL</v>
      </c>
      <c r="K393" s="2"/>
      <c r="L393" s="2"/>
      <c r="M393" s="3"/>
      <c r="N393" s="57">
        <v>0</v>
      </c>
      <c r="O393" s="57">
        <f t="shared" si="12"/>
        <v>0</v>
      </c>
      <c r="P393" s="57">
        <f t="shared" si="13"/>
        <v>0</v>
      </c>
    </row>
    <row r="394" spans="1:18" x14ac:dyDescent="0.25">
      <c r="A394" s="50">
        <v>45408</v>
      </c>
      <c r="B394" s="51" t="s">
        <v>931</v>
      </c>
      <c r="C394" s="52">
        <v>11231601</v>
      </c>
      <c r="D394" s="3" t="s">
        <v>34</v>
      </c>
      <c r="E394" s="3" t="s">
        <v>47</v>
      </c>
      <c r="F394" s="53" t="s">
        <v>220</v>
      </c>
      <c r="G394" s="52" t="s">
        <v>50</v>
      </c>
      <c r="H394" s="52" t="s">
        <v>932</v>
      </c>
      <c r="I394" s="49">
        <v>871121</v>
      </c>
      <c r="J394" s="2" t="str">
        <f>VLOOKUP(I394,[1]Hoja6!A$1:B$57,2,FALSE)</f>
        <v>RADIOGRAFIA DE TORAX (P.A.O A.P.Y LATERAL, DECUBITO LATERAL, OBLICUAS O LATERAL CON BARIO)</v>
      </c>
      <c r="K394" s="2"/>
      <c r="L394" s="2"/>
      <c r="M394" s="3"/>
      <c r="N394" s="57">
        <v>83200</v>
      </c>
      <c r="O394" s="57">
        <f t="shared" si="12"/>
        <v>58239.999999999993</v>
      </c>
      <c r="P394" s="57">
        <f t="shared" si="13"/>
        <v>24960</v>
      </c>
    </row>
    <row r="395" spans="1:18" x14ac:dyDescent="0.25">
      <c r="A395" s="50">
        <v>45408</v>
      </c>
      <c r="B395" s="51" t="s">
        <v>933</v>
      </c>
      <c r="C395" s="52">
        <v>1071172627</v>
      </c>
      <c r="D395" s="3" t="s">
        <v>34</v>
      </c>
      <c r="E395" s="3" t="s">
        <v>349</v>
      </c>
      <c r="F395" s="53" t="s">
        <v>220</v>
      </c>
      <c r="G395" s="52" t="s">
        <v>50</v>
      </c>
      <c r="H395" s="52" t="s">
        <v>934</v>
      </c>
      <c r="I395" s="49">
        <v>871121</v>
      </c>
      <c r="J395" s="2" t="str">
        <f>VLOOKUP(I395,[1]Hoja6!A$1:B$57,2,FALSE)</f>
        <v>RADIOGRAFIA DE TORAX (P.A.O A.P.Y LATERAL, DECUBITO LATERAL, OBLICUAS O LATERAL CON BARIO)</v>
      </c>
      <c r="K395" s="2"/>
      <c r="L395" s="2"/>
      <c r="M395" s="3"/>
      <c r="N395" s="57">
        <v>83200</v>
      </c>
      <c r="O395" s="57">
        <f t="shared" si="12"/>
        <v>58239.999999999993</v>
      </c>
      <c r="P395" s="57">
        <f t="shared" si="13"/>
        <v>24960</v>
      </c>
    </row>
    <row r="396" spans="1:18" x14ac:dyDescent="0.25">
      <c r="A396" s="50">
        <v>45408</v>
      </c>
      <c r="B396" s="51" t="s">
        <v>935</v>
      </c>
      <c r="C396" s="52">
        <v>1071173436</v>
      </c>
      <c r="D396" s="3" t="s">
        <v>33</v>
      </c>
      <c r="E396" s="3" t="s">
        <v>288</v>
      </c>
      <c r="F396" s="53" t="s">
        <v>44</v>
      </c>
      <c r="G396" s="52" t="s">
        <v>50</v>
      </c>
      <c r="H396" s="52" t="s">
        <v>936</v>
      </c>
      <c r="I396" s="49">
        <v>873411</v>
      </c>
      <c r="J396" s="2" t="str">
        <f>VLOOKUP(I396,[1]Hoja6!A$1:B$57,2,FALSE)</f>
        <v>RADIOGRAFIA DE PELVIS O  ARTICULACION COXO-FEMORAL  (AP, LATERAL )</v>
      </c>
      <c r="K396" s="2"/>
      <c r="L396" s="2"/>
      <c r="M396" s="3"/>
      <c r="N396" s="57">
        <v>72540</v>
      </c>
      <c r="O396" s="57">
        <f t="shared" si="12"/>
        <v>50778</v>
      </c>
      <c r="P396" s="57">
        <f t="shared" si="13"/>
        <v>21762</v>
      </c>
    </row>
    <row r="397" spans="1:18" x14ac:dyDescent="0.25">
      <c r="A397" s="50">
        <v>45408</v>
      </c>
      <c r="B397" s="51" t="s">
        <v>935</v>
      </c>
      <c r="C397" s="52">
        <v>1071173436</v>
      </c>
      <c r="D397" s="3" t="s">
        <v>33</v>
      </c>
      <c r="E397" s="3" t="s">
        <v>288</v>
      </c>
      <c r="F397" s="53" t="s">
        <v>44</v>
      </c>
      <c r="G397" s="52" t="s">
        <v>50</v>
      </c>
      <c r="H397" s="52" t="s">
        <v>936</v>
      </c>
      <c r="I397" s="49">
        <v>873412</v>
      </c>
      <c r="J397" s="2" t="str">
        <f>VLOOKUP(I397,[1]Hoja6!A$1:B$57,2,FALSE)</f>
        <v>RADIOGRAFIA DE PELVIS (CADERA) COMPARATIVA    (54)</v>
      </c>
      <c r="K397" s="2"/>
      <c r="L397" s="2"/>
      <c r="M397" s="3"/>
      <c r="N397" s="57">
        <v>38610</v>
      </c>
      <c r="O397" s="57">
        <f t="shared" si="12"/>
        <v>27027</v>
      </c>
      <c r="P397" s="57">
        <f t="shared" si="13"/>
        <v>11583</v>
      </c>
    </row>
    <row r="398" spans="1:18" x14ac:dyDescent="0.25">
      <c r="A398" s="50">
        <v>45408</v>
      </c>
      <c r="B398" s="51" t="s">
        <v>937</v>
      </c>
      <c r="C398" s="52">
        <v>6656384</v>
      </c>
      <c r="D398" s="3" t="s">
        <v>34</v>
      </c>
      <c r="E398" s="3" t="s">
        <v>479</v>
      </c>
      <c r="F398" s="53" t="s">
        <v>44</v>
      </c>
      <c r="G398" s="52" t="s">
        <v>217</v>
      </c>
      <c r="H398" s="52" t="s">
        <v>938</v>
      </c>
      <c r="I398" s="49">
        <v>871010</v>
      </c>
      <c r="J398" s="2" t="str">
        <f>VLOOKUP(I398,[1]Hoja6!A$1:B$57,2,FALSE)</f>
        <v>RADIOGRAFIA DE COLUMNA CERVICAL</v>
      </c>
      <c r="K398" s="2"/>
      <c r="L398" s="2"/>
      <c r="M398" s="3"/>
      <c r="N398" s="57">
        <v>0</v>
      </c>
      <c r="O398" s="57">
        <f t="shared" si="12"/>
        <v>0</v>
      </c>
      <c r="P398" s="57">
        <f t="shared" si="13"/>
        <v>0</v>
      </c>
    </row>
    <row r="399" spans="1:18" x14ac:dyDescent="0.25">
      <c r="A399" s="50">
        <v>45409</v>
      </c>
      <c r="B399" s="51" t="s">
        <v>1021</v>
      </c>
      <c r="C399" s="52" t="s">
        <v>1022</v>
      </c>
      <c r="D399" s="3" t="s">
        <v>33</v>
      </c>
      <c r="E399" s="3" t="s">
        <v>923</v>
      </c>
      <c r="F399" s="53" t="s">
        <v>166</v>
      </c>
      <c r="G399" s="52" t="s">
        <v>217</v>
      </c>
      <c r="H399" s="52" t="s">
        <v>1023</v>
      </c>
      <c r="I399" s="49">
        <v>871121</v>
      </c>
      <c r="J399" s="2" t="str">
        <f>VLOOKUP(I399,[1]Hoja6!A$1:B$57,2,FALSE)</f>
        <v>RADIOGRAFIA DE TORAX (P.A.O A.P.Y LATERAL, DECUBITO LATERAL, OBLICUAS O LATERAL CON BARIO)</v>
      </c>
      <c r="K399" s="2" t="s">
        <v>160</v>
      </c>
      <c r="L399" s="2" t="s">
        <v>27</v>
      </c>
      <c r="M399" s="3">
        <v>1</v>
      </c>
      <c r="N399" s="57"/>
      <c r="O399" s="57">
        <f t="shared" ref="O399:O434" si="14">+N399*70%</f>
        <v>0</v>
      </c>
      <c r="P399" s="57">
        <f t="shared" ref="P399:P434" si="15">+N399*30%</f>
        <v>0</v>
      </c>
    </row>
    <row r="400" spans="1:18" x14ac:dyDescent="0.25">
      <c r="A400" s="50">
        <v>45411</v>
      </c>
      <c r="B400" s="51" t="s">
        <v>1024</v>
      </c>
      <c r="C400" s="52">
        <v>35220895</v>
      </c>
      <c r="D400" s="3" t="s">
        <v>33</v>
      </c>
      <c r="E400" s="3" t="s">
        <v>162</v>
      </c>
      <c r="F400" s="53" t="s">
        <v>10</v>
      </c>
      <c r="G400" s="52" t="s">
        <v>50</v>
      </c>
      <c r="H400" s="52" t="s">
        <v>1025</v>
      </c>
      <c r="I400" s="49">
        <v>871040</v>
      </c>
      <c r="J400" s="2" t="str">
        <f>VLOOKUP(I400,[1]Hoja6!A$1:B$57,2,FALSE)</f>
        <v>RADIOGRAFIA DE COLUMNA LUMBOSACRA</v>
      </c>
      <c r="K400" s="2" t="s">
        <v>1026</v>
      </c>
      <c r="L400" s="2" t="s">
        <v>27</v>
      </c>
      <c r="M400" s="3">
        <v>1</v>
      </c>
      <c r="N400" s="57">
        <v>101430</v>
      </c>
      <c r="O400" s="57">
        <f t="shared" si="14"/>
        <v>71001</v>
      </c>
      <c r="P400" s="57">
        <f t="shared" si="15"/>
        <v>30429</v>
      </c>
    </row>
    <row r="401" spans="1:16" x14ac:dyDescent="0.25">
      <c r="A401" s="50">
        <v>45411</v>
      </c>
      <c r="B401" s="51" t="s">
        <v>1027</v>
      </c>
      <c r="C401" s="52">
        <v>17012474</v>
      </c>
      <c r="D401" s="3" t="s">
        <v>34</v>
      </c>
      <c r="E401" s="3" t="s">
        <v>326</v>
      </c>
      <c r="F401" s="53" t="s">
        <v>10</v>
      </c>
      <c r="G401" s="52" t="s">
        <v>50</v>
      </c>
      <c r="H401" s="52" t="s">
        <v>1028</v>
      </c>
      <c r="I401" s="49">
        <v>873313</v>
      </c>
      <c r="J401" s="2" t="str">
        <f>VLOOKUP(I401,[1]Hoja6!A$1:B$57,2,FALSE)</f>
        <v>RADIOGRAFIA DE PIERNA AP Y LATERAL</v>
      </c>
      <c r="K401" s="2" t="s">
        <v>67</v>
      </c>
      <c r="L401" s="2" t="s">
        <v>27</v>
      </c>
      <c r="M401" s="3">
        <v>1</v>
      </c>
      <c r="N401" s="57">
        <v>65700</v>
      </c>
      <c r="O401" s="57">
        <f t="shared" si="14"/>
        <v>45990</v>
      </c>
      <c r="P401" s="57">
        <f t="shared" si="15"/>
        <v>19710</v>
      </c>
    </row>
    <row r="402" spans="1:16" x14ac:dyDescent="0.25">
      <c r="A402" s="50">
        <v>45411</v>
      </c>
      <c r="B402" s="51" t="s">
        <v>1029</v>
      </c>
      <c r="C402" s="52">
        <v>1075626718</v>
      </c>
      <c r="D402" s="3" t="s">
        <v>33</v>
      </c>
      <c r="E402" s="3" t="s">
        <v>202</v>
      </c>
      <c r="F402" s="53" t="s">
        <v>10</v>
      </c>
      <c r="G402" s="52" t="s">
        <v>50</v>
      </c>
      <c r="H402" s="52" t="s">
        <v>1030</v>
      </c>
      <c r="I402" s="49">
        <v>871040</v>
      </c>
      <c r="J402" s="2" t="str">
        <f>VLOOKUP(I402,[1]Hoja6!A$1:B$57,2,FALSE)</f>
        <v>RADIOGRAFIA DE COLUMNA LUMBOSACRA</v>
      </c>
      <c r="K402" s="2" t="s">
        <v>1031</v>
      </c>
      <c r="L402" s="2" t="s">
        <v>27</v>
      </c>
      <c r="M402" s="3">
        <v>1</v>
      </c>
      <c r="N402" s="57">
        <v>101430</v>
      </c>
      <c r="O402" s="57">
        <f t="shared" si="14"/>
        <v>71001</v>
      </c>
      <c r="P402" s="57">
        <f t="shared" si="15"/>
        <v>30429</v>
      </c>
    </row>
    <row r="403" spans="1:16" x14ac:dyDescent="0.25">
      <c r="A403" s="50">
        <v>45411</v>
      </c>
      <c r="B403" s="51" t="s">
        <v>1029</v>
      </c>
      <c r="C403" s="52">
        <v>1075626718</v>
      </c>
      <c r="D403" s="3" t="s">
        <v>33</v>
      </c>
      <c r="E403" s="3" t="s">
        <v>202</v>
      </c>
      <c r="F403" s="53" t="s">
        <v>10</v>
      </c>
      <c r="G403" s="52" t="s">
        <v>50</v>
      </c>
      <c r="H403" s="52" t="s">
        <v>1030</v>
      </c>
      <c r="I403" s="49">
        <v>873420</v>
      </c>
      <c r="J403" s="2" t="str">
        <f>VLOOKUP(I403,[1]Hoja6!A$1:B$57,2,FALSE)</f>
        <v>RADIOGRAFIA DE RODILLA AP, LATERAL</v>
      </c>
      <c r="K403" s="2" t="s">
        <v>1031</v>
      </c>
      <c r="L403" s="2" t="s">
        <v>27</v>
      </c>
      <c r="M403" s="3">
        <v>1</v>
      </c>
      <c r="N403" s="57">
        <v>65700</v>
      </c>
      <c r="O403" s="57">
        <f t="shared" si="14"/>
        <v>45990</v>
      </c>
      <c r="P403" s="57">
        <f t="shared" si="15"/>
        <v>19710</v>
      </c>
    </row>
    <row r="404" spans="1:16" x14ac:dyDescent="0.25">
      <c r="A404" s="50">
        <v>45411</v>
      </c>
      <c r="B404" s="51" t="s">
        <v>1029</v>
      </c>
      <c r="C404" s="52">
        <v>1075626718</v>
      </c>
      <c r="D404" s="3" t="s">
        <v>33</v>
      </c>
      <c r="E404" s="3" t="s">
        <v>202</v>
      </c>
      <c r="F404" s="53" t="s">
        <v>10</v>
      </c>
      <c r="G404" s="52" t="s">
        <v>50</v>
      </c>
      <c r="H404" s="52" t="s">
        <v>1032</v>
      </c>
      <c r="I404" s="49">
        <v>873422</v>
      </c>
      <c r="J404" s="2" t="str">
        <f>VLOOKUP(I404,[1]Hoja6!A$1:B$57,2,FALSE)</f>
        <v>RADIOGRAFIA DE RODILLAS COMPARATIVAS POSICION VERTICAL (UNICAMENTE VISTA ANTEROPOSTERIOR)    (54)</v>
      </c>
      <c r="K404" s="2" t="s">
        <v>1031</v>
      </c>
      <c r="L404" s="2" t="s">
        <v>27</v>
      </c>
      <c r="M404" s="3">
        <v>1</v>
      </c>
      <c r="N404" s="57">
        <v>29700</v>
      </c>
      <c r="O404" s="57">
        <f t="shared" si="14"/>
        <v>20790</v>
      </c>
      <c r="P404" s="57">
        <f t="shared" si="15"/>
        <v>8910</v>
      </c>
    </row>
    <row r="405" spans="1:16" x14ac:dyDescent="0.25">
      <c r="A405" s="50">
        <v>45411</v>
      </c>
      <c r="B405" s="51" t="s">
        <v>1033</v>
      </c>
      <c r="C405" s="52">
        <v>1071171342</v>
      </c>
      <c r="D405" s="3" t="s">
        <v>34</v>
      </c>
      <c r="E405" s="3" t="s">
        <v>308</v>
      </c>
      <c r="F405" s="53" t="s">
        <v>44</v>
      </c>
      <c r="G405" s="52" t="s">
        <v>50</v>
      </c>
      <c r="H405" s="52" t="s">
        <v>1034</v>
      </c>
      <c r="I405" s="49">
        <v>871020</v>
      </c>
      <c r="J405" s="2" t="str">
        <f>VLOOKUP(I405,[1]Hoja6!A$1:B$57,2,FALSE)</f>
        <v>RADIOGRAFIA DE COLUMNA TORACICA</v>
      </c>
      <c r="K405" s="2" t="s">
        <v>1035</v>
      </c>
      <c r="L405" s="2" t="s">
        <v>27</v>
      </c>
      <c r="M405" s="3">
        <v>1</v>
      </c>
      <c r="N405" s="57">
        <v>105660</v>
      </c>
      <c r="O405" s="57">
        <f t="shared" si="14"/>
        <v>73962</v>
      </c>
      <c r="P405" s="57">
        <f t="shared" si="15"/>
        <v>31698</v>
      </c>
    </row>
    <row r="406" spans="1:16" x14ac:dyDescent="0.25">
      <c r="A406" s="50">
        <v>45411</v>
      </c>
      <c r="B406" s="51" t="s">
        <v>1033</v>
      </c>
      <c r="C406" s="52">
        <v>1071171342</v>
      </c>
      <c r="D406" s="3" t="s">
        <v>34</v>
      </c>
      <c r="E406" s="3" t="s">
        <v>308</v>
      </c>
      <c r="F406" s="53" t="s">
        <v>44</v>
      </c>
      <c r="G406" s="52" t="s">
        <v>50</v>
      </c>
      <c r="H406" s="52" t="s">
        <v>1036</v>
      </c>
      <c r="I406" s="49">
        <v>871010</v>
      </c>
      <c r="J406" s="2" t="str">
        <f>VLOOKUP(I406,[1]Hoja6!A$1:B$57,2,FALSE)</f>
        <v>RADIOGRAFIA DE COLUMNA CERVICAL</v>
      </c>
      <c r="K406" s="2" t="s">
        <v>1035</v>
      </c>
      <c r="L406" s="2" t="s">
        <v>27</v>
      </c>
      <c r="M406" s="3">
        <v>1</v>
      </c>
      <c r="N406" s="57">
        <v>108000</v>
      </c>
      <c r="O406" s="57">
        <f t="shared" si="14"/>
        <v>75600</v>
      </c>
      <c r="P406" s="57">
        <f t="shared" si="15"/>
        <v>32400</v>
      </c>
    </row>
    <row r="407" spans="1:16" x14ac:dyDescent="0.25">
      <c r="A407" s="50">
        <v>45411</v>
      </c>
      <c r="B407" s="51" t="s">
        <v>1037</v>
      </c>
      <c r="C407" s="52">
        <v>5911237</v>
      </c>
      <c r="D407" s="3" t="s">
        <v>34</v>
      </c>
      <c r="E407" s="3" t="s">
        <v>53</v>
      </c>
      <c r="F407" s="53" t="s">
        <v>220</v>
      </c>
      <c r="G407" s="52" t="s">
        <v>50</v>
      </c>
      <c r="H407" s="52" t="s">
        <v>1038</v>
      </c>
      <c r="I407" s="49">
        <v>871121</v>
      </c>
      <c r="J407" s="2" t="str">
        <f>VLOOKUP(I407,[1]Hoja6!A$1:B$57,2,FALSE)</f>
        <v>RADIOGRAFIA DE TORAX (P.A.O A.P.Y LATERAL, DECUBITO LATERAL, OBLICUAS O LATERAL CON BARIO)</v>
      </c>
      <c r="K407" s="2" t="s">
        <v>1035</v>
      </c>
      <c r="L407" s="2" t="s">
        <v>27</v>
      </c>
      <c r="M407" s="3">
        <v>1</v>
      </c>
      <c r="N407" s="57">
        <v>83200</v>
      </c>
      <c r="O407" s="57">
        <f t="shared" si="14"/>
        <v>58239.999999999993</v>
      </c>
      <c r="P407" s="57">
        <f t="shared" si="15"/>
        <v>24960</v>
      </c>
    </row>
    <row r="408" spans="1:16" x14ac:dyDescent="0.25">
      <c r="A408" s="50">
        <v>45411</v>
      </c>
      <c r="B408" s="51" t="s">
        <v>1039</v>
      </c>
      <c r="C408" s="52">
        <v>11231419</v>
      </c>
      <c r="D408" s="3" t="s">
        <v>34</v>
      </c>
      <c r="E408" s="3" t="s">
        <v>47</v>
      </c>
      <c r="F408" s="53" t="s">
        <v>220</v>
      </c>
      <c r="G408" s="52" t="s">
        <v>50</v>
      </c>
      <c r="H408" s="52" t="s">
        <v>1040</v>
      </c>
      <c r="I408" s="49">
        <v>871121</v>
      </c>
      <c r="J408" s="2" t="str">
        <f>VLOOKUP(I408,[1]Hoja6!A$1:B$57,2,FALSE)</f>
        <v>RADIOGRAFIA DE TORAX (P.A.O A.P.Y LATERAL, DECUBITO LATERAL, OBLICUAS O LATERAL CON BARIO)</v>
      </c>
      <c r="K408" s="2" t="s">
        <v>1041</v>
      </c>
      <c r="L408" s="2" t="s">
        <v>27</v>
      </c>
      <c r="M408" s="3">
        <v>1</v>
      </c>
      <c r="N408" s="57">
        <v>83200</v>
      </c>
      <c r="O408" s="57">
        <f t="shared" si="14"/>
        <v>58239.999999999993</v>
      </c>
      <c r="P408" s="57">
        <f t="shared" si="15"/>
        <v>24960</v>
      </c>
    </row>
    <row r="409" spans="1:16" x14ac:dyDescent="0.25">
      <c r="A409" s="50">
        <v>45411</v>
      </c>
      <c r="B409" s="51" t="s">
        <v>1042</v>
      </c>
      <c r="C409" s="52">
        <v>1071168857</v>
      </c>
      <c r="D409" s="3" t="s">
        <v>34</v>
      </c>
      <c r="E409" s="3" t="s">
        <v>266</v>
      </c>
      <c r="F409" s="53" t="s">
        <v>220</v>
      </c>
      <c r="G409" s="52" t="s">
        <v>50</v>
      </c>
      <c r="H409" s="52" t="s">
        <v>1043</v>
      </c>
      <c r="I409" s="49">
        <v>871121</v>
      </c>
      <c r="J409" s="2" t="str">
        <f>VLOOKUP(I409,[1]Hoja6!A$1:B$57,2,FALSE)</f>
        <v>RADIOGRAFIA DE TORAX (P.A.O A.P.Y LATERAL, DECUBITO LATERAL, OBLICUAS O LATERAL CON BARIO)</v>
      </c>
      <c r="K409" s="2" t="s">
        <v>1035</v>
      </c>
      <c r="L409" s="2" t="s">
        <v>27</v>
      </c>
      <c r="M409" s="3">
        <v>1</v>
      </c>
      <c r="N409" s="57">
        <v>83200</v>
      </c>
      <c r="O409" s="57">
        <f t="shared" si="14"/>
        <v>58239.999999999993</v>
      </c>
      <c r="P409" s="57">
        <f t="shared" si="15"/>
        <v>24960</v>
      </c>
    </row>
    <row r="410" spans="1:16" x14ac:dyDescent="0.25">
      <c r="A410" s="50">
        <v>45411</v>
      </c>
      <c r="B410" s="51" t="s">
        <v>1042</v>
      </c>
      <c r="C410" s="52">
        <v>1071168857</v>
      </c>
      <c r="D410" s="3" t="s">
        <v>34</v>
      </c>
      <c r="E410" s="3" t="s">
        <v>266</v>
      </c>
      <c r="F410" s="53" t="s">
        <v>220</v>
      </c>
      <c r="G410" s="52" t="s">
        <v>50</v>
      </c>
      <c r="H410" s="52" t="s">
        <v>1043</v>
      </c>
      <c r="I410" s="49">
        <v>873205</v>
      </c>
      <c r="J410" s="2" t="str">
        <f>VLOOKUP(I410,[1]Hoja6!A$1:B$57,2,FALSE)</f>
        <v>RADIOGRAFIA DE CODO</v>
      </c>
      <c r="K410" s="2" t="s">
        <v>1035</v>
      </c>
      <c r="L410" s="2" t="s">
        <v>27</v>
      </c>
      <c r="M410" s="3">
        <v>1</v>
      </c>
      <c r="N410" s="57">
        <v>75920</v>
      </c>
      <c r="O410" s="57">
        <f t="shared" si="14"/>
        <v>53144</v>
      </c>
      <c r="P410" s="57">
        <f t="shared" si="15"/>
        <v>22776</v>
      </c>
    </row>
    <row r="411" spans="1:16" x14ac:dyDescent="0.25">
      <c r="A411" s="50">
        <v>45411</v>
      </c>
      <c r="B411" s="51" t="s">
        <v>1042</v>
      </c>
      <c r="C411" s="52">
        <v>1071168857</v>
      </c>
      <c r="D411" s="3" t="s">
        <v>34</v>
      </c>
      <c r="E411" s="3" t="s">
        <v>266</v>
      </c>
      <c r="F411" s="53" t="s">
        <v>220</v>
      </c>
      <c r="G411" s="52" t="s">
        <v>50</v>
      </c>
      <c r="H411" s="52" t="s">
        <v>1043</v>
      </c>
      <c r="I411" s="49">
        <v>873420</v>
      </c>
      <c r="J411" s="2" t="str">
        <f>VLOOKUP(I411,[1]Hoja6!A$1:B$57,2,FALSE)</f>
        <v>RADIOGRAFIA DE RODILLA AP, LATERAL</v>
      </c>
      <c r="K411" s="2" t="s">
        <v>1035</v>
      </c>
      <c r="L411" s="2" t="s">
        <v>27</v>
      </c>
      <c r="M411" s="3">
        <v>1</v>
      </c>
      <c r="N411" s="57">
        <v>75920</v>
      </c>
      <c r="O411" s="57">
        <f t="shared" si="14"/>
        <v>53144</v>
      </c>
      <c r="P411" s="57">
        <f t="shared" si="15"/>
        <v>22776</v>
      </c>
    </row>
    <row r="412" spans="1:16" x14ac:dyDescent="0.25">
      <c r="A412" s="50">
        <v>45411</v>
      </c>
      <c r="B412" s="51" t="s">
        <v>1044</v>
      </c>
      <c r="C412" s="52">
        <v>1124553676</v>
      </c>
      <c r="D412" s="3" t="s">
        <v>34</v>
      </c>
      <c r="E412" s="3" t="s">
        <v>165</v>
      </c>
      <c r="F412" s="53" t="s">
        <v>44</v>
      </c>
      <c r="G412" s="52" t="s">
        <v>31</v>
      </c>
      <c r="H412" s="52" t="s">
        <v>1045</v>
      </c>
      <c r="I412" s="49">
        <v>871121</v>
      </c>
      <c r="J412" s="2" t="str">
        <f>VLOOKUP(I412,[1]Hoja6!A$1:B$57,2,FALSE)</f>
        <v>RADIOGRAFIA DE TORAX (P.A.O A.P.Y LATERAL, DECUBITO LATERAL, OBLICUAS O LATERAL CON BARIO)</v>
      </c>
      <c r="K412" s="2" t="s">
        <v>109</v>
      </c>
      <c r="L412" s="2" t="s">
        <v>27</v>
      </c>
      <c r="M412" s="3">
        <v>1</v>
      </c>
      <c r="N412" s="57"/>
      <c r="O412" s="57">
        <f t="shared" si="14"/>
        <v>0</v>
      </c>
      <c r="P412" s="57">
        <f t="shared" si="15"/>
        <v>0</v>
      </c>
    </row>
    <row r="413" spans="1:16" x14ac:dyDescent="0.25">
      <c r="A413" s="50">
        <v>45411</v>
      </c>
      <c r="B413" s="51" t="s">
        <v>1046</v>
      </c>
      <c r="C413" s="52">
        <v>1071166183</v>
      </c>
      <c r="D413" s="3" t="s">
        <v>34</v>
      </c>
      <c r="E413" s="3" t="s">
        <v>202</v>
      </c>
      <c r="F413" s="53" t="s">
        <v>30</v>
      </c>
      <c r="G413" s="52" t="s">
        <v>50</v>
      </c>
      <c r="H413" s="52" t="s">
        <v>1047</v>
      </c>
      <c r="I413" s="49">
        <v>873210</v>
      </c>
      <c r="J413" s="2" t="str">
        <f>VLOOKUP(I413,[1]Hoja6!A$1:B$57,2,FALSE)</f>
        <v>RADIOGRAFIA DE DEDOS EN MANO</v>
      </c>
      <c r="K413" s="2" t="s">
        <v>1048</v>
      </c>
      <c r="L413" s="2" t="s">
        <v>27</v>
      </c>
      <c r="M413" s="3">
        <v>1</v>
      </c>
      <c r="N413" s="57">
        <v>69700</v>
      </c>
      <c r="O413" s="57">
        <f t="shared" si="14"/>
        <v>48790</v>
      </c>
      <c r="P413" s="57">
        <f t="shared" si="15"/>
        <v>20910</v>
      </c>
    </row>
    <row r="414" spans="1:16" x14ac:dyDescent="0.25">
      <c r="A414" s="50">
        <v>45411</v>
      </c>
      <c r="B414" s="51" t="s">
        <v>1049</v>
      </c>
      <c r="C414" s="52">
        <v>20484017</v>
      </c>
      <c r="D414" s="3" t="s">
        <v>33</v>
      </c>
      <c r="E414" s="3" t="s">
        <v>278</v>
      </c>
      <c r="F414" s="53" t="s">
        <v>44</v>
      </c>
      <c r="G414" s="52" t="s">
        <v>31</v>
      </c>
      <c r="H414" s="52" t="s">
        <v>1050</v>
      </c>
      <c r="I414" s="49">
        <v>871111</v>
      </c>
      <c r="J414" s="2" t="str">
        <f>VLOOKUP(I414,[1]Hoja6!A$1:B$57,2,FALSE)</f>
        <v>RADIOGRAFIA DE REJA COSTAL</v>
      </c>
      <c r="K414" s="2" t="s">
        <v>109</v>
      </c>
      <c r="L414" s="2" t="s">
        <v>27</v>
      </c>
      <c r="M414" s="3">
        <v>1</v>
      </c>
      <c r="N414" s="57"/>
      <c r="O414" s="57">
        <f t="shared" si="14"/>
        <v>0</v>
      </c>
      <c r="P414" s="57">
        <f t="shared" si="15"/>
        <v>0</v>
      </c>
    </row>
    <row r="415" spans="1:16" x14ac:dyDescent="0.25">
      <c r="A415" s="50">
        <v>45411</v>
      </c>
      <c r="B415" s="51" t="s">
        <v>1051</v>
      </c>
      <c r="C415" s="52">
        <v>11232216</v>
      </c>
      <c r="D415" s="3" t="s">
        <v>34</v>
      </c>
      <c r="E415" s="3" t="s">
        <v>251</v>
      </c>
      <c r="F415" s="53" t="s">
        <v>44</v>
      </c>
      <c r="G415" s="52" t="s">
        <v>31</v>
      </c>
      <c r="H415" s="52" t="s">
        <v>1052</v>
      </c>
      <c r="I415" s="49">
        <v>873431</v>
      </c>
      <c r="J415" s="2" t="str">
        <f>VLOOKUP(I415,[1]Hoja6!A$1:B$57,2,FALSE)</f>
        <v>RADIOGRAFIA DE TOBILLO AP LATERAL Y ROTACION INTERNA</v>
      </c>
      <c r="K415" s="2" t="s">
        <v>1053</v>
      </c>
      <c r="L415" s="2" t="s">
        <v>27</v>
      </c>
      <c r="M415" s="3">
        <v>2</v>
      </c>
      <c r="N415" s="57"/>
      <c r="O415" s="57">
        <f t="shared" si="14"/>
        <v>0</v>
      </c>
      <c r="P415" s="57">
        <f t="shared" si="15"/>
        <v>0</v>
      </c>
    </row>
    <row r="416" spans="1:16" x14ac:dyDescent="0.25">
      <c r="A416" s="50">
        <v>45411</v>
      </c>
      <c r="B416" s="51" t="s">
        <v>1054</v>
      </c>
      <c r="C416" s="52">
        <v>41460816</v>
      </c>
      <c r="D416" s="3" t="s">
        <v>33</v>
      </c>
      <c r="E416" s="3" t="s">
        <v>484</v>
      </c>
      <c r="F416" s="53" t="s">
        <v>44</v>
      </c>
      <c r="G416" s="52" t="s">
        <v>50</v>
      </c>
      <c r="H416" s="52" t="s">
        <v>1055</v>
      </c>
      <c r="I416" s="49">
        <v>873210</v>
      </c>
      <c r="J416" s="2" t="str">
        <f>VLOOKUP(I416,[1]Hoja6!A$1:B$57,2,FALSE)</f>
        <v>RADIOGRAFIA DE DEDOS EN MANO</v>
      </c>
      <c r="K416" s="2" t="s">
        <v>1056</v>
      </c>
      <c r="L416" s="2" t="s">
        <v>27</v>
      </c>
      <c r="M416" s="3">
        <v>1</v>
      </c>
      <c r="N416" s="57">
        <v>65880</v>
      </c>
      <c r="O416" s="57">
        <f t="shared" si="14"/>
        <v>46116</v>
      </c>
      <c r="P416" s="57">
        <f t="shared" si="15"/>
        <v>19764</v>
      </c>
    </row>
    <row r="417" spans="1:16" x14ac:dyDescent="0.25">
      <c r="A417" s="50">
        <v>45411</v>
      </c>
      <c r="B417" s="51" t="s">
        <v>1057</v>
      </c>
      <c r="C417" s="52">
        <v>20678090</v>
      </c>
      <c r="D417" s="3" t="s">
        <v>33</v>
      </c>
      <c r="E417" s="3" t="s">
        <v>111</v>
      </c>
      <c r="F417" s="53" t="s">
        <v>44</v>
      </c>
      <c r="G417" s="52" t="s">
        <v>50</v>
      </c>
      <c r="H417" s="52" t="s">
        <v>1058</v>
      </c>
      <c r="I417" s="49">
        <v>871121</v>
      </c>
      <c r="J417" s="2" t="str">
        <f>VLOOKUP(I417,[1]Hoja6!A$1:B$57,2,FALSE)</f>
        <v>RADIOGRAFIA DE TORAX (P.A.O A.P.Y LATERAL, DECUBITO LATERAL, OBLICUAS O LATERAL CON BARIO)</v>
      </c>
      <c r="K417" s="2" t="s">
        <v>1059</v>
      </c>
      <c r="L417" s="2" t="s">
        <v>27</v>
      </c>
      <c r="M417" s="3">
        <v>1</v>
      </c>
      <c r="N417" s="57">
        <v>93600</v>
      </c>
      <c r="O417" s="57">
        <f t="shared" si="14"/>
        <v>65519.999999999993</v>
      </c>
      <c r="P417" s="57">
        <f t="shared" si="15"/>
        <v>28080</v>
      </c>
    </row>
    <row r="418" spans="1:16" x14ac:dyDescent="0.25">
      <c r="A418" s="50">
        <v>45411</v>
      </c>
      <c r="B418" s="51" t="s">
        <v>1060</v>
      </c>
      <c r="C418" s="52">
        <v>1018886130</v>
      </c>
      <c r="D418" s="3" t="s">
        <v>34</v>
      </c>
      <c r="E418" s="3" t="s">
        <v>240</v>
      </c>
      <c r="F418" s="53" t="s">
        <v>10</v>
      </c>
      <c r="G418" s="52" t="s">
        <v>31</v>
      </c>
      <c r="H418" s="52" t="s">
        <v>1061</v>
      </c>
      <c r="I418" s="49">
        <v>873206</v>
      </c>
      <c r="J418" s="2" t="str">
        <f>VLOOKUP(I418,[1]Hoja6!A$1:B$57,2,FALSE)</f>
        <v>RADIOGRAFIA DE MUÑECA</v>
      </c>
      <c r="K418" s="2" t="s">
        <v>109</v>
      </c>
      <c r="L418" s="2" t="s">
        <v>27</v>
      </c>
      <c r="M418" s="3">
        <v>1</v>
      </c>
      <c r="N418" s="57"/>
      <c r="O418" s="57">
        <f t="shared" si="14"/>
        <v>0</v>
      </c>
      <c r="P418" s="57">
        <f t="shared" si="15"/>
        <v>0</v>
      </c>
    </row>
    <row r="419" spans="1:16" x14ac:dyDescent="0.25">
      <c r="A419" s="50">
        <v>45411</v>
      </c>
      <c r="B419" s="51" t="s">
        <v>1062</v>
      </c>
      <c r="C419" s="52">
        <v>1220224869</v>
      </c>
      <c r="D419" s="3" t="s">
        <v>33</v>
      </c>
      <c r="E419" s="3" t="s">
        <v>247</v>
      </c>
      <c r="F419" s="53" t="s">
        <v>1063</v>
      </c>
      <c r="G419" s="52" t="s">
        <v>31</v>
      </c>
      <c r="H419" s="52" t="s">
        <v>1064</v>
      </c>
      <c r="I419" s="49">
        <v>873122</v>
      </c>
      <c r="J419" s="2" t="str">
        <f>VLOOKUP(I419,[1]Hoja6!A$1:B$57,2,FALSE)</f>
        <v>RADIOGRAFIA DE ANTEBRAZO</v>
      </c>
      <c r="K419" s="2" t="s">
        <v>14</v>
      </c>
      <c r="L419" s="2" t="s">
        <v>27</v>
      </c>
      <c r="M419" s="3">
        <v>2</v>
      </c>
      <c r="N419" s="57"/>
      <c r="O419" s="57">
        <f t="shared" si="14"/>
        <v>0</v>
      </c>
      <c r="P419" s="57">
        <f t="shared" si="15"/>
        <v>0</v>
      </c>
    </row>
    <row r="420" spans="1:16" x14ac:dyDescent="0.25">
      <c r="A420" s="50">
        <v>45411</v>
      </c>
      <c r="B420" s="51" t="s">
        <v>1062</v>
      </c>
      <c r="C420" s="52">
        <v>1220224869</v>
      </c>
      <c r="D420" s="3" t="s">
        <v>33</v>
      </c>
      <c r="E420" s="3" t="s">
        <v>247</v>
      </c>
      <c r="F420" s="53" t="s">
        <v>1063</v>
      </c>
      <c r="G420" s="52" t="s">
        <v>31</v>
      </c>
      <c r="H420" s="52" t="s">
        <v>1064</v>
      </c>
      <c r="I420" s="49">
        <v>873205</v>
      </c>
      <c r="J420" s="2" t="str">
        <f>VLOOKUP(I420,[1]Hoja6!A$1:B$57,2,FALSE)</f>
        <v>RADIOGRAFIA DE CODO</v>
      </c>
      <c r="K420" s="2" t="s">
        <v>14</v>
      </c>
      <c r="L420" s="2" t="s">
        <v>27</v>
      </c>
      <c r="M420" s="3">
        <v>2</v>
      </c>
      <c r="N420" s="57"/>
      <c r="O420" s="57">
        <f t="shared" si="14"/>
        <v>0</v>
      </c>
      <c r="P420" s="57">
        <f t="shared" si="15"/>
        <v>0</v>
      </c>
    </row>
    <row r="421" spans="1:16" x14ac:dyDescent="0.25">
      <c r="A421" s="50">
        <v>45411</v>
      </c>
      <c r="B421" s="51" t="s">
        <v>1065</v>
      </c>
      <c r="C421" s="52">
        <v>1071173412</v>
      </c>
      <c r="D421" s="3" t="s">
        <v>33</v>
      </c>
      <c r="E421" s="3" t="s">
        <v>226</v>
      </c>
      <c r="F421" s="53" t="s">
        <v>365</v>
      </c>
      <c r="G421" s="52" t="s">
        <v>50</v>
      </c>
      <c r="H421" s="52" t="s">
        <v>1066</v>
      </c>
      <c r="I421" s="49">
        <v>873411</v>
      </c>
      <c r="J421" s="2" t="str">
        <f>VLOOKUP(I421,[1]Hoja6!A$1:B$57,2,FALSE)</f>
        <v>RADIOGRAFIA DE PELVIS O  ARTICULACION COXO-FEMORAL  (AP, LATERAL )</v>
      </c>
      <c r="K421" s="2" t="s">
        <v>152</v>
      </c>
      <c r="L421" s="2" t="s">
        <v>27</v>
      </c>
      <c r="M421" s="3">
        <v>1</v>
      </c>
      <c r="N421" s="57">
        <v>55800</v>
      </c>
      <c r="O421" s="57">
        <f t="shared" si="14"/>
        <v>39060</v>
      </c>
      <c r="P421" s="57">
        <f t="shared" si="15"/>
        <v>16740</v>
      </c>
    </row>
    <row r="422" spans="1:16" x14ac:dyDescent="0.25">
      <c r="A422" s="50">
        <v>45411</v>
      </c>
      <c r="B422" s="51" t="s">
        <v>1065</v>
      </c>
      <c r="C422" s="52">
        <v>1071173412</v>
      </c>
      <c r="D422" s="3" t="s">
        <v>33</v>
      </c>
      <c r="E422" s="3" t="s">
        <v>226</v>
      </c>
      <c r="F422" s="53" t="s">
        <v>10</v>
      </c>
      <c r="G422" s="52" t="s">
        <v>50</v>
      </c>
      <c r="H422" s="52" t="s">
        <v>1067</v>
      </c>
      <c r="I422" s="49">
        <v>873412</v>
      </c>
      <c r="J422" s="2" t="str">
        <f>VLOOKUP(I422,[1]Hoja6!A$1:B$57,2,FALSE)</f>
        <v>RADIOGRAFIA DE PELVIS (CADERA) COMPARATIVA    (54)</v>
      </c>
      <c r="K422" s="2" t="s">
        <v>152</v>
      </c>
      <c r="L422" s="2" t="s">
        <v>27</v>
      </c>
      <c r="M422" s="3">
        <v>1</v>
      </c>
      <c r="N422" s="57">
        <v>29700</v>
      </c>
      <c r="O422" s="57">
        <f t="shared" si="14"/>
        <v>20790</v>
      </c>
      <c r="P422" s="57">
        <f t="shared" si="15"/>
        <v>8910</v>
      </c>
    </row>
    <row r="423" spans="1:16" x14ac:dyDescent="0.25">
      <c r="A423" s="50">
        <v>45411</v>
      </c>
      <c r="B423" s="51" t="s">
        <v>1068</v>
      </c>
      <c r="C423" s="52">
        <v>41490965</v>
      </c>
      <c r="D423" s="3" t="s">
        <v>33</v>
      </c>
      <c r="E423" s="3" t="s">
        <v>273</v>
      </c>
      <c r="F423" s="53" t="s">
        <v>44</v>
      </c>
      <c r="G423" s="52" t="s">
        <v>31</v>
      </c>
      <c r="H423" s="52" t="s">
        <v>1069</v>
      </c>
      <c r="I423" s="49">
        <v>871121</v>
      </c>
      <c r="J423" s="2" t="str">
        <f>VLOOKUP(I423,[1]Hoja6!A$1:B$57,2,FALSE)</f>
        <v>RADIOGRAFIA DE TORAX (P.A.O A.P.Y LATERAL, DECUBITO LATERAL, OBLICUAS O LATERAL CON BARIO)</v>
      </c>
      <c r="K423" s="2" t="s">
        <v>14</v>
      </c>
      <c r="L423" s="2" t="s">
        <v>27</v>
      </c>
      <c r="M423" s="3">
        <v>1</v>
      </c>
      <c r="N423" s="57"/>
      <c r="O423" s="57">
        <f t="shared" si="14"/>
        <v>0</v>
      </c>
      <c r="P423" s="57">
        <f t="shared" si="15"/>
        <v>0</v>
      </c>
    </row>
    <row r="424" spans="1:16" x14ac:dyDescent="0.25">
      <c r="A424" s="50">
        <v>45412</v>
      </c>
      <c r="B424" s="51" t="s">
        <v>1070</v>
      </c>
      <c r="C424" s="52">
        <v>11231127</v>
      </c>
      <c r="D424" s="3" t="s">
        <v>34</v>
      </c>
      <c r="E424" s="3" t="s">
        <v>104</v>
      </c>
      <c r="F424" s="53" t="s">
        <v>10</v>
      </c>
      <c r="G424" s="52" t="s">
        <v>50</v>
      </c>
      <c r="H424" s="52" t="s">
        <v>1071</v>
      </c>
      <c r="I424" s="49">
        <v>873412</v>
      </c>
      <c r="J424" s="2" t="str">
        <f>VLOOKUP(I424,[1]Hoja6!A$1:B$57,2,FALSE)</f>
        <v>RADIOGRAFIA DE PELVIS (CADERA) COMPARATIVA    (54)</v>
      </c>
      <c r="K424" s="2" t="s">
        <v>73</v>
      </c>
      <c r="L424" s="2" t="s">
        <v>13</v>
      </c>
      <c r="M424" s="3">
        <v>1</v>
      </c>
      <c r="N424" s="57">
        <v>29700</v>
      </c>
      <c r="O424" s="57">
        <f>+N424*70%</f>
        <v>20790</v>
      </c>
      <c r="P424" s="57">
        <f>+N424*30%</f>
        <v>8910</v>
      </c>
    </row>
    <row r="425" spans="1:16" x14ac:dyDescent="0.25">
      <c r="A425" s="50">
        <v>45412</v>
      </c>
      <c r="B425" s="51" t="s">
        <v>1072</v>
      </c>
      <c r="C425" s="52">
        <v>1022950849</v>
      </c>
      <c r="D425" s="3" t="s">
        <v>33</v>
      </c>
      <c r="E425" s="3" t="s">
        <v>267</v>
      </c>
      <c r="F425" s="53" t="s">
        <v>1073</v>
      </c>
      <c r="G425" s="52" t="s">
        <v>50</v>
      </c>
      <c r="H425" s="52" t="s">
        <v>1074</v>
      </c>
      <c r="I425" s="49">
        <v>871121</v>
      </c>
      <c r="J425" s="2" t="str">
        <f>VLOOKUP(I425,[1]Hoja6!A$1:B$57,2,FALSE)</f>
        <v>RADIOGRAFIA DE TORAX (P.A.O A.P.Y LATERAL, DECUBITO LATERAL, OBLICUAS O LATERAL CON BARIO)</v>
      </c>
      <c r="K425" s="2" t="s">
        <v>1035</v>
      </c>
      <c r="L425" s="2" t="s">
        <v>13</v>
      </c>
      <c r="M425" s="3">
        <v>1</v>
      </c>
      <c r="N425" s="57">
        <v>72000</v>
      </c>
      <c r="O425" s="57">
        <f t="shared" si="14"/>
        <v>50400</v>
      </c>
      <c r="P425" s="57">
        <f t="shared" si="15"/>
        <v>21600</v>
      </c>
    </row>
    <row r="426" spans="1:16" x14ac:dyDescent="0.25">
      <c r="A426" s="50">
        <v>45412</v>
      </c>
      <c r="B426" s="51" t="s">
        <v>1075</v>
      </c>
      <c r="C426" s="52">
        <v>20678097</v>
      </c>
      <c r="D426" s="3" t="s">
        <v>33</v>
      </c>
      <c r="E426" s="3" t="s">
        <v>359</v>
      </c>
      <c r="F426" s="53" t="s">
        <v>44</v>
      </c>
      <c r="G426" s="52" t="s">
        <v>50</v>
      </c>
      <c r="H426" s="52" t="s">
        <v>1076</v>
      </c>
      <c r="I426" s="49">
        <v>871040</v>
      </c>
      <c r="J426" s="2" t="str">
        <f>VLOOKUP(I426,[1]Hoja6!A$1:B$57,2,FALSE)</f>
        <v>RADIOGRAFIA DE COLUMNA LUMBOSACRA</v>
      </c>
      <c r="K426" s="2" t="s">
        <v>14</v>
      </c>
      <c r="L426" s="2" t="s">
        <v>13</v>
      </c>
      <c r="M426" s="3">
        <v>1</v>
      </c>
      <c r="N426" s="57">
        <v>131850</v>
      </c>
      <c r="O426" s="57">
        <f t="shared" si="14"/>
        <v>92295</v>
      </c>
      <c r="P426" s="57">
        <f t="shared" si="15"/>
        <v>39555</v>
      </c>
    </row>
    <row r="427" spans="1:16" x14ac:dyDescent="0.25">
      <c r="A427" s="50">
        <v>45412</v>
      </c>
      <c r="B427" s="51" t="s">
        <v>1075</v>
      </c>
      <c r="C427" s="52">
        <v>20678097</v>
      </c>
      <c r="D427" s="3" t="s">
        <v>33</v>
      </c>
      <c r="E427" s="3" t="s">
        <v>359</v>
      </c>
      <c r="F427" s="53" t="s">
        <v>44</v>
      </c>
      <c r="G427" s="52" t="s">
        <v>50</v>
      </c>
      <c r="H427" s="52" t="s">
        <v>1076</v>
      </c>
      <c r="I427" s="49">
        <v>873412</v>
      </c>
      <c r="J427" s="2" t="str">
        <f>VLOOKUP(I427,[1]Hoja6!A$1:B$57,2,FALSE)</f>
        <v>RADIOGRAFIA DE PELVIS (CADERA) COMPARATIVA    (54)</v>
      </c>
      <c r="K427" s="2" t="s">
        <v>14</v>
      </c>
      <c r="L427" s="2" t="s">
        <v>13</v>
      </c>
      <c r="M427" s="3">
        <v>1</v>
      </c>
      <c r="N427" s="57">
        <v>38610</v>
      </c>
      <c r="O427" s="57">
        <f t="shared" si="14"/>
        <v>27027</v>
      </c>
      <c r="P427" s="57">
        <f t="shared" si="15"/>
        <v>11583</v>
      </c>
    </row>
    <row r="428" spans="1:16" x14ac:dyDescent="0.25">
      <c r="A428" s="50">
        <v>45412</v>
      </c>
      <c r="B428" s="51" t="s">
        <v>1075</v>
      </c>
      <c r="C428" s="52">
        <v>20678097</v>
      </c>
      <c r="D428" s="3" t="s">
        <v>33</v>
      </c>
      <c r="E428" s="3" t="s">
        <v>359</v>
      </c>
      <c r="F428" s="53" t="s">
        <v>44</v>
      </c>
      <c r="G428" s="52" t="s">
        <v>50</v>
      </c>
      <c r="H428" s="52" t="s">
        <v>1076</v>
      </c>
      <c r="I428" s="59">
        <v>873411</v>
      </c>
      <c r="J428" s="2" t="str">
        <f>VLOOKUP(I428,[1]Hoja6!A$1:B$57,2,FALSE)</f>
        <v>RADIOGRAFIA DE PELVIS O  ARTICULACION COXO-FEMORAL  (AP, LATERAL )</v>
      </c>
      <c r="K428" s="2" t="s">
        <v>14</v>
      </c>
      <c r="L428" s="2" t="s">
        <v>13</v>
      </c>
      <c r="M428" s="3">
        <v>1</v>
      </c>
      <c r="N428" s="57">
        <v>72540</v>
      </c>
      <c r="O428" s="57">
        <f t="shared" si="14"/>
        <v>50778</v>
      </c>
      <c r="P428" s="57">
        <f t="shared" si="15"/>
        <v>21762</v>
      </c>
    </row>
    <row r="429" spans="1:16" x14ac:dyDescent="0.25">
      <c r="A429" s="50">
        <v>45412</v>
      </c>
      <c r="B429" s="51" t="s">
        <v>1077</v>
      </c>
      <c r="C429" s="52">
        <v>1071163090</v>
      </c>
      <c r="D429" s="3" t="s">
        <v>34</v>
      </c>
      <c r="E429" s="3" t="s">
        <v>157</v>
      </c>
      <c r="F429" s="53" t="s">
        <v>220</v>
      </c>
      <c r="G429" s="52" t="s">
        <v>50</v>
      </c>
      <c r="H429" s="52" t="s">
        <v>1078</v>
      </c>
      <c r="I429" s="59">
        <v>871121</v>
      </c>
      <c r="J429" s="2" t="str">
        <f>VLOOKUP(I429,[1]Hoja6!A$1:B$57,2,FALSE)</f>
        <v>RADIOGRAFIA DE TORAX (P.A.O A.P.Y LATERAL, DECUBITO LATERAL, OBLICUAS O LATERAL CON BARIO)</v>
      </c>
      <c r="K429" s="2" t="s">
        <v>1035</v>
      </c>
      <c r="L429" s="2" t="s">
        <v>13</v>
      </c>
      <c r="M429" s="3">
        <v>1</v>
      </c>
      <c r="N429" s="57">
        <v>83200</v>
      </c>
      <c r="O429" s="57">
        <f t="shared" si="14"/>
        <v>58239.999999999993</v>
      </c>
      <c r="P429" s="57">
        <f t="shared" si="15"/>
        <v>24960</v>
      </c>
    </row>
    <row r="430" spans="1:16" x14ac:dyDescent="0.25">
      <c r="A430" s="50">
        <v>45412</v>
      </c>
      <c r="B430" s="51" t="s">
        <v>1079</v>
      </c>
      <c r="C430" s="52">
        <v>294234</v>
      </c>
      <c r="D430" s="3" t="s">
        <v>34</v>
      </c>
      <c r="E430" s="3">
        <v>89</v>
      </c>
      <c r="F430" s="53" t="s">
        <v>10</v>
      </c>
      <c r="G430" s="52" t="s">
        <v>50</v>
      </c>
      <c r="H430" s="52" t="s">
        <v>1080</v>
      </c>
      <c r="I430" s="59">
        <v>873420</v>
      </c>
      <c r="J430" s="2" t="str">
        <f>VLOOKUP(I430,[1]Hoja6!A$1:B$57,2,FALSE)</f>
        <v>RADIOGRAFIA DE RODILLA AP, LATERAL</v>
      </c>
      <c r="K430" s="2" t="s">
        <v>73</v>
      </c>
      <c r="L430" s="2" t="s">
        <v>13</v>
      </c>
      <c r="M430" s="3">
        <v>1</v>
      </c>
      <c r="N430" s="57">
        <v>65700</v>
      </c>
      <c r="O430" s="57">
        <f t="shared" si="14"/>
        <v>45990</v>
      </c>
      <c r="P430" s="57">
        <f t="shared" si="15"/>
        <v>19710</v>
      </c>
    </row>
    <row r="431" spans="1:16" x14ac:dyDescent="0.25">
      <c r="A431" s="50">
        <v>45412</v>
      </c>
      <c r="B431" s="51" t="s">
        <v>1079</v>
      </c>
      <c r="C431" s="52">
        <v>294234</v>
      </c>
      <c r="D431" s="3" t="s">
        <v>34</v>
      </c>
      <c r="E431" s="3">
        <v>89</v>
      </c>
      <c r="F431" s="53" t="s">
        <v>10</v>
      </c>
      <c r="G431" s="52" t="s">
        <v>50</v>
      </c>
      <c r="H431" s="52" t="s">
        <v>1080</v>
      </c>
      <c r="I431" s="59">
        <v>873422</v>
      </c>
      <c r="J431" s="2" t="str">
        <f>VLOOKUP(I431,[1]Hoja6!A$1:B$57,2,FALSE)</f>
        <v>RADIOGRAFIA DE RODILLAS COMPARATIVAS POSICION VERTICAL (UNICAMENTE VISTA ANTEROPOSTERIOR)    (54)</v>
      </c>
      <c r="K431" s="2" t="s">
        <v>73</v>
      </c>
      <c r="L431" s="2" t="s">
        <v>13</v>
      </c>
      <c r="M431" s="3">
        <v>1</v>
      </c>
      <c r="N431" s="57">
        <v>29700</v>
      </c>
      <c r="O431" s="57">
        <f t="shared" si="14"/>
        <v>20790</v>
      </c>
      <c r="P431" s="57">
        <f t="shared" si="15"/>
        <v>8910</v>
      </c>
    </row>
    <row r="432" spans="1:16" x14ac:dyDescent="0.25">
      <c r="A432" s="50">
        <v>45412</v>
      </c>
      <c r="B432" s="51" t="s">
        <v>1081</v>
      </c>
      <c r="C432" s="52">
        <v>20675454</v>
      </c>
      <c r="D432" s="3" t="s">
        <v>33</v>
      </c>
      <c r="E432" s="3" t="s">
        <v>1082</v>
      </c>
      <c r="F432" s="53" t="s">
        <v>44</v>
      </c>
      <c r="G432" s="52" t="s">
        <v>50</v>
      </c>
      <c r="H432" s="52" t="s">
        <v>1083</v>
      </c>
      <c r="I432" s="59">
        <v>871121</v>
      </c>
      <c r="J432" s="2" t="str">
        <f>VLOOKUP(I432,[1]Hoja6!A$1:B$57,2,FALSE)</f>
        <v>RADIOGRAFIA DE TORAX (P.A.O A.P.Y LATERAL, DECUBITO LATERAL, OBLICUAS O LATERAL CON BARIO)</v>
      </c>
      <c r="K432" s="2" t="s">
        <v>73</v>
      </c>
      <c r="L432" s="2" t="s">
        <v>13</v>
      </c>
      <c r="M432" s="3">
        <v>1</v>
      </c>
      <c r="N432" s="57">
        <v>93600</v>
      </c>
      <c r="O432" s="57">
        <f t="shared" si="14"/>
        <v>65519.999999999993</v>
      </c>
      <c r="P432" s="57">
        <f t="shared" si="15"/>
        <v>28080</v>
      </c>
    </row>
    <row r="433" spans="1:16" x14ac:dyDescent="0.25">
      <c r="A433" s="50">
        <v>45412</v>
      </c>
      <c r="B433" s="51" t="s">
        <v>1081</v>
      </c>
      <c r="C433" s="52">
        <v>20675454</v>
      </c>
      <c r="D433" s="3" t="s">
        <v>33</v>
      </c>
      <c r="E433" s="3" t="s">
        <v>1082</v>
      </c>
      <c r="F433" s="53" t="s">
        <v>44</v>
      </c>
      <c r="G433" s="52" t="s">
        <v>50</v>
      </c>
      <c r="H433" s="52" t="s">
        <v>1083</v>
      </c>
      <c r="I433" s="59">
        <v>873204</v>
      </c>
      <c r="J433" s="2" t="str">
        <f>VLOOKUP(I433,[1]Hoja6!A$1:B$57,2,FALSE)</f>
        <v>RADIOGRAFIA DE HOMBRO</v>
      </c>
      <c r="K433" s="2" t="s">
        <v>73</v>
      </c>
      <c r="L433" s="2" t="s">
        <v>13</v>
      </c>
      <c r="M433" s="3">
        <v>1</v>
      </c>
      <c r="N433" s="57">
        <v>85410</v>
      </c>
      <c r="O433" s="57">
        <f t="shared" si="14"/>
        <v>59786.999999999993</v>
      </c>
      <c r="P433" s="57">
        <f t="shared" si="15"/>
        <v>25623</v>
      </c>
    </row>
    <row r="434" spans="1:16" x14ac:dyDescent="0.25">
      <c r="A434" s="50">
        <v>45412</v>
      </c>
      <c r="B434" s="51" t="s">
        <v>1084</v>
      </c>
      <c r="C434" s="52">
        <v>35220751</v>
      </c>
      <c r="D434" s="3" t="s">
        <v>33</v>
      </c>
      <c r="E434" s="3" t="s">
        <v>251</v>
      </c>
      <c r="F434" s="53" t="s">
        <v>44</v>
      </c>
      <c r="G434" s="52" t="s">
        <v>50</v>
      </c>
      <c r="H434" s="52" t="s">
        <v>1085</v>
      </c>
      <c r="I434" s="59">
        <v>871121</v>
      </c>
      <c r="J434" s="2" t="str">
        <f>VLOOKUP(I434,[1]Hoja6!A$1:B$57,2,FALSE)</f>
        <v>RADIOGRAFIA DE TORAX (P.A.O A.P.Y LATERAL, DECUBITO LATERAL, OBLICUAS O LATERAL CON BARIO)</v>
      </c>
      <c r="K434" s="2" t="s">
        <v>73</v>
      </c>
      <c r="L434" s="2" t="s">
        <v>13</v>
      </c>
      <c r="M434" s="3">
        <v>1</v>
      </c>
      <c r="N434" s="57">
        <v>93600</v>
      </c>
      <c r="O434" s="57">
        <f t="shared" si="14"/>
        <v>65519.999999999993</v>
      </c>
      <c r="P434" s="57">
        <f t="shared" si="15"/>
        <v>28080</v>
      </c>
    </row>
    <row r="435" spans="1:16" x14ac:dyDescent="0.25">
      <c r="A435" s="50">
        <v>45412</v>
      </c>
      <c r="B435" s="94" t="s">
        <v>1086</v>
      </c>
      <c r="C435" s="52">
        <v>1019917005</v>
      </c>
      <c r="D435" s="3" t="s">
        <v>34</v>
      </c>
      <c r="E435" s="3" t="s">
        <v>215</v>
      </c>
      <c r="F435" s="53" t="s">
        <v>216</v>
      </c>
      <c r="G435" s="52" t="s">
        <v>217</v>
      </c>
      <c r="H435" s="52" t="s">
        <v>1087</v>
      </c>
      <c r="I435" s="59">
        <v>873210</v>
      </c>
      <c r="J435" s="2" t="str">
        <f>VLOOKUP(I435,[1]Hoja6!A$1:B$57,2,FALSE)</f>
        <v>RADIOGRAFIA DE DEDOS EN MANO</v>
      </c>
      <c r="K435" s="2" t="s">
        <v>14</v>
      </c>
      <c r="L435" s="2" t="s">
        <v>13</v>
      </c>
      <c r="M435" s="3">
        <v>1</v>
      </c>
      <c r="N435" s="57"/>
      <c r="O435" s="57">
        <f t="shared" ref="O435:O444" si="16">+N435*70%</f>
        <v>0</v>
      </c>
      <c r="P435" s="57">
        <f t="shared" ref="P435:P444" si="17">+N435*30%</f>
        <v>0</v>
      </c>
    </row>
    <row r="436" spans="1:16" x14ac:dyDescent="0.25">
      <c r="A436" s="50">
        <v>45412</v>
      </c>
      <c r="B436" s="51" t="s">
        <v>1088</v>
      </c>
      <c r="C436" s="52">
        <v>3114265</v>
      </c>
      <c r="D436" s="3" t="s">
        <v>34</v>
      </c>
      <c r="E436" s="3" t="s">
        <v>1089</v>
      </c>
      <c r="F436" s="53" t="s">
        <v>220</v>
      </c>
      <c r="G436" s="52" t="s">
        <v>50</v>
      </c>
      <c r="H436" s="52" t="s">
        <v>1090</v>
      </c>
      <c r="I436" s="59">
        <v>871121</v>
      </c>
      <c r="J436" s="2" t="str">
        <f>VLOOKUP(I436,[1]Hoja6!A$1:B$57,2,FALSE)</f>
        <v>RADIOGRAFIA DE TORAX (P.A.O A.P.Y LATERAL, DECUBITO LATERAL, OBLICUAS O LATERAL CON BARIO)</v>
      </c>
      <c r="K436" s="2" t="s">
        <v>73</v>
      </c>
      <c r="L436" s="2" t="s">
        <v>13</v>
      </c>
      <c r="M436" s="3">
        <v>1</v>
      </c>
      <c r="N436" s="57">
        <v>93602</v>
      </c>
      <c r="O436" s="57">
        <f t="shared" si="16"/>
        <v>65521.399999999994</v>
      </c>
      <c r="P436" s="57">
        <f t="shared" si="17"/>
        <v>28080.6</v>
      </c>
    </row>
    <row r="437" spans="1:16" x14ac:dyDescent="0.25">
      <c r="A437" s="50">
        <v>45412</v>
      </c>
      <c r="B437" s="51" t="s">
        <v>1091</v>
      </c>
      <c r="C437" s="52">
        <v>1071166556</v>
      </c>
      <c r="D437" s="3" t="s">
        <v>34</v>
      </c>
      <c r="E437" s="3" t="s">
        <v>333</v>
      </c>
      <c r="F437" s="53" t="s">
        <v>216</v>
      </c>
      <c r="G437" s="52" t="s">
        <v>217</v>
      </c>
      <c r="H437" s="52" t="s">
        <v>1092</v>
      </c>
      <c r="I437" s="59">
        <v>871111</v>
      </c>
      <c r="J437" s="2" t="str">
        <f>VLOOKUP(I437,[1]Hoja6!A$1:B$57,2,FALSE)</f>
        <v>RADIOGRAFIA DE REJA COSTAL</v>
      </c>
      <c r="K437" s="2" t="s">
        <v>14</v>
      </c>
      <c r="L437" s="2" t="s">
        <v>13</v>
      </c>
      <c r="M437" s="3">
        <v>1</v>
      </c>
      <c r="N437" s="57">
        <v>0</v>
      </c>
      <c r="O437" s="57">
        <f t="shared" si="16"/>
        <v>0</v>
      </c>
      <c r="P437" s="57">
        <f t="shared" si="17"/>
        <v>0</v>
      </c>
    </row>
    <row r="438" spans="1:16" x14ac:dyDescent="0.25">
      <c r="A438" s="50">
        <v>45412</v>
      </c>
      <c r="B438" s="51" t="s">
        <v>1091</v>
      </c>
      <c r="C438" s="52">
        <v>1071166556</v>
      </c>
      <c r="D438" s="3" t="s">
        <v>34</v>
      </c>
      <c r="E438" s="3" t="s">
        <v>333</v>
      </c>
      <c r="F438" s="53" t="s">
        <v>216</v>
      </c>
      <c r="G438" s="52" t="s">
        <v>217</v>
      </c>
      <c r="H438" s="52" t="s">
        <v>1092</v>
      </c>
      <c r="I438" s="59">
        <v>871121</v>
      </c>
      <c r="J438" s="2" t="str">
        <f>VLOOKUP(I438,[1]Hoja6!A$1:B$57,2,FALSE)</f>
        <v>RADIOGRAFIA DE TORAX (P.A.O A.P.Y LATERAL, DECUBITO LATERAL, OBLICUAS O LATERAL CON BARIO)</v>
      </c>
      <c r="K438" s="2" t="s">
        <v>14</v>
      </c>
      <c r="L438" s="2" t="s">
        <v>13</v>
      </c>
      <c r="M438" s="3">
        <v>1</v>
      </c>
      <c r="N438" s="57">
        <v>0</v>
      </c>
      <c r="O438" s="57">
        <f t="shared" si="16"/>
        <v>0</v>
      </c>
      <c r="P438" s="57">
        <f t="shared" si="17"/>
        <v>0</v>
      </c>
    </row>
    <row r="439" spans="1:16" x14ac:dyDescent="0.25">
      <c r="A439" s="50">
        <v>45412</v>
      </c>
      <c r="B439" s="51" t="s">
        <v>1093</v>
      </c>
      <c r="C439" s="52">
        <v>1071173337</v>
      </c>
      <c r="D439" s="3" t="s">
        <v>34</v>
      </c>
      <c r="E439" s="3" t="s">
        <v>177</v>
      </c>
      <c r="F439" s="53" t="s">
        <v>10</v>
      </c>
      <c r="G439" s="52" t="s">
        <v>217</v>
      </c>
      <c r="H439" s="52" t="s">
        <v>1094</v>
      </c>
      <c r="I439" s="59">
        <v>871121</v>
      </c>
      <c r="J439" s="2" t="str">
        <f>VLOOKUP(I439,[1]Hoja6!A$1:B$57,2,FALSE)</f>
        <v>RADIOGRAFIA DE TORAX (P.A.O A.P.Y LATERAL, DECUBITO LATERAL, OBLICUAS O LATERAL CON BARIO)</v>
      </c>
      <c r="K439" s="2" t="s">
        <v>109</v>
      </c>
      <c r="L439" s="2" t="s">
        <v>13</v>
      </c>
      <c r="M439" s="3">
        <v>1</v>
      </c>
      <c r="N439" s="57">
        <v>0</v>
      </c>
      <c r="O439" s="57">
        <f t="shared" si="16"/>
        <v>0</v>
      </c>
      <c r="P439" s="57">
        <f t="shared" si="17"/>
        <v>0</v>
      </c>
    </row>
    <row r="440" spans="1:16" x14ac:dyDescent="0.25">
      <c r="A440" s="50">
        <v>45412</v>
      </c>
      <c r="B440" s="51" t="s">
        <v>1095</v>
      </c>
      <c r="C440" s="52">
        <v>11232488</v>
      </c>
      <c r="D440" s="3" t="s">
        <v>34</v>
      </c>
      <c r="E440" s="3" t="s">
        <v>475</v>
      </c>
      <c r="F440" s="53" t="s">
        <v>10</v>
      </c>
      <c r="G440" s="52" t="s">
        <v>50</v>
      </c>
      <c r="H440" s="52" t="s">
        <v>1096</v>
      </c>
      <c r="I440" s="59">
        <v>873420</v>
      </c>
      <c r="J440" s="2" t="str">
        <f>VLOOKUP(I440,[1]Hoja6!A$1:B$57,2,FALSE)</f>
        <v>RADIOGRAFIA DE RODILLA AP, LATERAL</v>
      </c>
      <c r="K440" s="2" t="s">
        <v>1035</v>
      </c>
      <c r="L440" s="2" t="s">
        <v>13</v>
      </c>
      <c r="M440" s="3">
        <v>1</v>
      </c>
      <c r="N440" s="57">
        <v>0</v>
      </c>
      <c r="O440" s="57">
        <f t="shared" si="16"/>
        <v>0</v>
      </c>
      <c r="P440" s="57">
        <f t="shared" si="17"/>
        <v>0</v>
      </c>
    </row>
    <row r="441" spans="1:16" x14ac:dyDescent="0.25">
      <c r="A441" s="50">
        <v>45412</v>
      </c>
      <c r="B441" s="51" t="s">
        <v>1097</v>
      </c>
      <c r="C441" s="52">
        <v>20676724</v>
      </c>
      <c r="D441" s="3" t="s">
        <v>33</v>
      </c>
      <c r="E441" s="3" t="s">
        <v>29</v>
      </c>
      <c r="F441" s="53" t="s">
        <v>412</v>
      </c>
      <c r="G441" s="52" t="s">
        <v>217</v>
      </c>
      <c r="H441" s="52" t="s">
        <v>1098</v>
      </c>
      <c r="I441" s="59">
        <v>873210</v>
      </c>
      <c r="J441" s="2" t="str">
        <f>VLOOKUP(I441,[1]Hoja6!A$1:B$57,2,FALSE)</f>
        <v>RADIOGRAFIA DE DEDOS EN MANO</v>
      </c>
      <c r="K441" s="2" t="s">
        <v>109</v>
      </c>
      <c r="L441" s="2" t="s">
        <v>13</v>
      </c>
      <c r="M441" s="3">
        <v>1</v>
      </c>
      <c r="N441" s="57">
        <v>0</v>
      </c>
      <c r="O441" s="57">
        <f t="shared" si="16"/>
        <v>0</v>
      </c>
      <c r="P441" s="57">
        <f t="shared" si="17"/>
        <v>0</v>
      </c>
    </row>
    <row r="442" spans="1:16" x14ac:dyDescent="0.25">
      <c r="A442" s="50">
        <v>45412</v>
      </c>
      <c r="B442" s="51" t="s">
        <v>1099</v>
      </c>
      <c r="C442" s="52">
        <v>1071166647</v>
      </c>
      <c r="D442" s="3" t="s">
        <v>34</v>
      </c>
      <c r="E442" s="3" t="s">
        <v>257</v>
      </c>
      <c r="F442" s="53" t="s">
        <v>10</v>
      </c>
      <c r="G442" s="52" t="s">
        <v>50</v>
      </c>
      <c r="H442" s="52" t="s">
        <v>1100</v>
      </c>
      <c r="I442" s="59">
        <v>873333</v>
      </c>
      <c r="J442" s="2" t="str">
        <f>VLOOKUP(I442,[1]Hoja6!A$1:B$57,2,FALSE)</f>
        <v>RADIOGRAFÍA DE PIE (AP, LATERAL Y OBLICUA)</v>
      </c>
      <c r="K442" s="2" t="s">
        <v>1101</v>
      </c>
      <c r="L442" s="2" t="s">
        <v>13</v>
      </c>
      <c r="M442" s="3">
        <v>1</v>
      </c>
      <c r="N442" s="57">
        <v>0</v>
      </c>
      <c r="O442" s="57">
        <f t="shared" si="16"/>
        <v>0</v>
      </c>
      <c r="P442" s="57">
        <f t="shared" si="17"/>
        <v>0</v>
      </c>
    </row>
    <row r="443" spans="1:16" x14ac:dyDescent="0.25">
      <c r="A443" s="50">
        <v>45412</v>
      </c>
      <c r="B443" s="51" t="s">
        <v>1105</v>
      </c>
      <c r="C443" s="52">
        <v>3214184</v>
      </c>
      <c r="D443" s="3" t="s">
        <v>34</v>
      </c>
      <c r="E443" s="3" t="s">
        <v>359</v>
      </c>
      <c r="F443" s="53" t="s">
        <v>10</v>
      </c>
      <c r="G443" s="52" t="s">
        <v>50</v>
      </c>
      <c r="H443" s="52" t="s">
        <v>1106</v>
      </c>
      <c r="I443" s="59">
        <v>873420</v>
      </c>
      <c r="J443" s="2" t="str">
        <f>VLOOKUP(I443,[1]Hoja6!A$1:B$57,2,FALSE)</f>
        <v>RADIOGRAFIA DE RODILLA AP, LATERAL</v>
      </c>
      <c r="K443" s="2" t="s">
        <v>1107</v>
      </c>
      <c r="L443" s="2" t="s">
        <v>13</v>
      </c>
      <c r="M443" s="3">
        <v>1</v>
      </c>
      <c r="N443" s="57">
        <v>65700</v>
      </c>
      <c r="O443" s="57">
        <f t="shared" si="16"/>
        <v>45990</v>
      </c>
      <c r="P443" s="57">
        <f t="shared" si="17"/>
        <v>19710</v>
      </c>
    </row>
    <row r="444" spans="1:16" x14ac:dyDescent="0.25">
      <c r="A444" s="50">
        <v>45412</v>
      </c>
      <c r="B444" s="51" t="s">
        <v>1105</v>
      </c>
      <c r="C444" s="52">
        <v>3214184</v>
      </c>
      <c r="D444" s="3" t="s">
        <v>34</v>
      </c>
      <c r="E444" s="3" t="s">
        <v>359</v>
      </c>
      <c r="F444" s="53" t="s">
        <v>10</v>
      </c>
      <c r="G444" s="52" t="s">
        <v>50</v>
      </c>
      <c r="H444" s="52" t="s">
        <v>1106</v>
      </c>
      <c r="I444" s="59">
        <v>873422</v>
      </c>
      <c r="J444" s="2" t="str">
        <f>VLOOKUP(I444,[1]Hoja6!A$1:B$57,2,FALSE)</f>
        <v>RADIOGRAFIA DE RODILLAS COMPARATIVAS POSICION VERTICAL (UNICAMENTE VISTA ANTEROPOSTERIOR)    (54)</v>
      </c>
      <c r="K444" s="2" t="s">
        <v>1107</v>
      </c>
      <c r="L444" s="2" t="s">
        <v>13</v>
      </c>
      <c r="M444" s="3">
        <v>1</v>
      </c>
      <c r="N444" s="57">
        <v>29700</v>
      </c>
      <c r="O444" s="57">
        <f t="shared" si="16"/>
        <v>20790</v>
      </c>
      <c r="P444" s="57">
        <f t="shared" si="17"/>
        <v>8910</v>
      </c>
    </row>
    <row r="445" spans="1:16" x14ac:dyDescent="0.25">
      <c r="A445" s="50"/>
      <c r="B445" s="51"/>
      <c r="C445" s="52"/>
      <c r="D445" s="3"/>
      <c r="E445" s="3"/>
      <c r="F445" s="53"/>
      <c r="G445" s="52"/>
      <c r="H445" s="52"/>
      <c r="I445" s="59"/>
      <c r="J445" s="2" t="e">
        <f>VLOOKUP(I445,[1]Hoja6!A$1:B$57,2,FALSE)</f>
        <v>#N/A</v>
      </c>
      <c r="K445" s="2"/>
      <c r="L445" s="2"/>
      <c r="M445" s="3"/>
      <c r="N445" s="57"/>
      <c r="O445" s="57"/>
      <c r="P445" s="57"/>
    </row>
    <row r="446" spans="1:16" x14ac:dyDescent="0.25">
      <c r="A446" s="50"/>
      <c r="B446" s="51"/>
      <c r="C446" s="52"/>
      <c r="D446" s="3"/>
      <c r="E446" s="3"/>
      <c r="F446" s="53"/>
      <c r="G446" s="52"/>
      <c r="H446" s="52"/>
      <c r="I446" s="59"/>
      <c r="J446" s="2" t="e">
        <f>VLOOKUP(I446,[1]Hoja6!A$1:B$57,2,FALSE)</f>
        <v>#N/A</v>
      </c>
      <c r="K446" s="2"/>
      <c r="L446" s="2"/>
      <c r="M446" s="3"/>
      <c r="N446" s="57"/>
      <c r="O446" s="57"/>
      <c r="P446" s="57"/>
    </row>
    <row r="447" spans="1:16" x14ac:dyDescent="0.25">
      <c r="A447" s="50"/>
      <c r="B447" s="51"/>
      <c r="C447" s="52"/>
      <c r="D447" s="3"/>
      <c r="E447" s="3"/>
      <c r="F447" s="53"/>
      <c r="G447" s="52"/>
      <c r="H447" s="52"/>
      <c r="I447" s="59"/>
      <c r="J447" s="2" t="e">
        <f>VLOOKUP(I447,[1]Hoja6!A$1:B$57,2,FALSE)</f>
        <v>#N/A</v>
      </c>
      <c r="K447" s="2"/>
      <c r="L447" s="2"/>
      <c r="M447" s="3"/>
      <c r="N447" s="57"/>
      <c r="O447" s="57"/>
      <c r="P447" s="57"/>
    </row>
    <row r="448" spans="1:16" x14ac:dyDescent="0.25">
      <c r="A448" s="50"/>
      <c r="B448" s="51"/>
      <c r="C448" s="52"/>
      <c r="D448" s="3"/>
      <c r="E448" s="3"/>
      <c r="F448" s="53"/>
      <c r="G448" s="52"/>
      <c r="H448" s="52"/>
      <c r="I448" s="59"/>
      <c r="J448" s="2" t="e">
        <f>VLOOKUP(I448,[1]Hoja6!A$1:B$57,2,FALSE)</f>
        <v>#N/A</v>
      </c>
      <c r="K448" s="2"/>
      <c r="L448" s="2"/>
      <c r="M448" s="3"/>
      <c r="N448" s="57"/>
      <c r="O448" s="57"/>
      <c r="P448" s="57"/>
    </row>
    <row r="449" spans="1:16" x14ac:dyDescent="0.25">
      <c r="A449" s="50"/>
      <c r="B449" s="51"/>
      <c r="C449" s="52"/>
      <c r="D449" s="3"/>
      <c r="E449" s="3"/>
      <c r="F449" s="53"/>
      <c r="G449" s="52"/>
      <c r="H449" s="52"/>
      <c r="I449" s="59"/>
      <c r="J449" s="2" t="e">
        <f>VLOOKUP(I449,[1]Hoja6!A$1:B$57,2,FALSE)</f>
        <v>#N/A</v>
      </c>
      <c r="K449" s="2"/>
      <c r="L449" s="2"/>
      <c r="M449" s="3"/>
      <c r="N449" s="57"/>
      <c r="O449" s="57"/>
      <c r="P449" s="57"/>
    </row>
    <row r="450" spans="1:16" x14ac:dyDescent="0.25">
      <c r="A450" s="50"/>
      <c r="B450" s="51"/>
      <c r="C450" s="52"/>
      <c r="D450" s="3"/>
      <c r="E450" s="3"/>
      <c r="F450" s="53"/>
      <c r="G450" s="52"/>
      <c r="H450" s="52"/>
      <c r="I450" s="59"/>
      <c r="J450" s="2" t="e">
        <f>VLOOKUP(I450,[1]Hoja6!A$1:B$57,2,FALSE)</f>
        <v>#N/A</v>
      </c>
      <c r="K450" s="2"/>
      <c r="L450" s="2"/>
      <c r="M450" s="3"/>
      <c r="N450" s="57"/>
      <c r="O450" s="57"/>
      <c r="P450" s="57"/>
    </row>
    <row r="451" spans="1:16" x14ac:dyDescent="0.25">
      <c r="A451" s="50"/>
      <c r="B451" s="51"/>
      <c r="C451" s="52"/>
      <c r="D451" s="3"/>
      <c r="E451" s="3"/>
      <c r="F451" s="53"/>
      <c r="G451" s="52"/>
      <c r="H451" s="52"/>
      <c r="I451" s="59"/>
      <c r="J451" s="2" t="e">
        <f>VLOOKUP(I451,[1]Hoja6!A$1:B$57,2,FALSE)</f>
        <v>#N/A</v>
      </c>
      <c r="K451" s="2"/>
      <c r="L451" s="2"/>
      <c r="M451" s="3"/>
      <c r="N451" s="57"/>
      <c r="O451" s="57"/>
      <c r="P451" s="57"/>
    </row>
    <row r="452" spans="1:16" x14ac:dyDescent="0.25">
      <c r="A452" s="50"/>
      <c r="B452" s="51"/>
      <c r="C452" s="52"/>
      <c r="D452" s="3"/>
      <c r="E452" s="3"/>
      <c r="F452" s="53"/>
      <c r="G452" s="52"/>
      <c r="H452" s="52"/>
      <c r="I452" s="59"/>
      <c r="J452" s="2" t="e">
        <f>VLOOKUP(I452,[1]Hoja6!A$1:B$57,2,FALSE)</f>
        <v>#N/A</v>
      </c>
      <c r="K452" s="2"/>
      <c r="L452" s="2"/>
      <c r="M452" s="3"/>
      <c r="N452" s="57"/>
      <c r="O452" s="57"/>
      <c r="P452" s="57"/>
    </row>
    <row r="453" spans="1:16" x14ac:dyDescent="0.25">
      <c r="A453" s="50"/>
      <c r="B453" s="51"/>
      <c r="C453" s="52"/>
      <c r="D453" s="3"/>
      <c r="E453" s="3"/>
      <c r="F453" s="53"/>
      <c r="G453" s="52"/>
      <c r="H453" s="52"/>
      <c r="I453" s="59"/>
      <c r="J453" s="2" t="e">
        <f>VLOOKUP(I453,[1]Hoja6!A$1:B$57,2,FALSE)</f>
        <v>#N/A</v>
      </c>
      <c r="K453" s="2"/>
      <c r="L453" s="2"/>
      <c r="M453" s="3"/>
      <c r="N453" s="57"/>
      <c r="O453" s="57"/>
      <c r="P453" s="57"/>
    </row>
    <row r="454" spans="1:16" x14ac:dyDescent="0.25">
      <c r="A454" s="50"/>
      <c r="B454" s="51"/>
      <c r="C454" s="52"/>
      <c r="D454" s="3"/>
      <c r="E454" s="3"/>
      <c r="F454" s="53"/>
      <c r="G454" s="52"/>
      <c r="H454" s="52"/>
      <c r="I454" s="59"/>
      <c r="J454" s="2" t="e">
        <f>VLOOKUP(I454,[1]Hoja6!A$1:B$57,2,FALSE)</f>
        <v>#N/A</v>
      </c>
      <c r="K454" s="2"/>
      <c r="L454" s="2"/>
      <c r="M454" s="3"/>
      <c r="N454" s="57"/>
      <c r="O454" s="57"/>
      <c r="P454" s="57"/>
    </row>
    <row r="455" spans="1:16" x14ac:dyDescent="0.25">
      <c r="A455" s="50"/>
      <c r="B455" s="51"/>
      <c r="C455" s="52"/>
      <c r="D455" s="3"/>
      <c r="E455" s="3"/>
      <c r="F455" s="53"/>
      <c r="G455" s="52"/>
      <c r="H455" s="52"/>
      <c r="I455" s="59"/>
      <c r="J455" s="2" t="e">
        <f>VLOOKUP(I455,[1]Hoja6!A$1:B$57,2,FALSE)</f>
        <v>#N/A</v>
      </c>
      <c r="K455" s="2"/>
      <c r="L455" s="2"/>
      <c r="M455" s="3"/>
      <c r="N455" s="57"/>
      <c r="O455" s="57"/>
      <c r="P455" s="57"/>
    </row>
    <row r="456" spans="1:16" x14ac:dyDescent="0.25">
      <c r="A456" s="50"/>
      <c r="B456" s="51"/>
      <c r="C456" s="52"/>
      <c r="D456" s="3"/>
      <c r="E456" s="3"/>
      <c r="F456" s="53"/>
      <c r="G456" s="52"/>
      <c r="H456" s="52"/>
      <c r="I456" s="59"/>
      <c r="J456" s="2" t="e">
        <f>VLOOKUP(I456,[1]Hoja6!A$1:B$57,2,FALSE)</f>
        <v>#N/A</v>
      </c>
      <c r="K456" s="2"/>
      <c r="L456" s="2"/>
      <c r="M456" s="3"/>
      <c r="N456" s="57"/>
      <c r="O456" s="57"/>
      <c r="P456" s="57"/>
    </row>
    <row r="457" spans="1:16" x14ac:dyDescent="0.25">
      <c r="A457" s="50"/>
      <c r="B457" s="51"/>
      <c r="C457" s="52"/>
      <c r="D457" s="3"/>
      <c r="E457" s="3"/>
      <c r="F457" s="53"/>
      <c r="G457" s="52"/>
      <c r="H457" s="52"/>
      <c r="I457" s="59"/>
      <c r="J457" s="2" t="e">
        <f>VLOOKUP(I457,[1]Hoja6!A$1:B$57,2,FALSE)</f>
        <v>#N/A</v>
      </c>
      <c r="K457" s="2"/>
      <c r="L457" s="2"/>
      <c r="M457" s="3"/>
      <c r="N457" s="57"/>
      <c r="O457" s="57"/>
      <c r="P457" s="57"/>
    </row>
    <row r="458" spans="1:16" x14ac:dyDescent="0.25">
      <c r="A458" s="50"/>
      <c r="B458" s="51"/>
      <c r="C458" s="52"/>
      <c r="D458" s="3"/>
      <c r="E458" s="3"/>
      <c r="F458" s="53"/>
      <c r="G458" s="52"/>
      <c r="H458" s="52"/>
      <c r="I458" s="59"/>
      <c r="J458" s="2" t="e">
        <f>VLOOKUP(I458,[1]Hoja6!A$1:B$57,2,FALSE)</f>
        <v>#N/A</v>
      </c>
      <c r="K458" s="2"/>
      <c r="L458" s="2"/>
      <c r="M458" s="3"/>
      <c r="N458" s="57"/>
      <c r="O458" s="57"/>
      <c r="P458" s="57"/>
    </row>
    <row r="459" spans="1:16" x14ac:dyDescent="0.25">
      <c r="A459" s="50"/>
      <c r="B459" s="51"/>
      <c r="C459" s="52"/>
      <c r="D459" s="3"/>
      <c r="E459" s="3"/>
      <c r="F459" s="53"/>
      <c r="G459" s="52"/>
      <c r="H459" s="52"/>
      <c r="I459" s="59"/>
      <c r="J459" s="2" t="e">
        <f>VLOOKUP(I459,[1]Hoja6!A$1:B$57,2,FALSE)</f>
        <v>#N/A</v>
      </c>
      <c r="K459" s="2"/>
      <c r="L459" s="2"/>
      <c r="M459" s="3"/>
      <c r="N459" s="57"/>
      <c r="O459" s="57"/>
      <c r="P459" s="57"/>
    </row>
    <row r="460" spans="1:16" x14ac:dyDescent="0.25">
      <c r="A460" s="50"/>
      <c r="B460" s="51"/>
      <c r="C460" s="52"/>
      <c r="D460" s="3"/>
      <c r="E460" s="3"/>
      <c r="F460" s="53"/>
      <c r="G460" s="52"/>
      <c r="H460" s="52"/>
      <c r="I460" s="59"/>
      <c r="J460" s="2" t="e">
        <f>VLOOKUP(I460,[1]Hoja6!A$1:B$57,2,FALSE)</f>
        <v>#N/A</v>
      </c>
      <c r="K460" s="2"/>
      <c r="L460" s="2"/>
      <c r="M460" s="3"/>
      <c r="N460" s="57"/>
      <c r="O460" s="57"/>
      <c r="P460" s="57"/>
    </row>
    <row r="461" spans="1:16" x14ac:dyDescent="0.25">
      <c r="A461" s="50"/>
      <c r="B461" s="51"/>
      <c r="C461" s="52"/>
      <c r="D461" s="3"/>
      <c r="E461" s="3"/>
      <c r="F461" s="53"/>
      <c r="G461" s="52"/>
      <c r="H461" s="52"/>
      <c r="I461" s="59"/>
      <c r="J461" s="2" t="e">
        <f>VLOOKUP(I461,[1]Hoja6!A$1:B$57,2,FALSE)</f>
        <v>#N/A</v>
      </c>
      <c r="K461" s="2"/>
      <c r="L461" s="2"/>
      <c r="M461" s="3"/>
      <c r="N461" s="57"/>
      <c r="O461" s="57"/>
      <c r="P461" s="57"/>
    </row>
    <row r="462" spans="1:16" x14ac:dyDescent="0.25">
      <c r="A462" s="50"/>
      <c r="B462" s="51"/>
      <c r="C462" s="52"/>
      <c r="D462" s="3"/>
      <c r="E462" s="3"/>
      <c r="F462" s="53"/>
      <c r="G462" s="52"/>
      <c r="H462" s="52"/>
      <c r="I462" s="59"/>
      <c r="J462" s="2" t="e">
        <f>VLOOKUP(I462,[1]Hoja6!A$1:B$57,2,FALSE)</f>
        <v>#N/A</v>
      </c>
      <c r="K462" s="2"/>
      <c r="L462" s="2"/>
      <c r="M462" s="3"/>
      <c r="N462" s="57"/>
      <c r="O462" s="57"/>
      <c r="P462" s="57"/>
    </row>
    <row r="463" spans="1:16" x14ac:dyDescent="0.25">
      <c r="A463" s="50"/>
      <c r="B463" s="51"/>
      <c r="C463" s="52"/>
      <c r="D463" s="3"/>
      <c r="E463" s="3"/>
      <c r="F463" s="53"/>
      <c r="G463" s="52"/>
      <c r="H463" s="52"/>
      <c r="I463" s="59"/>
      <c r="J463" s="2" t="e">
        <f>VLOOKUP(I463,[1]Hoja6!A$1:B$57,2,FALSE)</f>
        <v>#N/A</v>
      </c>
      <c r="K463" s="2"/>
      <c r="L463" s="2"/>
      <c r="M463" s="3"/>
      <c r="N463" s="57"/>
      <c r="O463" s="57"/>
      <c r="P463" s="57"/>
    </row>
    <row r="464" spans="1:16" x14ac:dyDescent="0.25">
      <c r="A464" s="50"/>
      <c r="B464" s="51"/>
      <c r="C464" s="52"/>
      <c r="D464" s="3"/>
      <c r="E464" s="3"/>
      <c r="F464" s="53"/>
      <c r="G464" s="52"/>
      <c r="H464" s="52"/>
      <c r="I464" s="59"/>
      <c r="J464" s="2" t="e">
        <f>VLOOKUP(I464,[1]Hoja6!A$1:B$57,2,FALSE)</f>
        <v>#N/A</v>
      </c>
      <c r="K464" s="2"/>
      <c r="L464" s="2"/>
      <c r="M464" s="3"/>
      <c r="N464" s="57"/>
      <c r="O464" s="57"/>
      <c r="P464" s="57"/>
    </row>
    <row r="465" spans="1:18" x14ac:dyDescent="0.25">
      <c r="A465" s="50"/>
      <c r="B465" s="51"/>
      <c r="C465" s="52"/>
      <c r="D465" s="3"/>
      <c r="E465" s="3"/>
      <c r="F465" s="53"/>
      <c r="G465" s="52"/>
      <c r="H465" s="52"/>
      <c r="I465" s="59"/>
      <c r="J465" s="2" t="e">
        <f>VLOOKUP(I465,[1]Hoja6!A$1:B$57,2,FALSE)</f>
        <v>#N/A</v>
      </c>
      <c r="K465" s="2"/>
      <c r="L465" s="2"/>
      <c r="M465" s="3"/>
      <c r="N465" s="57"/>
      <c r="O465" s="57"/>
      <c r="P465" s="57"/>
    </row>
    <row r="466" spans="1:18" x14ac:dyDescent="0.25">
      <c r="A466" s="50"/>
      <c r="B466" s="51"/>
      <c r="C466" s="52"/>
      <c r="D466" s="3"/>
      <c r="E466" s="3"/>
      <c r="F466" s="53"/>
      <c r="G466" s="52"/>
      <c r="H466" s="52"/>
      <c r="I466" s="59"/>
      <c r="J466" s="2" t="e">
        <f>VLOOKUP(I466,[1]Hoja6!A$1:B$57,2,FALSE)</f>
        <v>#N/A</v>
      </c>
      <c r="K466" s="2"/>
      <c r="L466" s="2"/>
      <c r="M466" s="3"/>
      <c r="N466" s="57"/>
      <c r="O466" s="57"/>
      <c r="P466" s="57"/>
    </row>
    <row r="467" spans="1:18" x14ac:dyDescent="0.25">
      <c r="A467" s="50"/>
      <c r="B467" s="51"/>
      <c r="C467" s="52"/>
      <c r="D467" s="3"/>
      <c r="E467" s="3"/>
      <c r="F467" s="53"/>
      <c r="G467" s="52"/>
      <c r="H467" s="52"/>
      <c r="I467" s="59"/>
      <c r="J467" s="2" t="e">
        <f>VLOOKUP(I467,[1]Hoja6!A$1:B$57,2,FALSE)</f>
        <v>#N/A</v>
      </c>
      <c r="K467" s="2"/>
      <c r="L467" s="2"/>
      <c r="M467" s="3"/>
      <c r="N467" s="57"/>
      <c r="O467" s="57"/>
      <c r="P467" s="57"/>
    </row>
    <row r="468" spans="1:18" x14ac:dyDescent="0.25">
      <c r="A468" s="50"/>
      <c r="B468" s="51"/>
      <c r="C468" s="52"/>
      <c r="D468" s="3"/>
      <c r="E468" s="3"/>
      <c r="F468" s="53"/>
      <c r="G468" s="52"/>
      <c r="H468" s="52"/>
      <c r="I468" s="59"/>
      <c r="J468" s="2" t="e">
        <f>VLOOKUP(I468,[1]Hoja6!A$1:B$57,2,FALSE)</f>
        <v>#N/A</v>
      </c>
      <c r="K468" s="2"/>
      <c r="L468" s="2"/>
      <c r="M468" s="3"/>
      <c r="N468" s="57"/>
      <c r="O468" s="57"/>
      <c r="P468" s="57"/>
    </row>
    <row r="469" spans="1:18" x14ac:dyDescent="0.25">
      <c r="A469" s="50"/>
      <c r="B469" s="51"/>
      <c r="C469" s="52"/>
      <c r="D469" s="3"/>
      <c r="E469" s="3"/>
      <c r="F469" s="53"/>
      <c r="G469" s="52"/>
      <c r="H469" s="52"/>
      <c r="I469" s="59"/>
      <c r="J469" s="2" t="e">
        <f>VLOOKUP(I469,[1]Hoja6!A$1:B$57,2,FALSE)</f>
        <v>#N/A</v>
      </c>
      <c r="K469" s="2"/>
      <c r="L469" s="2"/>
      <c r="M469" s="3"/>
      <c r="N469" s="57"/>
      <c r="O469" s="57"/>
      <c r="P469" s="57"/>
    </row>
    <row r="470" spans="1:18" x14ac:dyDescent="0.25">
      <c r="A470" s="50"/>
      <c r="B470" s="51"/>
      <c r="C470" s="52"/>
      <c r="D470" s="3"/>
      <c r="E470" s="3"/>
      <c r="F470" s="53"/>
      <c r="G470" s="52"/>
      <c r="H470" s="52"/>
      <c r="I470" s="59"/>
      <c r="J470" s="2" t="e">
        <f>VLOOKUP(I470,[1]Hoja6!A$1:B$57,2,FALSE)</f>
        <v>#N/A</v>
      </c>
      <c r="K470" s="2"/>
      <c r="L470" s="2"/>
      <c r="M470" s="3"/>
      <c r="N470" s="57"/>
      <c r="O470" s="57"/>
      <c r="P470" s="57"/>
    </row>
    <row r="471" spans="1:18" x14ac:dyDescent="0.25">
      <c r="A471" s="50"/>
      <c r="B471" s="51"/>
      <c r="C471" s="52"/>
      <c r="D471" s="3"/>
      <c r="E471" s="3"/>
      <c r="F471" s="53"/>
      <c r="G471" s="52"/>
      <c r="H471" s="52"/>
      <c r="I471" s="59"/>
      <c r="J471" s="2" t="e">
        <f>VLOOKUP(I471,[1]Hoja6!A$1:B$57,2,FALSE)</f>
        <v>#N/A</v>
      </c>
      <c r="K471" s="2"/>
      <c r="L471" s="2"/>
      <c r="M471" s="3"/>
      <c r="N471" s="57"/>
      <c r="O471" s="57"/>
      <c r="P471" s="57"/>
    </row>
    <row r="472" spans="1:18" x14ac:dyDescent="0.25">
      <c r="A472" s="50"/>
      <c r="B472" s="51"/>
      <c r="C472" s="52"/>
      <c r="D472" s="3"/>
      <c r="E472" s="3"/>
      <c r="F472" s="53"/>
      <c r="G472" s="52"/>
      <c r="H472" s="52"/>
      <c r="I472" s="59"/>
      <c r="J472" s="2" t="e">
        <f>VLOOKUP(I472,[1]Hoja6!A$1:B$57,2,FALSE)</f>
        <v>#N/A</v>
      </c>
      <c r="K472" s="2"/>
      <c r="L472" s="2"/>
      <c r="M472" s="3"/>
      <c r="N472" s="57"/>
      <c r="O472" s="57"/>
      <c r="P472" s="57"/>
    </row>
    <row r="473" spans="1:18" ht="15.75" thickBot="1" x14ac:dyDescent="0.3">
      <c r="A473" s="147"/>
      <c r="B473" s="147"/>
      <c r="C473" s="147"/>
      <c r="D473" s="147"/>
      <c r="E473" s="147"/>
      <c r="F473" s="147"/>
      <c r="G473" s="147"/>
      <c r="H473" s="147"/>
      <c r="I473" s="10"/>
      <c r="J473" s="148"/>
      <c r="K473" s="148"/>
      <c r="L473" s="148"/>
      <c r="M473" s="148"/>
      <c r="N473" s="148"/>
      <c r="O473" s="148"/>
      <c r="P473" s="148"/>
      <c r="R473" s="10"/>
    </row>
    <row r="474" spans="1:18" x14ac:dyDescent="0.25">
      <c r="A474" s="147"/>
      <c r="B474" s="147"/>
      <c r="C474" s="147"/>
      <c r="D474" s="147"/>
      <c r="E474" s="147"/>
      <c r="F474" s="147"/>
      <c r="G474" s="147"/>
      <c r="H474" s="147"/>
      <c r="I474" s="10"/>
      <c r="J474" s="129" t="s">
        <v>1015</v>
      </c>
      <c r="K474" s="55"/>
      <c r="L474" s="55"/>
      <c r="M474" s="55"/>
      <c r="N474" s="131">
        <f>SUM(N6:N392)</f>
        <v>15903312</v>
      </c>
      <c r="O474" s="132"/>
      <c r="P474" s="133"/>
      <c r="R474" s="10"/>
    </row>
    <row r="475" spans="1:18" x14ac:dyDescent="0.25">
      <c r="A475" s="147"/>
      <c r="B475" s="147"/>
      <c r="C475" s="147"/>
      <c r="D475" s="147"/>
      <c r="E475" s="147"/>
      <c r="F475" s="147"/>
      <c r="G475" s="147"/>
      <c r="H475" s="147"/>
      <c r="I475" s="10"/>
      <c r="J475" s="130"/>
      <c r="K475" s="56"/>
      <c r="L475" s="56"/>
      <c r="M475" s="56"/>
      <c r="N475" s="134"/>
      <c r="O475" s="135"/>
      <c r="P475" s="136"/>
      <c r="R475" s="10"/>
    </row>
    <row r="476" spans="1:18" x14ac:dyDescent="0.25">
      <c r="A476" s="147"/>
      <c r="B476" s="147"/>
      <c r="C476" s="147"/>
      <c r="D476" s="147"/>
      <c r="E476" s="147"/>
      <c r="F476" s="147"/>
      <c r="G476" s="147"/>
      <c r="H476" s="147"/>
      <c r="I476" s="10"/>
      <c r="J476" s="137" t="s">
        <v>1016</v>
      </c>
      <c r="K476" s="54"/>
      <c r="L476" s="54"/>
      <c r="M476" s="54"/>
      <c r="N476" s="138">
        <f>++N474*70%</f>
        <v>11132318.399999999</v>
      </c>
      <c r="O476" s="139"/>
      <c r="P476" s="140"/>
      <c r="R476" s="10"/>
    </row>
    <row r="477" spans="1:18" x14ac:dyDescent="0.25">
      <c r="A477" s="147"/>
      <c r="B477" s="147"/>
      <c r="C477" s="147"/>
      <c r="D477" s="147"/>
      <c r="E477" s="147"/>
      <c r="F477" s="147"/>
      <c r="G477" s="147"/>
      <c r="H477" s="147"/>
      <c r="I477" s="10"/>
      <c r="J477" s="130"/>
      <c r="K477" s="56"/>
      <c r="L477" s="56"/>
      <c r="M477" s="56"/>
      <c r="N477" s="134"/>
      <c r="O477" s="135"/>
      <c r="P477" s="136"/>
    </row>
    <row r="478" spans="1:18" x14ac:dyDescent="0.25">
      <c r="A478" s="147"/>
      <c r="B478" s="147"/>
      <c r="C478" s="147"/>
      <c r="D478" s="147"/>
      <c r="E478" s="147"/>
      <c r="F478" s="147"/>
      <c r="G478" s="147"/>
      <c r="H478" s="147"/>
      <c r="I478" s="10"/>
      <c r="J478" s="137" t="s">
        <v>1017</v>
      </c>
      <c r="K478" s="54"/>
      <c r="L478" s="54"/>
      <c r="M478" s="54"/>
      <c r="N478" s="138">
        <f>+N474*30%</f>
        <v>4770993.5999999996</v>
      </c>
      <c r="O478" s="139"/>
      <c r="P478" s="140"/>
    </row>
    <row r="479" spans="1:18" x14ac:dyDescent="0.25">
      <c r="A479" s="147"/>
      <c r="B479" s="147"/>
      <c r="C479" s="147"/>
      <c r="D479" s="147"/>
      <c r="E479" s="147"/>
      <c r="F479" s="147"/>
      <c r="G479" s="147"/>
      <c r="H479" s="147"/>
      <c r="I479" s="10"/>
      <c r="J479" s="130"/>
      <c r="K479" s="56"/>
      <c r="L479" s="56"/>
      <c r="M479" s="56"/>
      <c r="N479" s="134"/>
      <c r="O479" s="135"/>
      <c r="P479" s="136"/>
    </row>
    <row r="480" spans="1:18" x14ac:dyDescent="0.25">
      <c r="A480" s="147"/>
      <c r="B480" s="147"/>
      <c r="C480" s="147"/>
      <c r="D480" s="147"/>
      <c r="E480" s="147"/>
      <c r="F480" s="147"/>
      <c r="G480" s="147"/>
      <c r="H480" s="147"/>
      <c r="I480" s="10"/>
      <c r="J480" s="117" t="s">
        <v>1018</v>
      </c>
      <c r="K480" s="118"/>
      <c r="L480" s="118"/>
      <c r="M480" s="118"/>
      <c r="N480" s="118"/>
      <c r="O480" s="118"/>
      <c r="P480" s="119"/>
    </row>
    <row r="481" spans="1:16" x14ac:dyDescent="0.25">
      <c r="A481" s="147"/>
      <c r="B481" s="147"/>
      <c r="C481" s="147"/>
      <c r="D481" s="147"/>
      <c r="E481" s="147"/>
      <c r="F481" s="147"/>
      <c r="G481" s="147"/>
      <c r="H481" s="147"/>
      <c r="I481" s="10"/>
      <c r="J481" s="120"/>
      <c r="K481" s="121"/>
      <c r="L481" s="121"/>
      <c r="M481" s="121"/>
      <c r="N481" s="121"/>
      <c r="O481" s="121"/>
      <c r="P481" s="122"/>
    </row>
    <row r="482" spans="1:16" x14ac:dyDescent="0.25">
      <c r="A482" s="147"/>
      <c r="B482" s="147"/>
      <c r="C482" s="147"/>
      <c r="D482" s="147"/>
      <c r="E482" s="147"/>
      <c r="F482" s="147"/>
      <c r="G482" s="147"/>
      <c r="H482" s="147"/>
      <c r="I482" s="10"/>
      <c r="J482" s="117" t="s">
        <v>1019</v>
      </c>
      <c r="K482" s="118"/>
      <c r="L482" s="118"/>
      <c r="M482" s="118"/>
      <c r="N482" s="118"/>
      <c r="O482" s="118"/>
      <c r="P482" s="119"/>
    </row>
    <row r="483" spans="1:16" x14ac:dyDescent="0.25">
      <c r="A483" s="147"/>
      <c r="B483" s="147"/>
      <c r="C483" s="147"/>
      <c r="D483" s="147"/>
      <c r="E483" s="147"/>
      <c r="F483" s="147"/>
      <c r="G483" s="147"/>
      <c r="H483" s="147"/>
      <c r="I483" s="10"/>
      <c r="J483" s="120"/>
      <c r="K483" s="121"/>
      <c r="L483" s="121"/>
      <c r="M483" s="121"/>
      <c r="N483" s="121"/>
      <c r="O483" s="121"/>
      <c r="P483" s="122"/>
    </row>
    <row r="484" spans="1:16" x14ac:dyDescent="0.25">
      <c r="A484" s="147"/>
      <c r="B484" s="147"/>
      <c r="C484" s="147"/>
      <c r="D484" s="147"/>
      <c r="E484" s="147"/>
      <c r="F484" s="147"/>
      <c r="G484" s="147"/>
      <c r="H484" s="147"/>
      <c r="I484" s="10"/>
      <c r="J484" s="123" t="s">
        <v>1020</v>
      </c>
      <c r="K484" s="124"/>
      <c r="L484" s="124"/>
      <c r="M484" s="124"/>
      <c r="N484" s="124"/>
      <c r="O484" s="124"/>
      <c r="P484" s="125"/>
    </row>
    <row r="485" spans="1:16" ht="15.75" thickBot="1" x14ac:dyDescent="0.3">
      <c r="A485" s="147"/>
      <c r="B485" s="147"/>
      <c r="C485" s="147"/>
      <c r="D485" s="147"/>
      <c r="E485" s="147"/>
      <c r="F485" s="147"/>
      <c r="G485" s="147"/>
      <c r="H485" s="147"/>
      <c r="I485" s="10"/>
      <c r="J485" s="126"/>
      <c r="K485" s="127"/>
      <c r="L485" s="127"/>
      <c r="M485" s="127"/>
      <c r="N485" s="127"/>
      <c r="O485" s="127"/>
      <c r="P485" s="128"/>
    </row>
    <row r="514" spans="10:16" ht="15.75" thickBot="1" x14ac:dyDescent="0.3"/>
    <row r="515" spans="10:16" x14ac:dyDescent="0.25">
      <c r="J515" s="129" t="s">
        <v>1015</v>
      </c>
      <c r="K515" s="55"/>
      <c r="L515" s="55"/>
      <c r="M515" s="55"/>
      <c r="N515" s="131">
        <f>SUM(N47:N477)</f>
        <v>43500314.399999999</v>
      </c>
      <c r="O515" s="132"/>
      <c r="P515" s="133"/>
    </row>
    <row r="516" spans="10:16" x14ac:dyDescent="0.25">
      <c r="J516" s="130"/>
      <c r="K516" s="56"/>
      <c r="L516" s="56"/>
      <c r="M516" s="56"/>
      <c r="N516" s="134"/>
      <c r="O516" s="135"/>
      <c r="P516" s="136"/>
    </row>
    <row r="517" spans="10:16" x14ac:dyDescent="0.25">
      <c r="J517" s="137" t="s">
        <v>1016</v>
      </c>
      <c r="K517" s="54"/>
      <c r="L517" s="54"/>
      <c r="M517" s="54"/>
      <c r="N517" s="138">
        <f>++N515*70%</f>
        <v>30450220.079999998</v>
      </c>
      <c r="O517" s="139"/>
      <c r="P517" s="140"/>
    </row>
    <row r="518" spans="10:16" x14ac:dyDescent="0.25">
      <c r="J518" s="130"/>
      <c r="K518" s="56"/>
      <c r="L518" s="56"/>
      <c r="M518" s="56"/>
      <c r="N518" s="134"/>
      <c r="O518" s="135"/>
      <c r="P518" s="136"/>
    </row>
    <row r="519" spans="10:16" x14ac:dyDescent="0.25">
      <c r="J519" s="137" t="s">
        <v>1017</v>
      </c>
      <c r="K519" s="54"/>
      <c r="L519" s="54"/>
      <c r="M519" s="54"/>
      <c r="N519" s="138">
        <f>+N515*30%</f>
        <v>13050094.319999998</v>
      </c>
      <c r="O519" s="139"/>
      <c r="P519" s="140"/>
    </row>
    <row r="520" spans="10:16" x14ac:dyDescent="0.25">
      <c r="J520" s="130"/>
      <c r="K520" s="56"/>
      <c r="L520" s="56"/>
      <c r="M520" s="56"/>
      <c r="N520" s="134"/>
      <c r="O520" s="135"/>
      <c r="P520" s="136"/>
    </row>
    <row r="521" spans="10:16" x14ac:dyDescent="0.25">
      <c r="J521" s="117" t="s">
        <v>1018</v>
      </c>
      <c r="K521" s="118"/>
      <c r="L521" s="118"/>
      <c r="M521" s="118"/>
      <c r="N521" s="118"/>
      <c r="O521" s="118"/>
      <c r="P521" s="119"/>
    </row>
    <row r="522" spans="10:16" x14ac:dyDescent="0.25">
      <c r="J522" s="120"/>
      <c r="K522" s="121"/>
      <c r="L522" s="121"/>
      <c r="M522" s="121"/>
      <c r="N522" s="121"/>
      <c r="O522" s="121"/>
      <c r="P522" s="122"/>
    </row>
    <row r="523" spans="10:16" x14ac:dyDescent="0.25">
      <c r="J523" s="117" t="s">
        <v>1019</v>
      </c>
      <c r="K523" s="118"/>
      <c r="L523" s="118"/>
      <c r="M523" s="118"/>
      <c r="N523" s="118"/>
      <c r="O523" s="118"/>
      <c r="P523" s="119"/>
    </row>
    <row r="524" spans="10:16" x14ac:dyDescent="0.25">
      <c r="J524" s="120"/>
      <c r="K524" s="121"/>
      <c r="L524" s="121"/>
      <c r="M524" s="121"/>
      <c r="N524" s="121"/>
      <c r="O524" s="121"/>
      <c r="P524" s="122"/>
    </row>
    <row r="525" spans="10:16" x14ac:dyDescent="0.25">
      <c r="J525" s="123" t="s">
        <v>1020</v>
      </c>
      <c r="K525" s="124"/>
      <c r="L525" s="124"/>
      <c r="M525" s="124"/>
      <c r="N525" s="124"/>
      <c r="O525" s="124"/>
      <c r="P525" s="125"/>
    </row>
    <row r="526" spans="10:16" ht="15.75" thickBot="1" x14ac:dyDescent="0.3">
      <c r="J526" s="126"/>
      <c r="K526" s="127"/>
      <c r="L526" s="127"/>
      <c r="M526" s="127"/>
      <c r="N526" s="127"/>
      <c r="O526" s="127"/>
      <c r="P526" s="128"/>
    </row>
  </sheetData>
  <autoFilter ref="A5:P377" xr:uid="{00000000-0009-0000-0000-000001000000}">
    <sortState ref="A6:P377">
      <sortCondition ref="A5:A377"/>
    </sortState>
  </autoFilter>
  <mergeCells count="24">
    <mergeCell ref="A1:P1"/>
    <mergeCell ref="A2:P2"/>
    <mergeCell ref="A3:P3"/>
    <mergeCell ref="A4:P4"/>
    <mergeCell ref="A473:H485"/>
    <mergeCell ref="J473:P473"/>
    <mergeCell ref="J474:J475"/>
    <mergeCell ref="N474:P475"/>
    <mergeCell ref="J476:J477"/>
    <mergeCell ref="N476:P477"/>
    <mergeCell ref="J478:J479"/>
    <mergeCell ref="N478:P479"/>
    <mergeCell ref="J480:P481"/>
    <mergeCell ref="J482:P483"/>
    <mergeCell ref="J484:P485"/>
    <mergeCell ref="J521:P522"/>
    <mergeCell ref="J523:P524"/>
    <mergeCell ref="J525:P526"/>
    <mergeCell ref="J515:J516"/>
    <mergeCell ref="N515:P516"/>
    <mergeCell ref="J517:J518"/>
    <mergeCell ref="N517:P518"/>
    <mergeCell ref="J519:J520"/>
    <mergeCell ref="N519:P5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H519"/>
  <sheetViews>
    <sheetView topLeftCell="A92" zoomScale="79" zoomScaleNormal="79" workbookViewId="0">
      <selection activeCell="C115" sqref="C115"/>
    </sheetView>
  </sheetViews>
  <sheetFormatPr baseColWidth="10" defaultColWidth="24.42578125" defaultRowHeight="15" x14ac:dyDescent="0.25"/>
  <cols>
    <col min="1" max="1" width="20.28515625" bestFit="1" customWidth="1"/>
    <col min="2" max="2" width="46.140625" customWidth="1"/>
    <col min="3" max="3" width="24.7109375" bestFit="1" customWidth="1"/>
    <col min="4" max="4" width="12.5703125" customWidth="1"/>
    <col min="5" max="5" width="11.7109375" customWidth="1"/>
    <col min="6" max="6" width="19.7109375" customWidth="1"/>
    <col min="7" max="7" width="20" bestFit="1" customWidth="1"/>
    <col min="8" max="8" width="20" customWidth="1"/>
    <col min="9" max="9" width="20.42578125" customWidth="1"/>
    <col min="10" max="10" width="97" customWidth="1"/>
    <col min="11" max="11" width="19.140625" customWidth="1"/>
    <col min="12" max="12" width="26" customWidth="1"/>
    <col min="13" max="13" width="9.140625" style="10" customWidth="1"/>
    <col min="14" max="14" width="14.42578125" bestFit="1" customWidth="1"/>
    <col min="15" max="16" width="12.85546875" bestFit="1" customWidth="1"/>
  </cols>
  <sheetData>
    <row r="1" spans="1:16" ht="34.5" customHeight="1" thickBot="1" x14ac:dyDescent="0.3">
      <c r="A1" s="141" t="s">
        <v>997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3"/>
    </row>
    <row r="2" spans="1:16" ht="18.75" thickBot="1" x14ac:dyDescent="0.3">
      <c r="A2" s="141" t="s">
        <v>998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3"/>
    </row>
    <row r="3" spans="1:16" ht="18.75" thickBot="1" x14ac:dyDescent="0.3">
      <c r="A3" s="141" t="s">
        <v>1102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</row>
    <row r="4" spans="1:16" ht="18.75" thickBot="1" x14ac:dyDescent="0.3">
      <c r="A4" s="144" t="s">
        <v>999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6"/>
    </row>
    <row r="5" spans="1:16" s="10" customFormat="1" ht="25.5" x14ac:dyDescent="0.25">
      <c r="A5" s="39" t="s">
        <v>1000</v>
      </c>
      <c r="B5" s="40" t="s">
        <v>1001</v>
      </c>
      <c r="C5" s="41" t="s">
        <v>1002</v>
      </c>
      <c r="D5" s="41" t="s">
        <v>32</v>
      </c>
      <c r="E5" s="41" t="s">
        <v>1</v>
      </c>
      <c r="F5" s="40" t="s">
        <v>2</v>
      </c>
      <c r="G5" s="40" t="s">
        <v>1003</v>
      </c>
      <c r="H5" s="40" t="s">
        <v>1004</v>
      </c>
      <c r="I5" s="40" t="s">
        <v>1006</v>
      </c>
      <c r="J5" s="40" t="s">
        <v>940</v>
      </c>
      <c r="K5" s="43" t="s">
        <v>7</v>
      </c>
      <c r="L5" s="43" t="s">
        <v>8</v>
      </c>
      <c r="M5" s="40" t="s">
        <v>1005</v>
      </c>
      <c r="N5" s="42" t="s">
        <v>1007</v>
      </c>
      <c r="O5" s="43">
        <v>0.7</v>
      </c>
      <c r="P5" s="43">
        <v>0.3</v>
      </c>
    </row>
    <row r="6" spans="1:16" s="10" customFormat="1" x14ac:dyDescent="0.25">
      <c r="A6" s="44">
        <v>45414</v>
      </c>
      <c r="B6" s="45" t="s">
        <v>1108</v>
      </c>
      <c r="C6" s="46" t="s">
        <v>1109</v>
      </c>
      <c r="D6" s="2" t="s">
        <v>33</v>
      </c>
      <c r="E6" s="2" t="s">
        <v>251</v>
      </c>
      <c r="F6" s="47" t="s">
        <v>1110</v>
      </c>
      <c r="G6" s="47" t="s">
        <v>50</v>
      </c>
      <c r="H6" s="48" t="s">
        <v>1111</v>
      </c>
      <c r="I6" s="49">
        <v>871040</v>
      </c>
      <c r="J6" s="58" t="str">
        <f>VLOOKUP(I6,[1]Hoja6!A$1:B$57,2,FALSE)</f>
        <v>RADIOGRAFIA DE COLUMNA LUMBOSACRA</v>
      </c>
      <c r="K6" s="2" t="s">
        <v>59</v>
      </c>
      <c r="L6" s="2" t="s">
        <v>13</v>
      </c>
      <c r="M6" s="49">
        <v>1</v>
      </c>
      <c r="N6" s="57">
        <v>131850</v>
      </c>
      <c r="O6" s="57">
        <f t="shared" ref="O6:O72" si="0">+N6*70%</f>
        <v>92295</v>
      </c>
      <c r="P6" s="57">
        <f t="shared" ref="P6:P72" si="1">+N6*30%</f>
        <v>39555</v>
      </c>
    </row>
    <row r="7" spans="1:16" s="10" customFormat="1" x14ac:dyDescent="0.25">
      <c r="A7" s="44">
        <v>45414</v>
      </c>
      <c r="B7" s="45" t="s">
        <v>1108</v>
      </c>
      <c r="C7" s="46" t="s">
        <v>1109</v>
      </c>
      <c r="D7" s="2" t="s">
        <v>33</v>
      </c>
      <c r="E7" s="2" t="s">
        <v>251</v>
      </c>
      <c r="F7" s="47" t="s">
        <v>1110</v>
      </c>
      <c r="G7" s="47" t="s">
        <v>50</v>
      </c>
      <c r="H7" s="48" t="s">
        <v>1111</v>
      </c>
      <c r="I7" s="49">
        <v>873420</v>
      </c>
      <c r="J7" s="58" t="str">
        <f>VLOOKUP(I7,[1]Hoja6!A$1:B$57,2,FALSE)</f>
        <v>RADIOGRAFIA DE RODILLA AP, LATERAL</v>
      </c>
      <c r="K7" s="2" t="s">
        <v>59</v>
      </c>
      <c r="L7" s="2" t="s">
        <v>13</v>
      </c>
      <c r="M7" s="49">
        <v>1</v>
      </c>
      <c r="N7" s="57">
        <v>85410</v>
      </c>
      <c r="O7" s="57">
        <f t="shared" si="0"/>
        <v>59786.999999999993</v>
      </c>
      <c r="P7" s="57">
        <f t="shared" si="1"/>
        <v>25623</v>
      </c>
    </row>
    <row r="8" spans="1:16" s="10" customFormat="1" x14ac:dyDescent="0.25">
      <c r="A8" s="44">
        <v>45414</v>
      </c>
      <c r="B8" s="45" t="s">
        <v>1112</v>
      </c>
      <c r="C8" s="46" t="s">
        <v>1113</v>
      </c>
      <c r="D8" s="2" t="s">
        <v>34</v>
      </c>
      <c r="E8" s="2" t="s">
        <v>107</v>
      </c>
      <c r="F8" s="47" t="s">
        <v>10</v>
      </c>
      <c r="G8" s="47" t="s">
        <v>50</v>
      </c>
      <c r="H8" s="48" t="s">
        <v>1114</v>
      </c>
      <c r="I8" s="49">
        <v>871121</v>
      </c>
      <c r="J8" s="58" t="str">
        <f>VLOOKUP(I8,[1]Hoja6!A$1:B$57,2,FALSE)</f>
        <v>RADIOGRAFIA DE TORAX (P.A.O A.P.Y LATERAL, DECUBITO LATERAL, OBLICUAS O LATERAL CON BARIO)</v>
      </c>
      <c r="K8" s="2"/>
      <c r="L8" s="2" t="s">
        <v>13</v>
      </c>
      <c r="M8" s="49">
        <v>1</v>
      </c>
      <c r="N8" s="57">
        <v>72000</v>
      </c>
      <c r="O8" s="57">
        <f t="shared" si="0"/>
        <v>50400</v>
      </c>
      <c r="P8" s="57">
        <f t="shared" si="1"/>
        <v>21600</v>
      </c>
    </row>
    <row r="9" spans="1:16" s="10" customFormat="1" x14ac:dyDescent="0.25">
      <c r="A9" s="44">
        <v>45414</v>
      </c>
      <c r="B9" s="45" t="s">
        <v>1115</v>
      </c>
      <c r="C9" s="46" t="s">
        <v>1116</v>
      </c>
      <c r="D9" s="2" t="s">
        <v>33</v>
      </c>
      <c r="E9" s="2" t="s">
        <v>308</v>
      </c>
      <c r="F9" s="47" t="s">
        <v>1110</v>
      </c>
      <c r="G9" s="47" t="s">
        <v>50</v>
      </c>
      <c r="H9" s="48" t="s">
        <v>1117</v>
      </c>
      <c r="I9" s="49">
        <v>870108</v>
      </c>
      <c r="J9" s="58" t="str">
        <f>VLOOKUP(I9,[1]Hoja6!A$1:B$57,2,FALSE)</f>
        <v>RADIOGRAFIA DE SENOS PARANASALES</v>
      </c>
      <c r="K9" s="2"/>
      <c r="L9" s="2" t="s">
        <v>13</v>
      </c>
      <c r="M9" s="49">
        <v>1</v>
      </c>
      <c r="N9" s="57">
        <v>85410</v>
      </c>
      <c r="O9" s="57">
        <f t="shared" si="0"/>
        <v>59786.999999999993</v>
      </c>
      <c r="P9" s="57">
        <f t="shared" si="1"/>
        <v>25623</v>
      </c>
    </row>
    <row r="10" spans="1:16" s="10" customFormat="1" x14ac:dyDescent="0.25">
      <c r="A10" s="44">
        <v>45414</v>
      </c>
      <c r="B10" s="45" t="s">
        <v>1118</v>
      </c>
      <c r="C10" s="46" t="s">
        <v>1119</v>
      </c>
      <c r="D10" s="2" t="s">
        <v>33</v>
      </c>
      <c r="E10" s="2" t="s">
        <v>489</v>
      </c>
      <c r="F10" s="47" t="s">
        <v>1110</v>
      </c>
      <c r="G10" s="47" t="s">
        <v>50</v>
      </c>
      <c r="H10" s="48">
        <v>2323667</v>
      </c>
      <c r="I10" s="49">
        <v>871121</v>
      </c>
      <c r="J10" s="58" t="str">
        <f>VLOOKUP(I10,[1]Hoja6!A$1:B$57,2,FALSE)</f>
        <v>RADIOGRAFIA DE TORAX (P.A.O A.P.Y LATERAL, DECUBITO LATERAL, OBLICUAS O LATERAL CON BARIO)</v>
      </c>
      <c r="K10" s="2"/>
      <c r="L10" s="2" t="s">
        <v>13</v>
      </c>
      <c r="M10" s="49">
        <v>1</v>
      </c>
      <c r="N10" s="57">
        <v>93600</v>
      </c>
      <c r="O10" s="57">
        <f t="shared" si="0"/>
        <v>65519.999999999993</v>
      </c>
      <c r="P10" s="57">
        <f t="shared" si="1"/>
        <v>28080</v>
      </c>
    </row>
    <row r="11" spans="1:16" s="10" customFormat="1" x14ac:dyDescent="0.25">
      <c r="A11" s="44">
        <v>45414</v>
      </c>
      <c r="B11" s="45" t="s">
        <v>1120</v>
      </c>
      <c r="C11" s="46" t="s">
        <v>1121</v>
      </c>
      <c r="D11" s="2" t="s">
        <v>34</v>
      </c>
      <c r="E11" s="2" t="s">
        <v>498</v>
      </c>
      <c r="F11" s="47" t="s">
        <v>10</v>
      </c>
      <c r="G11" s="47" t="s">
        <v>50</v>
      </c>
      <c r="H11" s="48" t="s">
        <v>1122</v>
      </c>
      <c r="I11" s="49">
        <v>871040</v>
      </c>
      <c r="J11" s="58" t="str">
        <f>VLOOKUP(I11,[1]Hoja6!A$1:B$57,2,FALSE)</f>
        <v>RADIOGRAFIA DE COLUMNA LUMBOSACRA</v>
      </c>
      <c r="K11" s="2"/>
      <c r="L11" s="2" t="s">
        <v>13</v>
      </c>
      <c r="M11" s="49">
        <v>1</v>
      </c>
      <c r="N11" s="57">
        <v>101430</v>
      </c>
      <c r="O11" s="57">
        <f t="shared" si="0"/>
        <v>71001</v>
      </c>
      <c r="P11" s="57">
        <f t="shared" si="1"/>
        <v>30429</v>
      </c>
    </row>
    <row r="12" spans="1:16" s="10" customFormat="1" x14ac:dyDescent="0.25">
      <c r="A12" s="44">
        <v>45414</v>
      </c>
      <c r="B12" s="45" t="s">
        <v>1123</v>
      </c>
      <c r="C12" s="46" t="s">
        <v>1124</v>
      </c>
      <c r="D12" s="2" t="s">
        <v>34</v>
      </c>
      <c r="E12" s="2" t="s">
        <v>53</v>
      </c>
      <c r="F12" s="47" t="s">
        <v>1110</v>
      </c>
      <c r="G12" s="47" t="s">
        <v>50</v>
      </c>
      <c r="H12" s="48">
        <v>2323660</v>
      </c>
      <c r="I12" s="49">
        <v>871121</v>
      </c>
      <c r="J12" s="58" t="str">
        <f>VLOOKUP(I12,[1]Hoja6!A$1:B$57,2,FALSE)</f>
        <v>RADIOGRAFIA DE TORAX (P.A.O A.P.Y LATERAL, DECUBITO LATERAL, OBLICUAS O LATERAL CON BARIO)</v>
      </c>
      <c r="K12" s="2"/>
      <c r="L12" s="2" t="s">
        <v>13</v>
      </c>
      <c r="M12" s="49">
        <v>1</v>
      </c>
      <c r="N12" s="57">
        <v>93600</v>
      </c>
      <c r="O12" s="57">
        <f t="shared" si="0"/>
        <v>65519.999999999993</v>
      </c>
      <c r="P12" s="57">
        <f t="shared" si="1"/>
        <v>28080</v>
      </c>
    </row>
    <row r="13" spans="1:16" s="10" customFormat="1" x14ac:dyDescent="0.25">
      <c r="A13" s="44">
        <v>45414</v>
      </c>
      <c r="B13" s="45" t="s">
        <v>1125</v>
      </c>
      <c r="C13" s="46" t="s">
        <v>1126</v>
      </c>
      <c r="D13" s="2" t="s">
        <v>34</v>
      </c>
      <c r="E13" s="2" t="s">
        <v>231</v>
      </c>
      <c r="F13" s="47" t="s">
        <v>10</v>
      </c>
      <c r="G13" s="47" t="s">
        <v>50</v>
      </c>
      <c r="H13" s="48" t="s">
        <v>1127</v>
      </c>
      <c r="I13" s="49">
        <v>873431</v>
      </c>
      <c r="J13" s="58" t="str">
        <f>VLOOKUP(I13,[1]Hoja6!A$1:B$57,2,FALSE)</f>
        <v>RADIOGRAFIA DE TOBILLO AP LATERAL Y ROTACION INTERNA</v>
      </c>
      <c r="K13" s="2"/>
      <c r="L13" s="2" t="s">
        <v>13</v>
      </c>
      <c r="M13" s="49">
        <v>1</v>
      </c>
      <c r="N13" s="57">
        <v>50670</v>
      </c>
      <c r="O13" s="57">
        <f t="shared" si="0"/>
        <v>35469</v>
      </c>
      <c r="P13" s="57">
        <f t="shared" si="1"/>
        <v>15201</v>
      </c>
    </row>
    <row r="14" spans="1:16" s="10" customFormat="1" x14ac:dyDescent="0.25">
      <c r="A14" s="44">
        <v>45414</v>
      </c>
      <c r="B14" s="45" t="s">
        <v>1128</v>
      </c>
      <c r="C14" s="46" t="s">
        <v>1129</v>
      </c>
      <c r="D14" s="2" t="s">
        <v>33</v>
      </c>
      <c r="E14" s="2" t="s">
        <v>125</v>
      </c>
      <c r="F14" s="47" t="s">
        <v>10</v>
      </c>
      <c r="G14" s="47" t="s">
        <v>50</v>
      </c>
      <c r="H14" s="48" t="s">
        <v>1130</v>
      </c>
      <c r="I14" s="49">
        <v>873431</v>
      </c>
      <c r="J14" s="58" t="str">
        <f>VLOOKUP(I14,[1]Hoja6!A$1:B$57,2,FALSE)</f>
        <v>RADIOGRAFIA DE TOBILLO AP LATERAL Y ROTACION INTERNA</v>
      </c>
      <c r="K14" s="2"/>
      <c r="L14" s="2" t="s">
        <v>13</v>
      </c>
      <c r="M14" s="49">
        <v>1</v>
      </c>
      <c r="N14" s="57">
        <v>50670</v>
      </c>
      <c r="O14" s="57">
        <f t="shared" si="0"/>
        <v>35469</v>
      </c>
      <c r="P14" s="57">
        <f t="shared" si="1"/>
        <v>15201</v>
      </c>
    </row>
    <row r="15" spans="1:16" s="10" customFormat="1" x14ac:dyDescent="0.25">
      <c r="A15" s="44">
        <v>45414</v>
      </c>
      <c r="B15" s="45" t="s">
        <v>1131</v>
      </c>
      <c r="C15" s="46" t="s">
        <v>1132</v>
      </c>
      <c r="D15" s="2" t="s">
        <v>34</v>
      </c>
      <c r="E15" s="2" t="s">
        <v>114</v>
      </c>
      <c r="F15" s="47" t="s">
        <v>1110</v>
      </c>
      <c r="G15" s="47" t="s">
        <v>50</v>
      </c>
      <c r="H15" s="48">
        <v>2323677</v>
      </c>
      <c r="I15" s="49">
        <v>871121</v>
      </c>
      <c r="J15" s="58" t="str">
        <f>VLOOKUP(I15,[1]Hoja6!A$1:B$57,2,FALSE)</f>
        <v>RADIOGRAFIA DE TORAX (P.A.O A.P.Y LATERAL, DECUBITO LATERAL, OBLICUAS O LATERAL CON BARIO)</v>
      </c>
      <c r="K15" s="2"/>
      <c r="L15" s="2" t="s">
        <v>13</v>
      </c>
      <c r="M15" s="49">
        <v>1</v>
      </c>
      <c r="N15" s="57">
        <v>93600</v>
      </c>
      <c r="O15" s="57">
        <f t="shared" si="0"/>
        <v>65519.999999999993</v>
      </c>
      <c r="P15" s="57">
        <f t="shared" si="1"/>
        <v>28080</v>
      </c>
    </row>
    <row r="16" spans="1:16" s="10" customFormat="1" x14ac:dyDescent="0.25">
      <c r="A16" s="44">
        <v>45414</v>
      </c>
      <c r="B16" s="45" t="s">
        <v>1133</v>
      </c>
      <c r="C16" s="46" t="s">
        <v>1134</v>
      </c>
      <c r="D16" s="2" t="s">
        <v>33</v>
      </c>
      <c r="E16" s="2" t="s">
        <v>169</v>
      </c>
      <c r="F16" s="47" t="s">
        <v>16</v>
      </c>
      <c r="G16" s="47" t="s">
        <v>50</v>
      </c>
      <c r="H16" s="48">
        <v>2323682</v>
      </c>
      <c r="I16" s="49">
        <v>871111</v>
      </c>
      <c r="J16" s="58" t="str">
        <f>VLOOKUP(I16,[1]Hoja6!A$1:B$57,2,FALSE)</f>
        <v>RADIOGRAFIA DE REJA COSTAL</v>
      </c>
      <c r="K16" s="2"/>
      <c r="L16" s="2" t="s">
        <v>13</v>
      </c>
      <c r="M16" s="49">
        <v>1</v>
      </c>
      <c r="N16" s="57">
        <v>83200</v>
      </c>
      <c r="O16" s="57">
        <f t="shared" si="0"/>
        <v>58239.999999999993</v>
      </c>
      <c r="P16" s="57">
        <f t="shared" si="1"/>
        <v>24960</v>
      </c>
    </row>
    <row r="17" spans="1:16" s="10" customFormat="1" x14ac:dyDescent="0.25">
      <c r="A17" s="44">
        <v>45414</v>
      </c>
      <c r="B17" s="64" t="s">
        <v>1135</v>
      </c>
      <c r="C17" s="65" t="s">
        <v>1136</v>
      </c>
      <c r="D17" s="21" t="s">
        <v>33</v>
      </c>
      <c r="E17" s="21" t="s">
        <v>1137</v>
      </c>
      <c r="F17" s="66" t="s">
        <v>10</v>
      </c>
      <c r="G17" s="66" t="s">
        <v>50</v>
      </c>
      <c r="H17" s="67" t="s">
        <v>1138</v>
      </c>
      <c r="I17" s="49">
        <v>873411</v>
      </c>
      <c r="J17" s="58" t="str">
        <f>VLOOKUP(I17,[1]Hoja6!A$1:B$57,2,FALSE)</f>
        <v>RADIOGRAFIA DE PELVIS O  ARTICULACION COXO-FEMORAL  (AP, LATERAL )</v>
      </c>
      <c r="K17" s="2"/>
      <c r="L17" s="2" t="s">
        <v>13</v>
      </c>
      <c r="M17" s="49">
        <v>1</v>
      </c>
      <c r="N17" s="57">
        <v>55800</v>
      </c>
      <c r="O17" s="57">
        <f t="shared" si="0"/>
        <v>39060</v>
      </c>
      <c r="P17" s="57">
        <f t="shared" si="1"/>
        <v>16740</v>
      </c>
    </row>
    <row r="18" spans="1:16" s="10" customFormat="1" x14ac:dyDescent="0.25">
      <c r="A18" s="44">
        <v>45414</v>
      </c>
      <c r="B18" s="64" t="s">
        <v>1135</v>
      </c>
      <c r="C18" s="65" t="s">
        <v>1136</v>
      </c>
      <c r="D18" s="21" t="s">
        <v>33</v>
      </c>
      <c r="E18" s="21" t="s">
        <v>1137</v>
      </c>
      <c r="F18" s="66" t="s">
        <v>10</v>
      </c>
      <c r="G18" s="66" t="s">
        <v>50</v>
      </c>
      <c r="H18" s="67" t="s">
        <v>1138</v>
      </c>
      <c r="I18" s="49">
        <v>873411</v>
      </c>
      <c r="J18" s="58" t="str">
        <f>VLOOKUP(I18,[1]Hoja6!A$1:B$57,2,FALSE)</f>
        <v>RADIOGRAFIA DE PELVIS O  ARTICULACION COXO-FEMORAL  (AP, LATERAL )</v>
      </c>
      <c r="K18" s="2"/>
      <c r="L18" s="2" t="s">
        <v>1139</v>
      </c>
      <c r="M18" s="49">
        <v>1</v>
      </c>
      <c r="N18" s="57">
        <v>29700</v>
      </c>
      <c r="O18" s="57">
        <f t="shared" si="0"/>
        <v>20790</v>
      </c>
      <c r="P18" s="57">
        <f t="shared" si="1"/>
        <v>8910</v>
      </c>
    </row>
    <row r="19" spans="1:16" s="10" customFormat="1" x14ac:dyDescent="0.25">
      <c r="A19" s="44">
        <v>45414</v>
      </c>
      <c r="B19" s="45" t="s">
        <v>1140</v>
      </c>
      <c r="C19" s="46" t="s">
        <v>1141</v>
      </c>
      <c r="D19" s="2" t="s">
        <v>34</v>
      </c>
      <c r="E19" s="2" t="s">
        <v>367</v>
      </c>
      <c r="F19" s="47" t="s">
        <v>16</v>
      </c>
      <c r="G19" s="47" t="s">
        <v>217</v>
      </c>
      <c r="H19" s="48" t="s">
        <v>1142</v>
      </c>
      <c r="I19" s="49">
        <v>873204</v>
      </c>
      <c r="J19" s="58" t="str">
        <f>VLOOKUP(I19,[1]Hoja6!A$1:B$57,2,FALSE)</f>
        <v>RADIOGRAFIA DE HOMBRO</v>
      </c>
      <c r="K19" s="2"/>
      <c r="L19" s="2" t="s">
        <v>13</v>
      </c>
      <c r="M19" s="49">
        <v>1</v>
      </c>
      <c r="N19" s="57"/>
      <c r="O19" s="57">
        <f t="shared" si="0"/>
        <v>0</v>
      </c>
      <c r="P19" s="57">
        <f t="shared" si="1"/>
        <v>0</v>
      </c>
    </row>
    <row r="20" spans="1:16" s="10" customFormat="1" x14ac:dyDescent="0.25">
      <c r="A20" s="44">
        <v>45414</v>
      </c>
      <c r="B20" s="45" t="s">
        <v>1143</v>
      </c>
      <c r="C20" s="46" t="s">
        <v>1144</v>
      </c>
      <c r="D20" s="2" t="s">
        <v>33</v>
      </c>
      <c r="E20" s="2" t="s">
        <v>230</v>
      </c>
      <c r="F20" s="47" t="s">
        <v>16</v>
      </c>
      <c r="G20" s="47" t="s">
        <v>50</v>
      </c>
      <c r="H20" s="48">
        <v>2323701</v>
      </c>
      <c r="I20" s="49">
        <v>873333</v>
      </c>
      <c r="J20" s="58" t="str">
        <f>VLOOKUP(I20,[1]Hoja6!A$1:B$57,2,FALSE)</f>
        <v>RADIOGRAFÍA DE PIE (AP, LATERAL Y OBLICUA)</v>
      </c>
      <c r="K20" s="2"/>
      <c r="L20" s="2" t="s">
        <v>13</v>
      </c>
      <c r="M20" s="49">
        <v>1</v>
      </c>
      <c r="N20" s="57">
        <v>58560</v>
      </c>
      <c r="O20" s="57">
        <f t="shared" si="0"/>
        <v>40992</v>
      </c>
      <c r="P20" s="57">
        <f t="shared" si="1"/>
        <v>17568</v>
      </c>
    </row>
    <row r="21" spans="1:16" s="10" customFormat="1" x14ac:dyDescent="0.25">
      <c r="A21" s="44">
        <v>45414</v>
      </c>
      <c r="B21" s="45" t="s">
        <v>1143</v>
      </c>
      <c r="C21" s="46" t="s">
        <v>1144</v>
      </c>
      <c r="D21" s="2" t="s">
        <v>33</v>
      </c>
      <c r="E21" s="2" t="s">
        <v>230</v>
      </c>
      <c r="F21" s="47" t="s">
        <v>16</v>
      </c>
      <c r="G21" s="47" t="s">
        <v>50</v>
      </c>
      <c r="H21" s="48">
        <v>2323701</v>
      </c>
      <c r="I21" s="49">
        <v>873420</v>
      </c>
      <c r="J21" s="58" t="str">
        <f>VLOOKUP(I21,[1]Hoja6!A$1:B$57,2,FALSE)</f>
        <v>RADIOGRAFIA DE RODILLA AP, LATERAL</v>
      </c>
      <c r="K21" s="2"/>
      <c r="L21" s="2" t="s">
        <v>13</v>
      </c>
      <c r="M21" s="49">
        <v>1</v>
      </c>
      <c r="N21" s="57">
        <v>75920</v>
      </c>
      <c r="O21" s="57">
        <f t="shared" si="0"/>
        <v>53144</v>
      </c>
      <c r="P21" s="57">
        <f t="shared" si="1"/>
        <v>22776</v>
      </c>
    </row>
    <row r="22" spans="1:16" s="10" customFormat="1" x14ac:dyDescent="0.25">
      <c r="A22" s="44">
        <v>45414</v>
      </c>
      <c r="B22" s="45" t="s">
        <v>1145</v>
      </c>
      <c r="C22" s="46" t="s">
        <v>1146</v>
      </c>
      <c r="D22" s="2" t="s">
        <v>34</v>
      </c>
      <c r="E22" s="2" t="s">
        <v>359</v>
      </c>
      <c r="F22" s="47" t="s">
        <v>10</v>
      </c>
      <c r="G22" s="47" t="s">
        <v>217</v>
      </c>
      <c r="H22" s="48" t="s">
        <v>1147</v>
      </c>
      <c r="I22" s="49">
        <v>873431</v>
      </c>
      <c r="J22" s="58" t="str">
        <f>VLOOKUP(I22,[1]Hoja6!A$1:B$57,2,FALSE)</f>
        <v>RADIOGRAFIA DE TOBILLO AP LATERAL Y ROTACION INTERNA</v>
      </c>
      <c r="K22" s="2"/>
      <c r="L22" s="2" t="s">
        <v>13</v>
      </c>
      <c r="M22" s="49">
        <v>1</v>
      </c>
      <c r="N22" s="57">
        <v>0</v>
      </c>
      <c r="O22" s="57">
        <f t="shared" si="0"/>
        <v>0</v>
      </c>
      <c r="P22" s="57">
        <f t="shared" si="1"/>
        <v>0</v>
      </c>
    </row>
    <row r="23" spans="1:16" s="10" customFormat="1" x14ac:dyDescent="0.25">
      <c r="A23" s="44">
        <v>45414</v>
      </c>
      <c r="B23" s="45" t="s">
        <v>1148</v>
      </c>
      <c r="C23" s="46" t="s">
        <v>1149</v>
      </c>
      <c r="D23" s="2" t="s">
        <v>34</v>
      </c>
      <c r="E23" s="2" t="s">
        <v>1150</v>
      </c>
      <c r="F23" s="47" t="s">
        <v>1151</v>
      </c>
      <c r="G23" s="47" t="s">
        <v>217</v>
      </c>
      <c r="H23" s="48" t="s">
        <v>1152</v>
      </c>
      <c r="I23" s="49">
        <v>873420</v>
      </c>
      <c r="J23" s="58" t="str">
        <f>VLOOKUP(I23,[1]Hoja6!A$1:B$57,2,FALSE)</f>
        <v>RADIOGRAFIA DE RODILLA AP, LATERAL</v>
      </c>
      <c r="K23" s="2"/>
      <c r="L23" s="2" t="s">
        <v>13</v>
      </c>
      <c r="M23" s="49">
        <v>1</v>
      </c>
      <c r="N23" s="57">
        <v>0</v>
      </c>
      <c r="O23" s="57">
        <f t="shared" si="0"/>
        <v>0</v>
      </c>
      <c r="P23" s="57">
        <f t="shared" si="1"/>
        <v>0</v>
      </c>
    </row>
    <row r="24" spans="1:16" s="10" customFormat="1" x14ac:dyDescent="0.25">
      <c r="A24" s="44">
        <v>45414</v>
      </c>
      <c r="B24" s="45" t="s">
        <v>1153</v>
      </c>
      <c r="C24" s="46" t="s">
        <v>1154</v>
      </c>
      <c r="D24" s="2" t="s">
        <v>34</v>
      </c>
      <c r="E24" s="2" t="s">
        <v>224</v>
      </c>
      <c r="F24" s="47" t="s">
        <v>410</v>
      </c>
      <c r="G24" s="47" t="s">
        <v>217</v>
      </c>
      <c r="H24" s="48" t="s">
        <v>1155</v>
      </c>
      <c r="I24" s="49">
        <v>873333</v>
      </c>
      <c r="J24" s="58" t="str">
        <f>VLOOKUP(I24,[1]Hoja6!A$1:B$57,2,FALSE)</f>
        <v>RADIOGRAFÍA DE PIE (AP, LATERAL Y OBLICUA)</v>
      </c>
      <c r="K24" s="2"/>
      <c r="L24" s="2" t="s">
        <v>13</v>
      </c>
      <c r="M24" s="49">
        <v>1</v>
      </c>
      <c r="N24" s="57">
        <v>0</v>
      </c>
      <c r="O24" s="57">
        <f t="shared" si="0"/>
        <v>0</v>
      </c>
      <c r="P24" s="57">
        <f t="shared" si="1"/>
        <v>0</v>
      </c>
    </row>
    <row r="25" spans="1:16" s="10" customFormat="1" x14ac:dyDescent="0.25">
      <c r="A25" s="44">
        <v>45414</v>
      </c>
      <c r="B25" s="45" t="s">
        <v>1156</v>
      </c>
      <c r="C25" s="46" t="s">
        <v>1157</v>
      </c>
      <c r="D25" s="2" t="s">
        <v>34</v>
      </c>
      <c r="E25" s="2" t="s">
        <v>231</v>
      </c>
      <c r="F25" s="47" t="s">
        <v>16</v>
      </c>
      <c r="G25" s="47" t="s">
        <v>217</v>
      </c>
      <c r="H25" s="48" t="s">
        <v>1158</v>
      </c>
      <c r="I25" s="49">
        <v>873210</v>
      </c>
      <c r="J25" s="58" t="str">
        <f>VLOOKUP(I25,[1]Hoja6!A$1:B$57,2,FALSE)</f>
        <v>RADIOGRAFIA DE DEDOS EN MANO</v>
      </c>
      <c r="K25" s="2"/>
      <c r="L25" s="2" t="s">
        <v>13</v>
      </c>
      <c r="M25" s="49">
        <v>1</v>
      </c>
      <c r="N25" s="57">
        <v>0</v>
      </c>
      <c r="O25" s="57">
        <f t="shared" si="0"/>
        <v>0</v>
      </c>
      <c r="P25" s="57">
        <f t="shared" si="1"/>
        <v>0</v>
      </c>
    </row>
    <row r="26" spans="1:16" s="10" customFormat="1" x14ac:dyDescent="0.25">
      <c r="A26" s="44">
        <v>45414</v>
      </c>
      <c r="B26" s="45" t="s">
        <v>1159</v>
      </c>
      <c r="C26" s="46" t="s">
        <v>1160</v>
      </c>
      <c r="D26" s="2" t="s">
        <v>34</v>
      </c>
      <c r="E26" s="2" t="s">
        <v>230</v>
      </c>
      <c r="F26" s="47" t="s">
        <v>16</v>
      </c>
      <c r="G26" s="47" t="s">
        <v>217</v>
      </c>
      <c r="H26" s="48" t="s">
        <v>1161</v>
      </c>
      <c r="I26" s="49">
        <v>873333</v>
      </c>
      <c r="J26" s="58" t="str">
        <f>VLOOKUP(I26,[1]Hoja6!A$1:B$57,2,FALSE)</f>
        <v>RADIOGRAFÍA DE PIE (AP, LATERAL Y OBLICUA)</v>
      </c>
      <c r="K26" s="2"/>
      <c r="L26" s="2" t="s">
        <v>13</v>
      </c>
      <c r="M26" s="49">
        <v>1</v>
      </c>
      <c r="N26" s="57">
        <v>0</v>
      </c>
      <c r="O26" s="57">
        <f t="shared" si="0"/>
        <v>0</v>
      </c>
      <c r="P26" s="57">
        <f t="shared" si="1"/>
        <v>0</v>
      </c>
    </row>
    <row r="27" spans="1:16" s="10" customFormat="1" x14ac:dyDescent="0.25">
      <c r="A27" s="44">
        <v>45414</v>
      </c>
      <c r="B27" s="45" t="s">
        <v>1162</v>
      </c>
      <c r="C27" s="46" t="s">
        <v>1163</v>
      </c>
      <c r="D27" s="2" t="s">
        <v>34</v>
      </c>
      <c r="E27" s="2" t="s">
        <v>498</v>
      </c>
      <c r="F27" s="47" t="s">
        <v>16</v>
      </c>
      <c r="G27" s="47" t="s">
        <v>50</v>
      </c>
      <c r="H27" s="48">
        <v>2323703</v>
      </c>
      <c r="I27" s="49">
        <v>871121</v>
      </c>
      <c r="J27" s="58" t="str">
        <f>VLOOKUP(I27,[1]Hoja6!A$1:B$57,2,FALSE)</f>
        <v>RADIOGRAFIA DE TORAX (P.A.O A.P.Y LATERAL, DECUBITO LATERAL, OBLICUAS O LATERAL CON BARIO)</v>
      </c>
      <c r="K27" s="2"/>
      <c r="L27" s="2" t="s">
        <v>13</v>
      </c>
      <c r="M27" s="49">
        <v>1</v>
      </c>
      <c r="N27" s="57">
        <v>83200</v>
      </c>
      <c r="O27" s="57">
        <f t="shared" si="0"/>
        <v>58239.999999999993</v>
      </c>
      <c r="P27" s="57">
        <f t="shared" si="1"/>
        <v>24960</v>
      </c>
    </row>
    <row r="28" spans="1:16" s="10" customFormat="1" x14ac:dyDescent="0.25">
      <c r="A28" s="44">
        <v>45414</v>
      </c>
      <c r="B28" s="45" t="s">
        <v>1140</v>
      </c>
      <c r="C28" s="46" t="s">
        <v>1141</v>
      </c>
      <c r="D28" s="2" t="s">
        <v>34</v>
      </c>
      <c r="E28" s="2" t="s">
        <v>367</v>
      </c>
      <c r="F28" s="47" t="s">
        <v>16</v>
      </c>
      <c r="G28" s="47" t="s">
        <v>217</v>
      </c>
      <c r="H28" s="48" t="s">
        <v>1142</v>
      </c>
      <c r="I28" s="49">
        <v>873111</v>
      </c>
      <c r="J28" s="58" t="str">
        <f>VLOOKUP(I28,[1]Hoja6!A$1:B$57,2,FALSE)</f>
        <v>RADIOGRAFIA DE OMOPLATO</v>
      </c>
      <c r="K28" s="2"/>
      <c r="L28" s="2" t="s">
        <v>13</v>
      </c>
      <c r="M28" s="49">
        <v>1</v>
      </c>
      <c r="N28" s="57">
        <v>0</v>
      </c>
      <c r="O28" s="57">
        <f t="shared" si="0"/>
        <v>0</v>
      </c>
      <c r="P28" s="57">
        <f t="shared" si="1"/>
        <v>0</v>
      </c>
    </row>
    <row r="29" spans="1:16" s="10" customFormat="1" x14ac:dyDescent="0.25">
      <c r="A29" s="44">
        <v>45414</v>
      </c>
      <c r="B29" s="45" t="s">
        <v>1164</v>
      </c>
      <c r="C29" s="46" t="s">
        <v>1165</v>
      </c>
      <c r="D29" s="2" t="s">
        <v>34</v>
      </c>
      <c r="E29" s="2" t="s">
        <v>192</v>
      </c>
      <c r="F29" s="47" t="s">
        <v>10</v>
      </c>
      <c r="G29" s="47" t="s">
        <v>50</v>
      </c>
      <c r="H29" s="48" t="s">
        <v>1166</v>
      </c>
      <c r="I29" s="49">
        <v>873303</v>
      </c>
      <c r="J29" s="58" t="str">
        <f>VLOOKUP(I29,[1]Hoja6!A$1:B$57,2,FALSE)</f>
        <v>RADIOGRAFIA COMPARATIVA DE PIES CON APOYO (AP Y LATERAL)</v>
      </c>
      <c r="K29" s="2"/>
      <c r="L29" s="2" t="s">
        <v>13</v>
      </c>
      <c r="M29" s="49">
        <v>1</v>
      </c>
      <c r="N29" s="57">
        <v>29700</v>
      </c>
      <c r="O29" s="57">
        <f t="shared" si="0"/>
        <v>20790</v>
      </c>
      <c r="P29" s="57">
        <f t="shared" si="1"/>
        <v>8910</v>
      </c>
    </row>
    <row r="30" spans="1:16" s="10" customFormat="1" x14ac:dyDescent="0.25">
      <c r="A30" s="44">
        <v>45414</v>
      </c>
      <c r="B30" s="45" t="s">
        <v>1164</v>
      </c>
      <c r="C30" s="46" t="s">
        <v>1165</v>
      </c>
      <c r="D30" s="2" t="s">
        <v>34</v>
      </c>
      <c r="E30" s="2" t="s">
        <v>192</v>
      </c>
      <c r="F30" s="47" t="s">
        <v>10</v>
      </c>
      <c r="G30" s="47" t="s">
        <v>50</v>
      </c>
      <c r="H30" s="48" t="s">
        <v>1166</v>
      </c>
      <c r="I30" s="49">
        <v>873333</v>
      </c>
      <c r="J30" s="58" t="str">
        <f>VLOOKUP(I30,[1]Hoja6!A$1:B$57,2,FALSE)</f>
        <v>RADIOGRAFÍA DE PIE (AP, LATERAL Y OBLICUA)</v>
      </c>
      <c r="K30" s="2"/>
      <c r="L30" s="2" t="s">
        <v>13</v>
      </c>
      <c r="M30" s="49">
        <v>1</v>
      </c>
      <c r="N30" s="57">
        <v>50670</v>
      </c>
      <c r="O30" s="57">
        <f t="shared" si="0"/>
        <v>35469</v>
      </c>
      <c r="P30" s="57">
        <f t="shared" si="1"/>
        <v>15201</v>
      </c>
    </row>
    <row r="31" spans="1:16" s="10" customFormat="1" x14ac:dyDescent="0.25">
      <c r="A31" s="44">
        <v>45414</v>
      </c>
      <c r="B31" s="45" t="s">
        <v>1164</v>
      </c>
      <c r="C31" s="46" t="s">
        <v>1165</v>
      </c>
      <c r="D31" s="2" t="s">
        <v>34</v>
      </c>
      <c r="E31" s="2" t="s">
        <v>192</v>
      </c>
      <c r="F31" s="47" t="s">
        <v>10</v>
      </c>
      <c r="G31" s="47" t="s">
        <v>50</v>
      </c>
      <c r="H31" s="48" t="s">
        <v>1166</v>
      </c>
      <c r="I31" s="49">
        <v>873420</v>
      </c>
      <c r="J31" s="58" t="str">
        <f>VLOOKUP(I31,[1]Hoja6!A$1:B$57,2,FALSE)</f>
        <v>RADIOGRAFIA DE RODILLA AP, LATERAL</v>
      </c>
      <c r="K31" s="2"/>
      <c r="L31" s="2" t="s">
        <v>13</v>
      </c>
      <c r="M31" s="49">
        <v>1</v>
      </c>
      <c r="N31" s="57">
        <v>65700</v>
      </c>
      <c r="O31" s="57">
        <f t="shared" si="0"/>
        <v>45990</v>
      </c>
      <c r="P31" s="57">
        <f t="shared" si="1"/>
        <v>19710</v>
      </c>
    </row>
    <row r="32" spans="1:16" s="10" customFormat="1" x14ac:dyDescent="0.25">
      <c r="A32" s="44">
        <v>45414</v>
      </c>
      <c r="B32" s="45" t="s">
        <v>1164</v>
      </c>
      <c r="C32" s="46" t="s">
        <v>1165</v>
      </c>
      <c r="D32" s="2" t="s">
        <v>34</v>
      </c>
      <c r="E32" s="2" t="s">
        <v>192</v>
      </c>
      <c r="F32" s="47" t="s">
        <v>10</v>
      </c>
      <c r="G32" s="47" t="s">
        <v>50</v>
      </c>
      <c r="H32" s="48" t="s">
        <v>1166</v>
      </c>
      <c r="I32" s="49">
        <v>873422</v>
      </c>
      <c r="J32" s="58" t="str">
        <f>VLOOKUP(I32,[1]Hoja6!A$1:B$57,2,FALSE)</f>
        <v>RADIOGRAFIA DE RODILLAS COMPARATIVAS POSICION VERTICAL (UNICAMENTE VISTA ANTEROPOSTERIOR)    (54)</v>
      </c>
      <c r="K32" s="2"/>
      <c r="L32" s="2" t="s">
        <v>13</v>
      </c>
      <c r="M32" s="49">
        <v>1</v>
      </c>
      <c r="N32" s="57">
        <v>29700</v>
      </c>
      <c r="O32" s="57">
        <f t="shared" si="0"/>
        <v>20790</v>
      </c>
      <c r="P32" s="57">
        <f t="shared" si="1"/>
        <v>8910</v>
      </c>
    </row>
    <row r="33" spans="1:16" s="10" customFormat="1" x14ac:dyDescent="0.25">
      <c r="A33" s="44">
        <v>45414</v>
      </c>
      <c r="B33" s="45" t="s">
        <v>1167</v>
      </c>
      <c r="C33" s="46" t="s">
        <v>1168</v>
      </c>
      <c r="D33" s="2" t="s">
        <v>33</v>
      </c>
      <c r="E33" s="2" t="s">
        <v>202</v>
      </c>
      <c r="F33" s="47" t="s">
        <v>16</v>
      </c>
      <c r="G33" s="47" t="s">
        <v>217</v>
      </c>
      <c r="H33" s="48" t="s">
        <v>1169</v>
      </c>
      <c r="I33" s="49">
        <v>871121</v>
      </c>
      <c r="J33" s="58" t="str">
        <f>VLOOKUP(I33,[1]Hoja6!A$1:B$57,2,FALSE)</f>
        <v>RADIOGRAFIA DE TORAX (P.A.O A.P.Y LATERAL, DECUBITO LATERAL, OBLICUAS O LATERAL CON BARIO)</v>
      </c>
      <c r="K33" s="2"/>
      <c r="L33" s="2" t="s">
        <v>13</v>
      </c>
      <c r="M33" s="49">
        <v>1</v>
      </c>
      <c r="N33" s="57">
        <v>0</v>
      </c>
      <c r="O33" s="57">
        <f t="shared" si="0"/>
        <v>0</v>
      </c>
      <c r="P33" s="57">
        <f t="shared" si="1"/>
        <v>0</v>
      </c>
    </row>
    <row r="34" spans="1:16" s="10" customFormat="1" x14ac:dyDescent="0.25">
      <c r="A34" s="44">
        <v>45414</v>
      </c>
      <c r="B34" s="64" t="s">
        <v>1174</v>
      </c>
      <c r="C34" s="65" t="s">
        <v>1170</v>
      </c>
      <c r="D34" s="2" t="s">
        <v>1171</v>
      </c>
      <c r="E34" s="2" t="s">
        <v>1172</v>
      </c>
      <c r="F34" s="47" t="s">
        <v>16</v>
      </c>
      <c r="G34" s="47" t="s">
        <v>217</v>
      </c>
      <c r="H34" s="48" t="s">
        <v>1173</v>
      </c>
      <c r="I34" s="49">
        <v>870601</v>
      </c>
      <c r="J34" s="58" t="str">
        <f>VLOOKUP(I34,[1]Hoja6!A$1:B$57,2,FALSE)</f>
        <v>RADIOGRAFIA DE TEJIDOS BLANDOS DE CUELLO    (237)</v>
      </c>
      <c r="K34" s="2"/>
      <c r="L34" s="2" t="s">
        <v>13</v>
      </c>
      <c r="M34" s="49">
        <v>1</v>
      </c>
      <c r="N34" s="57">
        <v>0</v>
      </c>
      <c r="O34" s="57">
        <f t="shared" si="0"/>
        <v>0</v>
      </c>
      <c r="P34" s="57">
        <f t="shared" si="1"/>
        <v>0</v>
      </c>
    </row>
    <row r="35" spans="1:16" s="10" customFormat="1" x14ac:dyDescent="0.25">
      <c r="A35" s="44">
        <v>45414</v>
      </c>
      <c r="B35" s="45" t="s">
        <v>1174</v>
      </c>
      <c r="C35" s="46" t="s">
        <v>1170</v>
      </c>
      <c r="D35" s="2" t="s">
        <v>1171</v>
      </c>
      <c r="E35" s="2" t="s">
        <v>1172</v>
      </c>
      <c r="F35" s="47" t="s">
        <v>16</v>
      </c>
      <c r="G35" s="47" t="s">
        <v>217</v>
      </c>
      <c r="H35" s="48" t="s">
        <v>1173</v>
      </c>
      <c r="I35" s="49">
        <v>871121</v>
      </c>
      <c r="J35" s="58" t="str">
        <f>VLOOKUP(I35,[1]Hoja6!A$1:B$57,2,FALSE)</f>
        <v>RADIOGRAFIA DE TORAX (P.A.O A.P.Y LATERAL, DECUBITO LATERAL, OBLICUAS O LATERAL CON BARIO)</v>
      </c>
      <c r="K35" s="2"/>
      <c r="L35" s="2" t="s">
        <v>13</v>
      </c>
      <c r="M35" s="49">
        <v>1</v>
      </c>
      <c r="N35" s="57">
        <v>0</v>
      </c>
      <c r="O35" s="57">
        <f t="shared" si="0"/>
        <v>0</v>
      </c>
      <c r="P35" s="57">
        <f t="shared" si="1"/>
        <v>0</v>
      </c>
    </row>
    <row r="36" spans="1:16" s="10" customFormat="1" x14ac:dyDescent="0.25">
      <c r="A36" s="44">
        <v>45415</v>
      </c>
      <c r="B36" s="45" t="s">
        <v>1175</v>
      </c>
      <c r="C36" s="10">
        <v>39685339</v>
      </c>
      <c r="D36" s="2" t="s">
        <v>33</v>
      </c>
      <c r="E36" s="2" t="s">
        <v>206</v>
      </c>
      <c r="F36" s="47" t="s">
        <v>16</v>
      </c>
      <c r="G36" s="47" t="s">
        <v>50</v>
      </c>
      <c r="H36" s="48">
        <v>2323755</v>
      </c>
      <c r="I36" s="49">
        <v>873204</v>
      </c>
      <c r="J36" s="58" t="str">
        <f>VLOOKUP(I36,[1]Hoja6!A$1:B$57,2,FALSE)</f>
        <v>RADIOGRAFIA DE HOMBRO</v>
      </c>
      <c r="K36" s="2"/>
      <c r="L36" s="2" t="s">
        <v>27</v>
      </c>
      <c r="M36" s="49">
        <v>1</v>
      </c>
      <c r="N36" s="57"/>
      <c r="O36" s="57"/>
      <c r="P36" s="57"/>
    </row>
    <row r="37" spans="1:16" s="10" customFormat="1" x14ac:dyDescent="0.25">
      <c r="A37" s="68">
        <v>45415</v>
      </c>
      <c r="B37" s="45" t="s">
        <v>1176</v>
      </c>
      <c r="C37" s="46" t="s">
        <v>1177</v>
      </c>
      <c r="D37" s="2" t="s">
        <v>33</v>
      </c>
      <c r="E37" s="2" t="s">
        <v>231</v>
      </c>
      <c r="F37" s="47" t="s">
        <v>1110</v>
      </c>
      <c r="G37" s="47" t="s">
        <v>50</v>
      </c>
      <c r="H37" s="48">
        <v>2323759</v>
      </c>
      <c r="I37" s="49">
        <v>871040</v>
      </c>
      <c r="J37" s="58" t="str">
        <f>VLOOKUP(I37,[1]Hoja6!A$1:B$57,2,FALSE)</f>
        <v>RADIOGRAFIA DE COLUMNA LUMBOSACRA</v>
      </c>
      <c r="K37" s="2"/>
      <c r="L37" s="2" t="s">
        <v>27</v>
      </c>
      <c r="M37" s="49">
        <v>1</v>
      </c>
      <c r="N37" s="57">
        <v>0</v>
      </c>
      <c r="O37" s="57">
        <f t="shared" si="0"/>
        <v>0</v>
      </c>
      <c r="P37" s="57">
        <f t="shared" si="1"/>
        <v>0</v>
      </c>
    </row>
    <row r="38" spans="1:16" s="10" customFormat="1" x14ac:dyDescent="0.25">
      <c r="A38" s="44">
        <v>45415</v>
      </c>
      <c r="B38" s="45" t="s">
        <v>1176</v>
      </c>
      <c r="C38" s="46" t="s">
        <v>1177</v>
      </c>
      <c r="D38" s="2" t="s">
        <v>33</v>
      </c>
      <c r="E38" s="2" t="s">
        <v>231</v>
      </c>
      <c r="F38" s="47" t="s">
        <v>1110</v>
      </c>
      <c r="G38" s="47" t="s">
        <v>50</v>
      </c>
      <c r="H38" s="48">
        <v>2323759</v>
      </c>
      <c r="I38" s="49">
        <v>873204</v>
      </c>
      <c r="J38" s="58" t="str">
        <f>VLOOKUP(I38,[1]Hoja6!A$1:B$57,2,FALSE)</f>
        <v>RADIOGRAFIA DE HOMBRO</v>
      </c>
      <c r="K38" s="2"/>
      <c r="L38" s="2" t="s">
        <v>27</v>
      </c>
      <c r="M38" s="49">
        <v>1</v>
      </c>
      <c r="N38" s="57">
        <v>131850</v>
      </c>
      <c r="O38" s="57">
        <f t="shared" si="0"/>
        <v>92295</v>
      </c>
      <c r="P38" s="57">
        <f t="shared" si="1"/>
        <v>39555</v>
      </c>
    </row>
    <row r="39" spans="1:16" s="10" customFormat="1" x14ac:dyDescent="0.25">
      <c r="A39" s="44">
        <v>45415</v>
      </c>
      <c r="B39" s="45" t="s">
        <v>1178</v>
      </c>
      <c r="C39" s="46" t="s">
        <v>1179</v>
      </c>
      <c r="D39" s="2" t="s">
        <v>34</v>
      </c>
      <c r="E39" s="2" t="s">
        <v>238</v>
      </c>
      <c r="F39" s="47" t="s">
        <v>16</v>
      </c>
      <c r="G39" s="47" t="s">
        <v>50</v>
      </c>
      <c r="H39" s="48">
        <v>2323772</v>
      </c>
      <c r="I39" s="49">
        <v>871121</v>
      </c>
      <c r="J39" s="58" t="str">
        <f>VLOOKUP(I39,[1]Hoja6!A$1:B$57,2,FALSE)</f>
        <v>RADIOGRAFIA DE TORAX (P.A.O A.P.Y LATERAL, DECUBITO LATERAL, OBLICUAS O LATERAL CON BARIO)</v>
      </c>
      <c r="K39" s="2"/>
      <c r="L39" s="2" t="s">
        <v>27</v>
      </c>
      <c r="M39" s="49">
        <v>1</v>
      </c>
      <c r="N39" s="57">
        <v>83200</v>
      </c>
      <c r="O39" s="57">
        <f t="shared" si="0"/>
        <v>58239.999999999993</v>
      </c>
      <c r="P39" s="57">
        <f t="shared" si="1"/>
        <v>24960</v>
      </c>
    </row>
    <row r="40" spans="1:16" s="10" customFormat="1" x14ac:dyDescent="0.25">
      <c r="A40" s="44">
        <v>45415</v>
      </c>
      <c r="B40" s="45" t="s">
        <v>1180</v>
      </c>
      <c r="C40" s="46" t="s">
        <v>1181</v>
      </c>
      <c r="D40" s="2" t="s">
        <v>34</v>
      </c>
      <c r="E40" s="2" t="s">
        <v>104</v>
      </c>
      <c r="F40" s="47" t="s">
        <v>10</v>
      </c>
      <c r="G40" s="47" t="s">
        <v>50</v>
      </c>
      <c r="H40" s="48" t="s">
        <v>1182</v>
      </c>
      <c r="I40" s="49">
        <v>871040</v>
      </c>
      <c r="J40" s="58" t="str">
        <f>VLOOKUP(I40,[1]Hoja6!A$1:B$57,2,FALSE)</f>
        <v>RADIOGRAFIA DE COLUMNA LUMBOSACRA</v>
      </c>
      <c r="K40" s="2"/>
      <c r="L40" s="2" t="s">
        <v>27</v>
      </c>
      <c r="M40" s="49">
        <v>1</v>
      </c>
      <c r="N40" s="57">
        <v>101430</v>
      </c>
      <c r="O40" s="57">
        <f t="shared" si="0"/>
        <v>71001</v>
      </c>
      <c r="P40" s="57">
        <f t="shared" si="1"/>
        <v>30429</v>
      </c>
    </row>
    <row r="41" spans="1:16" s="10" customFormat="1" x14ac:dyDescent="0.25">
      <c r="A41" s="44">
        <v>45415</v>
      </c>
      <c r="B41" s="45" t="s">
        <v>1183</v>
      </c>
      <c r="C41" s="46" t="s">
        <v>1184</v>
      </c>
      <c r="D41" s="2" t="s">
        <v>34</v>
      </c>
      <c r="E41" s="2" t="s">
        <v>154</v>
      </c>
      <c r="F41" s="47" t="s">
        <v>10</v>
      </c>
      <c r="G41" s="47" t="s">
        <v>50</v>
      </c>
      <c r="H41" s="48" t="s">
        <v>1185</v>
      </c>
      <c r="I41" s="49">
        <v>873335</v>
      </c>
      <c r="J41" s="58" t="str">
        <f>VLOOKUP(I41,[1]Hoja6!A$1:B$57,2,FALSE)</f>
        <v>RADIOGRAFIA DE CALCANEO AXIAL Y LATERAL</v>
      </c>
      <c r="K41" s="2"/>
      <c r="L41" s="2" t="s">
        <v>27</v>
      </c>
      <c r="M41" s="49">
        <v>1</v>
      </c>
      <c r="N41" s="57">
        <v>50670</v>
      </c>
      <c r="O41" s="57">
        <f t="shared" si="0"/>
        <v>35469</v>
      </c>
      <c r="P41" s="57">
        <f t="shared" si="1"/>
        <v>15201</v>
      </c>
    </row>
    <row r="42" spans="1:16" s="10" customFormat="1" x14ac:dyDescent="0.25">
      <c r="A42" s="44">
        <v>45415</v>
      </c>
      <c r="B42" s="45" t="s">
        <v>1186</v>
      </c>
      <c r="C42" s="46" t="s">
        <v>1187</v>
      </c>
      <c r="D42" s="2" t="s">
        <v>33</v>
      </c>
      <c r="E42" s="2" t="s">
        <v>123</v>
      </c>
      <c r="F42" s="47" t="s">
        <v>1110</v>
      </c>
      <c r="G42" s="47" t="s">
        <v>50</v>
      </c>
      <c r="H42" s="48">
        <v>2323764</v>
      </c>
      <c r="I42" s="49">
        <v>873411</v>
      </c>
      <c r="J42" s="58" t="str">
        <f>VLOOKUP(I42,[1]Hoja6!A$1:B$57,2,FALSE)</f>
        <v>RADIOGRAFIA DE PELVIS O  ARTICULACION COXO-FEMORAL  (AP, LATERAL )</v>
      </c>
      <c r="K42" s="2"/>
      <c r="L42" s="2" t="s">
        <v>27</v>
      </c>
      <c r="M42" s="49">
        <v>1</v>
      </c>
      <c r="N42" s="57">
        <v>72540</v>
      </c>
      <c r="O42" s="57">
        <f t="shared" si="0"/>
        <v>50778</v>
      </c>
      <c r="P42" s="57">
        <f t="shared" si="1"/>
        <v>21762</v>
      </c>
    </row>
    <row r="43" spans="1:16" s="10" customFormat="1" x14ac:dyDescent="0.25">
      <c r="A43" s="44">
        <v>45415</v>
      </c>
      <c r="B43" s="45" t="s">
        <v>1186</v>
      </c>
      <c r="C43" s="46" t="s">
        <v>1187</v>
      </c>
      <c r="D43" s="2" t="s">
        <v>33</v>
      </c>
      <c r="E43" s="2" t="s">
        <v>123</v>
      </c>
      <c r="F43" s="47" t="s">
        <v>1110</v>
      </c>
      <c r="G43" s="47" t="s">
        <v>50</v>
      </c>
      <c r="H43" s="48">
        <v>2323764</v>
      </c>
      <c r="I43" s="49">
        <v>873412</v>
      </c>
      <c r="J43" s="58" t="str">
        <f>VLOOKUP(I43,[1]Hoja6!A$1:B$57,2,FALSE)</f>
        <v>RADIOGRAFIA DE PELVIS (CADERA) COMPARATIVA    (54)</v>
      </c>
      <c r="K43" s="2"/>
      <c r="L43" s="2" t="s">
        <v>27</v>
      </c>
      <c r="M43" s="49">
        <v>1</v>
      </c>
      <c r="N43" s="57">
        <v>38610</v>
      </c>
      <c r="O43" s="57">
        <f t="shared" si="0"/>
        <v>27027</v>
      </c>
      <c r="P43" s="57">
        <f t="shared" si="1"/>
        <v>11583</v>
      </c>
    </row>
    <row r="44" spans="1:16" s="10" customFormat="1" x14ac:dyDescent="0.25">
      <c r="A44" s="44">
        <v>45415</v>
      </c>
      <c r="B44" s="45" t="s">
        <v>1188</v>
      </c>
      <c r="C44" s="46" t="s">
        <v>1189</v>
      </c>
      <c r="D44" s="2" t="s">
        <v>34</v>
      </c>
      <c r="E44" s="2" t="s">
        <v>826</v>
      </c>
      <c r="F44" s="47" t="s">
        <v>1110</v>
      </c>
      <c r="G44" s="47" t="s">
        <v>50</v>
      </c>
      <c r="H44" s="48">
        <v>2323769</v>
      </c>
      <c r="I44" s="49">
        <v>871121</v>
      </c>
      <c r="J44" s="58" t="str">
        <f>VLOOKUP(I44,[1]Hoja6!A$1:B$57,2,FALSE)</f>
        <v>RADIOGRAFIA DE TORAX (P.A.O A.P.Y LATERAL, DECUBITO LATERAL, OBLICUAS O LATERAL CON BARIO)</v>
      </c>
      <c r="K44" s="2"/>
      <c r="L44" s="2" t="s">
        <v>27</v>
      </c>
      <c r="M44" s="49">
        <v>1</v>
      </c>
      <c r="N44" s="57">
        <v>93600</v>
      </c>
      <c r="O44" s="57">
        <f t="shared" si="0"/>
        <v>65519.999999999993</v>
      </c>
      <c r="P44" s="57">
        <f t="shared" si="1"/>
        <v>28080</v>
      </c>
    </row>
    <row r="45" spans="1:16" s="10" customFormat="1" x14ac:dyDescent="0.25">
      <c r="A45" s="44">
        <v>45415</v>
      </c>
      <c r="B45" s="45" t="s">
        <v>1190</v>
      </c>
      <c r="C45" s="46" t="s">
        <v>1191</v>
      </c>
      <c r="D45" s="2" t="s">
        <v>34</v>
      </c>
      <c r="E45" s="2" t="s">
        <v>479</v>
      </c>
      <c r="F45" s="47" t="s">
        <v>1110</v>
      </c>
      <c r="G45" s="47" t="s">
        <v>217</v>
      </c>
      <c r="H45" s="48" t="s">
        <v>1192</v>
      </c>
      <c r="I45" s="49">
        <v>873204</v>
      </c>
      <c r="J45" s="58" t="str">
        <f>VLOOKUP(I45,[1]Hoja6!A$1:B$57,2,FALSE)</f>
        <v>RADIOGRAFIA DE HOMBRO</v>
      </c>
      <c r="K45" s="2"/>
      <c r="L45" s="2" t="s">
        <v>27</v>
      </c>
      <c r="M45" s="49">
        <v>1</v>
      </c>
      <c r="N45" s="57">
        <v>93600</v>
      </c>
      <c r="O45" s="57">
        <f t="shared" si="0"/>
        <v>65519.999999999993</v>
      </c>
      <c r="P45" s="57">
        <f t="shared" si="1"/>
        <v>28080</v>
      </c>
    </row>
    <row r="46" spans="1:16" s="10" customFormat="1" x14ac:dyDescent="0.25">
      <c r="A46" s="44">
        <v>45415</v>
      </c>
      <c r="B46" s="45" t="s">
        <v>1193</v>
      </c>
      <c r="C46" s="46" t="s">
        <v>1194</v>
      </c>
      <c r="D46" s="2" t="s">
        <v>34</v>
      </c>
      <c r="E46" s="2" t="s">
        <v>278</v>
      </c>
      <c r="F46" s="47" t="s">
        <v>1110</v>
      </c>
      <c r="G46" s="47" t="s">
        <v>50</v>
      </c>
      <c r="H46" s="48">
        <v>2323789</v>
      </c>
      <c r="I46" s="49">
        <v>871010</v>
      </c>
      <c r="J46" s="58" t="str">
        <f>VLOOKUP(I46,[1]Hoja6!A$1:B$57,2,FALSE)</f>
        <v>RADIOGRAFIA DE COLUMNA CERVICAL</v>
      </c>
      <c r="K46" s="2"/>
      <c r="L46" s="2" t="s">
        <v>27</v>
      </c>
      <c r="M46" s="49">
        <v>1</v>
      </c>
      <c r="N46" s="57">
        <v>108800</v>
      </c>
      <c r="O46" s="57">
        <f t="shared" si="0"/>
        <v>76160</v>
      </c>
      <c r="P46" s="57">
        <f t="shared" si="1"/>
        <v>32640</v>
      </c>
    </row>
    <row r="47" spans="1:16" s="10" customFormat="1" x14ac:dyDescent="0.25">
      <c r="A47" s="44">
        <v>45415</v>
      </c>
      <c r="B47" s="45" t="s">
        <v>1195</v>
      </c>
      <c r="C47" s="46" t="s">
        <v>1196</v>
      </c>
      <c r="D47" s="2" t="s">
        <v>34</v>
      </c>
      <c r="E47" s="2" t="s">
        <v>298</v>
      </c>
      <c r="F47" s="47" t="s">
        <v>1110</v>
      </c>
      <c r="G47" s="47" t="s">
        <v>50</v>
      </c>
      <c r="H47" s="48">
        <v>2323792</v>
      </c>
      <c r="I47" s="49">
        <v>870108</v>
      </c>
      <c r="J47" s="58" t="str">
        <f>VLOOKUP(I47,[1]Hoja6!A$1:B$57,2,FALSE)</f>
        <v>RADIOGRAFIA DE SENOS PARANASALES</v>
      </c>
      <c r="K47" s="2"/>
      <c r="L47" s="2" t="s">
        <v>27</v>
      </c>
      <c r="M47" s="49">
        <v>1</v>
      </c>
      <c r="N47" s="57">
        <v>85410</v>
      </c>
      <c r="O47" s="57">
        <f t="shared" si="0"/>
        <v>59786.999999999993</v>
      </c>
      <c r="P47" s="57">
        <f t="shared" si="1"/>
        <v>25623</v>
      </c>
    </row>
    <row r="48" spans="1:16" s="10" customFormat="1" x14ac:dyDescent="0.25">
      <c r="A48" s="44">
        <v>45415</v>
      </c>
      <c r="B48" s="45" t="s">
        <v>1190</v>
      </c>
      <c r="C48" s="46" t="s">
        <v>1191</v>
      </c>
      <c r="D48" s="2" t="s">
        <v>34</v>
      </c>
      <c r="E48" s="2" t="s">
        <v>479</v>
      </c>
      <c r="F48" s="47" t="s">
        <v>1110</v>
      </c>
      <c r="G48" s="47" t="s">
        <v>31</v>
      </c>
      <c r="H48" s="48" t="s">
        <v>1192</v>
      </c>
      <c r="I48" s="49">
        <v>873204</v>
      </c>
      <c r="J48" s="58" t="str">
        <f>VLOOKUP(I48,[1]Hoja6!A$1:B$57,2,FALSE)</f>
        <v>RADIOGRAFIA DE HOMBRO</v>
      </c>
      <c r="K48" s="2"/>
      <c r="L48" s="2" t="s">
        <v>27</v>
      </c>
      <c r="M48" s="49">
        <v>1</v>
      </c>
      <c r="N48" s="57">
        <v>0</v>
      </c>
      <c r="O48" s="57">
        <f t="shared" si="0"/>
        <v>0</v>
      </c>
      <c r="P48" s="57">
        <f t="shared" si="1"/>
        <v>0</v>
      </c>
    </row>
    <row r="49" spans="1:16" s="10" customFormat="1" x14ac:dyDescent="0.25">
      <c r="A49" s="44">
        <v>45415</v>
      </c>
      <c r="B49" s="45" t="s">
        <v>1197</v>
      </c>
      <c r="C49" s="46" t="s">
        <v>1198</v>
      </c>
      <c r="D49" s="2" t="s">
        <v>33</v>
      </c>
      <c r="E49" s="2" t="s">
        <v>213</v>
      </c>
      <c r="F49" s="47" t="s">
        <v>16</v>
      </c>
      <c r="G49" s="47" t="s">
        <v>31</v>
      </c>
      <c r="H49" s="48" t="s">
        <v>1199</v>
      </c>
      <c r="I49" s="49">
        <v>873431</v>
      </c>
      <c r="J49" s="58" t="str">
        <f>VLOOKUP(I49,[1]Hoja6!A$1:B$57,2,FALSE)</f>
        <v>RADIOGRAFIA DE TOBILLO AP LATERAL Y ROTACION INTERNA</v>
      </c>
      <c r="K49" s="2"/>
      <c r="L49" s="2" t="s">
        <v>27</v>
      </c>
      <c r="M49" s="49">
        <v>1</v>
      </c>
      <c r="N49" s="57">
        <v>0</v>
      </c>
      <c r="O49" s="57">
        <f t="shared" si="0"/>
        <v>0</v>
      </c>
      <c r="P49" s="57">
        <f t="shared" si="1"/>
        <v>0</v>
      </c>
    </row>
    <row r="50" spans="1:16" s="10" customFormat="1" x14ac:dyDescent="0.25">
      <c r="A50" s="44">
        <v>45415</v>
      </c>
      <c r="B50" s="45" t="s">
        <v>1200</v>
      </c>
      <c r="C50" s="46" t="s">
        <v>1201</v>
      </c>
      <c r="D50" s="2" t="s">
        <v>34</v>
      </c>
      <c r="E50" s="2" t="s">
        <v>136</v>
      </c>
      <c r="F50" s="47" t="s">
        <v>1202</v>
      </c>
      <c r="G50" s="47" t="s">
        <v>31</v>
      </c>
      <c r="H50" s="48" t="s">
        <v>1203</v>
      </c>
      <c r="I50" s="49">
        <v>873205</v>
      </c>
      <c r="J50" s="58" t="str">
        <f>VLOOKUP(I50,[1]Hoja6!A$1:B$57,2,FALSE)</f>
        <v>RADIOGRAFIA DE CODO</v>
      </c>
      <c r="K50" s="2"/>
      <c r="L50" s="2" t="s">
        <v>27</v>
      </c>
      <c r="M50" s="49">
        <v>1</v>
      </c>
      <c r="N50" s="57">
        <v>0</v>
      </c>
      <c r="O50" s="57">
        <f t="shared" si="0"/>
        <v>0</v>
      </c>
      <c r="P50" s="57">
        <f t="shared" si="1"/>
        <v>0</v>
      </c>
    </row>
    <row r="51" spans="1:16" s="10" customFormat="1" x14ac:dyDescent="0.25">
      <c r="A51" s="44">
        <v>45415</v>
      </c>
      <c r="B51" s="45" t="s">
        <v>1200</v>
      </c>
      <c r="C51" s="46" t="s">
        <v>1201</v>
      </c>
      <c r="D51" s="2" t="s">
        <v>34</v>
      </c>
      <c r="E51" s="2" t="s">
        <v>136</v>
      </c>
      <c r="F51" s="47" t="s">
        <v>1202</v>
      </c>
      <c r="G51" s="47" t="s">
        <v>31</v>
      </c>
      <c r="H51" s="48" t="s">
        <v>1203</v>
      </c>
      <c r="I51" s="49">
        <v>873206</v>
      </c>
      <c r="J51" s="58" t="str">
        <f>VLOOKUP(I51,[1]Hoja6!A$1:B$57,2,FALSE)</f>
        <v>RADIOGRAFIA DE MUÑECA</v>
      </c>
      <c r="K51" s="2"/>
      <c r="L51" s="2" t="s">
        <v>27</v>
      </c>
      <c r="M51" s="49">
        <v>1</v>
      </c>
      <c r="N51" s="57">
        <v>0</v>
      </c>
      <c r="O51" s="57">
        <f t="shared" si="0"/>
        <v>0</v>
      </c>
      <c r="P51" s="57">
        <f t="shared" si="1"/>
        <v>0</v>
      </c>
    </row>
    <row r="52" spans="1:16" s="10" customFormat="1" x14ac:dyDescent="0.25">
      <c r="A52" s="44">
        <v>45415</v>
      </c>
      <c r="B52" s="45" t="s">
        <v>1204</v>
      </c>
      <c r="C52" s="46" t="s">
        <v>1205</v>
      </c>
      <c r="D52" s="2" t="s">
        <v>34</v>
      </c>
      <c r="E52" s="2" t="s">
        <v>172</v>
      </c>
      <c r="F52" s="47" t="s">
        <v>30</v>
      </c>
      <c r="G52" s="47" t="s">
        <v>31</v>
      </c>
      <c r="H52" s="48" t="s">
        <v>1206</v>
      </c>
      <c r="I52" s="49">
        <v>871121</v>
      </c>
      <c r="J52" s="58" t="str">
        <f>VLOOKUP(I52,[1]Hoja6!A$1:B$57,2,FALSE)</f>
        <v>RADIOGRAFIA DE TORAX (P.A.O A.P.Y LATERAL, DECUBITO LATERAL, OBLICUAS O LATERAL CON BARIO)</v>
      </c>
      <c r="K52" s="2"/>
      <c r="L52" s="2" t="s">
        <v>27</v>
      </c>
      <c r="M52" s="49">
        <v>1</v>
      </c>
      <c r="N52" s="57">
        <v>0</v>
      </c>
      <c r="O52" s="57">
        <f t="shared" si="0"/>
        <v>0</v>
      </c>
      <c r="P52" s="57">
        <f t="shared" si="1"/>
        <v>0</v>
      </c>
    </row>
    <row r="53" spans="1:16" s="10" customFormat="1" x14ac:dyDescent="0.25">
      <c r="A53" s="44">
        <v>45415</v>
      </c>
      <c r="B53" s="45" t="s">
        <v>1207</v>
      </c>
      <c r="C53" s="46" t="s">
        <v>1208</v>
      </c>
      <c r="D53" s="2" t="s">
        <v>33</v>
      </c>
      <c r="E53" s="2" t="s">
        <v>36</v>
      </c>
      <c r="F53" s="47" t="s">
        <v>30</v>
      </c>
      <c r="G53" s="47" t="s">
        <v>31</v>
      </c>
      <c r="H53" s="48" t="s">
        <v>1209</v>
      </c>
      <c r="I53" s="49">
        <v>873431</v>
      </c>
      <c r="J53" s="58" t="str">
        <f>VLOOKUP(I53,[1]Hoja6!A$1:B$57,2,FALSE)</f>
        <v>RADIOGRAFIA DE TOBILLO AP LATERAL Y ROTACION INTERNA</v>
      </c>
      <c r="K53" s="2"/>
      <c r="L53" s="2" t="s">
        <v>27</v>
      </c>
      <c r="M53" s="49">
        <v>1</v>
      </c>
      <c r="N53" s="57">
        <v>0</v>
      </c>
      <c r="O53" s="57">
        <f t="shared" si="0"/>
        <v>0</v>
      </c>
      <c r="P53" s="57">
        <f t="shared" si="1"/>
        <v>0</v>
      </c>
    </row>
    <row r="54" spans="1:16" s="10" customFormat="1" x14ac:dyDescent="0.25">
      <c r="A54" s="44">
        <v>45416</v>
      </c>
      <c r="B54" s="45" t="s">
        <v>1210</v>
      </c>
      <c r="C54" s="46" t="s">
        <v>1211</v>
      </c>
      <c r="D54" s="2" t="s">
        <v>33</v>
      </c>
      <c r="E54" s="2" t="s">
        <v>125</v>
      </c>
      <c r="F54" s="47" t="s">
        <v>16</v>
      </c>
      <c r="G54" s="47" t="s">
        <v>217</v>
      </c>
      <c r="H54" s="48" t="s">
        <v>1212</v>
      </c>
      <c r="I54" s="49">
        <v>873206</v>
      </c>
      <c r="J54" s="58" t="str">
        <f>VLOOKUP(I54,[1]Hoja6!A$1:B$57,2,FALSE)</f>
        <v>RADIOGRAFIA DE MUÑECA</v>
      </c>
      <c r="K54" s="2"/>
      <c r="L54" s="2" t="s">
        <v>13</v>
      </c>
      <c r="M54" s="49">
        <v>1</v>
      </c>
      <c r="N54" s="57">
        <v>0</v>
      </c>
      <c r="O54" s="57">
        <f t="shared" si="0"/>
        <v>0</v>
      </c>
      <c r="P54" s="57">
        <f t="shared" si="1"/>
        <v>0</v>
      </c>
    </row>
    <row r="55" spans="1:16" s="10" customFormat="1" x14ac:dyDescent="0.25">
      <c r="A55" s="44">
        <v>45416</v>
      </c>
      <c r="B55" s="45" t="s">
        <v>1213</v>
      </c>
      <c r="C55" s="46" t="s">
        <v>1214</v>
      </c>
      <c r="D55" s="2" t="s">
        <v>33</v>
      </c>
      <c r="E55" s="2" t="s">
        <v>47</v>
      </c>
      <c r="F55" s="47" t="s">
        <v>30</v>
      </c>
      <c r="G55" s="47" t="s">
        <v>217</v>
      </c>
      <c r="H55" s="48" t="s">
        <v>1215</v>
      </c>
      <c r="I55" s="49">
        <v>871111</v>
      </c>
      <c r="J55" s="58" t="str">
        <f>VLOOKUP(I55,[1]Hoja6!A$1:B$57,2,FALSE)</f>
        <v>RADIOGRAFIA DE REJA COSTAL</v>
      </c>
      <c r="K55" s="2"/>
      <c r="L55" s="2" t="s">
        <v>13</v>
      </c>
      <c r="M55" s="49">
        <v>1</v>
      </c>
      <c r="N55" s="57">
        <v>0</v>
      </c>
      <c r="O55" s="57">
        <f t="shared" si="0"/>
        <v>0</v>
      </c>
      <c r="P55" s="57">
        <f t="shared" si="1"/>
        <v>0</v>
      </c>
    </row>
    <row r="56" spans="1:16" s="10" customFormat="1" x14ac:dyDescent="0.25">
      <c r="A56" s="44">
        <v>45416</v>
      </c>
      <c r="B56" s="45" t="s">
        <v>1213</v>
      </c>
      <c r="C56" s="46" t="s">
        <v>1214</v>
      </c>
      <c r="D56" s="2" t="s">
        <v>33</v>
      </c>
      <c r="E56" s="2" t="s">
        <v>47</v>
      </c>
      <c r="F56" s="47" t="s">
        <v>30</v>
      </c>
      <c r="G56" s="47" t="s">
        <v>217</v>
      </c>
      <c r="H56" s="48" t="s">
        <v>1215</v>
      </c>
      <c r="I56" s="49">
        <v>871121</v>
      </c>
      <c r="J56" s="58" t="str">
        <f>VLOOKUP(I56,[1]Hoja6!A$1:B$57,2,FALSE)</f>
        <v>RADIOGRAFIA DE TORAX (P.A.O A.P.Y LATERAL, DECUBITO LATERAL, OBLICUAS O LATERAL CON BARIO)</v>
      </c>
      <c r="K56" s="2"/>
      <c r="L56" s="2" t="s">
        <v>13</v>
      </c>
      <c r="M56" s="49">
        <v>1</v>
      </c>
      <c r="N56" s="57">
        <v>0</v>
      </c>
      <c r="O56" s="57">
        <f t="shared" si="0"/>
        <v>0</v>
      </c>
      <c r="P56" s="57">
        <f t="shared" si="1"/>
        <v>0</v>
      </c>
    </row>
    <row r="57" spans="1:16" s="10" customFormat="1" x14ac:dyDescent="0.25">
      <c r="A57" s="44">
        <v>45416</v>
      </c>
      <c r="B57" s="45" t="s">
        <v>1216</v>
      </c>
      <c r="C57" s="46" t="s">
        <v>1217</v>
      </c>
      <c r="D57" s="2" t="s">
        <v>33</v>
      </c>
      <c r="E57" s="2" t="s">
        <v>149</v>
      </c>
      <c r="F57" s="47" t="s">
        <v>16</v>
      </c>
      <c r="G57" s="47" t="s">
        <v>217</v>
      </c>
      <c r="H57" s="48" t="s">
        <v>1218</v>
      </c>
      <c r="I57" s="49">
        <v>873420</v>
      </c>
      <c r="J57" s="58" t="str">
        <f>VLOOKUP(I57,[1]Hoja6!A$1:B$57,2,FALSE)</f>
        <v>RADIOGRAFIA DE RODILLA AP, LATERAL</v>
      </c>
      <c r="K57" s="2"/>
      <c r="L57" s="2" t="s">
        <v>13</v>
      </c>
      <c r="M57" s="49">
        <v>1</v>
      </c>
      <c r="N57" s="57">
        <v>0</v>
      </c>
      <c r="O57" s="57">
        <f t="shared" si="0"/>
        <v>0</v>
      </c>
      <c r="P57" s="57">
        <f t="shared" si="1"/>
        <v>0</v>
      </c>
    </row>
    <row r="58" spans="1:16" s="10" customFormat="1" x14ac:dyDescent="0.25">
      <c r="A58" s="44">
        <v>45416</v>
      </c>
      <c r="B58" s="45" t="s">
        <v>1219</v>
      </c>
      <c r="C58" s="46" t="s">
        <v>1220</v>
      </c>
      <c r="D58" s="2" t="s">
        <v>33</v>
      </c>
      <c r="E58" s="2" t="s">
        <v>302</v>
      </c>
      <c r="F58" s="47" t="s">
        <v>10</v>
      </c>
      <c r="G58" s="47" t="s">
        <v>217</v>
      </c>
      <c r="H58" s="48" t="s">
        <v>1221</v>
      </c>
      <c r="I58" s="49">
        <v>872002</v>
      </c>
      <c r="J58" s="58" t="str">
        <f>VLOOKUP(I58,[1]Hoja6!A$1:B$57,2,FALSE)</f>
        <v>RADIOGRAFIA DE ABDOMEN SIMPLE</v>
      </c>
      <c r="K58" s="2"/>
      <c r="L58" s="2" t="s">
        <v>13</v>
      </c>
      <c r="M58" s="49">
        <v>1</v>
      </c>
      <c r="N58" s="57">
        <v>0</v>
      </c>
      <c r="O58" s="57">
        <f t="shared" si="0"/>
        <v>0</v>
      </c>
      <c r="P58" s="57">
        <f t="shared" si="1"/>
        <v>0</v>
      </c>
    </row>
    <row r="59" spans="1:16" s="10" customFormat="1" x14ac:dyDescent="0.25">
      <c r="A59" s="44">
        <v>45416</v>
      </c>
      <c r="B59" s="45" t="s">
        <v>1222</v>
      </c>
      <c r="C59" s="46" t="s">
        <v>1223</v>
      </c>
      <c r="D59" s="2" t="s">
        <v>33</v>
      </c>
      <c r="E59" s="2" t="s">
        <v>298</v>
      </c>
      <c r="F59" s="47" t="s">
        <v>16</v>
      </c>
      <c r="G59" s="47" t="s">
        <v>217</v>
      </c>
      <c r="H59" s="48" t="s">
        <v>1224</v>
      </c>
      <c r="I59" s="49">
        <v>871121</v>
      </c>
      <c r="J59" s="58" t="str">
        <f>VLOOKUP(I59,[1]Hoja6!A$1:B$57,2,FALSE)</f>
        <v>RADIOGRAFIA DE TORAX (P.A.O A.P.Y LATERAL, DECUBITO LATERAL, OBLICUAS O LATERAL CON BARIO)</v>
      </c>
      <c r="K59" s="2"/>
      <c r="L59" s="2" t="s">
        <v>13</v>
      </c>
      <c r="M59" s="49">
        <v>1</v>
      </c>
      <c r="N59" s="57">
        <v>0</v>
      </c>
      <c r="O59" s="57">
        <f t="shared" si="0"/>
        <v>0</v>
      </c>
      <c r="P59" s="57">
        <f t="shared" si="1"/>
        <v>0</v>
      </c>
    </row>
    <row r="60" spans="1:16" s="10" customFormat="1" x14ac:dyDescent="0.25">
      <c r="A60" s="44">
        <v>45416</v>
      </c>
      <c r="B60" s="45" t="s">
        <v>1225</v>
      </c>
      <c r="C60" s="46" t="s">
        <v>1226</v>
      </c>
      <c r="D60" s="2" t="s">
        <v>33</v>
      </c>
      <c r="E60" s="2" t="s">
        <v>39</v>
      </c>
      <c r="F60" s="47" t="s">
        <v>16</v>
      </c>
      <c r="G60" s="47" t="s">
        <v>217</v>
      </c>
      <c r="H60" s="48" t="s">
        <v>1227</v>
      </c>
      <c r="I60" s="49">
        <v>871121</v>
      </c>
      <c r="J60" s="58" t="str">
        <f>VLOOKUP(I60,[1]Hoja6!A$1:B$57,2,FALSE)</f>
        <v>RADIOGRAFIA DE TORAX (P.A.O A.P.Y LATERAL, DECUBITO LATERAL, OBLICUAS O LATERAL CON BARIO)</v>
      </c>
      <c r="K60" s="2"/>
      <c r="L60" s="2" t="s">
        <v>13</v>
      </c>
      <c r="M60" s="49">
        <v>1</v>
      </c>
      <c r="N60" s="57">
        <v>0</v>
      </c>
      <c r="O60" s="57">
        <f t="shared" si="0"/>
        <v>0</v>
      </c>
      <c r="P60" s="57">
        <f t="shared" si="1"/>
        <v>0</v>
      </c>
    </row>
    <row r="61" spans="1:16" s="10" customFormat="1" x14ac:dyDescent="0.25">
      <c r="A61" s="44">
        <v>45418</v>
      </c>
      <c r="B61" s="45" t="s">
        <v>1228</v>
      </c>
      <c r="C61" s="46" t="s">
        <v>1229</v>
      </c>
      <c r="D61" s="2" t="s">
        <v>34</v>
      </c>
      <c r="E61" s="2" t="s">
        <v>24</v>
      </c>
      <c r="F61" s="47" t="s">
        <v>10</v>
      </c>
      <c r="G61" s="47" t="s">
        <v>50</v>
      </c>
      <c r="H61" s="48" t="s">
        <v>1230</v>
      </c>
      <c r="I61" s="49">
        <v>871040</v>
      </c>
      <c r="J61" s="58" t="str">
        <f>VLOOKUP(I61,[1]Hoja6!A$1:B$57,2,FALSE)</f>
        <v>RADIOGRAFIA DE COLUMNA LUMBOSACRA</v>
      </c>
      <c r="K61" s="2"/>
      <c r="L61" s="2" t="s">
        <v>13</v>
      </c>
      <c r="M61" s="49">
        <v>1</v>
      </c>
      <c r="N61" s="57">
        <v>101430</v>
      </c>
      <c r="O61" s="57">
        <f t="shared" si="0"/>
        <v>71001</v>
      </c>
      <c r="P61" s="57">
        <f t="shared" si="1"/>
        <v>30429</v>
      </c>
    </row>
    <row r="62" spans="1:16" s="10" customFormat="1" x14ac:dyDescent="0.25">
      <c r="A62" s="44">
        <v>45418</v>
      </c>
      <c r="B62" s="45" t="s">
        <v>1228</v>
      </c>
      <c r="C62" s="46" t="s">
        <v>1229</v>
      </c>
      <c r="D62" s="2" t="s">
        <v>34</v>
      </c>
      <c r="E62" s="2" t="s">
        <v>24</v>
      </c>
      <c r="F62" s="47" t="s">
        <v>10</v>
      </c>
      <c r="G62" s="47" t="s">
        <v>50</v>
      </c>
      <c r="H62" s="48" t="s">
        <v>1230</v>
      </c>
      <c r="I62" s="49">
        <v>873210</v>
      </c>
      <c r="J62" s="58" t="str">
        <f>VLOOKUP(I62,[1]Hoja6!A$1:B$57,2,FALSE)</f>
        <v>RADIOGRAFIA DE DEDOS EN MANO</v>
      </c>
      <c r="K62" s="2"/>
      <c r="L62" s="2" t="s">
        <v>13</v>
      </c>
      <c r="M62" s="49">
        <v>1</v>
      </c>
      <c r="N62" s="57">
        <v>50670</v>
      </c>
      <c r="O62" s="57">
        <f t="shared" si="0"/>
        <v>35469</v>
      </c>
      <c r="P62" s="57">
        <f t="shared" si="1"/>
        <v>15201</v>
      </c>
    </row>
    <row r="63" spans="1:16" s="10" customFormat="1" x14ac:dyDescent="0.25">
      <c r="A63" s="44">
        <v>45418</v>
      </c>
      <c r="B63" s="45" t="s">
        <v>1231</v>
      </c>
      <c r="C63" s="46" t="s">
        <v>1232</v>
      </c>
      <c r="D63" s="2" t="s">
        <v>33</v>
      </c>
      <c r="E63" s="2" t="s">
        <v>292</v>
      </c>
      <c r="F63" s="47" t="s">
        <v>10</v>
      </c>
      <c r="G63" s="47" t="s">
        <v>50</v>
      </c>
      <c r="H63" s="48" t="s">
        <v>1233</v>
      </c>
      <c r="I63" s="49">
        <v>873411</v>
      </c>
      <c r="J63" s="58" t="str">
        <f>VLOOKUP(I63,[1]Hoja6!A$1:B$57,2,FALSE)</f>
        <v>RADIOGRAFIA DE PELVIS O  ARTICULACION COXO-FEMORAL  (AP, LATERAL )</v>
      </c>
      <c r="K63" s="2"/>
      <c r="L63" s="2" t="s">
        <v>13</v>
      </c>
      <c r="M63" s="49">
        <v>1</v>
      </c>
      <c r="N63" s="57">
        <v>55800</v>
      </c>
      <c r="O63" s="57">
        <f t="shared" si="0"/>
        <v>39060</v>
      </c>
      <c r="P63" s="57">
        <f t="shared" si="1"/>
        <v>16740</v>
      </c>
    </row>
    <row r="64" spans="1:16" s="10" customFormat="1" x14ac:dyDescent="0.25">
      <c r="A64" s="44">
        <v>45418</v>
      </c>
      <c r="B64" s="45" t="s">
        <v>1231</v>
      </c>
      <c r="C64" s="46" t="s">
        <v>1232</v>
      </c>
      <c r="D64" s="2" t="s">
        <v>33</v>
      </c>
      <c r="E64" s="2" t="s">
        <v>292</v>
      </c>
      <c r="F64" s="47" t="s">
        <v>10</v>
      </c>
      <c r="G64" s="47" t="s">
        <v>50</v>
      </c>
      <c r="H64" s="48" t="s">
        <v>1233</v>
      </c>
      <c r="I64" s="49">
        <v>873412</v>
      </c>
      <c r="J64" s="58" t="str">
        <f>VLOOKUP(I64,[1]Hoja6!A$1:B$57,2,FALSE)</f>
        <v>RADIOGRAFIA DE PELVIS (CADERA) COMPARATIVA    (54)</v>
      </c>
      <c r="K64" s="2"/>
      <c r="L64" s="2" t="s">
        <v>13</v>
      </c>
      <c r="M64" s="49">
        <v>1</v>
      </c>
      <c r="N64" s="57">
        <v>29700</v>
      </c>
      <c r="O64" s="57">
        <f t="shared" si="0"/>
        <v>20790</v>
      </c>
      <c r="P64" s="57">
        <f t="shared" si="1"/>
        <v>8910</v>
      </c>
    </row>
    <row r="65" spans="1:16" s="10" customFormat="1" x14ac:dyDescent="0.25">
      <c r="A65" s="44">
        <v>45418</v>
      </c>
      <c r="B65" s="45" t="s">
        <v>1234</v>
      </c>
      <c r="C65" s="46" t="s">
        <v>1235</v>
      </c>
      <c r="D65" s="2" t="s">
        <v>33</v>
      </c>
      <c r="E65" s="2" t="s">
        <v>133</v>
      </c>
      <c r="F65" s="47" t="s">
        <v>16</v>
      </c>
      <c r="G65" s="47" t="s">
        <v>217</v>
      </c>
      <c r="H65" s="48" t="s">
        <v>1236</v>
      </c>
      <c r="I65" s="49">
        <v>871121</v>
      </c>
      <c r="J65" s="58" t="str">
        <f>VLOOKUP(I65,[1]Hoja6!A$1:B$57,2,FALSE)</f>
        <v>RADIOGRAFIA DE TORAX (P.A.O A.P.Y LATERAL, DECUBITO LATERAL, OBLICUAS O LATERAL CON BARIO)</v>
      </c>
      <c r="K65" s="2"/>
      <c r="L65" s="2" t="s">
        <v>13</v>
      </c>
      <c r="M65" s="49">
        <v>1</v>
      </c>
      <c r="N65" s="57">
        <v>0</v>
      </c>
      <c r="O65" s="57">
        <f t="shared" si="0"/>
        <v>0</v>
      </c>
      <c r="P65" s="57">
        <f t="shared" si="1"/>
        <v>0</v>
      </c>
    </row>
    <row r="66" spans="1:16" s="10" customFormat="1" x14ac:dyDescent="0.25">
      <c r="A66" s="44">
        <v>45418</v>
      </c>
      <c r="B66" s="64" t="s">
        <v>1237</v>
      </c>
      <c r="C66" s="65" t="s">
        <v>1238</v>
      </c>
      <c r="D66" s="2" t="s">
        <v>33</v>
      </c>
      <c r="E66" s="2" t="s">
        <v>202</v>
      </c>
      <c r="F66" s="47" t="s">
        <v>10</v>
      </c>
      <c r="G66" s="47" t="s">
        <v>50</v>
      </c>
      <c r="H66" s="48" t="s">
        <v>1239</v>
      </c>
      <c r="I66" s="49">
        <v>871040</v>
      </c>
      <c r="J66" s="58" t="str">
        <f>VLOOKUP(I66,[1]Hoja6!A$1:B$57,2,FALSE)</f>
        <v>RADIOGRAFIA DE COLUMNA LUMBOSACRA</v>
      </c>
      <c r="K66" s="2"/>
      <c r="L66" s="2" t="s">
        <v>13</v>
      </c>
      <c r="M66" s="49">
        <v>1</v>
      </c>
      <c r="N66" s="57">
        <v>101430</v>
      </c>
      <c r="O66" s="57">
        <f t="shared" si="0"/>
        <v>71001</v>
      </c>
      <c r="P66" s="57">
        <f t="shared" si="1"/>
        <v>30429</v>
      </c>
    </row>
    <row r="67" spans="1:16" s="10" customFormat="1" x14ac:dyDescent="0.25">
      <c r="A67" s="44">
        <v>45418</v>
      </c>
      <c r="B67" s="64" t="s">
        <v>1237</v>
      </c>
      <c r="C67" s="65" t="s">
        <v>1238</v>
      </c>
      <c r="D67" s="2" t="s">
        <v>33</v>
      </c>
      <c r="E67" s="2" t="s">
        <v>202</v>
      </c>
      <c r="F67" s="47" t="s">
        <v>10</v>
      </c>
      <c r="G67" s="47" t="s">
        <v>50</v>
      </c>
      <c r="H67" s="48" t="s">
        <v>1239</v>
      </c>
      <c r="I67" s="49">
        <v>873420</v>
      </c>
      <c r="J67" s="58" t="str">
        <f>VLOOKUP(I67,[1]Hoja6!A$1:B$57,2,FALSE)</f>
        <v>RADIOGRAFIA DE RODILLA AP, LATERAL</v>
      </c>
      <c r="K67" s="2"/>
      <c r="L67" s="2" t="s">
        <v>13</v>
      </c>
      <c r="M67" s="49">
        <v>1</v>
      </c>
      <c r="N67" s="57">
        <v>131400</v>
      </c>
      <c r="O67" s="57">
        <f t="shared" si="0"/>
        <v>91980</v>
      </c>
      <c r="P67" s="57">
        <f t="shared" si="1"/>
        <v>39420</v>
      </c>
    </row>
    <row r="68" spans="1:16" s="10" customFormat="1" x14ac:dyDescent="0.25">
      <c r="A68" s="44">
        <v>45418</v>
      </c>
      <c r="B68" s="45" t="s">
        <v>1240</v>
      </c>
      <c r="C68" s="46" t="s">
        <v>1241</v>
      </c>
      <c r="D68" s="2" t="s">
        <v>34</v>
      </c>
      <c r="E68" s="2" t="s">
        <v>47</v>
      </c>
      <c r="F68" s="47" t="s">
        <v>1242</v>
      </c>
      <c r="G68" s="47" t="s">
        <v>217</v>
      </c>
      <c r="H68" s="48">
        <v>552709</v>
      </c>
      <c r="I68" s="49">
        <v>873431</v>
      </c>
      <c r="J68" s="58" t="str">
        <f>VLOOKUP(I68,[1]Hoja6!A$1:B$57,2,FALSE)</f>
        <v>RADIOGRAFIA DE TOBILLO AP LATERAL Y ROTACION INTERNA</v>
      </c>
      <c r="K68" s="2"/>
      <c r="L68" s="2" t="s">
        <v>13</v>
      </c>
      <c r="M68" s="49">
        <v>1</v>
      </c>
      <c r="N68" s="57">
        <v>0</v>
      </c>
      <c r="O68" s="57">
        <f t="shared" si="0"/>
        <v>0</v>
      </c>
      <c r="P68" s="57">
        <f t="shared" si="1"/>
        <v>0</v>
      </c>
    </row>
    <row r="69" spans="1:16" s="10" customFormat="1" x14ac:dyDescent="0.25">
      <c r="A69" s="44">
        <v>45418</v>
      </c>
      <c r="B69" s="45" t="s">
        <v>1243</v>
      </c>
      <c r="C69" s="46" t="s">
        <v>1244</v>
      </c>
      <c r="D69" s="2" t="s">
        <v>34</v>
      </c>
      <c r="E69" s="2" t="s">
        <v>288</v>
      </c>
      <c r="F69" s="47" t="s">
        <v>16</v>
      </c>
      <c r="G69" s="47" t="s">
        <v>50</v>
      </c>
      <c r="H69" s="48" t="s">
        <v>1245</v>
      </c>
      <c r="I69" s="49">
        <v>873411</v>
      </c>
      <c r="J69" s="58" t="str">
        <f>VLOOKUP(I69,[1]Hoja6!A$1:B$57,2,FALSE)</f>
        <v>RADIOGRAFIA DE PELVIS O  ARTICULACION COXO-FEMORAL  (AP, LATERAL )</v>
      </c>
      <c r="K69" s="2"/>
      <c r="L69" s="2" t="s">
        <v>13</v>
      </c>
      <c r="M69" s="49">
        <v>1</v>
      </c>
      <c r="N69" s="57">
        <v>64480</v>
      </c>
      <c r="O69" s="57">
        <f t="shared" si="0"/>
        <v>45136</v>
      </c>
      <c r="P69" s="57">
        <f t="shared" si="1"/>
        <v>19344</v>
      </c>
    </row>
    <row r="70" spans="1:16" s="10" customFormat="1" x14ac:dyDescent="0.25">
      <c r="A70" s="44">
        <v>45418</v>
      </c>
      <c r="B70" s="45" t="s">
        <v>1243</v>
      </c>
      <c r="C70" s="46" t="s">
        <v>1244</v>
      </c>
      <c r="D70" s="2" t="s">
        <v>34</v>
      </c>
      <c r="E70" s="2" t="s">
        <v>288</v>
      </c>
      <c r="F70" s="47" t="s">
        <v>16</v>
      </c>
      <c r="G70" s="47" t="s">
        <v>50</v>
      </c>
      <c r="H70" s="48" t="s">
        <v>1245</v>
      </c>
      <c r="I70" s="49">
        <v>873412</v>
      </c>
      <c r="J70" s="58" t="str">
        <f>VLOOKUP(I70,[1]Hoja6!A$1:B$57,2,FALSE)</f>
        <v>RADIOGRAFIA DE PELVIS (CADERA) COMPARATIVA    (54)</v>
      </c>
      <c r="K70" s="2"/>
      <c r="L70" s="2" t="s">
        <v>13</v>
      </c>
      <c r="M70" s="49">
        <v>1</v>
      </c>
      <c r="N70" s="57">
        <v>34320</v>
      </c>
      <c r="O70" s="57">
        <f t="shared" si="0"/>
        <v>24024</v>
      </c>
      <c r="P70" s="57">
        <f t="shared" si="1"/>
        <v>10296</v>
      </c>
    </row>
    <row r="71" spans="1:16" s="10" customFormat="1" x14ac:dyDescent="0.25">
      <c r="A71" s="44">
        <v>45418</v>
      </c>
      <c r="B71" s="45" t="s">
        <v>1246</v>
      </c>
      <c r="C71" s="46" t="s">
        <v>1247</v>
      </c>
      <c r="D71" s="2" t="s">
        <v>33</v>
      </c>
      <c r="E71" s="2" t="s">
        <v>206</v>
      </c>
      <c r="F71" s="47" t="s">
        <v>87</v>
      </c>
      <c r="G71" s="47" t="s">
        <v>217</v>
      </c>
      <c r="H71" s="48" t="s">
        <v>1248</v>
      </c>
      <c r="I71" s="49">
        <v>870102</v>
      </c>
      <c r="J71" s="58" t="str">
        <f>VLOOKUP(I71,[1]Hoja6!A$1:B$57,2,FALSE)</f>
        <v>RADIOGRAFIA DE ORBITAS</v>
      </c>
      <c r="K71" s="2"/>
      <c r="L71" s="2" t="s">
        <v>13</v>
      </c>
      <c r="M71" s="49">
        <v>1</v>
      </c>
      <c r="N71" s="57">
        <v>0</v>
      </c>
      <c r="O71" s="57">
        <f t="shared" si="0"/>
        <v>0</v>
      </c>
      <c r="P71" s="57">
        <f t="shared" si="1"/>
        <v>0</v>
      </c>
    </row>
    <row r="72" spans="1:16" s="10" customFormat="1" x14ac:dyDescent="0.25">
      <c r="A72" s="44">
        <v>45418</v>
      </c>
      <c r="B72" s="45" t="s">
        <v>1249</v>
      </c>
      <c r="C72" s="46" t="s">
        <v>1250</v>
      </c>
      <c r="D72" s="2" t="s">
        <v>33</v>
      </c>
      <c r="E72" s="2" t="s">
        <v>104</v>
      </c>
      <c r="F72" s="47" t="s">
        <v>410</v>
      </c>
      <c r="G72" s="47" t="s">
        <v>50</v>
      </c>
      <c r="H72" s="48" t="s">
        <v>1251</v>
      </c>
      <c r="I72" s="49">
        <v>873206</v>
      </c>
      <c r="J72" s="58" t="str">
        <f>VLOOKUP(I72,[1]Hoja6!A$1:B$57,2,FALSE)</f>
        <v>RADIOGRAFIA DE MUÑECA</v>
      </c>
      <c r="K72" s="2"/>
      <c r="L72" s="2" t="s">
        <v>13</v>
      </c>
      <c r="M72" s="49">
        <v>1</v>
      </c>
      <c r="N72" s="57">
        <v>73200</v>
      </c>
      <c r="O72" s="57">
        <f t="shared" si="0"/>
        <v>51240</v>
      </c>
      <c r="P72" s="57">
        <f t="shared" si="1"/>
        <v>21960</v>
      </c>
    </row>
    <row r="73" spans="1:16" s="10" customFormat="1" x14ac:dyDescent="0.25">
      <c r="A73" s="44">
        <v>45418</v>
      </c>
      <c r="B73" s="45" t="s">
        <v>1252</v>
      </c>
      <c r="C73" s="46" t="s">
        <v>1253</v>
      </c>
      <c r="D73" s="2" t="s">
        <v>33</v>
      </c>
      <c r="E73" s="2" t="s">
        <v>206</v>
      </c>
      <c r="F73" s="47" t="s">
        <v>1110</v>
      </c>
      <c r="G73" s="47" t="s">
        <v>217</v>
      </c>
      <c r="H73" s="48" t="s">
        <v>1254</v>
      </c>
      <c r="I73" s="49">
        <v>871121</v>
      </c>
      <c r="J73" s="58" t="str">
        <f>VLOOKUP(I73,[1]Hoja6!A$1:B$57,2,FALSE)</f>
        <v>RADIOGRAFIA DE TORAX (P.A.O A.P.Y LATERAL, DECUBITO LATERAL, OBLICUAS O LATERAL CON BARIO)</v>
      </c>
      <c r="K73" s="2"/>
      <c r="L73" s="2" t="s">
        <v>13</v>
      </c>
      <c r="M73" s="49">
        <v>1</v>
      </c>
      <c r="N73" s="57">
        <v>0</v>
      </c>
      <c r="O73" s="57">
        <f t="shared" ref="O73:O136" si="2">+N73*70%</f>
        <v>0</v>
      </c>
      <c r="P73" s="57">
        <f t="shared" ref="P73:P136" si="3">+N73*30%</f>
        <v>0</v>
      </c>
    </row>
    <row r="74" spans="1:16" s="10" customFormat="1" x14ac:dyDescent="0.25">
      <c r="A74" s="44">
        <v>45418</v>
      </c>
      <c r="B74" s="45" t="s">
        <v>1255</v>
      </c>
      <c r="C74" s="46" t="s">
        <v>1256</v>
      </c>
      <c r="D74" s="2" t="s">
        <v>33</v>
      </c>
      <c r="E74" s="2" t="s">
        <v>389</v>
      </c>
      <c r="F74" s="47" t="s">
        <v>1202</v>
      </c>
      <c r="G74" s="47" t="s">
        <v>217</v>
      </c>
      <c r="H74" s="48" t="s">
        <v>1257</v>
      </c>
      <c r="I74" s="49">
        <v>873206</v>
      </c>
      <c r="J74" s="58" t="str">
        <f>VLOOKUP(I74,[1]Hoja6!A$1:B$57,2,FALSE)</f>
        <v>RADIOGRAFIA DE MUÑECA</v>
      </c>
      <c r="K74" s="2"/>
      <c r="L74" s="2" t="s">
        <v>13</v>
      </c>
      <c r="M74" s="49">
        <v>1</v>
      </c>
      <c r="N74" s="57">
        <v>0</v>
      </c>
      <c r="O74" s="57">
        <f t="shared" si="2"/>
        <v>0</v>
      </c>
      <c r="P74" s="57">
        <f t="shared" si="3"/>
        <v>0</v>
      </c>
    </row>
    <row r="75" spans="1:16" s="10" customFormat="1" x14ac:dyDescent="0.25">
      <c r="A75" s="44">
        <v>45418</v>
      </c>
      <c r="B75" s="45" t="s">
        <v>1258</v>
      </c>
      <c r="C75" s="46" t="s">
        <v>1259</v>
      </c>
      <c r="D75" s="2" t="s">
        <v>33</v>
      </c>
      <c r="E75" s="2" t="s">
        <v>244</v>
      </c>
      <c r="F75" s="47" t="s">
        <v>1110</v>
      </c>
      <c r="G75" s="47" t="s">
        <v>50</v>
      </c>
      <c r="H75" s="48" t="s">
        <v>1260</v>
      </c>
      <c r="I75" s="49">
        <v>873420</v>
      </c>
      <c r="J75" s="58" t="str">
        <f>VLOOKUP(I75,[1]Hoja6!A$1:B$57,2,FALSE)</f>
        <v>RADIOGRAFIA DE RODILLA AP, LATERAL</v>
      </c>
      <c r="K75" s="2"/>
      <c r="L75" s="2" t="s">
        <v>13</v>
      </c>
      <c r="M75" s="49">
        <v>1</v>
      </c>
      <c r="N75" s="57">
        <v>85410</v>
      </c>
      <c r="O75" s="57">
        <f t="shared" si="2"/>
        <v>59786.999999999993</v>
      </c>
      <c r="P75" s="57">
        <f t="shared" si="3"/>
        <v>25623</v>
      </c>
    </row>
    <row r="76" spans="1:16" s="10" customFormat="1" x14ac:dyDescent="0.25">
      <c r="A76" s="44">
        <v>45418</v>
      </c>
      <c r="B76" s="45" t="s">
        <v>1258</v>
      </c>
      <c r="C76" s="46" t="s">
        <v>1259</v>
      </c>
      <c r="D76" s="2" t="s">
        <v>33</v>
      </c>
      <c r="E76" s="2" t="s">
        <v>244</v>
      </c>
      <c r="F76" s="47" t="s">
        <v>1110</v>
      </c>
      <c r="G76" s="47" t="s">
        <v>50</v>
      </c>
      <c r="H76" s="48" t="s">
        <v>1260</v>
      </c>
      <c r="I76" s="49">
        <v>873422</v>
      </c>
      <c r="J76" s="58" t="str">
        <f>VLOOKUP(I76,[1]Hoja6!A$1:B$57,2,FALSE)</f>
        <v>RADIOGRAFIA DE RODILLAS COMPARATIVAS POSICION VERTICAL (UNICAMENTE VISTA ANTEROPOSTERIOR)    (54)</v>
      </c>
      <c r="K76" s="2"/>
      <c r="L76" s="2" t="s">
        <v>13</v>
      </c>
      <c r="M76" s="49">
        <v>1</v>
      </c>
      <c r="N76" s="57">
        <v>38610</v>
      </c>
      <c r="O76" s="57">
        <f t="shared" si="2"/>
        <v>27027</v>
      </c>
      <c r="P76" s="57">
        <f t="shared" si="3"/>
        <v>11583</v>
      </c>
    </row>
    <row r="77" spans="1:16" s="10" customFormat="1" x14ac:dyDescent="0.25">
      <c r="A77" s="44">
        <v>45418</v>
      </c>
      <c r="B77" s="45" t="s">
        <v>1261</v>
      </c>
      <c r="C77" s="46" t="s">
        <v>1262</v>
      </c>
      <c r="D77" s="2" t="s">
        <v>33</v>
      </c>
      <c r="E77" s="2" t="s">
        <v>308</v>
      </c>
      <c r="F77" s="47" t="s">
        <v>87</v>
      </c>
      <c r="G77" s="47" t="s">
        <v>217</v>
      </c>
      <c r="H77" s="48" t="s">
        <v>1263</v>
      </c>
      <c r="I77" s="49">
        <v>873431</v>
      </c>
      <c r="J77" s="58" t="str">
        <f>VLOOKUP(I77,[1]Hoja6!A$1:B$57,2,FALSE)</f>
        <v>RADIOGRAFIA DE TOBILLO AP LATERAL Y ROTACION INTERNA</v>
      </c>
      <c r="K77" s="2"/>
      <c r="L77" s="2" t="s">
        <v>13</v>
      </c>
      <c r="M77" s="49">
        <v>1</v>
      </c>
      <c r="N77" s="57">
        <v>0</v>
      </c>
      <c r="O77" s="57">
        <f t="shared" si="2"/>
        <v>0</v>
      </c>
      <c r="P77" s="57">
        <f t="shared" si="3"/>
        <v>0</v>
      </c>
    </row>
    <row r="78" spans="1:16" s="10" customFormat="1" x14ac:dyDescent="0.25">
      <c r="A78" s="44">
        <v>45418</v>
      </c>
      <c r="B78" s="45" t="s">
        <v>1264</v>
      </c>
      <c r="C78" s="46" t="s">
        <v>1265</v>
      </c>
      <c r="D78" s="2" t="s">
        <v>33</v>
      </c>
      <c r="E78" s="2" t="s">
        <v>213</v>
      </c>
      <c r="F78" s="47" t="s">
        <v>30</v>
      </c>
      <c r="G78" s="47" t="s">
        <v>50</v>
      </c>
      <c r="H78" s="48" t="s">
        <v>1266</v>
      </c>
      <c r="I78" s="49">
        <v>873210</v>
      </c>
      <c r="J78" s="58" t="str">
        <f>VLOOKUP(I78,[1]Hoja6!A$1:B$57,2,FALSE)</f>
        <v>RADIOGRAFIA DE DEDOS EN MANO</v>
      </c>
      <c r="K78" s="2"/>
      <c r="L78" s="2" t="s">
        <v>13</v>
      </c>
      <c r="M78" s="49">
        <v>2</v>
      </c>
      <c r="N78" s="57">
        <v>139400</v>
      </c>
      <c r="O78" s="57">
        <f t="shared" si="2"/>
        <v>97580</v>
      </c>
      <c r="P78" s="57">
        <f t="shared" si="3"/>
        <v>41820</v>
      </c>
    </row>
    <row r="79" spans="1:16" s="10" customFormat="1" x14ac:dyDescent="0.25">
      <c r="A79" s="44">
        <v>45418</v>
      </c>
      <c r="B79" s="45" t="s">
        <v>1267</v>
      </c>
      <c r="C79" s="46" t="s">
        <v>1268</v>
      </c>
      <c r="D79" s="2" t="s">
        <v>33</v>
      </c>
      <c r="E79" s="2" t="s">
        <v>923</v>
      </c>
      <c r="F79" s="47" t="s">
        <v>10</v>
      </c>
      <c r="G79" s="47" t="s">
        <v>50</v>
      </c>
      <c r="H79" s="48" t="s">
        <v>1269</v>
      </c>
      <c r="I79" s="49">
        <v>873333</v>
      </c>
      <c r="J79" s="58" t="str">
        <f>VLOOKUP(I79,[1]Hoja6!A$1:B$57,2,FALSE)</f>
        <v>RADIOGRAFÍA DE PIE (AP, LATERAL Y OBLICUA)</v>
      </c>
      <c r="K79" s="2"/>
      <c r="L79" s="2" t="s">
        <v>13</v>
      </c>
      <c r="M79" s="49">
        <v>1</v>
      </c>
      <c r="N79" s="57">
        <v>50670</v>
      </c>
      <c r="O79" s="57">
        <f t="shared" si="2"/>
        <v>35469</v>
      </c>
      <c r="P79" s="57">
        <f t="shared" si="3"/>
        <v>15201</v>
      </c>
    </row>
    <row r="80" spans="1:16" s="10" customFormat="1" x14ac:dyDescent="0.25">
      <c r="A80" s="44">
        <v>45418</v>
      </c>
      <c r="B80" s="45" t="s">
        <v>1270</v>
      </c>
      <c r="C80" s="46" t="s">
        <v>1271</v>
      </c>
      <c r="D80" s="2" t="s">
        <v>34</v>
      </c>
      <c r="E80" s="2" t="s">
        <v>1272</v>
      </c>
      <c r="F80" s="47" t="s">
        <v>16</v>
      </c>
      <c r="G80" s="47" t="s">
        <v>217</v>
      </c>
      <c r="H80" s="48" t="s">
        <v>1273</v>
      </c>
      <c r="I80" s="49">
        <v>870102</v>
      </c>
      <c r="J80" s="58" t="str">
        <f>VLOOKUP(I80,[1]Hoja6!A$1:B$57,2,FALSE)</f>
        <v>RADIOGRAFIA DE ORBITAS</v>
      </c>
      <c r="K80" s="2"/>
      <c r="L80" s="2" t="s">
        <v>13</v>
      </c>
      <c r="M80" s="49">
        <v>1</v>
      </c>
      <c r="N80" s="57">
        <v>0</v>
      </c>
      <c r="O80" s="57">
        <f t="shared" si="2"/>
        <v>0</v>
      </c>
      <c r="P80" s="57">
        <f t="shared" si="3"/>
        <v>0</v>
      </c>
    </row>
    <row r="81" spans="1:16" s="10" customFormat="1" x14ac:dyDescent="0.25">
      <c r="A81" s="44">
        <v>45418</v>
      </c>
      <c r="B81" s="45" t="s">
        <v>1274</v>
      </c>
      <c r="C81" s="46" t="s">
        <v>1275</v>
      </c>
      <c r="D81" s="2" t="s">
        <v>33</v>
      </c>
      <c r="E81" s="2" t="s">
        <v>197</v>
      </c>
      <c r="F81" s="47" t="s">
        <v>1110</v>
      </c>
      <c r="G81" s="47" t="s">
        <v>217</v>
      </c>
      <c r="H81" s="48" t="s">
        <v>1276</v>
      </c>
      <c r="I81" s="49">
        <v>873431</v>
      </c>
      <c r="J81" s="58" t="str">
        <f>VLOOKUP(I81,[1]Hoja6!A$1:B$57,2,FALSE)</f>
        <v>RADIOGRAFIA DE TOBILLO AP LATERAL Y ROTACION INTERNA</v>
      </c>
      <c r="K81" s="2"/>
      <c r="L81" s="2" t="s">
        <v>13</v>
      </c>
      <c r="M81" s="49">
        <v>1</v>
      </c>
      <c r="N81" s="57">
        <v>0</v>
      </c>
      <c r="O81" s="57">
        <f t="shared" si="2"/>
        <v>0</v>
      </c>
      <c r="P81" s="57">
        <f t="shared" si="3"/>
        <v>0</v>
      </c>
    </row>
    <row r="82" spans="1:16" s="10" customFormat="1" x14ac:dyDescent="0.25">
      <c r="A82" s="44">
        <v>45418</v>
      </c>
      <c r="B82" s="45" t="s">
        <v>1277</v>
      </c>
      <c r="C82" s="46" t="s">
        <v>1278</v>
      </c>
      <c r="D82" s="2" t="s">
        <v>33</v>
      </c>
      <c r="E82" s="2" t="s">
        <v>353</v>
      </c>
      <c r="F82" s="47" t="s">
        <v>402</v>
      </c>
      <c r="G82" s="47" t="s">
        <v>217</v>
      </c>
      <c r="H82" s="48" t="s">
        <v>1279</v>
      </c>
      <c r="I82" s="49">
        <v>873312</v>
      </c>
      <c r="J82" s="58" t="str">
        <f>VLOOKUP(I82,[1]Hoja6!A$1:B$57,2,FALSE)</f>
        <v>RADIOGRAFIA DE FEMUR AP Y  LATERAL</v>
      </c>
      <c r="K82" s="2"/>
      <c r="L82" s="2" t="s">
        <v>13</v>
      </c>
      <c r="M82" s="49">
        <v>1</v>
      </c>
      <c r="N82" s="57">
        <v>0</v>
      </c>
      <c r="O82" s="57">
        <f t="shared" si="2"/>
        <v>0</v>
      </c>
      <c r="P82" s="57">
        <f t="shared" si="3"/>
        <v>0</v>
      </c>
    </row>
    <row r="83" spans="1:16" s="10" customFormat="1" x14ac:dyDescent="0.25">
      <c r="A83" s="44">
        <v>45418</v>
      </c>
      <c r="B83" s="45" t="s">
        <v>1277</v>
      </c>
      <c r="C83" s="46" t="s">
        <v>1278</v>
      </c>
      <c r="D83" s="2" t="s">
        <v>33</v>
      </c>
      <c r="E83" s="2" t="s">
        <v>353</v>
      </c>
      <c r="F83" s="47" t="s">
        <v>402</v>
      </c>
      <c r="G83" s="47" t="s">
        <v>217</v>
      </c>
      <c r="H83" s="48" t="s">
        <v>1279</v>
      </c>
      <c r="I83" s="49">
        <v>873313</v>
      </c>
      <c r="J83" s="58" t="str">
        <f>VLOOKUP(I83,[1]Hoja6!A$1:B$57,2,FALSE)</f>
        <v>RADIOGRAFIA DE PIERNA AP Y LATERAL</v>
      </c>
      <c r="K83" s="2"/>
      <c r="L83" s="2" t="s">
        <v>13</v>
      </c>
      <c r="M83" s="49">
        <v>1</v>
      </c>
      <c r="N83" s="57">
        <v>0</v>
      </c>
      <c r="O83" s="57">
        <f t="shared" si="2"/>
        <v>0</v>
      </c>
      <c r="P83" s="57">
        <f t="shared" si="3"/>
        <v>0</v>
      </c>
    </row>
    <row r="84" spans="1:16" s="10" customFormat="1" x14ac:dyDescent="0.25">
      <c r="A84" s="44">
        <v>45418</v>
      </c>
      <c r="B84" s="45" t="s">
        <v>1277</v>
      </c>
      <c r="C84" s="46" t="s">
        <v>1278</v>
      </c>
      <c r="D84" s="2" t="s">
        <v>33</v>
      </c>
      <c r="E84" s="2" t="s">
        <v>353</v>
      </c>
      <c r="F84" s="47" t="s">
        <v>402</v>
      </c>
      <c r="G84" s="47" t="s">
        <v>217</v>
      </c>
      <c r="H84" s="48" t="s">
        <v>1279</v>
      </c>
      <c r="I84" s="49">
        <v>873412</v>
      </c>
      <c r="J84" s="58" t="str">
        <f>VLOOKUP(I84,[1]Hoja6!A$1:B$57,2,FALSE)</f>
        <v>RADIOGRAFIA DE PELVIS (CADERA) COMPARATIVA    (54)</v>
      </c>
      <c r="K84" s="2"/>
      <c r="L84" s="2" t="s">
        <v>13</v>
      </c>
      <c r="M84" s="49">
        <v>1</v>
      </c>
      <c r="N84" s="57">
        <v>0</v>
      </c>
      <c r="O84" s="57">
        <f t="shared" si="2"/>
        <v>0</v>
      </c>
      <c r="P84" s="57">
        <f t="shared" si="3"/>
        <v>0</v>
      </c>
    </row>
    <row r="85" spans="1:16" s="10" customFormat="1" x14ac:dyDescent="0.25">
      <c r="A85" s="44">
        <v>45418</v>
      </c>
      <c r="B85" s="45" t="s">
        <v>1277</v>
      </c>
      <c r="C85" s="46" t="s">
        <v>1278</v>
      </c>
      <c r="D85" s="2" t="s">
        <v>33</v>
      </c>
      <c r="E85" s="2" t="s">
        <v>353</v>
      </c>
      <c r="F85" s="47" t="s">
        <v>402</v>
      </c>
      <c r="G85" s="47" t="s">
        <v>217</v>
      </c>
      <c r="H85" s="48" t="s">
        <v>1279</v>
      </c>
      <c r="I85" s="49">
        <v>873420</v>
      </c>
      <c r="J85" s="58" t="str">
        <f>VLOOKUP(I85,[1]Hoja6!A$1:B$57,2,FALSE)</f>
        <v>RADIOGRAFIA DE RODILLA AP, LATERAL</v>
      </c>
      <c r="K85" s="2"/>
      <c r="L85" s="2" t="s">
        <v>13</v>
      </c>
      <c r="M85" s="49">
        <v>1</v>
      </c>
      <c r="N85" s="57">
        <v>0</v>
      </c>
      <c r="O85" s="57">
        <f t="shared" si="2"/>
        <v>0</v>
      </c>
      <c r="P85" s="57">
        <f t="shared" si="3"/>
        <v>0</v>
      </c>
    </row>
    <row r="86" spans="1:16" s="10" customFormat="1" x14ac:dyDescent="0.25">
      <c r="A86" s="44">
        <v>45418</v>
      </c>
      <c r="B86" s="45" t="s">
        <v>1277</v>
      </c>
      <c r="C86" s="46" t="s">
        <v>1278</v>
      </c>
      <c r="D86" s="2" t="s">
        <v>33</v>
      </c>
      <c r="E86" s="2" t="s">
        <v>353</v>
      </c>
      <c r="F86" s="47" t="s">
        <v>402</v>
      </c>
      <c r="G86" s="47" t="s">
        <v>217</v>
      </c>
      <c r="H86" s="48" t="s">
        <v>1279</v>
      </c>
      <c r="I86" s="49">
        <v>873431</v>
      </c>
      <c r="J86" s="58" t="str">
        <f>VLOOKUP(I86,[1]Hoja6!A$1:B$57,2,FALSE)</f>
        <v>RADIOGRAFIA DE TOBILLO AP LATERAL Y ROTACION INTERNA</v>
      </c>
      <c r="K86" s="2"/>
      <c r="L86" s="2" t="s">
        <v>13</v>
      </c>
      <c r="M86" s="49">
        <v>1</v>
      </c>
      <c r="N86" s="57">
        <v>0</v>
      </c>
      <c r="O86" s="57">
        <f t="shared" si="2"/>
        <v>0</v>
      </c>
      <c r="P86" s="57">
        <f t="shared" si="3"/>
        <v>0</v>
      </c>
    </row>
    <row r="87" spans="1:16" s="10" customFormat="1" x14ac:dyDescent="0.25">
      <c r="A87" s="44">
        <v>45419</v>
      </c>
      <c r="B87" s="45" t="s">
        <v>1280</v>
      </c>
      <c r="C87" s="46" t="s">
        <v>1281</v>
      </c>
      <c r="D87" s="2" t="s">
        <v>34</v>
      </c>
      <c r="E87" s="2" t="s">
        <v>409</v>
      </c>
      <c r="F87" s="47" t="s">
        <v>30</v>
      </c>
      <c r="G87" s="47" t="s">
        <v>217</v>
      </c>
      <c r="H87" s="48" t="s">
        <v>1282</v>
      </c>
      <c r="I87" s="49">
        <v>873420</v>
      </c>
      <c r="J87" s="58" t="str">
        <f>VLOOKUP(I87,[1]Hoja6!A$1:B$57,2,FALSE)</f>
        <v>RADIOGRAFIA DE RODILLA AP, LATERAL</v>
      </c>
      <c r="K87" s="2"/>
      <c r="L87" s="2" t="s">
        <v>27</v>
      </c>
      <c r="M87" s="49">
        <v>1</v>
      </c>
      <c r="N87" s="57">
        <v>0</v>
      </c>
      <c r="O87" s="57">
        <f t="shared" si="2"/>
        <v>0</v>
      </c>
      <c r="P87" s="57">
        <f t="shared" si="3"/>
        <v>0</v>
      </c>
    </row>
    <row r="88" spans="1:16" s="10" customFormat="1" x14ac:dyDescent="0.25">
      <c r="A88" s="44">
        <v>45419</v>
      </c>
      <c r="B88" s="45" t="s">
        <v>1283</v>
      </c>
      <c r="C88" s="46" t="s">
        <v>1284</v>
      </c>
      <c r="D88" s="2" t="s">
        <v>34</v>
      </c>
      <c r="E88" s="2" t="s">
        <v>149</v>
      </c>
      <c r="F88" s="47" t="s">
        <v>1110</v>
      </c>
      <c r="G88" s="47" t="s">
        <v>31</v>
      </c>
      <c r="H88" s="48" t="s">
        <v>1285</v>
      </c>
      <c r="I88" s="49">
        <v>871121</v>
      </c>
      <c r="J88" s="58" t="str">
        <f>VLOOKUP(I88,[1]Hoja6!A$1:B$57,2,FALSE)</f>
        <v>RADIOGRAFIA DE TORAX (P.A.O A.P.Y LATERAL, DECUBITO LATERAL, OBLICUAS O LATERAL CON BARIO)</v>
      </c>
      <c r="K88" s="2"/>
      <c r="L88" s="2" t="s">
        <v>27</v>
      </c>
      <c r="M88" s="49">
        <v>1</v>
      </c>
      <c r="N88" s="57">
        <v>0</v>
      </c>
      <c r="O88" s="57">
        <f t="shared" si="2"/>
        <v>0</v>
      </c>
      <c r="P88" s="57">
        <f t="shared" si="3"/>
        <v>0</v>
      </c>
    </row>
    <row r="89" spans="1:16" s="10" customFormat="1" x14ac:dyDescent="0.25">
      <c r="A89" s="44">
        <v>45419</v>
      </c>
      <c r="B89" s="45" t="s">
        <v>1286</v>
      </c>
      <c r="C89" s="46" t="s">
        <v>1287</v>
      </c>
      <c r="D89" s="2" t="s">
        <v>33</v>
      </c>
      <c r="E89" s="2" t="s">
        <v>199</v>
      </c>
      <c r="F89" s="47" t="s">
        <v>10</v>
      </c>
      <c r="G89" s="47" t="s">
        <v>50</v>
      </c>
      <c r="H89" s="48" t="s">
        <v>1288</v>
      </c>
      <c r="I89" s="49">
        <v>873210</v>
      </c>
      <c r="J89" s="58" t="str">
        <f>VLOOKUP(I89,[1]Hoja6!A$1:B$57,2,FALSE)</f>
        <v>RADIOGRAFIA DE DEDOS EN MANO</v>
      </c>
      <c r="K89" s="2"/>
      <c r="L89" s="2" t="s">
        <v>27</v>
      </c>
      <c r="M89" s="49">
        <v>1</v>
      </c>
      <c r="N89" s="57">
        <v>50670</v>
      </c>
      <c r="O89" s="57">
        <f t="shared" si="2"/>
        <v>35469</v>
      </c>
      <c r="P89" s="57">
        <f t="shared" si="3"/>
        <v>15201</v>
      </c>
    </row>
    <row r="90" spans="1:16" s="10" customFormat="1" x14ac:dyDescent="0.25">
      <c r="A90" s="44">
        <v>45419</v>
      </c>
      <c r="B90" s="45" t="s">
        <v>1289</v>
      </c>
      <c r="C90" s="46" t="s">
        <v>1290</v>
      </c>
      <c r="D90" s="2" t="s">
        <v>34</v>
      </c>
      <c r="E90" s="2" t="s">
        <v>251</v>
      </c>
      <c r="F90" s="47" t="s">
        <v>10</v>
      </c>
      <c r="G90" s="47" t="s">
        <v>31</v>
      </c>
      <c r="H90" s="48" t="s">
        <v>1291</v>
      </c>
      <c r="I90" s="49">
        <v>873333</v>
      </c>
      <c r="J90" s="58" t="str">
        <f>VLOOKUP(I90,[1]Hoja6!A$1:B$57,2,FALSE)</f>
        <v>RADIOGRAFÍA DE PIE (AP, LATERAL Y OBLICUA)</v>
      </c>
      <c r="K90" s="2"/>
      <c r="L90" s="2" t="s">
        <v>27</v>
      </c>
      <c r="M90" s="49">
        <v>1</v>
      </c>
      <c r="N90" s="57"/>
      <c r="O90" s="57">
        <f t="shared" si="2"/>
        <v>0</v>
      </c>
      <c r="P90" s="57">
        <f t="shared" si="3"/>
        <v>0</v>
      </c>
    </row>
    <row r="91" spans="1:16" s="10" customFormat="1" x14ac:dyDescent="0.25">
      <c r="A91" s="44">
        <v>45419</v>
      </c>
      <c r="B91" s="45" t="s">
        <v>1292</v>
      </c>
      <c r="C91" s="46" t="s">
        <v>1293</v>
      </c>
      <c r="D91" s="2" t="s">
        <v>34</v>
      </c>
      <c r="E91" s="2" t="s">
        <v>477</v>
      </c>
      <c r="F91" s="47" t="s">
        <v>1110</v>
      </c>
      <c r="G91" s="47" t="s">
        <v>31</v>
      </c>
      <c r="H91" s="48" t="s">
        <v>1294</v>
      </c>
      <c r="I91" s="49">
        <v>873333</v>
      </c>
      <c r="J91" s="58" t="str">
        <f>VLOOKUP(I91,[1]Hoja6!A$1:B$57,2,FALSE)</f>
        <v>RADIOGRAFÍA DE PIE (AP, LATERAL Y OBLICUA)</v>
      </c>
      <c r="K91" s="2"/>
      <c r="L91" s="2" t="s">
        <v>27</v>
      </c>
      <c r="M91" s="49">
        <v>1</v>
      </c>
      <c r="N91" s="57"/>
      <c r="O91" s="57">
        <f t="shared" si="2"/>
        <v>0</v>
      </c>
      <c r="P91" s="57">
        <f t="shared" si="3"/>
        <v>0</v>
      </c>
    </row>
    <row r="92" spans="1:16" s="10" customFormat="1" x14ac:dyDescent="0.25">
      <c r="A92" s="44">
        <v>45419</v>
      </c>
      <c r="B92" s="45" t="s">
        <v>1295</v>
      </c>
      <c r="C92" s="46" t="s">
        <v>1296</v>
      </c>
      <c r="D92" s="2" t="s">
        <v>33</v>
      </c>
      <c r="E92" s="2" t="s">
        <v>479</v>
      </c>
      <c r="F92" s="47" t="s">
        <v>1110</v>
      </c>
      <c r="G92" s="47" t="s">
        <v>50</v>
      </c>
      <c r="H92" s="48" t="s">
        <v>1297</v>
      </c>
      <c r="I92" s="49">
        <v>873412</v>
      </c>
      <c r="J92" s="58" t="str">
        <f>VLOOKUP(I92,[1]Hoja6!A$1:B$57,2,FALSE)</f>
        <v>RADIOGRAFIA DE PELVIS (CADERA) COMPARATIVA    (54)</v>
      </c>
      <c r="K92" s="2"/>
      <c r="L92" s="2" t="s">
        <v>27</v>
      </c>
      <c r="M92" s="49">
        <v>1</v>
      </c>
      <c r="N92" s="57">
        <v>38610</v>
      </c>
      <c r="O92" s="57">
        <f t="shared" si="2"/>
        <v>27027</v>
      </c>
      <c r="P92" s="57">
        <f t="shared" si="3"/>
        <v>11583</v>
      </c>
    </row>
    <row r="93" spans="1:16" s="10" customFormat="1" x14ac:dyDescent="0.25">
      <c r="A93" s="44">
        <v>45419</v>
      </c>
      <c r="B93" s="45" t="s">
        <v>1295</v>
      </c>
      <c r="C93" s="46" t="s">
        <v>1296</v>
      </c>
      <c r="D93" s="2" t="s">
        <v>33</v>
      </c>
      <c r="E93" s="2" t="s">
        <v>479</v>
      </c>
      <c r="F93" s="47" t="s">
        <v>1110</v>
      </c>
      <c r="G93" s="47" t="s">
        <v>50</v>
      </c>
      <c r="H93" s="48" t="s">
        <v>1297</v>
      </c>
      <c r="I93" s="49">
        <v>873411</v>
      </c>
      <c r="J93" s="58" t="str">
        <f>VLOOKUP(I93,[1]Hoja6!A$1:B$57,2,FALSE)</f>
        <v>RADIOGRAFIA DE PELVIS O  ARTICULACION COXO-FEMORAL  (AP, LATERAL )</v>
      </c>
      <c r="K93" s="2"/>
      <c r="L93" s="2" t="s">
        <v>27</v>
      </c>
      <c r="M93" s="49">
        <v>1</v>
      </c>
      <c r="N93" s="57">
        <v>72540</v>
      </c>
      <c r="O93" s="57">
        <f t="shared" si="2"/>
        <v>50778</v>
      </c>
      <c r="P93" s="57">
        <f t="shared" si="3"/>
        <v>21762</v>
      </c>
    </row>
    <row r="94" spans="1:16" s="10" customFormat="1" x14ac:dyDescent="0.25">
      <c r="A94" s="44">
        <v>45419</v>
      </c>
      <c r="B94" s="45" t="s">
        <v>1298</v>
      </c>
      <c r="C94" s="46" t="s">
        <v>1299</v>
      </c>
      <c r="D94" s="2" t="s">
        <v>34</v>
      </c>
      <c r="E94" s="2" t="s">
        <v>24</v>
      </c>
      <c r="F94" s="47" t="s">
        <v>1110</v>
      </c>
      <c r="G94" s="47" t="s">
        <v>31</v>
      </c>
      <c r="H94" s="48" t="s">
        <v>1300</v>
      </c>
      <c r="I94" s="49">
        <v>871121</v>
      </c>
      <c r="J94" s="58" t="str">
        <f>VLOOKUP(I94,[1]Hoja6!A$1:B$57,2,FALSE)</f>
        <v>RADIOGRAFIA DE TORAX (P.A.O A.P.Y LATERAL, DECUBITO LATERAL, OBLICUAS O LATERAL CON BARIO)</v>
      </c>
      <c r="K94" s="2"/>
      <c r="L94" s="2" t="s">
        <v>27</v>
      </c>
      <c r="M94" s="49">
        <v>1</v>
      </c>
      <c r="N94" s="57"/>
      <c r="O94" s="57">
        <f t="shared" si="2"/>
        <v>0</v>
      </c>
      <c r="P94" s="57">
        <f t="shared" si="3"/>
        <v>0</v>
      </c>
    </row>
    <row r="95" spans="1:16" s="10" customFormat="1" x14ac:dyDescent="0.25">
      <c r="A95" s="44">
        <v>45419</v>
      </c>
      <c r="B95" s="45" t="s">
        <v>1301</v>
      </c>
      <c r="C95" s="46" t="s">
        <v>1302</v>
      </c>
      <c r="D95" s="2" t="s">
        <v>34</v>
      </c>
      <c r="E95" s="2" t="s">
        <v>391</v>
      </c>
      <c r="F95" s="47" t="s">
        <v>10</v>
      </c>
      <c r="G95" s="47" t="s">
        <v>31</v>
      </c>
      <c r="H95" s="48" t="s">
        <v>1303</v>
      </c>
      <c r="I95" s="49">
        <v>873206</v>
      </c>
      <c r="J95" s="58" t="str">
        <f>VLOOKUP(I95,[1]Hoja6!A$1:B$57,2,FALSE)</f>
        <v>RADIOGRAFIA DE MUÑECA</v>
      </c>
      <c r="K95" s="2"/>
      <c r="L95" s="2" t="s">
        <v>27</v>
      </c>
      <c r="M95" s="49">
        <v>1</v>
      </c>
      <c r="N95" s="57"/>
      <c r="O95" s="57">
        <f t="shared" si="2"/>
        <v>0</v>
      </c>
      <c r="P95" s="57">
        <f t="shared" si="3"/>
        <v>0</v>
      </c>
    </row>
    <row r="96" spans="1:16" s="10" customFormat="1" x14ac:dyDescent="0.25">
      <c r="A96" s="44">
        <v>45419</v>
      </c>
      <c r="B96" s="45" t="s">
        <v>1304</v>
      </c>
      <c r="C96" s="46" t="s">
        <v>1305</v>
      </c>
      <c r="D96" s="2" t="s">
        <v>34</v>
      </c>
      <c r="E96" s="2" t="s">
        <v>129</v>
      </c>
      <c r="F96" s="47" t="s">
        <v>10</v>
      </c>
      <c r="G96" s="47" t="s">
        <v>217</v>
      </c>
      <c r="H96" s="48" t="s">
        <v>1306</v>
      </c>
      <c r="I96" s="49">
        <v>873431</v>
      </c>
      <c r="J96" s="58" t="str">
        <f>VLOOKUP(I96,[1]Hoja6!A$1:B$57,2,FALSE)</f>
        <v>RADIOGRAFIA DE TOBILLO AP LATERAL Y ROTACION INTERNA</v>
      </c>
      <c r="K96" s="2"/>
      <c r="L96" s="2" t="s">
        <v>27</v>
      </c>
      <c r="M96" s="49">
        <v>1</v>
      </c>
      <c r="N96" s="57"/>
      <c r="O96" s="57">
        <f t="shared" si="2"/>
        <v>0</v>
      </c>
      <c r="P96" s="57">
        <f t="shared" si="3"/>
        <v>0</v>
      </c>
    </row>
    <row r="97" spans="1:16" s="10" customFormat="1" x14ac:dyDescent="0.25">
      <c r="A97" s="44">
        <v>45419</v>
      </c>
      <c r="B97" s="45" t="s">
        <v>1307</v>
      </c>
      <c r="C97" s="46" t="s">
        <v>1308</v>
      </c>
      <c r="D97" s="2" t="s">
        <v>34</v>
      </c>
      <c r="E97" s="2" t="s">
        <v>247</v>
      </c>
      <c r="F97" s="47" t="s">
        <v>1110</v>
      </c>
      <c r="G97" s="47" t="s">
        <v>50</v>
      </c>
      <c r="H97" s="48" t="s">
        <v>1309</v>
      </c>
      <c r="I97" s="49">
        <v>873303</v>
      </c>
      <c r="J97" s="58" t="str">
        <f>VLOOKUP(I97,[1]Hoja6!A$1:B$57,2,FALSE)</f>
        <v>RADIOGRAFIA COMPARATIVA DE PIES CON APOYO (AP Y LATERAL)</v>
      </c>
      <c r="K97" s="2"/>
      <c r="L97" s="2" t="s">
        <v>27</v>
      </c>
      <c r="M97" s="49">
        <v>1</v>
      </c>
      <c r="N97" s="57">
        <v>29700</v>
      </c>
      <c r="O97" s="57">
        <f t="shared" si="2"/>
        <v>20790</v>
      </c>
      <c r="P97" s="57">
        <f t="shared" si="3"/>
        <v>8910</v>
      </c>
    </row>
    <row r="98" spans="1:16" s="10" customFormat="1" x14ac:dyDescent="0.25">
      <c r="A98" s="44">
        <v>45419</v>
      </c>
      <c r="B98" s="45" t="s">
        <v>1307</v>
      </c>
      <c r="C98" s="46" t="s">
        <v>1308</v>
      </c>
      <c r="D98" s="2" t="s">
        <v>34</v>
      </c>
      <c r="E98" s="2" t="s">
        <v>1310</v>
      </c>
      <c r="F98" s="47" t="s">
        <v>1110</v>
      </c>
      <c r="G98" s="47" t="s">
        <v>50</v>
      </c>
      <c r="H98" s="48" t="s">
        <v>1309</v>
      </c>
      <c r="I98" s="49">
        <v>873333</v>
      </c>
      <c r="J98" s="58" t="str">
        <f>VLOOKUP(I98,[1]Hoja6!A$1:B$57,2,FALSE)</f>
        <v>RADIOGRAFÍA DE PIE (AP, LATERAL Y OBLICUA)</v>
      </c>
      <c r="K98" s="2"/>
      <c r="L98" s="2" t="s">
        <v>27</v>
      </c>
      <c r="M98" s="49">
        <v>1</v>
      </c>
      <c r="N98" s="57">
        <v>65880</v>
      </c>
      <c r="O98" s="57">
        <f t="shared" si="2"/>
        <v>46116</v>
      </c>
      <c r="P98" s="57">
        <f t="shared" si="3"/>
        <v>19764</v>
      </c>
    </row>
    <row r="99" spans="1:16" s="10" customFormat="1" x14ac:dyDescent="0.25">
      <c r="A99" s="44">
        <v>45419</v>
      </c>
      <c r="B99" s="45" t="s">
        <v>1311</v>
      </c>
      <c r="C99" s="46" t="s">
        <v>1312</v>
      </c>
      <c r="D99" s="2" t="s">
        <v>33</v>
      </c>
      <c r="E99" s="2" t="s">
        <v>231</v>
      </c>
      <c r="F99" s="47" t="s">
        <v>16</v>
      </c>
      <c r="G99" s="47" t="s">
        <v>50</v>
      </c>
      <c r="H99" s="48" t="s">
        <v>1313</v>
      </c>
      <c r="I99" s="49">
        <v>871111</v>
      </c>
      <c r="J99" s="58" t="str">
        <f>VLOOKUP(I99,[1]Hoja6!A$1:B$57,2,FALSE)</f>
        <v>RADIOGRAFIA DE REJA COSTAL</v>
      </c>
      <c r="K99" s="2"/>
      <c r="L99" s="2" t="s">
        <v>27</v>
      </c>
      <c r="M99" s="49">
        <v>1</v>
      </c>
      <c r="N99" s="57">
        <v>83200</v>
      </c>
      <c r="O99" s="57">
        <f t="shared" si="2"/>
        <v>58239.999999999993</v>
      </c>
      <c r="P99" s="57">
        <f t="shared" si="3"/>
        <v>24960</v>
      </c>
    </row>
    <row r="100" spans="1:16" s="10" customFormat="1" x14ac:dyDescent="0.25">
      <c r="A100" s="44">
        <v>45419</v>
      </c>
      <c r="B100" s="45" t="s">
        <v>1314</v>
      </c>
      <c r="C100" s="46" t="s">
        <v>1315</v>
      </c>
      <c r="D100" s="2" t="s">
        <v>33</v>
      </c>
      <c r="E100" s="2" t="s">
        <v>123</v>
      </c>
      <c r="F100" s="47" t="s">
        <v>87</v>
      </c>
      <c r="G100" s="47" t="s">
        <v>31</v>
      </c>
      <c r="H100" s="48" t="s">
        <v>1316</v>
      </c>
      <c r="I100" s="49">
        <v>871121</v>
      </c>
      <c r="J100" s="58" t="str">
        <f>VLOOKUP(I100,[1]Hoja6!A$1:B$57,2,FALSE)</f>
        <v>RADIOGRAFIA DE TORAX (P.A.O A.P.Y LATERAL, DECUBITO LATERAL, OBLICUAS O LATERAL CON BARIO)</v>
      </c>
      <c r="K100" s="2"/>
      <c r="L100" s="2" t="s">
        <v>27</v>
      </c>
      <c r="M100" s="49">
        <v>1</v>
      </c>
      <c r="N100" s="57"/>
      <c r="O100" s="57">
        <f t="shared" si="2"/>
        <v>0</v>
      </c>
      <c r="P100" s="57">
        <f t="shared" si="3"/>
        <v>0</v>
      </c>
    </row>
    <row r="101" spans="1:16" s="10" customFormat="1" x14ac:dyDescent="0.25">
      <c r="A101" s="44">
        <v>45420</v>
      </c>
      <c r="B101" s="45" t="s">
        <v>1317</v>
      </c>
      <c r="C101" s="46" t="s">
        <v>1318</v>
      </c>
      <c r="D101" s="2" t="s">
        <v>33</v>
      </c>
      <c r="E101" s="2" t="s">
        <v>341</v>
      </c>
      <c r="F101" s="47" t="s">
        <v>10</v>
      </c>
      <c r="G101" s="47" t="s">
        <v>50</v>
      </c>
      <c r="H101" s="48" t="s">
        <v>1319</v>
      </c>
      <c r="I101" s="49">
        <v>870108</v>
      </c>
      <c r="J101" s="58" t="str">
        <f>VLOOKUP(I101,[1]Hoja6!A$1:B$57,2,FALSE)</f>
        <v>RADIOGRAFIA DE SENOS PARANASALES</v>
      </c>
      <c r="K101" s="2"/>
      <c r="L101" s="2" t="s">
        <v>13</v>
      </c>
      <c r="M101" s="49">
        <v>1</v>
      </c>
      <c r="N101" s="57">
        <v>65700</v>
      </c>
      <c r="O101" s="57">
        <f t="shared" si="2"/>
        <v>45990</v>
      </c>
      <c r="P101" s="57">
        <f t="shared" si="3"/>
        <v>19710</v>
      </c>
    </row>
    <row r="102" spans="1:16" s="10" customFormat="1" x14ac:dyDescent="0.25">
      <c r="A102" s="44">
        <v>45420</v>
      </c>
      <c r="B102" s="45" t="s">
        <v>1320</v>
      </c>
      <c r="C102" s="46" t="s">
        <v>1321</v>
      </c>
      <c r="D102" s="2" t="s">
        <v>34</v>
      </c>
      <c r="E102" s="2" t="s">
        <v>257</v>
      </c>
      <c r="F102" s="47" t="s">
        <v>16</v>
      </c>
      <c r="G102" s="47" t="s">
        <v>50</v>
      </c>
      <c r="H102" s="48" t="s">
        <v>1322</v>
      </c>
      <c r="I102" s="49">
        <v>871121</v>
      </c>
      <c r="J102" s="58" t="str">
        <f>VLOOKUP(I102,[1]Hoja6!A$1:B$57,2,FALSE)</f>
        <v>RADIOGRAFIA DE TORAX (P.A.O A.P.Y LATERAL, DECUBITO LATERAL, OBLICUAS O LATERAL CON BARIO)</v>
      </c>
      <c r="K102" s="2"/>
      <c r="L102" s="2" t="s">
        <v>13</v>
      </c>
      <c r="M102" s="49">
        <v>1</v>
      </c>
      <c r="N102" s="57">
        <v>83200</v>
      </c>
      <c r="O102" s="57">
        <f t="shared" si="2"/>
        <v>58239.999999999993</v>
      </c>
      <c r="P102" s="57">
        <f t="shared" si="3"/>
        <v>24960</v>
      </c>
    </row>
    <row r="103" spans="1:16" s="10" customFormat="1" x14ac:dyDescent="0.25">
      <c r="A103" s="44">
        <v>45420</v>
      </c>
      <c r="B103" s="45" t="s">
        <v>1323</v>
      </c>
      <c r="C103" s="46" t="s">
        <v>1324</v>
      </c>
      <c r="D103" s="2" t="s">
        <v>34</v>
      </c>
      <c r="E103" s="2" t="s">
        <v>269</v>
      </c>
      <c r="F103" s="47" t="s">
        <v>10</v>
      </c>
      <c r="G103" s="47" t="s">
        <v>50</v>
      </c>
      <c r="H103" s="48" t="s">
        <v>1325</v>
      </c>
      <c r="I103" s="49">
        <v>871121</v>
      </c>
      <c r="J103" s="58" t="str">
        <f>VLOOKUP(I103,[1]Hoja6!A$1:B$57,2,FALSE)</f>
        <v>RADIOGRAFIA DE TORAX (P.A.O A.P.Y LATERAL, DECUBITO LATERAL, OBLICUAS O LATERAL CON BARIO)</v>
      </c>
      <c r="K103" s="2"/>
      <c r="L103" s="2" t="s">
        <v>13</v>
      </c>
      <c r="M103" s="49">
        <v>1</v>
      </c>
      <c r="N103" s="57">
        <v>72000</v>
      </c>
      <c r="O103" s="57">
        <f t="shared" si="2"/>
        <v>50400</v>
      </c>
      <c r="P103" s="57">
        <f t="shared" si="3"/>
        <v>21600</v>
      </c>
    </row>
    <row r="104" spans="1:16" s="10" customFormat="1" x14ac:dyDescent="0.25">
      <c r="A104" s="44">
        <v>45420</v>
      </c>
      <c r="B104" s="45" t="s">
        <v>1326</v>
      </c>
      <c r="C104" s="46" t="s">
        <v>1327</v>
      </c>
      <c r="D104" s="2" t="s">
        <v>34</v>
      </c>
      <c r="E104" s="2" t="s">
        <v>162</v>
      </c>
      <c r="F104" s="47" t="s">
        <v>1110</v>
      </c>
      <c r="G104" s="47" t="s">
        <v>50</v>
      </c>
      <c r="H104" s="48" t="s">
        <v>1328</v>
      </c>
      <c r="I104" s="49">
        <v>871040</v>
      </c>
      <c r="J104" s="58" t="str">
        <f>VLOOKUP(I104,[1]Hoja6!A$1:B$57,2,FALSE)</f>
        <v>RADIOGRAFIA DE COLUMNA LUMBOSACRA</v>
      </c>
      <c r="K104" s="2"/>
      <c r="L104" s="2" t="s">
        <v>13</v>
      </c>
      <c r="M104" s="49">
        <v>1</v>
      </c>
      <c r="N104" s="57">
        <v>131800</v>
      </c>
      <c r="O104" s="57">
        <f t="shared" si="2"/>
        <v>92260</v>
      </c>
      <c r="P104" s="57">
        <f t="shared" si="3"/>
        <v>39540</v>
      </c>
    </row>
    <row r="105" spans="1:16" s="10" customFormat="1" x14ac:dyDescent="0.25">
      <c r="A105" s="44">
        <v>45420</v>
      </c>
      <c r="B105" s="45" t="s">
        <v>1329</v>
      </c>
      <c r="C105" s="46" t="s">
        <v>1330</v>
      </c>
      <c r="D105" s="2" t="s">
        <v>33</v>
      </c>
      <c r="E105" s="2" t="s">
        <v>498</v>
      </c>
      <c r="F105" s="47" t="s">
        <v>1110</v>
      </c>
      <c r="G105" s="47" t="s">
        <v>50</v>
      </c>
      <c r="H105" s="48" t="s">
        <v>1331</v>
      </c>
      <c r="I105" s="49">
        <v>870108</v>
      </c>
      <c r="J105" s="58" t="str">
        <f>VLOOKUP(I105,[1]Hoja6!A$1:B$57,2,FALSE)</f>
        <v>RADIOGRAFIA DE SENOS PARANASALES</v>
      </c>
      <c r="K105" s="2"/>
      <c r="L105" s="2" t="s">
        <v>13</v>
      </c>
      <c r="M105" s="49">
        <v>1</v>
      </c>
      <c r="N105" s="57">
        <v>85410</v>
      </c>
      <c r="O105" s="57">
        <f t="shared" si="2"/>
        <v>59786.999999999993</v>
      </c>
      <c r="P105" s="57">
        <f t="shared" si="3"/>
        <v>25623</v>
      </c>
    </row>
    <row r="106" spans="1:16" s="10" customFormat="1" x14ac:dyDescent="0.25">
      <c r="A106" s="44">
        <v>45420</v>
      </c>
      <c r="B106" s="45" t="s">
        <v>1332</v>
      </c>
      <c r="C106" s="46" t="s">
        <v>1333</v>
      </c>
      <c r="D106" s="2" t="s">
        <v>33</v>
      </c>
      <c r="E106" s="2" t="s">
        <v>219</v>
      </c>
      <c r="F106" s="47" t="s">
        <v>1110</v>
      </c>
      <c r="G106" s="47" t="s">
        <v>687</v>
      </c>
      <c r="H106" s="48" t="s">
        <v>1334</v>
      </c>
      <c r="I106" s="49">
        <v>871121</v>
      </c>
      <c r="J106" s="58" t="str">
        <f>VLOOKUP(I106,[1]Hoja6!A$1:B$57,2,FALSE)</f>
        <v>RADIOGRAFIA DE TORAX (P.A.O A.P.Y LATERAL, DECUBITO LATERAL, OBLICUAS O LATERAL CON BARIO)</v>
      </c>
      <c r="K106" s="2"/>
      <c r="L106" s="2" t="s">
        <v>13</v>
      </c>
      <c r="M106" s="49">
        <v>1</v>
      </c>
      <c r="N106" s="57">
        <v>0</v>
      </c>
      <c r="O106" s="57">
        <f t="shared" si="2"/>
        <v>0</v>
      </c>
      <c r="P106" s="57">
        <f t="shared" si="3"/>
        <v>0</v>
      </c>
    </row>
    <row r="107" spans="1:16" s="10" customFormat="1" x14ac:dyDescent="0.25">
      <c r="A107" s="44">
        <v>45420</v>
      </c>
      <c r="B107" s="45" t="s">
        <v>1335</v>
      </c>
      <c r="C107" s="46" t="s">
        <v>1336</v>
      </c>
      <c r="D107" s="2" t="s">
        <v>33</v>
      </c>
      <c r="E107" s="2" t="s">
        <v>409</v>
      </c>
      <c r="F107" s="47" t="s">
        <v>10</v>
      </c>
      <c r="G107" s="47" t="s">
        <v>1337</v>
      </c>
      <c r="H107" s="48" t="s">
        <v>1338</v>
      </c>
      <c r="I107" s="49">
        <v>873431</v>
      </c>
      <c r="J107" s="58" t="str">
        <f>VLOOKUP(I107,[1]Hoja6!A$1:B$57,2,FALSE)</f>
        <v>RADIOGRAFIA DE TOBILLO AP LATERAL Y ROTACION INTERNA</v>
      </c>
      <c r="K107" s="2"/>
      <c r="L107" s="2" t="s">
        <v>13</v>
      </c>
      <c r="M107" s="49">
        <v>1</v>
      </c>
      <c r="N107" s="57">
        <v>0</v>
      </c>
      <c r="O107" s="57">
        <f t="shared" si="2"/>
        <v>0</v>
      </c>
      <c r="P107" s="57">
        <f t="shared" si="3"/>
        <v>0</v>
      </c>
    </row>
    <row r="108" spans="1:16" s="10" customFormat="1" x14ac:dyDescent="0.25">
      <c r="A108" s="44">
        <v>45420</v>
      </c>
      <c r="B108" s="45" t="s">
        <v>1339</v>
      </c>
      <c r="C108" s="46" t="s">
        <v>1340</v>
      </c>
      <c r="D108" s="2" t="s">
        <v>33</v>
      </c>
      <c r="E108" s="2" t="s">
        <v>43</v>
      </c>
      <c r="F108" s="47" t="s">
        <v>10</v>
      </c>
      <c r="G108" s="47" t="s">
        <v>50</v>
      </c>
      <c r="H108" s="48" t="s">
        <v>1341</v>
      </c>
      <c r="I108" s="49">
        <v>871121</v>
      </c>
      <c r="J108" s="58" t="str">
        <f>VLOOKUP(I108,[1]Hoja6!A$1:B$57,2,FALSE)</f>
        <v>RADIOGRAFIA DE TORAX (P.A.O A.P.Y LATERAL, DECUBITO LATERAL, OBLICUAS O LATERAL CON BARIO)</v>
      </c>
      <c r="K108" s="2"/>
      <c r="L108" s="2" t="s">
        <v>13</v>
      </c>
      <c r="M108" s="49">
        <v>1</v>
      </c>
      <c r="N108" s="57">
        <v>871121</v>
      </c>
      <c r="O108" s="57">
        <f t="shared" si="2"/>
        <v>609784.69999999995</v>
      </c>
      <c r="P108" s="57">
        <f t="shared" si="3"/>
        <v>261336.3</v>
      </c>
    </row>
    <row r="109" spans="1:16" s="10" customFormat="1" x14ac:dyDescent="0.25">
      <c r="A109" s="44">
        <v>45420</v>
      </c>
      <c r="B109" s="45" t="s">
        <v>1342</v>
      </c>
      <c r="C109" s="46" t="s">
        <v>1343</v>
      </c>
      <c r="D109" s="2" t="s">
        <v>34</v>
      </c>
      <c r="E109" s="2" t="s">
        <v>123</v>
      </c>
      <c r="F109" s="47" t="s">
        <v>16</v>
      </c>
      <c r="G109" s="47" t="s">
        <v>50</v>
      </c>
      <c r="H109" s="48" t="s">
        <v>1344</v>
      </c>
      <c r="I109" s="49">
        <v>873411</v>
      </c>
      <c r="J109" s="58" t="str">
        <f>VLOOKUP(I109,[1]Hoja6!A$1:B$57,2,FALSE)</f>
        <v>RADIOGRAFIA DE PELVIS O  ARTICULACION COXO-FEMORAL  (AP, LATERAL )</v>
      </c>
      <c r="K109" s="2"/>
      <c r="L109" s="2" t="s">
        <v>13</v>
      </c>
      <c r="M109" s="49">
        <v>1</v>
      </c>
      <c r="N109" s="57">
        <v>64480</v>
      </c>
      <c r="O109" s="57">
        <f t="shared" si="2"/>
        <v>45136</v>
      </c>
      <c r="P109" s="57">
        <f t="shared" si="3"/>
        <v>19344</v>
      </c>
    </row>
    <row r="110" spans="1:16" s="10" customFormat="1" x14ac:dyDescent="0.25">
      <c r="A110" s="44">
        <v>45420</v>
      </c>
      <c r="B110" s="45" t="s">
        <v>1342</v>
      </c>
      <c r="C110" s="46" t="s">
        <v>1343</v>
      </c>
      <c r="D110" s="2" t="s">
        <v>34</v>
      </c>
      <c r="E110" s="2" t="s">
        <v>123</v>
      </c>
      <c r="F110" s="47" t="s">
        <v>16</v>
      </c>
      <c r="G110" s="47" t="s">
        <v>50</v>
      </c>
      <c r="H110" s="48" t="s">
        <v>1344</v>
      </c>
      <c r="I110" s="49">
        <v>873412</v>
      </c>
      <c r="J110" s="58" t="str">
        <f>VLOOKUP(I110,[1]Hoja6!A$1:B$57,2,FALSE)</f>
        <v>RADIOGRAFIA DE PELVIS (CADERA) COMPARATIVA    (54)</v>
      </c>
      <c r="K110" s="2"/>
      <c r="L110" s="2" t="s">
        <v>13</v>
      </c>
      <c r="M110" s="49">
        <v>1</v>
      </c>
      <c r="N110" s="57">
        <v>34320</v>
      </c>
      <c r="O110" s="57">
        <f t="shared" si="2"/>
        <v>24024</v>
      </c>
      <c r="P110" s="57">
        <f t="shared" si="3"/>
        <v>10296</v>
      </c>
    </row>
    <row r="111" spans="1:16" s="10" customFormat="1" x14ac:dyDescent="0.25">
      <c r="A111" s="44">
        <v>45420</v>
      </c>
      <c r="B111" s="45" t="s">
        <v>1345</v>
      </c>
      <c r="C111" s="46" t="s">
        <v>1346</v>
      </c>
      <c r="D111" s="2" t="s">
        <v>33</v>
      </c>
      <c r="E111" s="2" t="s">
        <v>36</v>
      </c>
      <c r="F111" s="47" t="s">
        <v>30</v>
      </c>
      <c r="G111" s="47" t="s">
        <v>217</v>
      </c>
      <c r="H111" s="48" t="s">
        <v>1347</v>
      </c>
      <c r="I111" s="49">
        <v>870102</v>
      </c>
      <c r="J111" s="58" t="str">
        <f>VLOOKUP(I111,[1]Hoja6!A$1:B$57,2,FALSE)</f>
        <v>RADIOGRAFIA DE ORBITAS</v>
      </c>
      <c r="K111" s="2"/>
      <c r="L111" s="2" t="s">
        <v>13</v>
      </c>
      <c r="M111" s="49">
        <v>1</v>
      </c>
      <c r="N111" s="57">
        <v>0</v>
      </c>
      <c r="O111" s="57">
        <f t="shared" si="2"/>
        <v>0</v>
      </c>
      <c r="P111" s="57">
        <f t="shared" si="3"/>
        <v>0</v>
      </c>
    </row>
    <row r="112" spans="1:16" s="10" customFormat="1" x14ac:dyDescent="0.25">
      <c r="A112" s="44">
        <v>45420</v>
      </c>
      <c r="B112" s="45" t="s">
        <v>1345</v>
      </c>
      <c r="C112" s="46" t="s">
        <v>1346</v>
      </c>
      <c r="D112" s="2" t="s">
        <v>33</v>
      </c>
      <c r="E112" s="2" t="s">
        <v>36</v>
      </c>
      <c r="F112" s="47" t="s">
        <v>30</v>
      </c>
      <c r="G112" s="47" t="s">
        <v>217</v>
      </c>
      <c r="H112" s="48" t="s">
        <v>1347</v>
      </c>
      <c r="I112" s="49">
        <v>873204</v>
      </c>
      <c r="J112" s="58" t="str">
        <f>VLOOKUP(I112,[1]Hoja6!A$1:B$57,2,FALSE)</f>
        <v>RADIOGRAFIA DE HOMBRO</v>
      </c>
      <c r="K112" s="2"/>
      <c r="L112" s="2" t="s">
        <v>13</v>
      </c>
      <c r="M112" s="49">
        <v>1</v>
      </c>
      <c r="N112" s="57">
        <v>0</v>
      </c>
      <c r="O112" s="57">
        <f t="shared" si="2"/>
        <v>0</v>
      </c>
      <c r="P112" s="57">
        <f t="shared" si="3"/>
        <v>0</v>
      </c>
    </row>
    <row r="113" spans="1:16" s="10" customFormat="1" x14ac:dyDescent="0.25">
      <c r="A113" s="44">
        <v>45420</v>
      </c>
      <c r="B113" s="45" t="s">
        <v>1348</v>
      </c>
      <c r="C113" s="46" t="s">
        <v>1349</v>
      </c>
      <c r="D113" s="2" t="s">
        <v>34</v>
      </c>
      <c r="E113" s="2" t="s">
        <v>129</v>
      </c>
      <c r="F113" s="47" t="s">
        <v>16</v>
      </c>
      <c r="G113" s="47" t="s">
        <v>217</v>
      </c>
      <c r="H113" s="48" t="s">
        <v>1350</v>
      </c>
      <c r="I113" s="49">
        <v>873420</v>
      </c>
      <c r="J113" s="58" t="str">
        <f>VLOOKUP(I113,[1]Hoja6!A$1:B$57,2,FALSE)</f>
        <v>RADIOGRAFIA DE RODILLA AP, LATERAL</v>
      </c>
      <c r="K113" s="2"/>
      <c r="L113" s="2" t="s">
        <v>13</v>
      </c>
      <c r="M113" s="49">
        <v>1</v>
      </c>
      <c r="N113" s="57">
        <v>0</v>
      </c>
      <c r="O113" s="57">
        <f t="shared" si="2"/>
        <v>0</v>
      </c>
      <c r="P113" s="57">
        <f t="shared" si="3"/>
        <v>0</v>
      </c>
    </row>
    <row r="114" spans="1:16" s="10" customFormat="1" x14ac:dyDescent="0.25">
      <c r="A114" s="44">
        <v>45420</v>
      </c>
      <c r="B114" s="69" t="s">
        <v>1351</v>
      </c>
      <c r="C114" s="70" t="s">
        <v>1352</v>
      </c>
      <c r="D114" s="71" t="s">
        <v>33</v>
      </c>
      <c r="E114" s="71" t="s">
        <v>226</v>
      </c>
      <c r="F114" s="72" t="s">
        <v>1110</v>
      </c>
      <c r="G114" s="47" t="s">
        <v>50</v>
      </c>
      <c r="H114" s="48" t="s">
        <v>1353</v>
      </c>
      <c r="I114" s="49">
        <v>873412</v>
      </c>
      <c r="J114" s="58" t="str">
        <f>VLOOKUP(I114,[1]Hoja6!A$1:B$57,2,FALSE)</f>
        <v>RADIOGRAFIA DE PELVIS (CADERA) COMPARATIVA    (54)</v>
      </c>
      <c r="K114" s="2"/>
      <c r="L114" s="2" t="s">
        <v>13</v>
      </c>
      <c r="M114" s="49">
        <v>1</v>
      </c>
      <c r="N114" s="57">
        <v>38610</v>
      </c>
      <c r="O114" s="57">
        <f t="shared" si="2"/>
        <v>27027</v>
      </c>
      <c r="P114" s="57">
        <f t="shared" si="3"/>
        <v>11583</v>
      </c>
    </row>
    <row r="115" spans="1:16" s="10" customFormat="1" x14ac:dyDescent="0.25">
      <c r="A115" s="44">
        <v>45420</v>
      </c>
      <c r="B115" s="69" t="s">
        <v>1351</v>
      </c>
      <c r="C115" s="70" t="s">
        <v>1352</v>
      </c>
      <c r="D115" s="71" t="s">
        <v>33</v>
      </c>
      <c r="E115" s="71" t="s">
        <v>226</v>
      </c>
      <c r="F115" s="72" t="s">
        <v>1110</v>
      </c>
      <c r="G115" s="47" t="s">
        <v>50</v>
      </c>
      <c r="H115" s="48" t="s">
        <v>1353</v>
      </c>
      <c r="I115" s="49">
        <v>873411</v>
      </c>
      <c r="J115" s="58" t="str">
        <f>VLOOKUP(I115,[1]Hoja6!A$1:B$57,2,FALSE)</f>
        <v>RADIOGRAFIA DE PELVIS O  ARTICULACION COXO-FEMORAL  (AP, LATERAL )</v>
      </c>
      <c r="K115" s="2"/>
      <c r="L115" s="2" t="s">
        <v>13</v>
      </c>
      <c r="M115" s="49">
        <v>1</v>
      </c>
      <c r="N115" s="57">
        <v>72540</v>
      </c>
      <c r="O115" s="57">
        <f t="shared" si="2"/>
        <v>50778</v>
      </c>
      <c r="P115" s="57">
        <f t="shared" si="3"/>
        <v>21762</v>
      </c>
    </row>
    <row r="116" spans="1:16" s="10" customFormat="1" x14ac:dyDescent="0.25">
      <c r="A116" s="44">
        <v>45420</v>
      </c>
      <c r="B116" s="45" t="s">
        <v>1354</v>
      </c>
      <c r="C116" s="46" t="s">
        <v>1355</v>
      </c>
      <c r="D116" s="2" t="s">
        <v>33</v>
      </c>
      <c r="E116" s="2" t="s">
        <v>1089</v>
      </c>
      <c r="F116" s="47" t="s">
        <v>1110</v>
      </c>
      <c r="G116" s="47" t="s">
        <v>50</v>
      </c>
      <c r="H116" s="48" t="s">
        <v>1356</v>
      </c>
      <c r="I116" s="49">
        <v>873422</v>
      </c>
      <c r="J116" s="58" t="str">
        <f>VLOOKUP(I116,[1]Hoja6!A$1:B$57,2,FALSE)</f>
        <v>RADIOGRAFIA DE RODILLAS COMPARATIVAS POSICION VERTICAL (UNICAMENTE VISTA ANTEROPOSTERIOR)    (54)</v>
      </c>
      <c r="K116" s="2"/>
      <c r="L116" s="2" t="s">
        <v>13</v>
      </c>
      <c r="M116" s="49">
        <v>1</v>
      </c>
      <c r="N116" s="57">
        <v>38610</v>
      </c>
      <c r="O116" s="57">
        <f t="shared" si="2"/>
        <v>27027</v>
      </c>
      <c r="P116" s="57">
        <f t="shared" si="3"/>
        <v>11583</v>
      </c>
    </row>
    <row r="117" spans="1:16" s="10" customFormat="1" x14ac:dyDescent="0.25">
      <c r="A117" s="44">
        <v>45420</v>
      </c>
      <c r="B117" s="45" t="s">
        <v>1354</v>
      </c>
      <c r="C117" s="46" t="s">
        <v>1355</v>
      </c>
      <c r="D117" s="2" t="s">
        <v>33</v>
      </c>
      <c r="E117" s="2" t="s">
        <v>1089</v>
      </c>
      <c r="F117" s="47" t="s">
        <v>1110</v>
      </c>
      <c r="G117" s="47" t="s">
        <v>50</v>
      </c>
      <c r="H117" s="48" t="s">
        <v>1356</v>
      </c>
      <c r="I117" s="49">
        <v>873420</v>
      </c>
      <c r="J117" s="58" t="str">
        <f>VLOOKUP(I117,[1]Hoja6!A$1:B$57,2,FALSE)</f>
        <v>RADIOGRAFIA DE RODILLA AP, LATERAL</v>
      </c>
      <c r="K117" s="2"/>
      <c r="L117" s="2" t="s">
        <v>13</v>
      </c>
      <c r="M117" s="49">
        <v>1</v>
      </c>
      <c r="N117" s="57">
        <v>85410</v>
      </c>
      <c r="O117" s="57">
        <f t="shared" si="2"/>
        <v>59786.999999999993</v>
      </c>
      <c r="P117" s="57">
        <f t="shared" si="3"/>
        <v>25623</v>
      </c>
    </row>
    <row r="118" spans="1:16" s="10" customFormat="1" x14ac:dyDescent="0.25">
      <c r="A118" s="44">
        <v>45420</v>
      </c>
      <c r="B118" s="45" t="s">
        <v>1357</v>
      </c>
      <c r="C118" s="46" t="s">
        <v>1358</v>
      </c>
      <c r="D118" s="2" t="s">
        <v>33</v>
      </c>
      <c r="E118" s="2" t="s">
        <v>278</v>
      </c>
      <c r="F118" s="47" t="s">
        <v>410</v>
      </c>
      <c r="G118" s="47" t="s">
        <v>50</v>
      </c>
      <c r="H118" s="48" t="s">
        <v>1359</v>
      </c>
      <c r="I118" s="49">
        <v>873206</v>
      </c>
      <c r="J118" s="58" t="str">
        <f>VLOOKUP(I118,[1]Hoja6!A$1:B$57,2,FALSE)</f>
        <v>RADIOGRAFIA DE MUÑECA</v>
      </c>
      <c r="K118" s="2"/>
      <c r="L118" s="2" t="s">
        <v>13</v>
      </c>
      <c r="M118" s="49">
        <v>1</v>
      </c>
      <c r="N118" s="57">
        <v>73200</v>
      </c>
      <c r="O118" s="57">
        <f t="shared" si="2"/>
        <v>51240</v>
      </c>
      <c r="P118" s="57">
        <f t="shared" si="3"/>
        <v>21960</v>
      </c>
    </row>
    <row r="119" spans="1:16" s="10" customFormat="1" x14ac:dyDescent="0.25">
      <c r="A119" s="44">
        <v>45420</v>
      </c>
      <c r="B119" s="45" t="s">
        <v>1360</v>
      </c>
      <c r="C119" s="46" t="s">
        <v>1361</v>
      </c>
      <c r="D119" s="2" t="s">
        <v>33</v>
      </c>
      <c r="E119" s="2" t="s">
        <v>47</v>
      </c>
      <c r="F119" s="47" t="s">
        <v>30</v>
      </c>
      <c r="G119" s="47" t="s">
        <v>217</v>
      </c>
      <c r="H119" s="48" t="s">
        <v>1362</v>
      </c>
      <c r="I119" s="49">
        <v>873122</v>
      </c>
      <c r="J119" s="58" t="str">
        <f>VLOOKUP(I119,[1]Hoja6!A$1:B$57,2,FALSE)</f>
        <v>RADIOGRAFIA DE ANTEBRAZO</v>
      </c>
      <c r="K119" s="2"/>
      <c r="L119" s="2" t="s">
        <v>13</v>
      </c>
      <c r="M119" s="49">
        <v>1</v>
      </c>
      <c r="N119" s="57">
        <v>0</v>
      </c>
      <c r="O119" s="57">
        <f t="shared" si="2"/>
        <v>0</v>
      </c>
      <c r="P119" s="57">
        <f t="shared" si="3"/>
        <v>0</v>
      </c>
    </row>
    <row r="120" spans="1:16" s="10" customFormat="1" x14ac:dyDescent="0.25">
      <c r="A120" s="44">
        <v>45420</v>
      </c>
      <c r="B120" s="45" t="s">
        <v>1270</v>
      </c>
      <c r="C120" s="46" t="s">
        <v>1271</v>
      </c>
      <c r="D120" s="2" t="s">
        <v>34</v>
      </c>
      <c r="E120" s="2" t="s">
        <v>1272</v>
      </c>
      <c r="F120" s="47" t="s">
        <v>16</v>
      </c>
      <c r="G120" s="47" t="s">
        <v>217</v>
      </c>
      <c r="H120" s="48" t="s">
        <v>1363</v>
      </c>
      <c r="I120" s="49">
        <v>873340</v>
      </c>
      <c r="J120" s="58" t="str">
        <f>VLOOKUP(I120,[1]Hoja6!A$1:B$57,2,FALSE)</f>
        <v>RADIOGRAFIA DE MIEMBRO INFERIOR  AP Y LATERAL</v>
      </c>
      <c r="K120" s="2"/>
      <c r="L120" s="2" t="s">
        <v>13</v>
      </c>
      <c r="M120" s="49">
        <v>1</v>
      </c>
      <c r="N120" s="57">
        <v>0</v>
      </c>
      <c r="O120" s="57">
        <f t="shared" si="2"/>
        <v>0</v>
      </c>
      <c r="P120" s="57">
        <f t="shared" si="3"/>
        <v>0</v>
      </c>
    </row>
    <row r="121" spans="1:16" s="10" customFormat="1" x14ac:dyDescent="0.25">
      <c r="A121" s="44">
        <v>45420</v>
      </c>
      <c r="B121" s="45" t="s">
        <v>1364</v>
      </c>
      <c r="C121" s="46" t="s">
        <v>1365</v>
      </c>
      <c r="D121" s="2" t="s">
        <v>33</v>
      </c>
      <c r="E121" s="2" t="s">
        <v>285</v>
      </c>
      <c r="F121" s="47" t="s">
        <v>1110</v>
      </c>
      <c r="G121" s="47" t="s">
        <v>50</v>
      </c>
      <c r="H121" s="48" t="s">
        <v>1366</v>
      </c>
      <c r="I121" s="49">
        <v>873431</v>
      </c>
      <c r="J121" s="58" t="str">
        <f>VLOOKUP(I121,[1]Hoja6!A$1:B$57,2,FALSE)</f>
        <v>RADIOGRAFIA DE TOBILLO AP LATERAL Y ROTACION INTERNA</v>
      </c>
      <c r="K121" s="2"/>
      <c r="L121" s="2" t="s">
        <v>13</v>
      </c>
      <c r="M121" s="49">
        <v>1</v>
      </c>
      <c r="N121" s="57">
        <v>0</v>
      </c>
      <c r="O121" s="57">
        <f t="shared" si="2"/>
        <v>0</v>
      </c>
      <c r="P121" s="57">
        <f t="shared" si="3"/>
        <v>0</v>
      </c>
    </row>
    <row r="122" spans="1:16" s="10" customFormat="1" x14ac:dyDescent="0.25">
      <c r="A122" s="44">
        <v>45420</v>
      </c>
      <c r="B122" s="45" t="s">
        <v>1367</v>
      </c>
      <c r="C122" s="46" t="s">
        <v>1368</v>
      </c>
      <c r="D122" s="2" t="s">
        <v>33</v>
      </c>
      <c r="E122" s="2" t="s">
        <v>409</v>
      </c>
      <c r="F122" s="47" t="s">
        <v>1110</v>
      </c>
      <c r="G122" s="47" t="s">
        <v>50</v>
      </c>
      <c r="H122" s="48" t="s">
        <v>1369</v>
      </c>
      <c r="I122" s="49">
        <v>871121</v>
      </c>
      <c r="J122" s="58" t="str">
        <f>VLOOKUP(I122,[1]Hoja6!A$1:B$57,2,FALSE)</f>
        <v>RADIOGRAFIA DE TORAX (P.A.O A.P.Y LATERAL, DECUBITO LATERAL, OBLICUAS O LATERAL CON BARIO)</v>
      </c>
      <c r="K122" s="2"/>
      <c r="L122" s="2" t="s">
        <v>13</v>
      </c>
      <c r="M122" s="49">
        <v>1</v>
      </c>
      <c r="N122" s="57">
        <v>0</v>
      </c>
      <c r="O122" s="57">
        <f t="shared" si="2"/>
        <v>0</v>
      </c>
      <c r="P122" s="57">
        <f t="shared" si="3"/>
        <v>0</v>
      </c>
    </row>
    <row r="123" spans="1:16" s="10" customFormat="1" x14ac:dyDescent="0.25">
      <c r="A123" s="44">
        <v>45421</v>
      </c>
      <c r="B123" s="45" t="s">
        <v>1370</v>
      </c>
      <c r="C123" s="46" t="s">
        <v>1371</v>
      </c>
      <c r="D123" s="2" t="s">
        <v>33</v>
      </c>
      <c r="E123" s="2" t="s">
        <v>224</v>
      </c>
      <c r="F123" s="47" t="s">
        <v>1110</v>
      </c>
      <c r="G123" s="47" t="s">
        <v>50</v>
      </c>
      <c r="H123" s="48" t="s">
        <v>1372</v>
      </c>
      <c r="I123" s="49">
        <v>871040</v>
      </c>
      <c r="J123" s="58" t="str">
        <f>VLOOKUP(I123,[1]Hoja6!A$1:B$57,2,FALSE)</f>
        <v>RADIOGRAFIA DE COLUMNA LUMBOSACRA</v>
      </c>
      <c r="K123" s="2"/>
      <c r="L123" s="2" t="s">
        <v>27</v>
      </c>
      <c r="M123" s="49">
        <v>1</v>
      </c>
      <c r="N123" s="57">
        <v>131850</v>
      </c>
      <c r="O123" s="57">
        <f t="shared" si="2"/>
        <v>92295</v>
      </c>
      <c r="P123" s="57">
        <f t="shared" si="3"/>
        <v>39555</v>
      </c>
    </row>
    <row r="124" spans="1:16" s="10" customFormat="1" x14ac:dyDescent="0.25">
      <c r="A124" s="44">
        <v>45421</v>
      </c>
      <c r="B124" s="45" t="s">
        <v>1370</v>
      </c>
      <c r="C124" s="46" t="s">
        <v>1371</v>
      </c>
      <c r="D124" s="2" t="s">
        <v>33</v>
      </c>
      <c r="E124" s="2" t="s">
        <v>224</v>
      </c>
      <c r="F124" s="47" t="s">
        <v>1110</v>
      </c>
      <c r="G124" s="47" t="s">
        <v>50</v>
      </c>
      <c r="H124" s="48" t="s">
        <v>1372</v>
      </c>
      <c r="I124" s="49">
        <v>873412</v>
      </c>
      <c r="J124" s="58" t="str">
        <f>VLOOKUP(I124,[1]Hoja6!A$1:B$57,2,FALSE)</f>
        <v>RADIOGRAFIA DE PELVIS (CADERA) COMPARATIVA    (54)</v>
      </c>
      <c r="K124" s="2"/>
      <c r="L124" s="2" t="s">
        <v>27</v>
      </c>
      <c r="M124" s="49">
        <v>1</v>
      </c>
      <c r="N124" s="57">
        <v>38610</v>
      </c>
      <c r="O124" s="57">
        <f t="shared" si="2"/>
        <v>27027</v>
      </c>
      <c r="P124" s="57">
        <f t="shared" si="3"/>
        <v>11583</v>
      </c>
    </row>
    <row r="125" spans="1:16" s="10" customFormat="1" x14ac:dyDescent="0.25">
      <c r="A125" s="44">
        <v>45421</v>
      </c>
      <c r="B125" s="45" t="s">
        <v>1370</v>
      </c>
      <c r="C125" s="46" t="s">
        <v>1371</v>
      </c>
      <c r="D125" s="2" t="s">
        <v>33</v>
      </c>
      <c r="E125" s="2" t="s">
        <v>224</v>
      </c>
      <c r="F125" s="47" t="s">
        <v>1110</v>
      </c>
      <c r="G125" s="47" t="s">
        <v>50</v>
      </c>
      <c r="H125" s="48" t="s">
        <v>1372</v>
      </c>
      <c r="I125" s="49">
        <v>873411</v>
      </c>
      <c r="J125" s="58" t="str">
        <f>VLOOKUP(I125,[1]Hoja6!A$1:B$57,2,FALSE)</f>
        <v>RADIOGRAFIA DE PELVIS O  ARTICULACION COXO-FEMORAL  (AP, LATERAL )</v>
      </c>
      <c r="K125" s="2"/>
      <c r="L125" s="2" t="s">
        <v>27</v>
      </c>
      <c r="M125" s="49">
        <v>1</v>
      </c>
      <c r="N125" s="57">
        <v>72540</v>
      </c>
      <c r="O125" s="57">
        <f t="shared" si="2"/>
        <v>50778</v>
      </c>
      <c r="P125" s="57">
        <f t="shared" si="3"/>
        <v>21762</v>
      </c>
    </row>
    <row r="126" spans="1:16" s="10" customFormat="1" x14ac:dyDescent="0.25">
      <c r="A126" s="44">
        <v>45421</v>
      </c>
      <c r="B126" s="45" t="s">
        <v>1373</v>
      </c>
      <c r="C126" s="46" t="s">
        <v>1374</v>
      </c>
      <c r="D126" s="2" t="s">
        <v>34</v>
      </c>
      <c r="E126" s="2" t="s">
        <v>288</v>
      </c>
      <c r="F126" s="47" t="s">
        <v>1110</v>
      </c>
      <c r="G126" s="47" t="s">
        <v>50</v>
      </c>
      <c r="H126" s="48" t="s">
        <v>1375</v>
      </c>
      <c r="I126" s="49">
        <v>873411</v>
      </c>
      <c r="J126" s="58" t="str">
        <f>VLOOKUP(I126,[1]Hoja6!A$1:B$57,2,FALSE)</f>
        <v>RADIOGRAFIA DE PELVIS O  ARTICULACION COXO-FEMORAL  (AP, LATERAL )</v>
      </c>
      <c r="K126" s="2"/>
      <c r="L126" s="2" t="s">
        <v>27</v>
      </c>
      <c r="M126" s="49">
        <v>1</v>
      </c>
      <c r="N126" s="57">
        <v>72540</v>
      </c>
      <c r="O126" s="57">
        <f t="shared" si="2"/>
        <v>50778</v>
      </c>
      <c r="P126" s="57">
        <f t="shared" si="3"/>
        <v>21762</v>
      </c>
    </row>
    <row r="127" spans="1:16" s="10" customFormat="1" x14ac:dyDescent="0.25">
      <c r="A127" s="44">
        <v>45421</v>
      </c>
      <c r="B127" s="45" t="s">
        <v>1373</v>
      </c>
      <c r="C127" s="46" t="s">
        <v>1374</v>
      </c>
      <c r="D127" s="2" t="s">
        <v>34</v>
      </c>
      <c r="E127" s="2" t="s">
        <v>288</v>
      </c>
      <c r="F127" s="47" t="s">
        <v>1110</v>
      </c>
      <c r="G127" s="47" t="s">
        <v>50</v>
      </c>
      <c r="H127" s="48" t="s">
        <v>1376</v>
      </c>
      <c r="I127" s="49">
        <v>873412</v>
      </c>
      <c r="J127" s="58" t="str">
        <f>VLOOKUP(I127,[1]Hoja6!A$1:B$57,2,FALSE)</f>
        <v>RADIOGRAFIA DE PELVIS (CADERA) COMPARATIVA    (54)</v>
      </c>
      <c r="K127" s="2"/>
      <c r="L127" s="2" t="s">
        <v>27</v>
      </c>
      <c r="M127" s="49">
        <v>1</v>
      </c>
      <c r="N127" s="57">
        <v>38610</v>
      </c>
      <c r="O127" s="57">
        <f t="shared" si="2"/>
        <v>27027</v>
      </c>
      <c r="P127" s="57">
        <f t="shared" si="3"/>
        <v>11583</v>
      </c>
    </row>
    <row r="128" spans="1:16" s="10" customFormat="1" x14ac:dyDescent="0.25">
      <c r="A128" s="44">
        <v>45421</v>
      </c>
      <c r="B128" s="45" t="s">
        <v>1377</v>
      </c>
      <c r="C128" s="46" t="s">
        <v>1378</v>
      </c>
      <c r="D128" s="2" t="s">
        <v>33</v>
      </c>
      <c r="E128" s="2" t="s">
        <v>302</v>
      </c>
      <c r="F128" s="47" t="s">
        <v>16</v>
      </c>
      <c r="G128" s="47" t="s">
        <v>31</v>
      </c>
      <c r="H128" s="48" t="s">
        <v>1379</v>
      </c>
      <c r="I128" s="49">
        <v>871121</v>
      </c>
      <c r="J128" s="58" t="str">
        <f>VLOOKUP(I128,[1]Hoja6!A$1:B$57,2,FALSE)</f>
        <v>RADIOGRAFIA DE TORAX (P.A.O A.P.Y LATERAL, DECUBITO LATERAL, OBLICUAS O LATERAL CON BARIO)</v>
      </c>
      <c r="K128" s="2"/>
      <c r="L128" s="2" t="s">
        <v>27</v>
      </c>
      <c r="M128" s="49">
        <v>1</v>
      </c>
      <c r="N128" s="57"/>
      <c r="O128" s="57">
        <f t="shared" si="2"/>
        <v>0</v>
      </c>
      <c r="P128" s="57">
        <f t="shared" si="3"/>
        <v>0</v>
      </c>
    </row>
    <row r="129" spans="1:16" s="10" customFormat="1" x14ac:dyDescent="0.25">
      <c r="A129" s="44">
        <v>45421</v>
      </c>
      <c r="B129" s="45" t="s">
        <v>1380</v>
      </c>
      <c r="C129" s="46" t="s">
        <v>1381</v>
      </c>
      <c r="D129" s="2" t="s">
        <v>1382</v>
      </c>
      <c r="E129" s="2" t="s">
        <v>47</v>
      </c>
      <c r="F129" s="47" t="s">
        <v>10</v>
      </c>
      <c r="G129" s="47" t="s">
        <v>50</v>
      </c>
      <c r="H129" s="48" t="s">
        <v>1383</v>
      </c>
      <c r="I129" s="49">
        <v>873210</v>
      </c>
      <c r="J129" s="58" t="str">
        <f>VLOOKUP(I129,[1]Hoja6!A$1:B$57,2,FALSE)</f>
        <v>RADIOGRAFIA DE DEDOS EN MANO</v>
      </c>
      <c r="K129" s="2"/>
      <c r="L129" s="2" t="s">
        <v>27</v>
      </c>
      <c r="M129" s="49">
        <v>1</v>
      </c>
      <c r="N129" s="57">
        <v>50670</v>
      </c>
      <c r="O129" s="57">
        <f t="shared" si="2"/>
        <v>35469</v>
      </c>
      <c r="P129" s="57">
        <f t="shared" si="3"/>
        <v>15201</v>
      </c>
    </row>
    <row r="130" spans="1:16" s="10" customFormat="1" x14ac:dyDescent="0.25">
      <c r="A130" s="44">
        <v>45421</v>
      </c>
      <c r="B130" s="45" t="s">
        <v>1384</v>
      </c>
      <c r="C130" s="46" t="s">
        <v>1385</v>
      </c>
      <c r="D130" s="2" t="s">
        <v>34</v>
      </c>
      <c r="E130" s="2" t="s">
        <v>285</v>
      </c>
      <c r="F130" s="47" t="s">
        <v>1110</v>
      </c>
      <c r="G130" s="47" t="s">
        <v>50</v>
      </c>
      <c r="H130" s="48" t="s">
        <v>1386</v>
      </c>
      <c r="I130" s="49">
        <v>871121</v>
      </c>
      <c r="J130" s="58" t="str">
        <f>VLOOKUP(I130,[1]Hoja6!A$1:B$57,2,FALSE)</f>
        <v>RADIOGRAFIA DE TORAX (P.A.O A.P.Y LATERAL, DECUBITO LATERAL, OBLICUAS O LATERAL CON BARIO)</v>
      </c>
      <c r="K130" s="2"/>
      <c r="L130" s="2" t="s">
        <v>27</v>
      </c>
      <c r="M130" s="49">
        <v>1</v>
      </c>
      <c r="N130" s="57">
        <v>93600</v>
      </c>
      <c r="O130" s="57">
        <f t="shared" si="2"/>
        <v>65519.999999999993</v>
      </c>
      <c r="P130" s="57">
        <f t="shared" si="3"/>
        <v>28080</v>
      </c>
    </row>
    <row r="131" spans="1:16" s="10" customFormat="1" x14ac:dyDescent="0.25">
      <c r="A131" s="44">
        <v>45421</v>
      </c>
      <c r="B131" s="45" t="s">
        <v>1384</v>
      </c>
      <c r="C131" s="46" t="s">
        <v>1385</v>
      </c>
      <c r="D131" s="2" t="s">
        <v>34</v>
      </c>
      <c r="E131" s="2" t="s">
        <v>285</v>
      </c>
      <c r="F131" s="47" t="s">
        <v>1110</v>
      </c>
      <c r="G131" s="47" t="s">
        <v>50</v>
      </c>
      <c r="H131" s="48" t="s">
        <v>1386</v>
      </c>
      <c r="I131" s="49">
        <v>873412</v>
      </c>
      <c r="J131" s="58" t="str">
        <f>VLOOKUP(I131,[1]Hoja6!A$1:B$57,2,FALSE)</f>
        <v>RADIOGRAFIA DE PELVIS (CADERA) COMPARATIVA    (54)</v>
      </c>
      <c r="K131" s="2"/>
      <c r="L131" s="2" t="s">
        <v>27</v>
      </c>
      <c r="M131" s="49">
        <v>1</v>
      </c>
      <c r="N131" s="57">
        <v>38610</v>
      </c>
      <c r="O131" s="57">
        <f t="shared" si="2"/>
        <v>27027</v>
      </c>
      <c r="P131" s="57">
        <f t="shared" si="3"/>
        <v>11583</v>
      </c>
    </row>
    <row r="132" spans="1:16" s="10" customFormat="1" x14ac:dyDescent="0.25">
      <c r="A132" s="44">
        <v>45421</v>
      </c>
      <c r="B132" s="45" t="s">
        <v>1384</v>
      </c>
      <c r="C132" s="46" t="s">
        <v>1385</v>
      </c>
      <c r="D132" s="2" t="s">
        <v>34</v>
      </c>
      <c r="E132" s="2" t="s">
        <v>285</v>
      </c>
      <c r="F132" s="47" t="s">
        <v>1110</v>
      </c>
      <c r="G132" s="47" t="s">
        <v>50</v>
      </c>
      <c r="H132" s="48" t="s">
        <v>1386</v>
      </c>
      <c r="I132" s="49">
        <v>873411</v>
      </c>
      <c r="J132" s="58" t="str">
        <f>VLOOKUP(I132,[1]Hoja6!A$1:B$57,2,FALSE)</f>
        <v>RADIOGRAFIA DE PELVIS O  ARTICULACION COXO-FEMORAL  (AP, LATERAL )</v>
      </c>
      <c r="K132" s="2"/>
      <c r="L132" s="2" t="s">
        <v>27</v>
      </c>
      <c r="M132" s="49">
        <v>1</v>
      </c>
      <c r="N132" s="57">
        <v>72540</v>
      </c>
      <c r="O132" s="57">
        <f t="shared" si="2"/>
        <v>50778</v>
      </c>
      <c r="P132" s="57">
        <f t="shared" si="3"/>
        <v>21762</v>
      </c>
    </row>
    <row r="133" spans="1:16" s="10" customFormat="1" x14ac:dyDescent="0.25">
      <c r="A133" s="44">
        <v>45421</v>
      </c>
      <c r="B133" s="45" t="s">
        <v>1387</v>
      </c>
      <c r="C133" s="46" t="s">
        <v>1388</v>
      </c>
      <c r="D133" s="2" t="s">
        <v>34</v>
      </c>
      <c r="E133" s="2" t="s">
        <v>199</v>
      </c>
      <c r="F133" s="47" t="s">
        <v>10</v>
      </c>
      <c r="G133" s="47" t="s">
        <v>50</v>
      </c>
      <c r="H133" s="48" t="s">
        <v>1389</v>
      </c>
      <c r="I133" s="49">
        <v>871121</v>
      </c>
      <c r="J133" s="58" t="str">
        <f>VLOOKUP(I133,[1]Hoja6!A$1:B$57,2,FALSE)</f>
        <v>RADIOGRAFIA DE TORAX (P.A.O A.P.Y LATERAL, DECUBITO LATERAL, OBLICUAS O LATERAL CON BARIO)</v>
      </c>
      <c r="K133" s="2"/>
      <c r="L133" s="2" t="s">
        <v>27</v>
      </c>
      <c r="M133" s="49">
        <v>1</v>
      </c>
      <c r="N133" s="57">
        <v>72000</v>
      </c>
      <c r="O133" s="57">
        <f t="shared" si="2"/>
        <v>50400</v>
      </c>
      <c r="P133" s="57">
        <f t="shared" si="3"/>
        <v>21600</v>
      </c>
    </row>
    <row r="134" spans="1:16" s="10" customFormat="1" x14ac:dyDescent="0.25">
      <c r="A134" s="44">
        <v>45421</v>
      </c>
      <c r="B134" s="45" t="s">
        <v>1390</v>
      </c>
      <c r="C134" s="46" t="s">
        <v>1391</v>
      </c>
      <c r="D134" s="2" t="s">
        <v>34</v>
      </c>
      <c r="E134" s="2" t="s">
        <v>322</v>
      </c>
      <c r="F134" s="47" t="s">
        <v>874</v>
      </c>
      <c r="G134" s="47" t="s">
        <v>50</v>
      </c>
      <c r="H134" s="48" t="s">
        <v>1392</v>
      </c>
      <c r="I134" s="49">
        <v>871111</v>
      </c>
      <c r="J134" s="58" t="str">
        <f>VLOOKUP(I134,[1]Hoja6!A$1:B$57,2,FALSE)</f>
        <v>RADIOGRAFIA DE REJA COSTAL</v>
      </c>
      <c r="K134" s="2"/>
      <c r="L134" s="2" t="s">
        <v>27</v>
      </c>
      <c r="M134" s="49">
        <v>1</v>
      </c>
      <c r="N134" s="57">
        <v>104000</v>
      </c>
      <c r="O134" s="57">
        <f t="shared" si="2"/>
        <v>72800</v>
      </c>
      <c r="P134" s="57">
        <f t="shared" si="3"/>
        <v>31200</v>
      </c>
    </row>
    <row r="135" spans="1:16" s="10" customFormat="1" x14ac:dyDescent="0.25">
      <c r="A135" s="44">
        <v>45421</v>
      </c>
      <c r="B135" s="45" t="s">
        <v>1393</v>
      </c>
      <c r="C135" s="46" t="s">
        <v>1394</v>
      </c>
      <c r="D135" s="2" t="s">
        <v>33</v>
      </c>
      <c r="E135" s="2" t="s">
        <v>353</v>
      </c>
      <c r="F135" s="47" t="s">
        <v>1202</v>
      </c>
      <c r="G135" s="47" t="s">
        <v>31</v>
      </c>
      <c r="H135" s="48" t="s">
        <v>1395</v>
      </c>
      <c r="I135" s="49">
        <v>873204</v>
      </c>
      <c r="J135" s="58" t="str">
        <f>VLOOKUP(I135,[1]Hoja6!A$1:B$57,2,FALSE)</f>
        <v>RADIOGRAFIA DE HOMBRO</v>
      </c>
      <c r="K135" s="2"/>
      <c r="L135" s="2" t="s">
        <v>27</v>
      </c>
      <c r="M135" s="49">
        <v>1</v>
      </c>
      <c r="N135" s="57"/>
      <c r="O135" s="57">
        <f t="shared" si="2"/>
        <v>0</v>
      </c>
      <c r="P135" s="57">
        <f t="shared" si="3"/>
        <v>0</v>
      </c>
    </row>
    <row r="136" spans="1:16" s="10" customFormat="1" x14ac:dyDescent="0.25">
      <c r="A136" s="44">
        <v>45421</v>
      </c>
      <c r="B136" s="45" t="s">
        <v>1393</v>
      </c>
      <c r="C136" s="46" t="s">
        <v>1394</v>
      </c>
      <c r="D136" s="2" t="s">
        <v>33</v>
      </c>
      <c r="E136" s="2" t="s">
        <v>353</v>
      </c>
      <c r="F136" s="47" t="s">
        <v>1202</v>
      </c>
      <c r="G136" s="47" t="s">
        <v>31</v>
      </c>
      <c r="H136" s="48" t="s">
        <v>1395</v>
      </c>
      <c r="I136" s="49">
        <v>873420</v>
      </c>
      <c r="J136" s="58" t="str">
        <f>VLOOKUP(I136,[1]Hoja6!A$1:B$57,2,FALSE)</f>
        <v>RADIOGRAFIA DE RODILLA AP, LATERAL</v>
      </c>
      <c r="K136" s="2"/>
      <c r="L136" s="2" t="s">
        <v>27</v>
      </c>
      <c r="M136" s="49">
        <v>1</v>
      </c>
      <c r="N136" s="57"/>
      <c r="O136" s="57">
        <f t="shared" si="2"/>
        <v>0</v>
      </c>
      <c r="P136" s="57">
        <f t="shared" si="3"/>
        <v>0</v>
      </c>
    </row>
    <row r="137" spans="1:16" s="10" customFormat="1" x14ac:dyDescent="0.25">
      <c r="A137" s="44">
        <v>45421</v>
      </c>
      <c r="B137" s="45" t="s">
        <v>1396</v>
      </c>
      <c r="C137" s="46" t="s">
        <v>1397</v>
      </c>
      <c r="D137" s="2" t="s">
        <v>33</v>
      </c>
      <c r="E137" s="2" t="s">
        <v>165</v>
      </c>
      <c r="F137" s="47" t="s">
        <v>1202</v>
      </c>
      <c r="G137" s="47" t="s">
        <v>31</v>
      </c>
      <c r="H137" s="48" t="s">
        <v>1398</v>
      </c>
      <c r="I137" s="49">
        <v>872002</v>
      </c>
      <c r="J137" s="58" t="str">
        <f>VLOOKUP(I137,[1]Hoja6!A$1:B$57,2,FALSE)</f>
        <v>RADIOGRAFIA DE ABDOMEN SIMPLE</v>
      </c>
      <c r="K137" s="2"/>
      <c r="L137" s="2" t="s">
        <v>27</v>
      </c>
      <c r="M137" s="49">
        <v>1</v>
      </c>
      <c r="N137" s="57"/>
      <c r="O137" s="57">
        <f t="shared" ref="O137:O201" si="4">+N137*70%</f>
        <v>0</v>
      </c>
      <c r="P137" s="57">
        <f t="shared" ref="P137:P201" si="5">+N137*30%</f>
        <v>0</v>
      </c>
    </row>
    <row r="138" spans="1:16" s="10" customFormat="1" x14ac:dyDescent="0.25">
      <c r="A138" s="44">
        <v>45421</v>
      </c>
      <c r="B138" s="45" t="s">
        <v>1399</v>
      </c>
      <c r="C138" s="46" t="s">
        <v>1400</v>
      </c>
      <c r="D138" s="2" t="s">
        <v>34</v>
      </c>
      <c r="E138" s="2" t="s">
        <v>353</v>
      </c>
      <c r="F138" s="47" t="s">
        <v>1401</v>
      </c>
      <c r="G138" s="47" t="s">
        <v>31</v>
      </c>
      <c r="H138" s="48" t="s">
        <v>1402</v>
      </c>
      <c r="I138" s="49">
        <v>871040</v>
      </c>
      <c r="J138" s="58" t="str">
        <f>VLOOKUP(I138,[1]Hoja6!A$1:B$57,2,FALSE)</f>
        <v>RADIOGRAFIA DE COLUMNA LUMBOSACRA</v>
      </c>
      <c r="K138" s="2"/>
      <c r="L138" s="2" t="s">
        <v>27</v>
      </c>
      <c r="M138" s="49">
        <v>1</v>
      </c>
      <c r="N138" s="57"/>
      <c r="O138" s="57">
        <f t="shared" si="4"/>
        <v>0</v>
      </c>
      <c r="P138" s="57">
        <f t="shared" si="5"/>
        <v>0</v>
      </c>
    </row>
    <row r="139" spans="1:16" s="10" customFormat="1" x14ac:dyDescent="0.25">
      <c r="A139" s="44">
        <v>45421</v>
      </c>
      <c r="B139" s="45" t="s">
        <v>1403</v>
      </c>
      <c r="C139" s="46" t="s">
        <v>1404</v>
      </c>
      <c r="D139" s="2" t="s">
        <v>34</v>
      </c>
      <c r="E139" s="2" t="s">
        <v>202</v>
      </c>
      <c r="F139" s="47" t="s">
        <v>402</v>
      </c>
      <c r="G139" s="47" t="s">
        <v>31</v>
      </c>
      <c r="H139" s="48" t="s">
        <v>1405</v>
      </c>
      <c r="I139" s="49">
        <v>873204</v>
      </c>
      <c r="J139" s="58" t="str">
        <f>VLOOKUP(I139,[1]Hoja6!A$1:B$57,2,FALSE)</f>
        <v>RADIOGRAFIA DE HOMBRO</v>
      </c>
      <c r="K139" s="2"/>
      <c r="L139" s="2" t="s">
        <v>27</v>
      </c>
      <c r="M139" s="49">
        <v>1</v>
      </c>
      <c r="N139" s="57"/>
      <c r="O139" s="57">
        <f t="shared" si="4"/>
        <v>0</v>
      </c>
      <c r="P139" s="57">
        <f t="shared" si="5"/>
        <v>0</v>
      </c>
    </row>
    <row r="140" spans="1:16" s="10" customFormat="1" x14ac:dyDescent="0.25">
      <c r="A140" s="44">
        <v>45421</v>
      </c>
      <c r="B140" s="45" t="s">
        <v>1403</v>
      </c>
      <c r="C140" s="46" t="s">
        <v>1404</v>
      </c>
      <c r="D140" s="2" t="s">
        <v>34</v>
      </c>
      <c r="E140" s="2" t="s">
        <v>202</v>
      </c>
      <c r="F140" s="47" t="s">
        <v>402</v>
      </c>
      <c r="G140" s="47" t="s">
        <v>31</v>
      </c>
      <c r="H140" s="48" t="s">
        <v>1405</v>
      </c>
      <c r="I140" s="49">
        <v>873205</v>
      </c>
      <c r="J140" s="58" t="str">
        <f>VLOOKUP(I140,[1]Hoja6!A$1:B$57,2,FALSE)</f>
        <v>RADIOGRAFIA DE CODO</v>
      </c>
      <c r="K140" s="2"/>
      <c r="L140" s="2" t="s">
        <v>27</v>
      </c>
      <c r="M140" s="49">
        <v>1</v>
      </c>
      <c r="N140" s="57"/>
      <c r="O140" s="57">
        <f t="shared" si="4"/>
        <v>0</v>
      </c>
      <c r="P140" s="57">
        <f t="shared" si="5"/>
        <v>0</v>
      </c>
    </row>
    <row r="141" spans="1:16" s="10" customFormat="1" x14ac:dyDescent="0.25">
      <c r="A141" s="44">
        <v>45421</v>
      </c>
      <c r="B141" s="45" t="s">
        <v>1403</v>
      </c>
      <c r="C141" s="46" t="s">
        <v>1406</v>
      </c>
      <c r="D141" s="2" t="s">
        <v>34</v>
      </c>
      <c r="E141" s="2" t="s">
        <v>202</v>
      </c>
      <c r="F141" s="47" t="s">
        <v>402</v>
      </c>
      <c r="G141" s="47" t="s">
        <v>31</v>
      </c>
      <c r="H141" s="48" t="s">
        <v>1405</v>
      </c>
      <c r="I141" s="49">
        <v>873412</v>
      </c>
      <c r="J141" s="58" t="str">
        <f>VLOOKUP(I141,[1]Hoja6!A$1:B$57,2,FALSE)</f>
        <v>RADIOGRAFIA DE PELVIS (CADERA) COMPARATIVA    (54)</v>
      </c>
      <c r="K141" s="2"/>
      <c r="L141" s="2" t="s">
        <v>27</v>
      </c>
      <c r="M141" s="49">
        <v>1</v>
      </c>
      <c r="N141" s="57"/>
      <c r="O141" s="57">
        <f t="shared" si="4"/>
        <v>0</v>
      </c>
      <c r="P141" s="57">
        <f t="shared" si="5"/>
        <v>0</v>
      </c>
    </row>
    <row r="142" spans="1:16" s="10" customFormat="1" x14ac:dyDescent="0.25">
      <c r="A142" s="44">
        <v>45421</v>
      </c>
      <c r="B142" s="45" t="s">
        <v>1403</v>
      </c>
      <c r="C142" s="46" t="s">
        <v>1406</v>
      </c>
      <c r="D142" s="2" t="s">
        <v>34</v>
      </c>
      <c r="E142" s="2" t="s">
        <v>202</v>
      </c>
      <c r="F142" s="47" t="s">
        <v>402</v>
      </c>
      <c r="G142" s="47" t="s">
        <v>31</v>
      </c>
      <c r="H142" s="48" t="s">
        <v>1405</v>
      </c>
      <c r="I142" s="49">
        <v>873420</v>
      </c>
      <c r="J142" s="58" t="str">
        <f>VLOOKUP(I142,[1]Hoja6!A$1:B$57,2,FALSE)</f>
        <v>RADIOGRAFIA DE RODILLA AP, LATERAL</v>
      </c>
      <c r="K142" s="2"/>
      <c r="L142" s="2" t="s">
        <v>27</v>
      </c>
      <c r="M142" s="49">
        <v>1</v>
      </c>
      <c r="N142" s="57"/>
      <c r="O142" s="57">
        <f t="shared" si="4"/>
        <v>0</v>
      </c>
      <c r="P142" s="57">
        <f t="shared" si="5"/>
        <v>0</v>
      </c>
    </row>
    <row r="143" spans="1:16" s="10" customFormat="1" x14ac:dyDescent="0.25">
      <c r="A143" s="44">
        <v>45421</v>
      </c>
      <c r="B143" s="45" t="s">
        <v>1407</v>
      </c>
      <c r="C143" s="46" t="s">
        <v>1408</v>
      </c>
      <c r="D143" s="2" t="s">
        <v>34</v>
      </c>
      <c r="E143" s="2" t="s">
        <v>308</v>
      </c>
      <c r="F143" s="47" t="s">
        <v>1202</v>
      </c>
      <c r="G143" s="47" t="s">
        <v>31</v>
      </c>
      <c r="H143" s="48" t="s">
        <v>1409</v>
      </c>
      <c r="I143" s="49">
        <v>871121</v>
      </c>
      <c r="J143" s="58" t="str">
        <f>VLOOKUP(I143,[1]Hoja6!A$1:B$57,2,FALSE)</f>
        <v>RADIOGRAFIA DE TORAX (P.A.O A.P.Y LATERAL, DECUBITO LATERAL, OBLICUAS O LATERAL CON BARIO)</v>
      </c>
      <c r="K143" s="2"/>
      <c r="L143" s="2" t="s">
        <v>27</v>
      </c>
      <c r="M143" s="49">
        <v>1</v>
      </c>
      <c r="N143" s="57"/>
      <c r="O143" s="57">
        <f t="shared" si="4"/>
        <v>0</v>
      </c>
      <c r="P143" s="57">
        <f t="shared" si="5"/>
        <v>0</v>
      </c>
    </row>
    <row r="144" spans="1:16" s="10" customFormat="1" x14ac:dyDescent="0.25">
      <c r="A144" s="44">
        <v>45421</v>
      </c>
      <c r="B144" s="45" t="s">
        <v>1410</v>
      </c>
      <c r="C144" s="46" t="s">
        <v>1411</v>
      </c>
      <c r="D144" s="2" t="s">
        <v>33</v>
      </c>
      <c r="E144" s="2" t="s">
        <v>114</v>
      </c>
      <c r="F144" s="47" t="s">
        <v>16</v>
      </c>
      <c r="G144" s="47" t="s">
        <v>31</v>
      </c>
      <c r="H144" s="48" t="s">
        <v>1412</v>
      </c>
      <c r="I144" s="49">
        <v>870107</v>
      </c>
      <c r="J144" s="58" t="str">
        <f>VLOOKUP(I144,[1]Hoja6!A$1:B$57,2,FALSE)</f>
        <v>RADIOGRAFIA DE HUESOS NASALES</v>
      </c>
      <c r="K144" s="2"/>
      <c r="L144" s="2" t="s">
        <v>27</v>
      </c>
      <c r="M144" s="49">
        <v>1</v>
      </c>
      <c r="N144" s="57"/>
      <c r="O144" s="57">
        <f t="shared" si="4"/>
        <v>0</v>
      </c>
      <c r="P144" s="57">
        <f t="shared" si="5"/>
        <v>0</v>
      </c>
    </row>
    <row r="145" spans="1:16" s="10" customFormat="1" x14ac:dyDescent="0.25">
      <c r="A145" s="44">
        <v>45422</v>
      </c>
      <c r="B145" s="45" t="s">
        <v>1413</v>
      </c>
      <c r="C145" s="46" t="s">
        <v>1414</v>
      </c>
      <c r="D145" s="2" t="s">
        <v>33</v>
      </c>
      <c r="E145" s="2" t="s">
        <v>206</v>
      </c>
      <c r="F145" s="47" t="s">
        <v>10</v>
      </c>
      <c r="G145" s="47" t="s">
        <v>217</v>
      </c>
      <c r="H145" s="48" t="s">
        <v>1415</v>
      </c>
      <c r="I145" s="49">
        <v>871111</v>
      </c>
      <c r="J145" s="58" t="str">
        <f>VLOOKUP(I145,[1]Hoja6!A$1:B$57,2,FALSE)</f>
        <v>RADIOGRAFIA DE REJA COSTAL</v>
      </c>
      <c r="K145" s="2"/>
      <c r="L145" s="2" t="s">
        <v>13</v>
      </c>
      <c r="M145" s="49">
        <v>1</v>
      </c>
      <c r="N145" s="57">
        <v>0</v>
      </c>
      <c r="O145" s="57">
        <f t="shared" si="4"/>
        <v>0</v>
      </c>
      <c r="P145" s="57">
        <f t="shared" si="5"/>
        <v>0</v>
      </c>
    </row>
    <row r="146" spans="1:16" s="10" customFormat="1" x14ac:dyDescent="0.25">
      <c r="A146" s="44">
        <v>45422</v>
      </c>
      <c r="B146" s="45" t="s">
        <v>1416</v>
      </c>
      <c r="C146" s="46" t="s">
        <v>1417</v>
      </c>
      <c r="D146" s="2" t="s">
        <v>34</v>
      </c>
      <c r="E146" s="2" t="s">
        <v>47</v>
      </c>
      <c r="F146" s="47" t="s">
        <v>1110</v>
      </c>
      <c r="G146" s="47" t="s">
        <v>50</v>
      </c>
      <c r="H146" s="48" t="s">
        <v>1418</v>
      </c>
      <c r="I146" s="49">
        <v>871121</v>
      </c>
      <c r="J146" s="58" t="str">
        <f>VLOOKUP(I146,[1]Hoja6!A$1:B$57,2,FALSE)</f>
        <v>RADIOGRAFIA DE TORAX (P.A.O A.P.Y LATERAL, DECUBITO LATERAL, OBLICUAS O LATERAL CON BARIO)</v>
      </c>
      <c r="K146" s="2"/>
      <c r="L146" s="2" t="s">
        <v>13</v>
      </c>
      <c r="M146" s="49">
        <v>1</v>
      </c>
      <c r="N146" s="57">
        <v>93600</v>
      </c>
      <c r="O146" s="57">
        <f t="shared" si="4"/>
        <v>65519.999999999993</v>
      </c>
      <c r="P146" s="57">
        <f t="shared" si="5"/>
        <v>28080</v>
      </c>
    </row>
    <row r="147" spans="1:16" s="10" customFormat="1" x14ac:dyDescent="0.25">
      <c r="A147" s="44">
        <v>45422</v>
      </c>
      <c r="B147" s="45" t="s">
        <v>1419</v>
      </c>
      <c r="C147" s="46" t="s">
        <v>1420</v>
      </c>
      <c r="D147" s="2" t="s">
        <v>34</v>
      </c>
      <c r="E147" s="2" t="s">
        <v>479</v>
      </c>
      <c r="F147" s="47" t="s">
        <v>1110</v>
      </c>
      <c r="G147" s="47" t="s">
        <v>50</v>
      </c>
      <c r="H147" s="48" t="s">
        <v>1421</v>
      </c>
      <c r="I147" s="49">
        <v>871121</v>
      </c>
      <c r="J147" s="58" t="str">
        <f>VLOOKUP(I147,[1]Hoja6!A$1:B$57,2,FALSE)</f>
        <v>RADIOGRAFIA DE TORAX (P.A.O A.P.Y LATERAL, DECUBITO LATERAL, OBLICUAS O LATERAL CON BARIO)</v>
      </c>
      <c r="K147" s="2"/>
      <c r="L147" s="2" t="s">
        <v>13</v>
      </c>
      <c r="M147" s="49">
        <v>1</v>
      </c>
      <c r="N147" s="57">
        <v>93600</v>
      </c>
      <c r="O147" s="57">
        <f t="shared" si="4"/>
        <v>65519.999999999993</v>
      </c>
      <c r="P147" s="57">
        <f t="shared" si="5"/>
        <v>28080</v>
      </c>
    </row>
    <row r="148" spans="1:16" s="10" customFormat="1" x14ac:dyDescent="0.25">
      <c r="A148" s="44">
        <v>45422</v>
      </c>
      <c r="B148" s="45" t="s">
        <v>1419</v>
      </c>
      <c r="C148" s="46" t="s">
        <v>1420</v>
      </c>
      <c r="D148" s="2" t="s">
        <v>34</v>
      </c>
      <c r="E148" s="2" t="s">
        <v>479</v>
      </c>
      <c r="F148" s="47" t="s">
        <v>1110</v>
      </c>
      <c r="G148" s="47" t="s">
        <v>50</v>
      </c>
      <c r="H148" s="48" t="s">
        <v>1421</v>
      </c>
      <c r="I148" s="49">
        <v>873204</v>
      </c>
      <c r="J148" s="58" t="str">
        <f>VLOOKUP(I148,[1]Hoja6!A$1:B$57,2,FALSE)</f>
        <v>RADIOGRAFIA DE HOMBRO</v>
      </c>
      <c r="K148" s="2"/>
      <c r="L148" s="2" t="s">
        <v>13</v>
      </c>
      <c r="M148" s="49">
        <v>1</v>
      </c>
      <c r="N148" s="57">
        <v>85410</v>
      </c>
      <c r="O148" s="57">
        <f t="shared" si="4"/>
        <v>59786.999999999993</v>
      </c>
      <c r="P148" s="57">
        <f t="shared" si="5"/>
        <v>25623</v>
      </c>
    </row>
    <row r="149" spans="1:16" s="10" customFormat="1" x14ac:dyDescent="0.25">
      <c r="A149" s="44">
        <v>45422</v>
      </c>
      <c r="B149" s="45" t="s">
        <v>1422</v>
      </c>
      <c r="C149" s="46" t="s">
        <v>1423</v>
      </c>
      <c r="D149" s="2" t="s">
        <v>34</v>
      </c>
      <c r="E149" s="2" t="s">
        <v>151</v>
      </c>
      <c r="F149" s="47" t="s">
        <v>16</v>
      </c>
      <c r="G149" s="47" t="s">
        <v>50</v>
      </c>
      <c r="H149" s="48" t="s">
        <v>1424</v>
      </c>
      <c r="I149" s="49">
        <v>871121</v>
      </c>
      <c r="J149" s="58" t="str">
        <f>VLOOKUP(I149,[1]Hoja6!A$1:B$57,2,FALSE)</f>
        <v>RADIOGRAFIA DE TORAX (P.A.O A.P.Y LATERAL, DECUBITO LATERAL, OBLICUAS O LATERAL CON BARIO)</v>
      </c>
      <c r="K149" s="2"/>
      <c r="L149" s="2" t="s">
        <v>13</v>
      </c>
      <c r="M149" s="49">
        <v>1</v>
      </c>
      <c r="N149" s="57">
        <v>83200</v>
      </c>
      <c r="O149" s="57">
        <f t="shared" si="4"/>
        <v>58239.999999999993</v>
      </c>
      <c r="P149" s="57">
        <f t="shared" si="5"/>
        <v>24960</v>
      </c>
    </row>
    <row r="150" spans="1:16" s="10" customFormat="1" x14ac:dyDescent="0.25">
      <c r="A150" s="44">
        <v>45422</v>
      </c>
      <c r="B150" s="45" t="s">
        <v>1425</v>
      </c>
      <c r="C150" s="46" t="s">
        <v>1426</v>
      </c>
      <c r="D150" s="2" t="s">
        <v>34</v>
      </c>
      <c r="E150" s="2" t="s">
        <v>104</v>
      </c>
      <c r="F150" s="47" t="s">
        <v>1110</v>
      </c>
      <c r="G150" s="47" t="s">
        <v>50</v>
      </c>
      <c r="H150" s="48" t="s">
        <v>1427</v>
      </c>
      <c r="I150" s="49">
        <v>871040</v>
      </c>
      <c r="J150" s="58" t="str">
        <f>VLOOKUP(I150,[1]Hoja6!A$1:B$57,2,FALSE)</f>
        <v>RADIOGRAFIA DE COLUMNA LUMBOSACRA</v>
      </c>
      <c r="K150" s="2"/>
      <c r="L150" s="2" t="s">
        <v>13</v>
      </c>
      <c r="M150" s="49">
        <v>1</v>
      </c>
      <c r="N150" s="57">
        <v>131850</v>
      </c>
      <c r="O150" s="57">
        <f t="shared" si="4"/>
        <v>92295</v>
      </c>
      <c r="P150" s="57">
        <f t="shared" si="5"/>
        <v>39555</v>
      </c>
    </row>
    <row r="151" spans="1:16" s="10" customFormat="1" x14ac:dyDescent="0.25">
      <c r="A151" s="44">
        <v>45422</v>
      </c>
      <c r="B151" s="45" t="s">
        <v>1428</v>
      </c>
      <c r="C151" s="46" t="s">
        <v>1429</v>
      </c>
      <c r="D151" s="2" t="s">
        <v>33</v>
      </c>
      <c r="E151" s="2" t="s">
        <v>302</v>
      </c>
      <c r="F151" s="47" t="s">
        <v>1110</v>
      </c>
      <c r="G151" s="47" t="s">
        <v>50</v>
      </c>
      <c r="H151" s="48" t="s">
        <v>1430</v>
      </c>
      <c r="I151" s="49">
        <v>873210</v>
      </c>
      <c r="J151" s="58" t="str">
        <f>VLOOKUP(I151,[1]Hoja6!A$1:B$57,2,FALSE)</f>
        <v>RADIOGRAFIA DE DEDOS EN MANO</v>
      </c>
      <c r="K151" s="2"/>
      <c r="L151" s="2" t="s">
        <v>13</v>
      </c>
      <c r="M151" s="49">
        <v>1</v>
      </c>
      <c r="N151" s="57">
        <v>65880</v>
      </c>
      <c r="O151" s="57">
        <f t="shared" si="4"/>
        <v>46116</v>
      </c>
      <c r="P151" s="57">
        <f t="shared" si="5"/>
        <v>19764</v>
      </c>
    </row>
    <row r="152" spans="1:16" s="10" customFormat="1" x14ac:dyDescent="0.25">
      <c r="A152" s="44">
        <v>45422</v>
      </c>
      <c r="B152" s="45" t="s">
        <v>1431</v>
      </c>
      <c r="C152" s="46" t="s">
        <v>1432</v>
      </c>
      <c r="D152" s="2" t="s">
        <v>34</v>
      </c>
      <c r="E152" s="2" t="s">
        <v>24</v>
      </c>
      <c r="F152" s="47" t="s">
        <v>16</v>
      </c>
      <c r="G152" s="47" t="s">
        <v>50</v>
      </c>
      <c r="H152" s="48" t="s">
        <v>1433</v>
      </c>
      <c r="I152" s="49">
        <v>871121</v>
      </c>
      <c r="J152" s="58" t="str">
        <f>VLOOKUP(I152,[1]Hoja6!A$1:B$57,2,FALSE)</f>
        <v>RADIOGRAFIA DE TORAX (P.A.O A.P.Y LATERAL, DECUBITO LATERAL, OBLICUAS O LATERAL CON BARIO)</v>
      </c>
      <c r="K152" s="2"/>
      <c r="L152" s="2" t="s">
        <v>13</v>
      </c>
      <c r="M152" s="49">
        <v>1</v>
      </c>
      <c r="N152" s="57">
        <v>83200</v>
      </c>
      <c r="O152" s="57">
        <f t="shared" si="4"/>
        <v>58239.999999999993</v>
      </c>
      <c r="P152" s="57">
        <f t="shared" si="5"/>
        <v>24960</v>
      </c>
    </row>
    <row r="153" spans="1:16" s="10" customFormat="1" x14ac:dyDescent="0.25">
      <c r="A153" s="88">
        <v>45422</v>
      </c>
      <c r="B153" s="89" t="s">
        <v>1431</v>
      </c>
      <c r="C153" s="90" t="s">
        <v>1432</v>
      </c>
      <c r="D153" s="15" t="s">
        <v>34</v>
      </c>
      <c r="E153" s="15" t="s">
        <v>24</v>
      </c>
      <c r="F153" s="91" t="s">
        <v>16</v>
      </c>
      <c r="G153" s="91" t="s">
        <v>50</v>
      </c>
      <c r="H153" s="92" t="s">
        <v>1433</v>
      </c>
      <c r="I153" s="93">
        <v>871020</v>
      </c>
      <c r="J153" s="58" t="str">
        <f>VLOOKUP(I153,[1]Hoja6!A$1:B$57,2,FALSE)</f>
        <v>RADIOGRAFIA DE COLUMNA TORACICA</v>
      </c>
      <c r="K153" s="2"/>
      <c r="L153" s="2" t="s">
        <v>13</v>
      </c>
      <c r="M153" s="49">
        <v>1</v>
      </c>
      <c r="N153" s="57">
        <v>93920</v>
      </c>
      <c r="O153" s="57">
        <f t="shared" si="4"/>
        <v>65744</v>
      </c>
      <c r="P153" s="57">
        <f t="shared" si="5"/>
        <v>28176</v>
      </c>
    </row>
    <row r="154" spans="1:16" s="10" customFormat="1" x14ac:dyDescent="0.25">
      <c r="A154" s="44">
        <v>45422</v>
      </c>
      <c r="B154" s="45" t="s">
        <v>1434</v>
      </c>
      <c r="C154" s="46" t="s">
        <v>1435</v>
      </c>
      <c r="D154" s="2" t="s">
        <v>34</v>
      </c>
      <c r="E154" s="2" t="s">
        <v>247</v>
      </c>
      <c r="F154" s="47" t="s">
        <v>30</v>
      </c>
      <c r="G154" s="47" t="s">
        <v>50</v>
      </c>
      <c r="H154" s="48" t="s">
        <v>1436</v>
      </c>
      <c r="I154" s="49">
        <v>873122</v>
      </c>
      <c r="J154" s="58" t="str">
        <f>VLOOKUP(I154,[1]Hoja6!A$1:B$57,2,FALSE)</f>
        <v>RADIOGRAFIA DE ANTEBRAZO</v>
      </c>
      <c r="K154" s="2"/>
      <c r="L154" s="2" t="s">
        <v>13</v>
      </c>
      <c r="M154" s="49">
        <v>1</v>
      </c>
      <c r="N154" s="57">
        <v>69700</v>
      </c>
      <c r="O154" s="57">
        <f t="shared" si="4"/>
        <v>48790</v>
      </c>
      <c r="P154" s="57">
        <f t="shared" si="5"/>
        <v>20910</v>
      </c>
    </row>
    <row r="155" spans="1:16" s="10" customFormat="1" x14ac:dyDescent="0.25">
      <c r="A155" s="44">
        <v>45422</v>
      </c>
      <c r="B155" s="45" t="s">
        <v>1437</v>
      </c>
      <c r="C155" s="46" t="s">
        <v>1438</v>
      </c>
      <c r="D155" s="2" t="s">
        <v>34</v>
      </c>
      <c r="E155" s="2" t="s">
        <v>253</v>
      </c>
      <c r="F155" s="47" t="s">
        <v>30</v>
      </c>
      <c r="G155" s="47" t="s">
        <v>50</v>
      </c>
      <c r="H155" s="48" t="s">
        <v>1439</v>
      </c>
      <c r="I155" s="49">
        <v>873333</v>
      </c>
      <c r="J155" s="58" t="str">
        <f>VLOOKUP(I155,[1]Hoja6!A$1:B$57,2,FALSE)</f>
        <v>RADIOGRAFÍA DE PIE (AP, LATERAL Y OBLICUA)</v>
      </c>
      <c r="K155" s="2"/>
      <c r="L155" s="2" t="s">
        <v>13</v>
      </c>
      <c r="M155" s="49">
        <v>1</v>
      </c>
      <c r="N155" s="57">
        <v>69700</v>
      </c>
      <c r="O155" s="57">
        <f t="shared" si="4"/>
        <v>48790</v>
      </c>
      <c r="P155" s="57">
        <f t="shared" si="5"/>
        <v>20910</v>
      </c>
    </row>
    <row r="156" spans="1:16" s="10" customFormat="1" x14ac:dyDescent="0.25">
      <c r="A156" s="44">
        <v>45422</v>
      </c>
      <c r="B156" s="45" t="s">
        <v>1441</v>
      </c>
      <c r="C156" s="46" t="s">
        <v>1442</v>
      </c>
      <c r="D156" s="2" t="s">
        <v>34</v>
      </c>
      <c r="E156" s="2" t="s">
        <v>341</v>
      </c>
      <c r="F156" s="47" t="s">
        <v>1110</v>
      </c>
      <c r="G156" s="47" t="s">
        <v>50</v>
      </c>
      <c r="H156" s="48" t="s">
        <v>1440</v>
      </c>
      <c r="I156" s="49">
        <v>871019</v>
      </c>
      <c r="J156" s="58" t="str">
        <f>VLOOKUP(I156,[1]Hoja6!A$1:B$57,2,FALSE)</f>
        <v>RADIOGRAFIA DE COLUMNA UNION CERVICO DORSAL</v>
      </c>
      <c r="K156" s="2"/>
      <c r="L156" s="2" t="s">
        <v>13</v>
      </c>
      <c r="M156" s="49">
        <v>1</v>
      </c>
      <c r="N156" s="57">
        <v>105660</v>
      </c>
      <c r="O156" s="57">
        <f t="shared" si="4"/>
        <v>73962</v>
      </c>
      <c r="P156" s="57">
        <f t="shared" si="5"/>
        <v>31698</v>
      </c>
    </row>
    <row r="157" spans="1:16" s="10" customFormat="1" x14ac:dyDescent="0.25">
      <c r="A157" s="44">
        <v>45422</v>
      </c>
      <c r="B157" s="45" t="s">
        <v>1443</v>
      </c>
      <c r="C157" s="46" t="s">
        <v>1444</v>
      </c>
      <c r="D157" s="2" t="s">
        <v>33</v>
      </c>
      <c r="E157" s="2" t="s">
        <v>302</v>
      </c>
      <c r="F157" s="47" t="s">
        <v>16</v>
      </c>
      <c r="G157" s="47" t="s">
        <v>217</v>
      </c>
      <c r="H157" s="48" t="s">
        <v>1445</v>
      </c>
      <c r="I157" s="49">
        <v>873420</v>
      </c>
      <c r="J157" s="58" t="str">
        <f>VLOOKUP(I157,[1]Hoja6!A$1:B$57,2,FALSE)</f>
        <v>RADIOGRAFIA DE RODILLA AP, LATERAL</v>
      </c>
      <c r="K157" s="2"/>
      <c r="L157" s="2" t="s">
        <v>13</v>
      </c>
      <c r="M157" s="49">
        <v>1</v>
      </c>
      <c r="N157" s="57"/>
      <c r="O157" s="57">
        <f t="shared" si="4"/>
        <v>0</v>
      </c>
      <c r="P157" s="57">
        <f t="shared" si="5"/>
        <v>0</v>
      </c>
    </row>
    <row r="158" spans="1:16" s="10" customFormat="1" x14ac:dyDescent="0.25">
      <c r="A158" s="44">
        <v>45422</v>
      </c>
      <c r="B158" s="45" t="s">
        <v>1446</v>
      </c>
      <c r="C158" s="46" t="s">
        <v>1447</v>
      </c>
      <c r="D158" s="2" t="s">
        <v>33</v>
      </c>
      <c r="E158" s="2" t="s">
        <v>269</v>
      </c>
      <c r="F158" s="47" t="s">
        <v>10</v>
      </c>
      <c r="G158" s="47" t="s">
        <v>50</v>
      </c>
      <c r="H158" s="48" t="s">
        <v>1448</v>
      </c>
      <c r="I158" s="49">
        <v>873205</v>
      </c>
      <c r="J158" s="58" t="str">
        <f>VLOOKUP(I158,[1]Hoja6!A$1:B$57,2,FALSE)</f>
        <v>RADIOGRAFIA DE CODO</v>
      </c>
      <c r="K158" s="2"/>
      <c r="L158" s="2" t="s">
        <v>13</v>
      </c>
      <c r="M158" s="49">
        <v>1</v>
      </c>
      <c r="N158" s="57">
        <v>65700</v>
      </c>
      <c r="O158" s="57">
        <f t="shared" si="4"/>
        <v>45990</v>
      </c>
      <c r="P158" s="57">
        <f t="shared" si="5"/>
        <v>19710</v>
      </c>
    </row>
    <row r="159" spans="1:16" s="10" customFormat="1" x14ac:dyDescent="0.25">
      <c r="A159" s="44">
        <v>45422</v>
      </c>
      <c r="B159" s="45" t="s">
        <v>1446</v>
      </c>
      <c r="C159" s="46" t="s">
        <v>1447</v>
      </c>
      <c r="D159" s="2" t="s">
        <v>33</v>
      </c>
      <c r="E159" s="2" t="s">
        <v>269</v>
      </c>
      <c r="F159" s="47" t="s">
        <v>10</v>
      </c>
      <c r="G159" s="47" t="s">
        <v>50</v>
      </c>
      <c r="H159" s="48" t="s">
        <v>1448</v>
      </c>
      <c r="I159" s="49">
        <v>873210</v>
      </c>
      <c r="J159" s="58" t="str">
        <f>VLOOKUP(I159,[1]Hoja6!A$1:B$57,2,FALSE)</f>
        <v>RADIOGRAFIA DE DEDOS EN MANO</v>
      </c>
      <c r="K159" s="2"/>
      <c r="L159" s="2" t="s">
        <v>13</v>
      </c>
      <c r="M159" s="49">
        <v>1</v>
      </c>
      <c r="N159" s="57">
        <v>50670</v>
      </c>
      <c r="O159" s="57">
        <f t="shared" si="4"/>
        <v>35469</v>
      </c>
      <c r="P159" s="57">
        <f t="shared" si="5"/>
        <v>15201</v>
      </c>
    </row>
    <row r="160" spans="1:16" s="10" customFormat="1" x14ac:dyDescent="0.25">
      <c r="A160" s="44">
        <v>45422</v>
      </c>
      <c r="B160" s="45" t="s">
        <v>1449</v>
      </c>
      <c r="C160" s="46" t="s">
        <v>1450</v>
      </c>
      <c r="D160" s="2" t="s">
        <v>33</v>
      </c>
      <c r="E160" s="2" t="s">
        <v>224</v>
      </c>
      <c r="F160" s="47" t="s">
        <v>16</v>
      </c>
      <c r="G160" s="47" t="s">
        <v>50</v>
      </c>
      <c r="H160" s="48" t="s">
        <v>1451</v>
      </c>
      <c r="I160" s="49">
        <v>873420</v>
      </c>
      <c r="J160" s="58" t="str">
        <f>VLOOKUP(I160,[1]Hoja6!A$1:B$57,2,FALSE)</f>
        <v>RADIOGRAFIA DE RODILLA AP, LATERAL</v>
      </c>
      <c r="K160" s="2"/>
      <c r="L160" s="2" t="s">
        <v>13</v>
      </c>
      <c r="M160" s="49">
        <v>1</v>
      </c>
      <c r="N160" s="57">
        <v>75920</v>
      </c>
      <c r="O160" s="57">
        <f t="shared" si="4"/>
        <v>53144</v>
      </c>
      <c r="P160" s="57">
        <f t="shared" si="5"/>
        <v>22776</v>
      </c>
    </row>
    <row r="161" spans="1:16" s="10" customFormat="1" x14ac:dyDescent="0.25">
      <c r="A161" s="44">
        <v>45422</v>
      </c>
      <c r="B161" s="45" t="s">
        <v>1452</v>
      </c>
      <c r="C161" s="46" t="s">
        <v>1453</v>
      </c>
      <c r="D161" s="2" t="s">
        <v>34</v>
      </c>
      <c r="E161" s="2" t="s">
        <v>162</v>
      </c>
      <c r="F161" s="47" t="s">
        <v>1454</v>
      </c>
      <c r="G161" s="47" t="s">
        <v>217</v>
      </c>
      <c r="H161" s="48" t="s">
        <v>1455</v>
      </c>
      <c r="I161" s="49">
        <v>873312</v>
      </c>
      <c r="J161" s="58" t="str">
        <f>VLOOKUP(I161,[1]Hoja6!A$1:B$57,2,FALSE)</f>
        <v>RADIOGRAFIA DE FEMUR AP Y  LATERAL</v>
      </c>
      <c r="K161" s="2"/>
      <c r="L161" s="2" t="s">
        <v>13</v>
      </c>
      <c r="M161" s="49">
        <v>1</v>
      </c>
      <c r="N161" s="57">
        <v>0</v>
      </c>
      <c r="O161" s="57">
        <f t="shared" si="4"/>
        <v>0</v>
      </c>
      <c r="P161" s="57">
        <f t="shared" si="5"/>
        <v>0</v>
      </c>
    </row>
    <row r="162" spans="1:16" s="10" customFormat="1" x14ac:dyDescent="0.25">
      <c r="A162" s="44">
        <v>45422</v>
      </c>
      <c r="B162" s="45" t="s">
        <v>1452</v>
      </c>
      <c r="C162" s="46" t="s">
        <v>1453</v>
      </c>
      <c r="D162" s="2" t="s">
        <v>34</v>
      </c>
      <c r="E162" s="2" t="s">
        <v>162</v>
      </c>
      <c r="F162" s="47" t="s">
        <v>1454</v>
      </c>
      <c r="G162" s="47" t="s">
        <v>217</v>
      </c>
      <c r="H162" s="48" t="s">
        <v>1455</v>
      </c>
      <c r="I162" s="49">
        <v>873412</v>
      </c>
      <c r="J162" s="58" t="str">
        <f>VLOOKUP(I162,[1]Hoja6!A$1:B$57,2,FALSE)</f>
        <v>RADIOGRAFIA DE PELVIS (CADERA) COMPARATIVA    (54)</v>
      </c>
      <c r="K162" s="2"/>
      <c r="L162" s="2" t="s">
        <v>13</v>
      </c>
      <c r="M162" s="49">
        <v>1</v>
      </c>
      <c r="N162" s="57">
        <v>0</v>
      </c>
      <c r="O162" s="57">
        <f t="shared" si="4"/>
        <v>0</v>
      </c>
      <c r="P162" s="57">
        <f t="shared" si="5"/>
        <v>0</v>
      </c>
    </row>
    <row r="163" spans="1:16" s="10" customFormat="1" x14ac:dyDescent="0.25">
      <c r="A163" s="44">
        <v>45422</v>
      </c>
      <c r="B163" s="45" t="s">
        <v>1456</v>
      </c>
      <c r="C163" s="46" t="s">
        <v>1457</v>
      </c>
      <c r="D163" s="2" t="s">
        <v>33</v>
      </c>
      <c r="E163" s="2" t="s">
        <v>292</v>
      </c>
      <c r="F163" s="47" t="s">
        <v>1110</v>
      </c>
      <c r="G163" s="47" t="s">
        <v>50</v>
      </c>
      <c r="H163" s="48" t="s">
        <v>1458</v>
      </c>
      <c r="I163" s="49">
        <v>873420</v>
      </c>
      <c r="J163" s="58" t="str">
        <f>VLOOKUP(I163,[1]Hoja6!A$1:B$57,2,FALSE)</f>
        <v>RADIOGRAFIA DE RODILLA AP, LATERAL</v>
      </c>
      <c r="K163" s="2"/>
      <c r="L163" s="2" t="s">
        <v>13</v>
      </c>
      <c r="M163" s="49">
        <v>1</v>
      </c>
      <c r="N163" s="57">
        <v>85410</v>
      </c>
      <c r="O163" s="57">
        <f t="shared" si="4"/>
        <v>59786.999999999993</v>
      </c>
      <c r="P163" s="57">
        <f t="shared" si="5"/>
        <v>25623</v>
      </c>
    </row>
    <row r="164" spans="1:16" s="10" customFormat="1" x14ac:dyDescent="0.25">
      <c r="A164" s="44">
        <v>45422</v>
      </c>
      <c r="B164" s="45" t="s">
        <v>1459</v>
      </c>
      <c r="C164" s="46" t="s">
        <v>1460</v>
      </c>
      <c r="D164" s="2" t="s">
        <v>33</v>
      </c>
      <c r="E164" s="2" t="s">
        <v>308</v>
      </c>
      <c r="F164" s="47" t="s">
        <v>1202</v>
      </c>
      <c r="G164" s="47" t="s">
        <v>217</v>
      </c>
      <c r="H164" s="48" t="s">
        <v>1461</v>
      </c>
      <c r="I164" s="49">
        <v>873313</v>
      </c>
      <c r="J164" s="58" t="str">
        <f>VLOOKUP(I164,[1]Hoja6!A$1:B$57,2,FALSE)</f>
        <v>RADIOGRAFIA DE PIERNA AP Y LATERAL</v>
      </c>
      <c r="K164" s="2"/>
      <c r="L164" s="2" t="s">
        <v>13</v>
      </c>
      <c r="M164" s="49">
        <v>1</v>
      </c>
      <c r="N164" s="57">
        <v>0</v>
      </c>
      <c r="O164" s="57">
        <f t="shared" si="4"/>
        <v>0</v>
      </c>
      <c r="P164" s="57">
        <f t="shared" si="5"/>
        <v>0</v>
      </c>
    </row>
    <row r="165" spans="1:16" s="10" customFormat="1" x14ac:dyDescent="0.25">
      <c r="A165" s="44">
        <v>45422</v>
      </c>
      <c r="B165" s="45" t="s">
        <v>1459</v>
      </c>
      <c r="C165" s="46" t="s">
        <v>1460</v>
      </c>
      <c r="D165" s="2" t="s">
        <v>33</v>
      </c>
      <c r="E165" s="2" t="s">
        <v>308</v>
      </c>
      <c r="F165" s="47" t="s">
        <v>1202</v>
      </c>
      <c r="G165" s="47" t="s">
        <v>217</v>
      </c>
      <c r="H165" s="48" t="s">
        <v>1461</v>
      </c>
      <c r="I165" s="49">
        <v>873420</v>
      </c>
      <c r="J165" s="58" t="str">
        <f>VLOOKUP(I165,[1]Hoja6!A$1:B$57,2,FALSE)</f>
        <v>RADIOGRAFIA DE RODILLA AP, LATERAL</v>
      </c>
      <c r="K165" s="2"/>
      <c r="L165" s="2" t="s">
        <v>13</v>
      </c>
      <c r="M165" s="49">
        <v>1</v>
      </c>
      <c r="N165" s="57">
        <v>0</v>
      </c>
      <c r="O165" s="57">
        <f t="shared" si="4"/>
        <v>0</v>
      </c>
      <c r="P165" s="57">
        <f t="shared" si="5"/>
        <v>0</v>
      </c>
    </row>
    <row r="166" spans="1:16" s="10" customFormat="1" x14ac:dyDescent="0.25">
      <c r="A166" s="44">
        <v>45422</v>
      </c>
      <c r="B166" s="45" t="s">
        <v>1464</v>
      </c>
      <c r="C166" s="46" t="s">
        <v>1463</v>
      </c>
      <c r="D166" s="2" t="s">
        <v>34</v>
      </c>
      <c r="E166" s="2" t="s">
        <v>826</v>
      </c>
      <c r="F166" s="47" t="s">
        <v>10</v>
      </c>
      <c r="G166" s="47" t="s">
        <v>217</v>
      </c>
      <c r="H166" s="48" t="s">
        <v>1462</v>
      </c>
      <c r="I166" s="49">
        <v>870001</v>
      </c>
      <c r="J166" s="58" t="str">
        <f>VLOOKUP(I166,[1]Hoja6!A$1:B$57,2,FALSE)</f>
        <v>RADIOGRAFIA DE CRANEO SIMPLE</v>
      </c>
      <c r="K166" s="2"/>
      <c r="L166" s="2" t="s">
        <v>13</v>
      </c>
      <c r="M166" s="49">
        <v>1</v>
      </c>
      <c r="N166" s="57">
        <v>0</v>
      </c>
      <c r="O166" s="57">
        <f t="shared" si="4"/>
        <v>0</v>
      </c>
      <c r="P166" s="57">
        <f t="shared" si="5"/>
        <v>0</v>
      </c>
    </row>
    <row r="167" spans="1:16" s="10" customFormat="1" x14ac:dyDescent="0.25">
      <c r="A167" s="44">
        <v>45423</v>
      </c>
      <c r="B167" s="45" t="s">
        <v>1465</v>
      </c>
      <c r="C167" s="46" t="s">
        <v>1466</v>
      </c>
      <c r="D167" s="2" t="s">
        <v>34</v>
      </c>
      <c r="E167" s="2" t="s">
        <v>162</v>
      </c>
      <c r="F167" s="47" t="s">
        <v>402</v>
      </c>
      <c r="G167" s="47" t="s">
        <v>31</v>
      </c>
      <c r="H167" s="48" t="s">
        <v>1467</v>
      </c>
      <c r="I167" s="49">
        <v>873313</v>
      </c>
      <c r="J167" s="58" t="str">
        <f>VLOOKUP(I167,[1]Hoja6!A$1:B$57,2,FALSE)</f>
        <v>RADIOGRAFIA DE PIERNA AP Y LATERAL</v>
      </c>
      <c r="K167" s="2"/>
      <c r="L167" s="2" t="s">
        <v>27</v>
      </c>
      <c r="M167" s="49">
        <v>1</v>
      </c>
      <c r="N167" s="57"/>
      <c r="O167" s="57">
        <f t="shared" si="4"/>
        <v>0</v>
      </c>
      <c r="P167" s="57">
        <f t="shared" si="5"/>
        <v>0</v>
      </c>
    </row>
    <row r="168" spans="1:16" s="10" customFormat="1" x14ac:dyDescent="0.25">
      <c r="A168" s="44">
        <v>45423</v>
      </c>
      <c r="B168" s="45" t="s">
        <v>1465</v>
      </c>
      <c r="C168" s="46" t="s">
        <v>1466</v>
      </c>
      <c r="D168" s="2" t="s">
        <v>34</v>
      </c>
      <c r="E168" s="2" t="s">
        <v>162</v>
      </c>
      <c r="F168" s="47" t="s">
        <v>402</v>
      </c>
      <c r="G168" s="47" t="s">
        <v>31</v>
      </c>
      <c r="H168" s="48" t="s">
        <v>1467</v>
      </c>
      <c r="I168" s="49">
        <v>873431</v>
      </c>
      <c r="J168" s="58" t="str">
        <f>VLOOKUP(I168,[1]Hoja6!A$1:B$57,2,FALSE)</f>
        <v>RADIOGRAFIA DE TOBILLO AP LATERAL Y ROTACION INTERNA</v>
      </c>
      <c r="K168" s="2"/>
      <c r="L168" s="2" t="s">
        <v>27</v>
      </c>
      <c r="M168" s="49">
        <v>1</v>
      </c>
      <c r="N168" s="57"/>
      <c r="O168" s="57">
        <f t="shared" si="4"/>
        <v>0</v>
      </c>
      <c r="P168" s="57">
        <f t="shared" si="5"/>
        <v>0</v>
      </c>
    </row>
    <row r="169" spans="1:16" s="10" customFormat="1" x14ac:dyDescent="0.25">
      <c r="A169" s="44">
        <v>45423</v>
      </c>
      <c r="B169" s="45" t="s">
        <v>1468</v>
      </c>
      <c r="C169" s="46" t="s">
        <v>1469</v>
      </c>
      <c r="D169" s="2" t="s">
        <v>33</v>
      </c>
      <c r="E169" s="2" t="s">
        <v>353</v>
      </c>
      <c r="F169" s="47" t="s">
        <v>16</v>
      </c>
      <c r="G169" s="47" t="s">
        <v>31</v>
      </c>
      <c r="H169" s="48" t="s">
        <v>1470</v>
      </c>
      <c r="I169" s="49">
        <v>873205</v>
      </c>
      <c r="J169" s="58" t="str">
        <f>VLOOKUP(I169,[1]Hoja6!A$1:B$57,2,FALSE)</f>
        <v>RADIOGRAFIA DE CODO</v>
      </c>
      <c r="K169" s="2"/>
      <c r="L169" s="2" t="s">
        <v>27</v>
      </c>
      <c r="M169" s="49">
        <v>1</v>
      </c>
      <c r="N169" s="57"/>
      <c r="O169" s="57">
        <f t="shared" si="4"/>
        <v>0</v>
      </c>
      <c r="P169" s="57">
        <f t="shared" si="5"/>
        <v>0</v>
      </c>
    </row>
    <row r="170" spans="1:16" s="10" customFormat="1" x14ac:dyDescent="0.25">
      <c r="A170" s="44">
        <v>45423</v>
      </c>
      <c r="B170" s="45" t="s">
        <v>1468</v>
      </c>
      <c r="C170" s="46" t="s">
        <v>1469</v>
      </c>
      <c r="D170" s="2" t="s">
        <v>33</v>
      </c>
      <c r="E170" s="2" t="s">
        <v>353</v>
      </c>
      <c r="F170" s="47" t="s">
        <v>16</v>
      </c>
      <c r="G170" s="47" t="s">
        <v>31</v>
      </c>
      <c r="H170" s="48" t="s">
        <v>1470</v>
      </c>
      <c r="I170" s="49">
        <v>873206</v>
      </c>
      <c r="J170" s="58" t="str">
        <f>VLOOKUP(I170,[1]Hoja6!A$1:B$57,2,FALSE)</f>
        <v>RADIOGRAFIA DE MUÑECA</v>
      </c>
      <c r="K170" s="2"/>
      <c r="L170" s="2" t="s">
        <v>27</v>
      </c>
      <c r="M170" s="49">
        <v>1</v>
      </c>
      <c r="N170" s="57"/>
      <c r="O170" s="57">
        <f t="shared" si="4"/>
        <v>0</v>
      </c>
      <c r="P170" s="57">
        <f t="shared" si="5"/>
        <v>0</v>
      </c>
    </row>
    <row r="171" spans="1:16" s="10" customFormat="1" x14ac:dyDescent="0.25">
      <c r="A171" s="44">
        <v>45423</v>
      </c>
      <c r="B171" s="45" t="s">
        <v>1471</v>
      </c>
      <c r="C171" s="46" t="s">
        <v>1472</v>
      </c>
      <c r="D171" s="2" t="s">
        <v>34</v>
      </c>
      <c r="E171" s="2" t="s">
        <v>37</v>
      </c>
      <c r="F171" s="47" t="s">
        <v>1473</v>
      </c>
      <c r="G171" s="47" t="s">
        <v>31</v>
      </c>
      <c r="H171" s="48" t="s">
        <v>1474</v>
      </c>
      <c r="I171" s="49">
        <v>870001</v>
      </c>
      <c r="J171" s="58" t="str">
        <f>VLOOKUP(I171,[1]Hoja6!A$1:B$57,2,FALSE)</f>
        <v>RADIOGRAFIA DE CRANEO SIMPLE</v>
      </c>
      <c r="K171" s="2"/>
      <c r="L171" s="2" t="s">
        <v>27</v>
      </c>
      <c r="M171" s="49">
        <v>1</v>
      </c>
      <c r="N171" s="57"/>
      <c r="O171" s="57">
        <f t="shared" si="4"/>
        <v>0</v>
      </c>
      <c r="P171" s="57">
        <f t="shared" si="5"/>
        <v>0</v>
      </c>
    </row>
    <row r="172" spans="1:16" s="10" customFormat="1" x14ac:dyDescent="0.25">
      <c r="A172" s="44">
        <v>45423</v>
      </c>
      <c r="B172" s="45" t="s">
        <v>1471</v>
      </c>
      <c r="C172" s="46" t="s">
        <v>1472</v>
      </c>
      <c r="D172" s="2" t="s">
        <v>34</v>
      </c>
      <c r="E172" s="2" t="s">
        <v>37</v>
      </c>
      <c r="F172" s="47" t="s">
        <v>130</v>
      </c>
      <c r="G172" s="47" t="s">
        <v>217</v>
      </c>
      <c r="H172" s="48" t="s">
        <v>1474</v>
      </c>
      <c r="I172" s="49">
        <v>873210</v>
      </c>
      <c r="J172" s="58" t="str">
        <f>VLOOKUP(I172,[1]Hoja6!A$1:B$57,2,FALSE)</f>
        <v>RADIOGRAFIA DE DEDOS EN MANO</v>
      </c>
      <c r="K172" s="2"/>
      <c r="L172" s="2" t="s">
        <v>27</v>
      </c>
      <c r="M172" s="49">
        <v>1</v>
      </c>
      <c r="N172" s="57"/>
      <c r="O172" s="57">
        <f t="shared" si="4"/>
        <v>0</v>
      </c>
      <c r="P172" s="57">
        <f t="shared" si="5"/>
        <v>0</v>
      </c>
    </row>
    <row r="173" spans="1:16" s="10" customFormat="1" x14ac:dyDescent="0.25">
      <c r="A173" s="44">
        <v>45423</v>
      </c>
      <c r="B173" s="45" t="s">
        <v>1475</v>
      </c>
      <c r="C173" s="46" t="s">
        <v>1476</v>
      </c>
      <c r="D173" s="2" t="s">
        <v>34</v>
      </c>
      <c r="E173" s="2" t="s">
        <v>278</v>
      </c>
      <c r="F173" s="47" t="s">
        <v>410</v>
      </c>
      <c r="G173" s="47" t="s">
        <v>50</v>
      </c>
      <c r="H173" s="48" t="s">
        <v>1477</v>
      </c>
      <c r="I173" s="49">
        <v>873333</v>
      </c>
      <c r="J173" s="58" t="str">
        <f>VLOOKUP(I173,[1]Hoja6!A$1:B$57,2,FALSE)</f>
        <v>RADIOGRAFÍA DE PIE (AP, LATERAL Y OBLICUA)</v>
      </c>
      <c r="K173" s="2"/>
      <c r="L173" s="2" t="s">
        <v>27</v>
      </c>
      <c r="M173" s="49">
        <v>1</v>
      </c>
      <c r="N173" s="57">
        <v>73200</v>
      </c>
      <c r="O173" s="57">
        <f t="shared" si="4"/>
        <v>51240</v>
      </c>
      <c r="P173" s="57">
        <f t="shared" si="5"/>
        <v>21960</v>
      </c>
    </row>
    <row r="174" spans="1:16" s="10" customFormat="1" x14ac:dyDescent="0.25">
      <c r="A174" s="44">
        <v>45423</v>
      </c>
      <c r="B174" s="45" t="s">
        <v>1478</v>
      </c>
      <c r="C174" s="46" t="s">
        <v>1479</v>
      </c>
      <c r="D174" s="2" t="s">
        <v>34</v>
      </c>
      <c r="E174" s="2" t="s">
        <v>1480</v>
      </c>
      <c r="F174" s="47" t="s">
        <v>365</v>
      </c>
      <c r="G174" s="47" t="s">
        <v>31</v>
      </c>
      <c r="H174" s="48" t="s">
        <v>1481</v>
      </c>
      <c r="I174" s="49">
        <v>871040</v>
      </c>
      <c r="J174" s="58" t="str">
        <f>VLOOKUP(I174,[1]Hoja6!A$1:B$57,2,FALSE)</f>
        <v>RADIOGRAFIA DE COLUMNA LUMBOSACRA</v>
      </c>
      <c r="K174" s="2"/>
      <c r="L174" s="2" t="s">
        <v>27</v>
      </c>
      <c r="M174" s="49">
        <v>1</v>
      </c>
      <c r="N174" s="57"/>
      <c r="O174" s="57">
        <f t="shared" si="4"/>
        <v>0</v>
      </c>
      <c r="P174" s="57">
        <f t="shared" si="5"/>
        <v>0</v>
      </c>
    </row>
    <row r="175" spans="1:16" s="10" customFormat="1" x14ac:dyDescent="0.25">
      <c r="A175" s="44">
        <v>45423</v>
      </c>
      <c r="B175" s="45" t="s">
        <v>1482</v>
      </c>
      <c r="C175" s="46" t="s">
        <v>1483</v>
      </c>
      <c r="D175" s="2" t="s">
        <v>34</v>
      </c>
      <c r="E175" s="2" t="s">
        <v>1150</v>
      </c>
      <c r="F175" s="47" t="s">
        <v>10</v>
      </c>
      <c r="G175" s="47" t="s">
        <v>31</v>
      </c>
      <c r="H175" s="48" t="s">
        <v>1484</v>
      </c>
      <c r="I175" s="49">
        <v>873210</v>
      </c>
      <c r="J175" s="58" t="str">
        <f>VLOOKUP(I175,[1]Hoja6!A$1:B$57,2,FALSE)</f>
        <v>RADIOGRAFIA DE DEDOS EN MANO</v>
      </c>
      <c r="K175" s="2"/>
      <c r="L175" s="2" t="s">
        <v>27</v>
      </c>
      <c r="M175" s="49" t="s">
        <v>1485</v>
      </c>
      <c r="N175" s="57"/>
      <c r="O175" s="57">
        <f t="shared" si="4"/>
        <v>0</v>
      </c>
      <c r="P175" s="57">
        <f t="shared" si="5"/>
        <v>0</v>
      </c>
    </row>
    <row r="176" spans="1:16" s="10" customFormat="1" x14ac:dyDescent="0.25">
      <c r="A176" s="44">
        <v>45426</v>
      </c>
      <c r="B176" s="45" t="s">
        <v>1486</v>
      </c>
      <c r="C176" s="46" t="s">
        <v>1487</v>
      </c>
      <c r="D176" s="2" t="s">
        <v>34</v>
      </c>
      <c r="E176" s="2" t="s">
        <v>367</v>
      </c>
      <c r="F176" s="47" t="s">
        <v>1110</v>
      </c>
      <c r="G176" s="47" t="s">
        <v>50</v>
      </c>
      <c r="H176" s="48" t="s">
        <v>1488</v>
      </c>
      <c r="I176" s="49">
        <v>873210</v>
      </c>
      <c r="J176" s="58" t="str">
        <f>VLOOKUP(I176,[1]Hoja6!A$1:B$57,2,FALSE)</f>
        <v>RADIOGRAFIA DE DEDOS EN MANO</v>
      </c>
      <c r="K176" s="2"/>
      <c r="L176" s="2" t="s">
        <v>13</v>
      </c>
      <c r="M176" s="49">
        <v>1</v>
      </c>
      <c r="N176" s="57">
        <v>65880</v>
      </c>
      <c r="O176" s="57">
        <f t="shared" si="4"/>
        <v>46116</v>
      </c>
      <c r="P176" s="57">
        <f t="shared" si="5"/>
        <v>19764</v>
      </c>
    </row>
    <row r="177" spans="1:16" s="10" customFormat="1" x14ac:dyDescent="0.25">
      <c r="A177" s="44">
        <v>45426</v>
      </c>
      <c r="B177" s="45" t="s">
        <v>1486</v>
      </c>
      <c r="C177" s="46" t="s">
        <v>1487</v>
      </c>
      <c r="D177" s="2" t="s">
        <v>34</v>
      </c>
      <c r="E177" s="2" t="s">
        <v>367</v>
      </c>
      <c r="F177" s="47" t="s">
        <v>1110</v>
      </c>
      <c r="G177" s="47" t="s">
        <v>50</v>
      </c>
      <c r="H177" s="48" t="s">
        <v>1488</v>
      </c>
      <c r="I177" s="49">
        <v>873411</v>
      </c>
      <c r="J177" s="58" t="str">
        <f>VLOOKUP(I177,[1]Hoja6!A$1:B$57,2,FALSE)</f>
        <v>RADIOGRAFIA DE PELVIS O  ARTICULACION COXO-FEMORAL  (AP, LATERAL )</v>
      </c>
      <c r="K177" s="2"/>
      <c r="L177" s="2" t="s">
        <v>13</v>
      </c>
      <c r="M177" s="49">
        <v>1</v>
      </c>
      <c r="N177" s="57">
        <v>72540</v>
      </c>
      <c r="O177" s="57">
        <f t="shared" si="4"/>
        <v>50778</v>
      </c>
      <c r="P177" s="57">
        <f t="shared" si="5"/>
        <v>21762</v>
      </c>
    </row>
    <row r="178" spans="1:16" s="10" customFormat="1" x14ac:dyDescent="0.25">
      <c r="A178" s="44">
        <v>45426</v>
      </c>
      <c r="B178" s="45" t="s">
        <v>1486</v>
      </c>
      <c r="C178" s="46" t="s">
        <v>1487</v>
      </c>
      <c r="D178" s="2" t="s">
        <v>34</v>
      </c>
      <c r="E178" s="2" t="s">
        <v>367</v>
      </c>
      <c r="F178" s="47" t="s">
        <v>1110</v>
      </c>
      <c r="G178" s="47" t="s">
        <v>50</v>
      </c>
      <c r="H178" s="48" t="s">
        <v>1488</v>
      </c>
      <c r="I178" s="49">
        <v>873412</v>
      </c>
      <c r="J178" s="58" t="str">
        <f>VLOOKUP(I178,[1]Hoja6!A$1:B$57,2,FALSE)</f>
        <v>RADIOGRAFIA DE PELVIS (CADERA) COMPARATIVA    (54)</v>
      </c>
      <c r="K178" s="2"/>
      <c r="L178" s="2" t="s">
        <v>13</v>
      </c>
      <c r="M178" s="49">
        <v>1</v>
      </c>
      <c r="N178" s="57">
        <v>38610</v>
      </c>
      <c r="O178" s="57">
        <f t="shared" si="4"/>
        <v>27027</v>
      </c>
      <c r="P178" s="57">
        <f t="shared" si="5"/>
        <v>11583</v>
      </c>
    </row>
    <row r="179" spans="1:16" s="10" customFormat="1" x14ac:dyDescent="0.25">
      <c r="A179" s="44">
        <v>45426</v>
      </c>
      <c r="B179" s="45" t="s">
        <v>1489</v>
      </c>
      <c r="C179" s="46" t="s">
        <v>1490</v>
      </c>
      <c r="D179" s="2" t="s">
        <v>34</v>
      </c>
      <c r="E179" s="2" t="s">
        <v>267</v>
      </c>
      <c r="F179" s="47" t="s">
        <v>1110</v>
      </c>
      <c r="G179" s="47" t="s">
        <v>217</v>
      </c>
      <c r="H179" s="48" t="s">
        <v>1491</v>
      </c>
      <c r="I179" s="49">
        <v>873420</v>
      </c>
      <c r="J179" s="58" t="str">
        <f>VLOOKUP(I179,[1]Hoja6!A$1:B$57,2,FALSE)</f>
        <v>RADIOGRAFIA DE RODILLA AP, LATERAL</v>
      </c>
      <c r="K179" s="2"/>
      <c r="L179" s="2" t="s">
        <v>13</v>
      </c>
      <c r="M179" s="49">
        <v>1</v>
      </c>
      <c r="N179" s="57">
        <v>0</v>
      </c>
      <c r="O179" s="57">
        <f t="shared" si="4"/>
        <v>0</v>
      </c>
      <c r="P179" s="57">
        <f t="shared" si="5"/>
        <v>0</v>
      </c>
    </row>
    <row r="180" spans="1:16" s="10" customFormat="1" x14ac:dyDescent="0.25">
      <c r="A180" s="44">
        <v>45426</v>
      </c>
      <c r="B180" s="45" t="s">
        <v>1492</v>
      </c>
      <c r="C180" s="46" t="s">
        <v>1493</v>
      </c>
      <c r="D180" s="2" t="s">
        <v>33</v>
      </c>
      <c r="E180" s="2" t="s">
        <v>119</v>
      </c>
      <c r="F180" s="47" t="s">
        <v>16</v>
      </c>
      <c r="G180" s="47" t="s">
        <v>50</v>
      </c>
      <c r="H180" s="48" t="s">
        <v>1494</v>
      </c>
      <c r="I180" s="49">
        <v>873412</v>
      </c>
      <c r="J180" s="58" t="str">
        <f>VLOOKUP(I180,[1]Hoja6!A$1:B$57,2,FALSE)</f>
        <v>RADIOGRAFIA DE PELVIS (CADERA) COMPARATIVA    (54)</v>
      </c>
      <c r="K180" s="2"/>
      <c r="L180" s="2" t="s">
        <v>13</v>
      </c>
      <c r="M180" s="49">
        <v>1</v>
      </c>
      <c r="N180" s="57">
        <v>34320</v>
      </c>
      <c r="O180" s="57">
        <f t="shared" si="4"/>
        <v>24024</v>
      </c>
      <c r="P180" s="57">
        <f t="shared" si="5"/>
        <v>10296</v>
      </c>
    </row>
    <row r="181" spans="1:16" s="10" customFormat="1" x14ac:dyDescent="0.25">
      <c r="A181" s="44">
        <v>45426</v>
      </c>
      <c r="B181" s="45" t="s">
        <v>1492</v>
      </c>
      <c r="C181" s="46" t="s">
        <v>1493</v>
      </c>
      <c r="D181" s="2" t="s">
        <v>33</v>
      </c>
      <c r="E181" s="2" t="s">
        <v>119</v>
      </c>
      <c r="F181" s="47" t="s">
        <v>16</v>
      </c>
      <c r="G181" s="47" t="s">
        <v>50</v>
      </c>
      <c r="H181" s="48" t="s">
        <v>1494</v>
      </c>
      <c r="I181" s="49">
        <v>873422</v>
      </c>
      <c r="J181" s="58" t="str">
        <f>VLOOKUP(I181,[1]Hoja6!A$1:B$57,2,FALSE)</f>
        <v>RADIOGRAFIA DE RODILLAS COMPARATIVAS POSICION VERTICAL (UNICAMENTE VISTA ANTEROPOSTERIOR)    (54)</v>
      </c>
      <c r="K181" s="2"/>
      <c r="L181" s="2" t="s">
        <v>13</v>
      </c>
      <c r="M181" s="49">
        <v>1</v>
      </c>
      <c r="N181" s="57">
        <v>34320</v>
      </c>
      <c r="O181" s="57">
        <f t="shared" si="4"/>
        <v>24024</v>
      </c>
      <c r="P181" s="57">
        <f t="shared" si="5"/>
        <v>10296</v>
      </c>
    </row>
    <row r="182" spans="1:16" s="10" customFormat="1" x14ac:dyDescent="0.25">
      <c r="A182" s="44">
        <v>45426</v>
      </c>
      <c r="B182" s="45" t="s">
        <v>1492</v>
      </c>
      <c r="C182" s="46" t="s">
        <v>1493</v>
      </c>
      <c r="D182" s="2" t="s">
        <v>33</v>
      </c>
      <c r="E182" s="2" t="s">
        <v>119</v>
      </c>
      <c r="F182" s="47" t="s">
        <v>16</v>
      </c>
      <c r="G182" s="47" t="s">
        <v>50</v>
      </c>
      <c r="H182" s="48" t="s">
        <v>1494</v>
      </c>
      <c r="I182" s="49">
        <v>873420</v>
      </c>
      <c r="J182" s="58" t="str">
        <f>VLOOKUP(I182,[1]Hoja6!A$1:B$57,2,FALSE)</f>
        <v>RADIOGRAFIA DE RODILLA AP, LATERAL</v>
      </c>
      <c r="K182" s="2"/>
      <c r="L182" s="2" t="s">
        <v>13</v>
      </c>
      <c r="M182" s="49">
        <v>1</v>
      </c>
      <c r="N182" s="57">
        <v>75920</v>
      </c>
      <c r="O182" s="57">
        <f t="shared" si="4"/>
        <v>53144</v>
      </c>
      <c r="P182" s="57">
        <f t="shared" si="5"/>
        <v>22776</v>
      </c>
    </row>
    <row r="183" spans="1:16" s="10" customFormat="1" x14ac:dyDescent="0.25">
      <c r="A183" s="44">
        <v>45426</v>
      </c>
      <c r="B183" s="45" t="s">
        <v>1492</v>
      </c>
      <c r="C183" s="46" t="s">
        <v>1493</v>
      </c>
      <c r="D183" s="2" t="s">
        <v>33</v>
      </c>
      <c r="E183" s="2" t="s">
        <v>119</v>
      </c>
      <c r="F183" s="47" t="s">
        <v>16</v>
      </c>
      <c r="G183" s="47" t="s">
        <v>50</v>
      </c>
      <c r="H183" s="48" t="s">
        <v>1494</v>
      </c>
      <c r="I183" s="49">
        <v>873411</v>
      </c>
      <c r="J183" s="58" t="str">
        <f>VLOOKUP(I183,[1]Hoja6!A$1:B$57,2,FALSE)</f>
        <v>RADIOGRAFIA DE PELVIS O  ARTICULACION COXO-FEMORAL  (AP, LATERAL )</v>
      </c>
      <c r="K183" s="2"/>
      <c r="L183" s="2" t="s">
        <v>13</v>
      </c>
      <c r="M183" s="49"/>
      <c r="N183" s="57"/>
      <c r="O183" s="57"/>
      <c r="P183" s="57"/>
    </row>
    <row r="184" spans="1:16" s="10" customFormat="1" x14ac:dyDescent="0.25">
      <c r="A184" s="44">
        <v>45426</v>
      </c>
      <c r="B184" s="45" t="s">
        <v>1495</v>
      </c>
      <c r="C184" s="46" t="s">
        <v>1496</v>
      </c>
      <c r="D184" s="2" t="s">
        <v>33</v>
      </c>
      <c r="E184" s="2" t="s">
        <v>123</v>
      </c>
      <c r="F184" s="47" t="s">
        <v>1110</v>
      </c>
      <c r="G184" s="47" t="s">
        <v>50</v>
      </c>
      <c r="H184" s="48" t="s">
        <v>1497</v>
      </c>
      <c r="I184" s="49">
        <v>873411</v>
      </c>
      <c r="J184" s="58" t="str">
        <f>VLOOKUP(I184,[1]Hoja6!A$1:B$57,2,FALSE)</f>
        <v>RADIOGRAFIA DE PELVIS O  ARTICULACION COXO-FEMORAL  (AP, LATERAL )</v>
      </c>
      <c r="K184" s="2"/>
      <c r="L184" s="2" t="s">
        <v>13</v>
      </c>
      <c r="M184" s="49">
        <v>1</v>
      </c>
      <c r="N184" s="57">
        <v>72540</v>
      </c>
      <c r="O184" s="57">
        <f t="shared" si="4"/>
        <v>50778</v>
      </c>
      <c r="P184" s="57">
        <f t="shared" si="5"/>
        <v>21762</v>
      </c>
    </row>
    <row r="185" spans="1:16" s="10" customFormat="1" x14ac:dyDescent="0.25">
      <c r="A185" s="44">
        <v>45426</v>
      </c>
      <c r="B185" s="45" t="s">
        <v>1498</v>
      </c>
      <c r="C185" s="46" t="s">
        <v>1499</v>
      </c>
      <c r="D185" s="2" t="s">
        <v>33</v>
      </c>
      <c r="E185" s="2" t="s">
        <v>389</v>
      </c>
      <c r="F185" s="47" t="s">
        <v>16</v>
      </c>
      <c r="G185" s="47" t="s">
        <v>217</v>
      </c>
      <c r="H185" s="48" t="s">
        <v>1503</v>
      </c>
      <c r="I185" s="49">
        <v>873431</v>
      </c>
      <c r="J185" s="58" t="str">
        <f>VLOOKUP(I185,[1]Hoja6!A$1:B$57,2,FALSE)</f>
        <v>RADIOGRAFIA DE TOBILLO AP LATERAL Y ROTACION INTERNA</v>
      </c>
      <c r="K185" s="2"/>
      <c r="L185" s="2" t="s">
        <v>13</v>
      </c>
      <c r="M185" s="49">
        <v>1</v>
      </c>
      <c r="N185" s="57">
        <v>0</v>
      </c>
      <c r="O185" s="57">
        <f t="shared" si="4"/>
        <v>0</v>
      </c>
      <c r="P185" s="57">
        <f t="shared" si="5"/>
        <v>0</v>
      </c>
    </row>
    <row r="186" spans="1:16" s="10" customFormat="1" x14ac:dyDescent="0.25">
      <c r="A186" s="44">
        <v>45426</v>
      </c>
      <c r="B186" s="45" t="s">
        <v>1500</v>
      </c>
      <c r="C186" s="46" t="s">
        <v>1501</v>
      </c>
      <c r="D186" s="2" t="s">
        <v>34</v>
      </c>
      <c r="E186" s="2" t="s">
        <v>240</v>
      </c>
      <c r="F186" s="47" t="s">
        <v>10</v>
      </c>
      <c r="G186" s="47" t="s">
        <v>50</v>
      </c>
      <c r="H186" s="48" t="s">
        <v>1502</v>
      </c>
      <c r="I186" s="49">
        <v>871040</v>
      </c>
      <c r="J186" s="58" t="str">
        <f>VLOOKUP(I186,[1]Hoja6!A$1:B$57,2,FALSE)</f>
        <v>RADIOGRAFIA DE COLUMNA LUMBOSACRA</v>
      </c>
      <c r="K186" s="2"/>
      <c r="L186" s="2" t="s">
        <v>13</v>
      </c>
      <c r="M186" s="49">
        <v>1</v>
      </c>
      <c r="N186" s="57">
        <v>101430</v>
      </c>
      <c r="O186" s="57">
        <f t="shared" si="4"/>
        <v>71001</v>
      </c>
      <c r="P186" s="57">
        <f t="shared" si="5"/>
        <v>30429</v>
      </c>
    </row>
    <row r="187" spans="1:16" s="10" customFormat="1" x14ac:dyDescent="0.25">
      <c r="A187" s="44">
        <v>45426</v>
      </c>
      <c r="B187" s="45" t="s">
        <v>1504</v>
      </c>
      <c r="C187" s="46" t="s">
        <v>1505</v>
      </c>
      <c r="D187" s="2" t="s">
        <v>33</v>
      </c>
      <c r="E187" s="2" t="s">
        <v>107</v>
      </c>
      <c r="F187" s="47" t="s">
        <v>1110</v>
      </c>
      <c r="G187" s="47" t="s">
        <v>1506</v>
      </c>
      <c r="H187" s="48" t="s">
        <v>1507</v>
      </c>
      <c r="I187" s="49">
        <v>871121</v>
      </c>
      <c r="J187" s="58" t="str">
        <f>VLOOKUP(I187,[1]Hoja6!A$1:B$57,2,FALSE)</f>
        <v>RADIOGRAFIA DE TORAX (P.A.O A.P.Y LATERAL, DECUBITO LATERAL, OBLICUAS O LATERAL CON BARIO)</v>
      </c>
      <c r="K187" s="2"/>
      <c r="L187" s="2" t="s">
        <v>13</v>
      </c>
      <c r="M187" s="49">
        <v>1</v>
      </c>
      <c r="N187" s="57">
        <v>0</v>
      </c>
      <c r="O187" s="57">
        <f t="shared" si="4"/>
        <v>0</v>
      </c>
      <c r="P187" s="57">
        <f t="shared" si="5"/>
        <v>0</v>
      </c>
    </row>
    <row r="188" spans="1:16" s="10" customFormat="1" x14ac:dyDescent="0.25">
      <c r="A188" s="44">
        <v>45426</v>
      </c>
      <c r="B188" s="45" t="s">
        <v>1508</v>
      </c>
      <c r="C188" s="46" t="s">
        <v>1509</v>
      </c>
      <c r="D188" s="2" t="s">
        <v>34</v>
      </c>
      <c r="E188" s="2" t="s">
        <v>344</v>
      </c>
      <c r="F188" s="47" t="s">
        <v>10</v>
      </c>
      <c r="G188" s="47" t="s">
        <v>50</v>
      </c>
      <c r="H188" s="48" t="s">
        <v>1510</v>
      </c>
      <c r="I188" s="49">
        <v>873204</v>
      </c>
      <c r="J188" s="58" t="str">
        <f>VLOOKUP(I188,[1]Hoja6!A$1:B$57,2,FALSE)</f>
        <v>RADIOGRAFIA DE HOMBRO</v>
      </c>
      <c r="K188" s="2"/>
      <c r="L188" s="2" t="s">
        <v>13</v>
      </c>
      <c r="M188" s="49">
        <v>1</v>
      </c>
      <c r="N188" s="57">
        <v>65700</v>
      </c>
      <c r="O188" s="57">
        <f t="shared" si="4"/>
        <v>45990</v>
      </c>
      <c r="P188" s="57">
        <f t="shared" si="5"/>
        <v>19710</v>
      </c>
    </row>
    <row r="189" spans="1:16" s="10" customFormat="1" x14ac:dyDescent="0.25">
      <c r="A189" s="44">
        <v>45426</v>
      </c>
      <c r="B189" s="45" t="s">
        <v>1508</v>
      </c>
      <c r="C189" s="46" t="s">
        <v>1509</v>
      </c>
      <c r="D189" s="2" t="s">
        <v>34</v>
      </c>
      <c r="E189" s="2" t="s">
        <v>344</v>
      </c>
      <c r="F189" s="47" t="s">
        <v>10</v>
      </c>
      <c r="G189" s="47" t="s">
        <v>50</v>
      </c>
      <c r="H189" s="48" t="s">
        <v>1510</v>
      </c>
      <c r="I189" s="49">
        <v>873420</v>
      </c>
      <c r="J189" s="58" t="str">
        <f>VLOOKUP(I189,[1]Hoja6!A$1:B$57,2,FALSE)</f>
        <v>RADIOGRAFIA DE RODILLA AP, LATERAL</v>
      </c>
      <c r="K189" s="2"/>
      <c r="L189" s="2" t="s">
        <v>13</v>
      </c>
      <c r="M189" s="49">
        <v>1</v>
      </c>
      <c r="N189" s="57">
        <v>65700</v>
      </c>
      <c r="O189" s="57">
        <f t="shared" si="4"/>
        <v>45990</v>
      </c>
      <c r="P189" s="57">
        <f t="shared" si="5"/>
        <v>19710</v>
      </c>
    </row>
    <row r="190" spans="1:16" s="10" customFormat="1" x14ac:dyDescent="0.25">
      <c r="A190" s="44">
        <v>45426</v>
      </c>
      <c r="B190" s="45" t="s">
        <v>1508</v>
      </c>
      <c r="C190" s="46" t="s">
        <v>1509</v>
      </c>
      <c r="D190" s="2" t="s">
        <v>34</v>
      </c>
      <c r="E190" s="2" t="s">
        <v>344</v>
      </c>
      <c r="F190" s="47" t="s">
        <v>10</v>
      </c>
      <c r="G190" s="47" t="s">
        <v>50</v>
      </c>
      <c r="H190" s="48" t="s">
        <v>1510</v>
      </c>
      <c r="I190" s="49">
        <v>873422</v>
      </c>
      <c r="J190" s="58" t="str">
        <f>VLOOKUP(I190,[1]Hoja6!A$1:B$57,2,FALSE)</f>
        <v>RADIOGRAFIA DE RODILLAS COMPARATIVAS POSICION VERTICAL (UNICAMENTE VISTA ANTEROPOSTERIOR)    (54)</v>
      </c>
      <c r="K190" s="2"/>
      <c r="L190" s="2" t="s">
        <v>13</v>
      </c>
      <c r="M190" s="49">
        <v>1</v>
      </c>
      <c r="N190" s="57">
        <v>29700</v>
      </c>
      <c r="O190" s="57">
        <f t="shared" si="4"/>
        <v>20790</v>
      </c>
      <c r="P190" s="57">
        <f t="shared" si="5"/>
        <v>8910</v>
      </c>
    </row>
    <row r="191" spans="1:16" s="10" customFormat="1" x14ac:dyDescent="0.25">
      <c r="A191" s="44">
        <v>45426</v>
      </c>
      <c r="B191" s="45" t="s">
        <v>1511</v>
      </c>
      <c r="C191" s="46" t="s">
        <v>1512</v>
      </c>
      <c r="D191" s="2" t="s">
        <v>34</v>
      </c>
      <c r="E191" s="2" t="s">
        <v>425</v>
      </c>
      <c r="F191" s="47" t="s">
        <v>30</v>
      </c>
      <c r="G191" s="47" t="s">
        <v>217</v>
      </c>
      <c r="H191" s="48" t="s">
        <v>1513</v>
      </c>
      <c r="I191" s="49">
        <v>871121</v>
      </c>
      <c r="J191" s="58" t="str">
        <f>VLOOKUP(I191,[1]Hoja6!A$1:B$57,2,FALSE)</f>
        <v>RADIOGRAFIA DE TORAX (P.A.O A.P.Y LATERAL, DECUBITO LATERAL, OBLICUAS O LATERAL CON BARIO)</v>
      </c>
      <c r="K191" s="2"/>
      <c r="L191" s="2" t="s">
        <v>13</v>
      </c>
      <c r="M191" s="49">
        <v>1</v>
      </c>
      <c r="N191" s="57">
        <v>0</v>
      </c>
      <c r="O191" s="57">
        <f t="shared" si="4"/>
        <v>0</v>
      </c>
      <c r="P191" s="57">
        <f t="shared" si="5"/>
        <v>0</v>
      </c>
    </row>
    <row r="192" spans="1:16" s="10" customFormat="1" x14ac:dyDescent="0.25">
      <c r="A192" s="44">
        <v>45426</v>
      </c>
      <c r="B192" s="45" t="s">
        <v>1514</v>
      </c>
      <c r="C192" s="46" t="s">
        <v>1515</v>
      </c>
      <c r="D192" s="2" t="s">
        <v>34</v>
      </c>
      <c r="E192" s="2" t="s">
        <v>154</v>
      </c>
      <c r="F192" s="47" t="s">
        <v>1110</v>
      </c>
      <c r="G192" s="47" t="s">
        <v>50</v>
      </c>
      <c r="H192" s="48" t="s">
        <v>1516</v>
      </c>
      <c r="I192" s="49">
        <v>873204</v>
      </c>
      <c r="J192" s="58" t="str">
        <f>VLOOKUP(I192,[1]Hoja6!A$1:B$57,2,FALSE)</f>
        <v>RADIOGRAFIA DE HOMBRO</v>
      </c>
      <c r="K192" s="2"/>
      <c r="L192" s="2" t="s">
        <v>13</v>
      </c>
      <c r="M192" s="49">
        <v>2</v>
      </c>
      <c r="N192" s="57">
        <v>170820</v>
      </c>
      <c r="O192" s="57">
        <f t="shared" si="4"/>
        <v>119573.99999999999</v>
      </c>
      <c r="P192" s="57">
        <f t="shared" si="5"/>
        <v>51246</v>
      </c>
    </row>
    <row r="193" spans="1:16" s="10" customFormat="1" x14ac:dyDescent="0.25">
      <c r="A193" s="44">
        <v>45426</v>
      </c>
      <c r="B193" s="45" t="s">
        <v>1517</v>
      </c>
      <c r="C193" s="46" t="s">
        <v>1518</v>
      </c>
      <c r="D193" s="2" t="s">
        <v>34</v>
      </c>
      <c r="E193" s="2" t="s">
        <v>308</v>
      </c>
      <c r="F193" s="47" t="s">
        <v>1110</v>
      </c>
      <c r="G193" s="47" t="s">
        <v>50</v>
      </c>
      <c r="H193" s="48" t="s">
        <v>1519</v>
      </c>
      <c r="I193" s="49">
        <v>873206</v>
      </c>
      <c r="J193" s="58" t="str">
        <f>VLOOKUP(I193,[1]Hoja6!A$1:B$57,2,FALSE)</f>
        <v>RADIOGRAFIA DE MUÑECA</v>
      </c>
      <c r="K193" s="2"/>
      <c r="L193" s="2" t="s">
        <v>13</v>
      </c>
      <c r="M193" s="49">
        <v>1</v>
      </c>
      <c r="N193" s="57">
        <v>65880</v>
      </c>
      <c r="O193" s="57">
        <f t="shared" si="4"/>
        <v>46116</v>
      </c>
      <c r="P193" s="57">
        <f t="shared" si="5"/>
        <v>19764</v>
      </c>
    </row>
    <row r="194" spans="1:16" s="10" customFormat="1" x14ac:dyDescent="0.25">
      <c r="A194" s="44">
        <v>45426</v>
      </c>
      <c r="B194" s="45" t="s">
        <v>1520</v>
      </c>
      <c r="C194" s="46" t="s">
        <v>1521</v>
      </c>
      <c r="D194" s="2" t="s">
        <v>33</v>
      </c>
      <c r="E194" s="2" t="s">
        <v>386</v>
      </c>
      <c r="F194" s="47" t="s">
        <v>16</v>
      </c>
      <c r="G194" s="47" t="s">
        <v>50</v>
      </c>
      <c r="H194" s="48" t="s">
        <v>1522</v>
      </c>
      <c r="I194" s="49">
        <v>871121</v>
      </c>
      <c r="J194" s="58" t="str">
        <f>VLOOKUP(I194,[1]Hoja6!A$1:B$57,2,FALSE)</f>
        <v>RADIOGRAFIA DE TORAX (P.A.O A.P.Y LATERAL, DECUBITO LATERAL, OBLICUAS O LATERAL CON BARIO)</v>
      </c>
      <c r="K194" s="2"/>
      <c r="L194" s="2" t="s">
        <v>13</v>
      </c>
      <c r="M194" s="49">
        <v>1</v>
      </c>
      <c r="N194" s="57">
        <v>83200</v>
      </c>
      <c r="O194" s="57">
        <f t="shared" si="4"/>
        <v>58239.999999999993</v>
      </c>
      <c r="P194" s="57">
        <f t="shared" si="5"/>
        <v>24960</v>
      </c>
    </row>
    <row r="195" spans="1:16" s="10" customFormat="1" x14ac:dyDescent="0.25">
      <c r="A195" s="44">
        <v>45426</v>
      </c>
      <c r="B195" s="45" t="s">
        <v>1523</v>
      </c>
      <c r="C195" s="46" t="s">
        <v>1524</v>
      </c>
      <c r="D195" s="2" t="s">
        <v>34</v>
      </c>
      <c r="E195" s="2" t="s">
        <v>498</v>
      </c>
      <c r="F195" s="47" t="s">
        <v>16</v>
      </c>
      <c r="G195" s="47" t="s">
        <v>217</v>
      </c>
      <c r="H195" s="48" t="s">
        <v>1525</v>
      </c>
      <c r="I195" s="49">
        <v>873206</v>
      </c>
      <c r="J195" s="58" t="str">
        <f>VLOOKUP(I195,[1]Hoja6!A$1:B$57,2,FALSE)</f>
        <v>RADIOGRAFIA DE MUÑECA</v>
      </c>
      <c r="K195" s="2"/>
      <c r="L195" s="2" t="s">
        <v>13</v>
      </c>
      <c r="M195" s="49">
        <v>1</v>
      </c>
      <c r="N195" s="57">
        <v>0</v>
      </c>
      <c r="O195" s="57">
        <f t="shared" si="4"/>
        <v>0</v>
      </c>
      <c r="P195" s="57">
        <f t="shared" si="5"/>
        <v>0</v>
      </c>
    </row>
    <row r="196" spans="1:16" s="10" customFormat="1" x14ac:dyDescent="0.25">
      <c r="A196" s="44">
        <v>45426</v>
      </c>
      <c r="B196" s="45" t="s">
        <v>1526</v>
      </c>
      <c r="C196" s="46" t="s">
        <v>1527</v>
      </c>
      <c r="D196" s="2" t="s">
        <v>34</v>
      </c>
      <c r="E196" s="2" t="s">
        <v>157</v>
      </c>
      <c r="F196" s="47" t="s">
        <v>16</v>
      </c>
      <c r="G196" s="47" t="s">
        <v>217</v>
      </c>
      <c r="H196" s="48" t="s">
        <v>1528</v>
      </c>
      <c r="I196" s="49">
        <v>873420</v>
      </c>
      <c r="J196" s="58" t="str">
        <f>VLOOKUP(I196,[1]Hoja6!A$1:B$57,2,FALSE)</f>
        <v>RADIOGRAFIA DE RODILLA AP, LATERAL</v>
      </c>
      <c r="K196" s="2"/>
      <c r="L196" s="2" t="s">
        <v>13</v>
      </c>
      <c r="M196" s="49">
        <v>1</v>
      </c>
      <c r="N196" s="57">
        <v>0</v>
      </c>
      <c r="O196" s="57">
        <f t="shared" si="4"/>
        <v>0</v>
      </c>
      <c r="P196" s="57">
        <f t="shared" si="5"/>
        <v>0</v>
      </c>
    </row>
    <row r="197" spans="1:16" s="10" customFormat="1" x14ac:dyDescent="0.25">
      <c r="A197" s="44">
        <v>45426</v>
      </c>
      <c r="B197" s="45" t="s">
        <v>1531</v>
      </c>
      <c r="C197" s="46" t="s">
        <v>1529</v>
      </c>
      <c r="D197" s="2" t="s">
        <v>33</v>
      </c>
      <c r="E197" s="2" t="s">
        <v>213</v>
      </c>
      <c r="F197" s="47" t="s">
        <v>16</v>
      </c>
      <c r="G197" s="47" t="s">
        <v>217</v>
      </c>
      <c r="H197" s="48" t="s">
        <v>1530</v>
      </c>
      <c r="I197" s="49">
        <v>871030</v>
      </c>
      <c r="J197" s="58" t="str">
        <f>VLOOKUP(I197,[1]Hoja6!A$1:B$57,2,FALSE)</f>
        <v>RADIOGRAFIA DE COLUMNA DORSAL</v>
      </c>
      <c r="K197" s="2"/>
      <c r="L197" s="2" t="s">
        <v>13</v>
      </c>
      <c r="M197" s="49">
        <v>1</v>
      </c>
      <c r="N197" s="57"/>
      <c r="O197" s="57">
        <f t="shared" si="4"/>
        <v>0</v>
      </c>
      <c r="P197" s="57">
        <f t="shared" si="5"/>
        <v>0</v>
      </c>
    </row>
    <row r="198" spans="1:16" s="10" customFormat="1" x14ac:dyDescent="0.25">
      <c r="A198" s="44">
        <v>45426</v>
      </c>
      <c r="B198" s="45" t="s">
        <v>1531</v>
      </c>
      <c r="C198" s="46" t="s">
        <v>1529</v>
      </c>
      <c r="D198" s="2" t="s">
        <v>33</v>
      </c>
      <c r="E198" s="2" t="s">
        <v>213</v>
      </c>
      <c r="F198" s="47" t="s">
        <v>16</v>
      </c>
      <c r="G198" s="47" t="s">
        <v>217</v>
      </c>
      <c r="H198" s="48" t="s">
        <v>1530</v>
      </c>
      <c r="I198" s="49">
        <v>871040</v>
      </c>
      <c r="J198" s="58" t="str">
        <f>VLOOKUP(I198,[1]Hoja6!A$1:B$57,2,FALSE)</f>
        <v>RADIOGRAFIA DE COLUMNA LUMBOSACRA</v>
      </c>
      <c r="K198" s="2"/>
      <c r="L198" s="2" t="s">
        <v>13</v>
      </c>
      <c r="M198" s="49">
        <v>1</v>
      </c>
      <c r="N198" s="57">
        <v>0</v>
      </c>
      <c r="O198" s="57">
        <f t="shared" si="4"/>
        <v>0</v>
      </c>
      <c r="P198" s="57">
        <f t="shared" si="5"/>
        <v>0</v>
      </c>
    </row>
    <row r="199" spans="1:16" s="10" customFormat="1" x14ac:dyDescent="0.25">
      <c r="A199" s="44">
        <v>45426</v>
      </c>
      <c r="B199" s="45" t="s">
        <v>1531</v>
      </c>
      <c r="C199" s="46" t="s">
        <v>1529</v>
      </c>
      <c r="D199" s="2" t="s">
        <v>33</v>
      </c>
      <c r="E199" s="2" t="s">
        <v>213</v>
      </c>
      <c r="F199" s="47" t="s">
        <v>16</v>
      </c>
      <c r="G199" s="47" t="s">
        <v>217</v>
      </c>
      <c r="H199" s="48" t="s">
        <v>1530</v>
      </c>
      <c r="I199" s="49">
        <v>873420</v>
      </c>
      <c r="J199" s="58" t="str">
        <f>VLOOKUP(I199,[1]Hoja6!A$1:B$57,2,FALSE)</f>
        <v>RADIOGRAFIA DE RODILLA AP, LATERAL</v>
      </c>
      <c r="K199" s="2"/>
      <c r="L199" s="2" t="s">
        <v>13</v>
      </c>
      <c r="M199" s="49">
        <v>1</v>
      </c>
      <c r="N199" s="57">
        <v>0</v>
      </c>
      <c r="O199" s="57">
        <f t="shared" si="4"/>
        <v>0</v>
      </c>
      <c r="P199" s="57">
        <f t="shared" si="5"/>
        <v>0</v>
      </c>
    </row>
    <row r="200" spans="1:16" s="10" customFormat="1" x14ac:dyDescent="0.25">
      <c r="A200" s="44">
        <v>45426</v>
      </c>
      <c r="B200" s="45" t="s">
        <v>1532</v>
      </c>
      <c r="C200" s="46" t="s">
        <v>1533</v>
      </c>
      <c r="D200" s="2" t="s">
        <v>33</v>
      </c>
      <c r="E200" s="2" t="s">
        <v>244</v>
      </c>
      <c r="F200" s="47" t="s">
        <v>10</v>
      </c>
      <c r="G200" s="47" t="s">
        <v>50</v>
      </c>
      <c r="H200" s="48" t="s">
        <v>1534</v>
      </c>
      <c r="I200" s="49">
        <v>873204</v>
      </c>
      <c r="J200" s="58" t="str">
        <f>VLOOKUP(I200,[1]Hoja6!A$1:B$57,2,FALSE)</f>
        <v>RADIOGRAFIA DE HOMBRO</v>
      </c>
      <c r="K200" s="2"/>
      <c r="L200" s="2" t="s">
        <v>13</v>
      </c>
      <c r="M200" s="49">
        <v>1</v>
      </c>
      <c r="N200" s="57">
        <v>65700</v>
      </c>
      <c r="O200" s="57">
        <f t="shared" si="4"/>
        <v>45990</v>
      </c>
      <c r="P200" s="57">
        <f t="shared" si="5"/>
        <v>19710</v>
      </c>
    </row>
    <row r="201" spans="1:16" s="10" customFormat="1" x14ac:dyDescent="0.25">
      <c r="A201" s="44">
        <v>45426</v>
      </c>
      <c r="B201" s="45" t="s">
        <v>1523</v>
      </c>
      <c r="C201" s="46" t="s">
        <v>1524</v>
      </c>
      <c r="D201" s="2" t="s">
        <v>34</v>
      </c>
      <c r="E201" s="2" t="s">
        <v>498</v>
      </c>
      <c r="F201" s="47" t="s">
        <v>16</v>
      </c>
      <c r="G201" s="47" t="s">
        <v>217</v>
      </c>
      <c r="H201" s="48" t="s">
        <v>1525</v>
      </c>
      <c r="I201" s="49">
        <v>873206</v>
      </c>
      <c r="J201" s="58" t="str">
        <f>VLOOKUP(I201,[1]Hoja6!A$1:B$57,2,FALSE)</f>
        <v>RADIOGRAFIA DE MUÑECA</v>
      </c>
      <c r="K201" s="2"/>
      <c r="L201" s="2" t="s">
        <v>13</v>
      </c>
      <c r="M201" s="49">
        <v>1</v>
      </c>
      <c r="N201" s="57">
        <v>0</v>
      </c>
      <c r="O201" s="57">
        <f t="shared" si="4"/>
        <v>0</v>
      </c>
      <c r="P201" s="57">
        <f t="shared" si="5"/>
        <v>0</v>
      </c>
    </row>
    <row r="202" spans="1:16" s="10" customFormat="1" x14ac:dyDescent="0.25">
      <c r="A202" s="44">
        <v>45426</v>
      </c>
      <c r="B202" s="45" t="s">
        <v>1535</v>
      </c>
      <c r="C202" s="46" t="s">
        <v>1536</v>
      </c>
      <c r="D202" s="2" t="s">
        <v>34</v>
      </c>
      <c r="E202" s="2" t="s">
        <v>224</v>
      </c>
      <c r="F202" s="47" t="s">
        <v>1110</v>
      </c>
      <c r="G202" s="47" t="s">
        <v>217</v>
      </c>
      <c r="H202" s="48" t="s">
        <v>1537</v>
      </c>
      <c r="I202" s="49">
        <v>873210</v>
      </c>
      <c r="J202" s="58" t="str">
        <f>VLOOKUP(I202,[1]Hoja6!A$1:B$57,2,FALSE)</f>
        <v>RADIOGRAFIA DE DEDOS EN MANO</v>
      </c>
      <c r="K202" s="2"/>
      <c r="L202" s="2" t="s">
        <v>13</v>
      </c>
      <c r="M202" s="49">
        <v>1</v>
      </c>
      <c r="N202" s="57">
        <v>0</v>
      </c>
      <c r="O202" s="57">
        <f t="shared" ref="O202:O266" si="6">+N202*70%</f>
        <v>0</v>
      </c>
      <c r="P202" s="57">
        <f t="shared" ref="P202:P266" si="7">+N202*30%</f>
        <v>0</v>
      </c>
    </row>
    <row r="203" spans="1:16" s="10" customFormat="1" x14ac:dyDescent="0.25">
      <c r="A203" s="44">
        <v>45426</v>
      </c>
      <c r="B203" s="45" t="s">
        <v>1538</v>
      </c>
      <c r="C203" s="46" t="s">
        <v>1539</v>
      </c>
      <c r="D203" s="2" t="s">
        <v>33</v>
      </c>
      <c r="E203" s="2" t="s">
        <v>349</v>
      </c>
      <c r="F203" s="47" t="s">
        <v>10</v>
      </c>
      <c r="G203" s="47" t="s">
        <v>50</v>
      </c>
      <c r="H203" s="48" t="s">
        <v>1540</v>
      </c>
      <c r="I203" s="49">
        <v>871121</v>
      </c>
      <c r="J203" s="58" t="str">
        <f>VLOOKUP(I203,[1]Hoja6!A$1:B$57,2,FALSE)</f>
        <v>RADIOGRAFIA DE TORAX (P.A.O A.P.Y LATERAL, DECUBITO LATERAL, OBLICUAS O LATERAL CON BARIO)</v>
      </c>
      <c r="K203" s="2"/>
      <c r="L203" s="2" t="s">
        <v>13</v>
      </c>
      <c r="M203" s="49">
        <v>1</v>
      </c>
      <c r="N203" s="57">
        <v>72000</v>
      </c>
      <c r="O203" s="57">
        <f t="shared" si="6"/>
        <v>50400</v>
      </c>
      <c r="P203" s="57">
        <f t="shared" si="7"/>
        <v>21600</v>
      </c>
    </row>
    <row r="204" spans="1:16" s="10" customFormat="1" x14ac:dyDescent="0.25">
      <c r="A204" s="44">
        <v>45426</v>
      </c>
      <c r="B204" s="45" t="s">
        <v>1541</v>
      </c>
      <c r="C204" s="46" t="s">
        <v>1542</v>
      </c>
      <c r="D204" s="2" t="s">
        <v>33</v>
      </c>
      <c r="E204" s="2" t="s">
        <v>43</v>
      </c>
      <c r="F204" s="47" t="s">
        <v>10</v>
      </c>
      <c r="G204" s="47" t="s">
        <v>50</v>
      </c>
      <c r="H204" s="48" t="s">
        <v>1543</v>
      </c>
      <c r="I204" s="49">
        <v>873204</v>
      </c>
      <c r="J204" s="58" t="str">
        <f>VLOOKUP(I204,[1]Hoja6!A$1:B$57,2,FALSE)</f>
        <v>RADIOGRAFIA DE HOMBRO</v>
      </c>
      <c r="K204" s="2"/>
      <c r="L204" s="2" t="s">
        <v>13</v>
      </c>
      <c r="M204" s="49">
        <v>1</v>
      </c>
      <c r="N204" s="57">
        <v>65700</v>
      </c>
      <c r="O204" s="57">
        <f t="shared" si="6"/>
        <v>45990</v>
      </c>
      <c r="P204" s="57">
        <f t="shared" si="7"/>
        <v>19710</v>
      </c>
    </row>
    <row r="205" spans="1:16" s="10" customFormat="1" x14ac:dyDescent="0.25">
      <c r="A205" s="44">
        <v>45426</v>
      </c>
      <c r="B205" s="45" t="s">
        <v>1544</v>
      </c>
      <c r="C205" s="46" t="s">
        <v>1545</v>
      </c>
      <c r="D205" s="2" t="s">
        <v>33</v>
      </c>
      <c r="E205" s="2" t="s">
        <v>395</v>
      </c>
      <c r="F205" s="47" t="s">
        <v>1110</v>
      </c>
      <c r="G205" s="47" t="s">
        <v>50</v>
      </c>
      <c r="H205" s="48" t="s">
        <v>1546</v>
      </c>
      <c r="I205" s="49">
        <v>873205</v>
      </c>
      <c r="J205" s="58" t="str">
        <f>VLOOKUP(I205,[1]Hoja6!A$1:B$57,2,FALSE)</f>
        <v>RADIOGRAFIA DE CODO</v>
      </c>
      <c r="K205" s="2"/>
      <c r="L205" s="2" t="s">
        <v>13</v>
      </c>
      <c r="M205" s="49">
        <v>1</v>
      </c>
      <c r="N205" s="57">
        <v>85410</v>
      </c>
      <c r="O205" s="57">
        <f t="shared" si="6"/>
        <v>59786.999999999993</v>
      </c>
      <c r="P205" s="57">
        <f t="shared" si="7"/>
        <v>25623</v>
      </c>
    </row>
    <row r="206" spans="1:16" s="10" customFormat="1" x14ac:dyDescent="0.25">
      <c r="A206" s="44">
        <v>45426</v>
      </c>
      <c r="B206" s="45" t="s">
        <v>1547</v>
      </c>
      <c r="C206" s="46" t="s">
        <v>1548</v>
      </c>
      <c r="D206" s="2" t="s">
        <v>33</v>
      </c>
      <c r="E206" s="2" t="s">
        <v>192</v>
      </c>
      <c r="F206" s="47" t="s">
        <v>10</v>
      </c>
      <c r="G206" s="47" t="s">
        <v>217</v>
      </c>
      <c r="H206" s="48" t="s">
        <v>1549</v>
      </c>
      <c r="I206" s="49">
        <v>871040</v>
      </c>
      <c r="J206" s="58" t="str">
        <f>VLOOKUP(I206,[1]Hoja6!A$1:B$57,2,FALSE)</f>
        <v>RADIOGRAFIA DE COLUMNA LUMBOSACRA</v>
      </c>
      <c r="K206" s="2"/>
      <c r="L206" s="2" t="s">
        <v>13</v>
      </c>
      <c r="M206" s="49">
        <v>1</v>
      </c>
      <c r="N206" s="57"/>
      <c r="O206" s="57">
        <f t="shared" si="6"/>
        <v>0</v>
      </c>
      <c r="P206" s="57">
        <f t="shared" si="7"/>
        <v>0</v>
      </c>
    </row>
    <row r="207" spans="1:16" s="10" customFormat="1" x14ac:dyDescent="0.25">
      <c r="A207" s="44">
        <v>45426</v>
      </c>
      <c r="B207" s="64" t="s">
        <v>1547</v>
      </c>
      <c r="C207" s="65" t="s">
        <v>1548</v>
      </c>
      <c r="D207" s="21" t="s">
        <v>33</v>
      </c>
      <c r="E207" s="21" t="s">
        <v>192</v>
      </c>
      <c r="F207" s="66" t="s">
        <v>10</v>
      </c>
      <c r="G207" s="66" t="s">
        <v>217</v>
      </c>
      <c r="H207" s="48" t="s">
        <v>1549</v>
      </c>
      <c r="I207" s="49">
        <v>871050</v>
      </c>
      <c r="J207" s="58" t="str">
        <f>VLOOKUP(I207,[1]Hoja6!A$1:B$57,2,FALSE)</f>
        <v>RADIOGRAFIA DE SACRO COCCIX</v>
      </c>
      <c r="K207" s="2"/>
      <c r="L207" s="2" t="s">
        <v>13</v>
      </c>
      <c r="M207" s="49">
        <v>1</v>
      </c>
      <c r="N207" s="57"/>
      <c r="O207" s="57">
        <f t="shared" si="6"/>
        <v>0</v>
      </c>
      <c r="P207" s="57">
        <f t="shared" si="7"/>
        <v>0</v>
      </c>
    </row>
    <row r="208" spans="1:16" s="10" customFormat="1" x14ac:dyDescent="0.25">
      <c r="A208" s="44">
        <v>45427</v>
      </c>
      <c r="B208" s="45" t="s">
        <v>1550</v>
      </c>
      <c r="C208" s="46" t="s">
        <v>1551</v>
      </c>
      <c r="D208" s="2" t="s">
        <v>34</v>
      </c>
      <c r="E208" s="2" t="s">
        <v>290</v>
      </c>
      <c r="F208" s="47" t="s">
        <v>10</v>
      </c>
      <c r="G208" s="47" t="s">
        <v>50</v>
      </c>
      <c r="H208" s="48" t="s">
        <v>1552</v>
      </c>
      <c r="I208" s="49">
        <v>873206</v>
      </c>
      <c r="J208" s="58" t="str">
        <f>VLOOKUP(I208,[1]Hoja6!A$1:B$57,2,FALSE)</f>
        <v>RADIOGRAFIA DE MUÑECA</v>
      </c>
      <c r="K208" s="2"/>
      <c r="L208" s="2" t="s">
        <v>27</v>
      </c>
      <c r="M208" s="49">
        <v>1</v>
      </c>
      <c r="N208" s="57">
        <v>50670</v>
      </c>
      <c r="O208" s="57">
        <f t="shared" si="6"/>
        <v>35469</v>
      </c>
      <c r="P208" s="57">
        <f t="shared" si="7"/>
        <v>15201</v>
      </c>
    </row>
    <row r="209" spans="1:16" s="10" customFormat="1" x14ac:dyDescent="0.25">
      <c r="A209" s="44">
        <v>45427</v>
      </c>
      <c r="B209" s="45" t="s">
        <v>1553</v>
      </c>
      <c r="C209" s="46" t="s">
        <v>1554</v>
      </c>
      <c r="D209" s="2" t="s">
        <v>33</v>
      </c>
      <c r="E209" s="2" t="s">
        <v>290</v>
      </c>
      <c r="F209" s="47" t="s">
        <v>1110</v>
      </c>
      <c r="G209" s="47" t="s">
        <v>50</v>
      </c>
      <c r="H209" s="48" t="s">
        <v>1555</v>
      </c>
      <c r="I209" s="49">
        <v>873412</v>
      </c>
      <c r="J209" s="58" t="str">
        <f>VLOOKUP(I209,[1]Hoja6!A$1:B$57,2,FALSE)</f>
        <v>RADIOGRAFIA DE PELVIS (CADERA) COMPARATIVA    (54)</v>
      </c>
      <c r="K209" s="2"/>
      <c r="L209" s="2" t="s">
        <v>27</v>
      </c>
      <c r="M209" s="49">
        <v>1</v>
      </c>
      <c r="N209" s="57">
        <v>38610</v>
      </c>
      <c r="O209" s="57">
        <f t="shared" si="6"/>
        <v>27027</v>
      </c>
      <c r="P209" s="57">
        <f t="shared" si="7"/>
        <v>11583</v>
      </c>
    </row>
    <row r="210" spans="1:16" s="10" customFormat="1" x14ac:dyDescent="0.25">
      <c r="A210" s="44">
        <v>45427</v>
      </c>
      <c r="B210" s="45" t="s">
        <v>1553</v>
      </c>
      <c r="C210" s="46" t="s">
        <v>1554</v>
      </c>
      <c r="D210" s="2" t="s">
        <v>33</v>
      </c>
      <c r="E210" s="2" t="s">
        <v>290</v>
      </c>
      <c r="F210" s="47" t="s">
        <v>1110</v>
      </c>
      <c r="G210" s="47" t="s">
        <v>50</v>
      </c>
      <c r="H210" s="48" t="s">
        <v>1555</v>
      </c>
      <c r="I210" s="49">
        <v>873411</v>
      </c>
      <c r="J210" s="58" t="str">
        <f>VLOOKUP(I210,[1]Hoja6!A$1:B$57,2,FALSE)</f>
        <v>RADIOGRAFIA DE PELVIS O  ARTICULACION COXO-FEMORAL  (AP, LATERAL )</v>
      </c>
      <c r="K210" s="2"/>
      <c r="L210" s="2" t="s">
        <v>27</v>
      </c>
      <c r="M210" s="49">
        <v>1</v>
      </c>
      <c r="N210" s="57">
        <v>72540</v>
      </c>
      <c r="O210" s="57">
        <f t="shared" si="6"/>
        <v>50778</v>
      </c>
      <c r="P210" s="57">
        <f t="shared" si="7"/>
        <v>21762</v>
      </c>
    </row>
    <row r="211" spans="1:16" s="10" customFormat="1" x14ac:dyDescent="0.25">
      <c r="A211" s="44">
        <v>45427</v>
      </c>
      <c r="B211" s="45" t="s">
        <v>1553</v>
      </c>
      <c r="C211" s="46" t="s">
        <v>1554</v>
      </c>
      <c r="D211" s="2" t="s">
        <v>33</v>
      </c>
      <c r="E211" s="2" t="s">
        <v>290</v>
      </c>
      <c r="F211" s="47" t="s">
        <v>1110</v>
      </c>
      <c r="G211" s="47" t="s">
        <v>50</v>
      </c>
      <c r="H211" s="48" t="s">
        <v>1555</v>
      </c>
      <c r="I211" s="49">
        <v>873420</v>
      </c>
      <c r="J211" s="58" t="str">
        <f>VLOOKUP(I211,[1]Hoja6!A$1:B$57,2,FALSE)</f>
        <v>RADIOGRAFIA DE RODILLA AP, LATERAL</v>
      </c>
      <c r="K211" s="2"/>
      <c r="L211" s="2" t="s">
        <v>27</v>
      </c>
      <c r="M211" s="49">
        <v>1</v>
      </c>
      <c r="N211" s="57">
        <v>85410</v>
      </c>
      <c r="O211" s="57">
        <f t="shared" si="6"/>
        <v>59786.999999999993</v>
      </c>
      <c r="P211" s="57">
        <f t="shared" si="7"/>
        <v>25623</v>
      </c>
    </row>
    <row r="212" spans="1:16" s="10" customFormat="1" x14ac:dyDescent="0.25">
      <c r="A212" s="44">
        <v>45427</v>
      </c>
      <c r="B212" s="45" t="s">
        <v>1553</v>
      </c>
      <c r="C212" s="46" t="s">
        <v>1554</v>
      </c>
      <c r="D212" s="2" t="s">
        <v>33</v>
      </c>
      <c r="E212" s="2" t="s">
        <v>290</v>
      </c>
      <c r="F212" s="47" t="s">
        <v>1110</v>
      </c>
      <c r="G212" s="47" t="s">
        <v>50</v>
      </c>
      <c r="H212" s="48" t="s">
        <v>1555</v>
      </c>
      <c r="I212" s="49">
        <v>873422</v>
      </c>
      <c r="J212" s="58" t="str">
        <f>VLOOKUP(I212,[1]Hoja6!A$1:B$57,2,FALSE)</f>
        <v>RADIOGRAFIA DE RODILLAS COMPARATIVAS POSICION VERTICAL (UNICAMENTE VISTA ANTEROPOSTERIOR)    (54)</v>
      </c>
      <c r="K212" s="2"/>
      <c r="L212" s="2" t="s">
        <v>27</v>
      </c>
      <c r="M212" s="49">
        <v>1</v>
      </c>
      <c r="N212" s="57">
        <v>38610</v>
      </c>
      <c r="O212" s="57">
        <f t="shared" si="6"/>
        <v>27027</v>
      </c>
      <c r="P212" s="57">
        <f t="shared" si="7"/>
        <v>11583</v>
      </c>
    </row>
    <row r="213" spans="1:16" s="10" customFormat="1" x14ac:dyDescent="0.25">
      <c r="A213" s="44">
        <v>45427</v>
      </c>
      <c r="B213" s="45" t="s">
        <v>1556</v>
      </c>
      <c r="C213" s="46" t="s">
        <v>1557</v>
      </c>
      <c r="D213" s="2" t="s">
        <v>33</v>
      </c>
      <c r="E213" s="2" t="s">
        <v>341</v>
      </c>
      <c r="F213" s="47" t="s">
        <v>365</v>
      </c>
      <c r="G213" s="47" t="s">
        <v>50</v>
      </c>
      <c r="H213" s="48" t="s">
        <v>1558</v>
      </c>
      <c r="I213" s="49">
        <v>871121</v>
      </c>
      <c r="J213" s="58" t="str">
        <f>VLOOKUP(I213,[1]Hoja6!A$1:B$57,2,FALSE)</f>
        <v>RADIOGRAFIA DE TORAX (P.A.O A.P.Y LATERAL, DECUBITO LATERAL, OBLICUAS O LATERAL CON BARIO)</v>
      </c>
      <c r="K213" s="2"/>
      <c r="L213" s="2" t="s">
        <v>27</v>
      </c>
      <c r="M213" s="49">
        <v>1</v>
      </c>
      <c r="N213" s="57">
        <v>72000</v>
      </c>
      <c r="O213" s="57">
        <v>0</v>
      </c>
      <c r="P213" s="57">
        <f t="shared" si="7"/>
        <v>21600</v>
      </c>
    </row>
    <row r="214" spans="1:16" s="10" customFormat="1" x14ac:dyDescent="0.25">
      <c r="A214" s="44">
        <v>45427</v>
      </c>
      <c r="B214" s="45" t="s">
        <v>1559</v>
      </c>
      <c r="C214" s="46" t="s">
        <v>1560</v>
      </c>
      <c r="D214" s="2" t="s">
        <v>33</v>
      </c>
      <c r="E214" s="2" t="s">
        <v>1480</v>
      </c>
      <c r="F214" s="47" t="s">
        <v>87</v>
      </c>
      <c r="G214" s="47" t="s">
        <v>31</v>
      </c>
      <c r="H214" s="48" t="s">
        <v>1561</v>
      </c>
      <c r="I214" s="49">
        <v>871121</v>
      </c>
      <c r="J214" s="58" t="str">
        <f>VLOOKUP(I214,[1]Hoja6!A$1:B$57,2,FALSE)</f>
        <v>RADIOGRAFIA DE TORAX (P.A.O A.P.Y LATERAL, DECUBITO LATERAL, OBLICUAS O LATERAL CON BARIO)</v>
      </c>
      <c r="K214" s="2"/>
      <c r="L214" s="2" t="s">
        <v>27</v>
      </c>
      <c r="M214" s="49">
        <v>1</v>
      </c>
      <c r="N214" s="57"/>
      <c r="O214" s="57">
        <f t="shared" si="6"/>
        <v>0</v>
      </c>
      <c r="P214" s="57">
        <f t="shared" si="7"/>
        <v>0</v>
      </c>
    </row>
    <row r="215" spans="1:16" s="10" customFormat="1" x14ac:dyDescent="0.25">
      <c r="A215" s="44">
        <v>45427</v>
      </c>
      <c r="B215" s="45" t="s">
        <v>1562</v>
      </c>
      <c r="C215" s="46" t="s">
        <v>1563</v>
      </c>
      <c r="D215" s="2" t="s">
        <v>34</v>
      </c>
      <c r="E215" s="2" t="s">
        <v>199</v>
      </c>
      <c r="F215" s="47" t="s">
        <v>1202</v>
      </c>
      <c r="G215" s="47" t="s">
        <v>31</v>
      </c>
      <c r="H215" s="48" t="s">
        <v>1564</v>
      </c>
      <c r="I215" s="49">
        <v>873210</v>
      </c>
      <c r="J215" s="58" t="str">
        <f>VLOOKUP(I215,[1]Hoja6!A$1:B$57,2,FALSE)</f>
        <v>RADIOGRAFIA DE DEDOS EN MANO</v>
      </c>
      <c r="K215" s="2"/>
      <c r="L215" s="2" t="s">
        <v>27</v>
      </c>
      <c r="M215" s="49">
        <v>1</v>
      </c>
      <c r="N215" s="57"/>
      <c r="O215" s="57">
        <f t="shared" si="6"/>
        <v>0</v>
      </c>
      <c r="P215" s="57">
        <f t="shared" si="7"/>
        <v>0</v>
      </c>
    </row>
    <row r="216" spans="1:16" s="10" customFormat="1" x14ac:dyDescent="0.25">
      <c r="A216" s="44">
        <v>45427</v>
      </c>
      <c r="B216" s="45" t="s">
        <v>1565</v>
      </c>
      <c r="C216" s="46" t="s">
        <v>1566</v>
      </c>
      <c r="D216" s="2" t="s">
        <v>34</v>
      </c>
      <c r="E216" s="2" t="s">
        <v>923</v>
      </c>
      <c r="F216" s="47" t="s">
        <v>1110</v>
      </c>
      <c r="G216" s="47" t="s">
        <v>31</v>
      </c>
      <c r="H216" s="48" t="s">
        <v>1567</v>
      </c>
      <c r="I216" s="49">
        <v>871121</v>
      </c>
      <c r="J216" s="58" t="str">
        <f>VLOOKUP(I216,[1]Hoja6!A$1:B$57,2,FALSE)</f>
        <v>RADIOGRAFIA DE TORAX (P.A.O A.P.Y LATERAL, DECUBITO LATERAL, OBLICUAS O LATERAL CON BARIO)</v>
      </c>
      <c r="K216" s="2"/>
      <c r="L216" s="2" t="s">
        <v>27</v>
      </c>
      <c r="M216" s="49">
        <v>1</v>
      </c>
      <c r="N216" s="57"/>
      <c r="O216" s="57">
        <f t="shared" si="6"/>
        <v>0</v>
      </c>
      <c r="P216" s="57">
        <f t="shared" si="7"/>
        <v>0</v>
      </c>
    </row>
    <row r="217" spans="1:16" s="10" customFormat="1" x14ac:dyDescent="0.25">
      <c r="A217" s="44">
        <v>45427</v>
      </c>
      <c r="B217" s="45" t="s">
        <v>1568</v>
      </c>
      <c r="C217" s="46" t="s">
        <v>1569</v>
      </c>
      <c r="D217" s="2" t="s">
        <v>34</v>
      </c>
      <c r="E217" s="2" t="s">
        <v>123</v>
      </c>
      <c r="F217" s="47" t="s">
        <v>1110</v>
      </c>
      <c r="G217" s="47" t="s">
        <v>50</v>
      </c>
      <c r="H217" s="48" t="s">
        <v>1570</v>
      </c>
      <c r="I217" s="49">
        <v>873411</v>
      </c>
      <c r="J217" s="58" t="str">
        <f>VLOOKUP(I217,[1]Hoja6!A$1:B$57,2,FALSE)</f>
        <v>RADIOGRAFIA DE PELVIS O  ARTICULACION COXO-FEMORAL  (AP, LATERAL )</v>
      </c>
      <c r="K217" s="2"/>
      <c r="L217" s="2" t="s">
        <v>27</v>
      </c>
      <c r="M217" s="49">
        <v>1</v>
      </c>
      <c r="N217" s="57">
        <v>72540</v>
      </c>
      <c r="O217" s="57">
        <f t="shared" si="6"/>
        <v>50778</v>
      </c>
      <c r="P217" s="57">
        <f t="shared" si="7"/>
        <v>21762</v>
      </c>
    </row>
    <row r="218" spans="1:16" s="10" customFormat="1" x14ac:dyDescent="0.25">
      <c r="A218" s="44">
        <v>45427</v>
      </c>
      <c r="B218" s="45" t="s">
        <v>1568</v>
      </c>
      <c r="C218" s="46" t="s">
        <v>1569</v>
      </c>
      <c r="D218" s="2" t="s">
        <v>34</v>
      </c>
      <c r="E218" s="2" t="s">
        <v>123</v>
      </c>
      <c r="F218" s="47" t="s">
        <v>1110</v>
      </c>
      <c r="G218" s="47" t="s">
        <v>50</v>
      </c>
      <c r="H218" s="48" t="s">
        <v>1570</v>
      </c>
      <c r="I218" s="49">
        <v>873412</v>
      </c>
      <c r="J218" s="58" t="str">
        <f>VLOOKUP(I218,[1]Hoja6!A$1:B$57,2,FALSE)</f>
        <v>RADIOGRAFIA DE PELVIS (CADERA) COMPARATIVA    (54)</v>
      </c>
      <c r="K218" s="2"/>
      <c r="L218" s="2" t="s">
        <v>27</v>
      </c>
      <c r="M218" s="49">
        <v>1</v>
      </c>
      <c r="N218" s="57">
        <v>38610</v>
      </c>
      <c r="O218" s="57">
        <f t="shared" si="6"/>
        <v>27027</v>
      </c>
      <c r="P218" s="57">
        <f t="shared" si="7"/>
        <v>11583</v>
      </c>
    </row>
    <row r="219" spans="1:16" s="10" customFormat="1" x14ac:dyDescent="0.25">
      <c r="A219" s="44">
        <v>45427</v>
      </c>
      <c r="B219" s="45" t="s">
        <v>1571</v>
      </c>
      <c r="C219" s="46" t="s">
        <v>1572</v>
      </c>
      <c r="D219" s="2" t="s">
        <v>33</v>
      </c>
      <c r="E219" s="2" t="s">
        <v>292</v>
      </c>
      <c r="F219" s="47" t="s">
        <v>10</v>
      </c>
      <c r="G219" s="47" t="s">
        <v>50</v>
      </c>
      <c r="H219" s="48" t="s">
        <v>1573</v>
      </c>
      <c r="I219" s="49">
        <v>871121</v>
      </c>
      <c r="J219" s="58" t="str">
        <f>VLOOKUP(I219,[1]Hoja6!A$1:B$57,2,FALSE)</f>
        <v>RADIOGRAFIA DE TORAX (P.A.O A.P.Y LATERAL, DECUBITO LATERAL, OBLICUAS O LATERAL CON BARIO)</v>
      </c>
      <c r="K219" s="2"/>
      <c r="L219" s="2" t="s">
        <v>27</v>
      </c>
      <c r="M219" s="49">
        <v>1</v>
      </c>
      <c r="N219" s="57">
        <v>72000</v>
      </c>
      <c r="O219" s="57">
        <f t="shared" si="6"/>
        <v>50400</v>
      </c>
      <c r="P219" s="57">
        <f t="shared" si="7"/>
        <v>21600</v>
      </c>
    </row>
    <row r="220" spans="1:16" s="10" customFormat="1" x14ac:dyDescent="0.25">
      <c r="A220" s="44">
        <v>45427</v>
      </c>
      <c r="B220" s="45" t="s">
        <v>1574</v>
      </c>
      <c r="C220" s="46" t="s">
        <v>1575</v>
      </c>
      <c r="D220" s="2" t="s">
        <v>34</v>
      </c>
      <c r="E220" s="2" t="s">
        <v>257</v>
      </c>
      <c r="F220" s="47" t="s">
        <v>1110</v>
      </c>
      <c r="G220" s="47" t="s">
        <v>50</v>
      </c>
      <c r="H220" s="48" t="s">
        <v>1576</v>
      </c>
      <c r="I220" s="49">
        <v>873420</v>
      </c>
      <c r="J220" s="58" t="str">
        <f>VLOOKUP(I220,[1]Hoja6!A$1:B$57,2,FALSE)</f>
        <v>RADIOGRAFIA DE RODILLA AP, LATERAL</v>
      </c>
      <c r="K220" s="2"/>
      <c r="L220" s="2" t="s">
        <v>27</v>
      </c>
      <c r="M220" s="49">
        <v>1</v>
      </c>
      <c r="N220" s="57">
        <v>85410</v>
      </c>
      <c r="O220" s="57">
        <f t="shared" si="6"/>
        <v>59786.999999999993</v>
      </c>
      <c r="P220" s="57">
        <f t="shared" si="7"/>
        <v>25623</v>
      </c>
    </row>
    <row r="221" spans="1:16" s="10" customFormat="1" x14ac:dyDescent="0.25">
      <c r="A221" s="44">
        <v>45427</v>
      </c>
      <c r="B221" s="45" t="s">
        <v>1574</v>
      </c>
      <c r="C221" s="46" t="s">
        <v>1575</v>
      </c>
      <c r="D221" s="2" t="s">
        <v>34</v>
      </c>
      <c r="E221" s="2" t="s">
        <v>257</v>
      </c>
      <c r="F221" s="47" t="s">
        <v>1110</v>
      </c>
      <c r="G221" s="47" t="s">
        <v>50</v>
      </c>
      <c r="H221" s="48" t="s">
        <v>1576</v>
      </c>
      <c r="I221" s="49">
        <v>873422</v>
      </c>
      <c r="J221" s="58" t="str">
        <f>VLOOKUP(I221,[1]Hoja6!A$1:B$57,2,FALSE)</f>
        <v>RADIOGRAFIA DE RODILLAS COMPARATIVAS POSICION VERTICAL (UNICAMENTE VISTA ANTEROPOSTERIOR)    (54)</v>
      </c>
      <c r="K221" s="2"/>
      <c r="L221" s="2" t="s">
        <v>27</v>
      </c>
      <c r="M221" s="49">
        <v>1</v>
      </c>
      <c r="N221" s="57">
        <v>38610</v>
      </c>
      <c r="O221" s="57">
        <f t="shared" si="6"/>
        <v>27027</v>
      </c>
      <c r="P221" s="57">
        <f t="shared" si="7"/>
        <v>11583</v>
      </c>
    </row>
    <row r="222" spans="1:16" s="10" customFormat="1" x14ac:dyDescent="0.25">
      <c r="A222" s="44">
        <v>45427</v>
      </c>
      <c r="B222" s="45" t="s">
        <v>1577</v>
      </c>
      <c r="C222" s="46" t="s">
        <v>1578</v>
      </c>
      <c r="D222" s="2" t="s">
        <v>34</v>
      </c>
      <c r="E222" s="2" t="s">
        <v>224</v>
      </c>
      <c r="F222" s="47" t="s">
        <v>10</v>
      </c>
      <c r="G222" s="47" t="s">
        <v>50</v>
      </c>
      <c r="H222" s="48" t="s">
        <v>1579</v>
      </c>
      <c r="I222" s="49">
        <v>871121</v>
      </c>
      <c r="J222" s="58" t="str">
        <f>VLOOKUP(I222,[1]Hoja6!A$1:B$57,2,FALSE)</f>
        <v>RADIOGRAFIA DE TORAX (P.A.O A.P.Y LATERAL, DECUBITO LATERAL, OBLICUAS O LATERAL CON BARIO)</v>
      </c>
      <c r="K222" s="2"/>
      <c r="L222" s="2" t="s">
        <v>27</v>
      </c>
      <c r="M222" s="49">
        <v>1</v>
      </c>
      <c r="N222" s="57">
        <v>72000</v>
      </c>
      <c r="O222" s="57">
        <f t="shared" si="6"/>
        <v>50400</v>
      </c>
      <c r="P222" s="57">
        <f t="shared" si="7"/>
        <v>21600</v>
      </c>
    </row>
    <row r="223" spans="1:16" s="10" customFormat="1" x14ac:dyDescent="0.25">
      <c r="A223" s="44">
        <v>45427</v>
      </c>
      <c r="B223" s="45" t="s">
        <v>1580</v>
      </c>
      <c r="C223" s="46" t="s">
        <v>1581</v>
      </c>
      <c r="D223" s="2" t="s">
        <v>33</v>
      </c>
      <c r="E223" s="2" t="s">
        <v>119</v>
      </c>
      <c r="F223" s="47" t="s">
        <v>10</v>
      </c>
      <c r="G223" s="47" t="s">
        <v>50</v>
      </c>
      <c r="H223" s="48" t="s">
        <v>1582</v>
      </c>
      <c r="I223" s="49">
        <v>873333</v>
      </c>
      <c r="J223" s="58" t="str">
        <f>VLOOKUP(I223,[1]Hoja6!A$1:B$57,2,FALSE)</f>
        <v>RADIOGRAFÍA DE PIE (AP, LATERAL Y OBLICUA)</v>
      </c>
      <c r="K223" s="2"/>
      <c r="L223" s="2" t="s">
        <v>27</v>
      </c>
      <c r="M223" s="49">
        <v>1</v>
      </c>
      <c r="N223" s="57">
        <v>50670</v>
      </c>
      <c r="O223" s="57">
        <f t="shared" si="6"/>
        <v>35469</v>
      </c>
      <c r="P223" s="57">
        <f t="shared" si="7"/>
        <v>15201</v>
      </c>
    </row>
    <row r="224" spans="1:16" s="10" customFormat="1" x14ac:dyDescent="0.25">
      <c r="A224" s="44">
        <v>45427</v>
      </c>
      <c r="B224" s="45" t="s">
        <v>1583</v>
      </c>
      <c r="C224" s="46" t="s">
        <v>1584</v>
      </c>
      <c r="D224" s="2" t="s">
        <v>33</v>
      </c>
      <c r="E224" s="2" t="s">
        <v>29</v>
      </c>
      <c r="F224" s="47" t="s">
        <v>10</v>
      </c>
      <c r="G224" s="47" t="s">
        <v>50</v>
      </c>
      <c r="H224" s="48" t="s">
        <v>1585</v>
      </c>
      <c r="I224" s="49">
        <v>871121</v>
      </c>
      <c r="J224" s="58" t="str">
        <f>VLOOKUP(I224,[1]Hoja6!A$1:B$57,2,FALSE)</f>
        <v>RADIOGRAFIA DE TORAX (P.A.O A.P.Y LATERAL, DECUBITO LATERAL, OBLICUAS O LATERAL CON BARIO)</v>
      </c>
      <c r="K224" s="2"/>
      <c r="L224" s="2" t="s">
        <v>27</v>
      </c>
      <c r="M224" s="49">
        <v>1</v>
      </c>
      <c r="N224" s="57">
        <v>72000</v>
      </c>
      <c r="O224" s="57">
        <f t="shared" si="6"/>
        <v>50400</v>
      </c>
      <c r="P224" s="57">
        <f t="shared" si="7"/>
        <v>21600</v>
      </c>
    </row>
    <row r="225" spans="1:16" s="10" customFormat="1" x14ac:dyDescent="0.25">
      <c r="A225" s="44">
        <v>45427</v>
      </c>
      <c r="B225" s="45" t="s">
        <v>1586</v>
      </c>
      <c r="C225" s="46" t="s">
        <v>1587</v>
      </c>
      <c r="D225" s="2" t="s">
        <v>33</v>
      </c>
      <c r="E225" s="2" t="s">
        <v>484</v>
      </c>
      <c r="F225" s="47" t="s">
        <v>1110</v>
      </c>
      <c r="G225" s="47" t="s">
        <v>217</v>
      </c>
      <c r="H225" s="48" t="s">
        <v>1588</v>
      </c>
      <c r="I225" s="49">
        <v>873205</v>
      </c>
      <c r="J225" s="58" t="str">
        <f>VLOOKUP(I225,[1]Hoja6!A$1:B$57,2,FALSE)</f>
        <v>RADIOGRAFIA DE CODO</v>
      </c>
      <c r="K225" s="2"/>
      <c r="L225" s="2" t="s">
        <v>27</v>
      </c>
      <c r="M225" s="49">
        <v>1</v>
      </c>
      <c r="N225" s="57">
        <v>0</v>
      </c>
      <c r="O225" s="57">
        <f t="shared" si="6"/>
        <v>0</v>
      </c>
      <c r="P225" s="57">
        <f t="shared" si="7"/>
        <v>0</v>
      </c>
    </row>
    <row r="226" spans="1:16" s="10" customFormat="1" x14ac:dyDescent="0.25">
      <c r="A226" s="44">
        <v>45428</v>
      </c>
      <c r="B226" s="45" t="s">
        <v>1589</v>
      </c>
      <c r="C226" s="46" t="s">
        <v>1590</v>
      </c>
      <c r="D226" s="2" t="s">
        <v>33</v>
      </c>
      <c r="E226" s="2" t="s">
        <v>104</v>
      </c>
      <c r="F226" s="47" t="s">
        <v>1110</v>
      </c>
      <c r="G226" s="47" t="s">
        <v>50</v>
      </c>
      <c r="H226" s="48" t="s">
        <v>1591</v>
      </c>
      <c r="I226" s="49">
        <v>873412</v>
      </c>
      <c r="J226" s="58" t="str">
        <f>VLOOKUP(I226,[1]Hoja6!A$1:B$57,2,FALSE)</f>
        <v>RADIOGRAFIA DE PELVIS (CADERA) COMPARATIVA    (54)</v>
      </c>
      <c r="K226" s="2"/>
      <c r="L226" s="2" t="s">
        <v>13</v>
      </c>
      <c r="M226" s="49">
        <v>1</v>
      </c>
      <c r="N226" s="57">
        <v>38610</v>
      </c>
      <c r="O226" s="57">
        <f t="shared" si="6"/>
        <v>27027</v>
      </c>
      <c r="P226" s="57">
        <f t="shared" si="7"/>
        <v>11583</v>
      </c>
    </row>
    <row r="227" spans="1:16" s="10" customFormat="1" x14ac:dyDescent="0.25">
      <c r="A227" s="44">
        <v>45428</v>
      </c>
      <c r="B227" s="45" t="s">
        <v>1589</v>
      </c>
      <c r="C227" s="46" t="s">
        <v>1590</v>
      </c>
      <c r="D227" s="2" t="s">
        <v>33</v>
      </c>
      <c r="E227" s="2" t="s">
        <v>104</v>
      </c>
      <c r="F227" s="47" t="s">
        <v>1110</v>
      </c>
      <c r="G227" s="47" t="s">
        <v>50</v>
      </c>
      <c r="H227" s="48" t="s">
        <v>1591</v>
      </c>
      <c r="I227" s="49">
        <v>873420</v>
      </c>
      <c r="J227" s="58" t="str">
        <f>VLOOKUP(I227,[1]Hoja6!A$1:B$57,2,FALSE)</f>
        <v>RADIOGRAFIA DE RODILLA AP, LATERAL</v>
      </c>
      <c r="K227" s="2"/>
      <c r="L227" s="2" t="s">
        <v>13</v>
      </c>
      <c r="M227" s="49">
        <v>1</v>
      </c>
      <c r="N227" s="57">
        <v>85410</v>
      </c>
      <c r="O227" s="57">
        <f t="shared" si="6"/>
        <v>59786.999999999993</v>
      </c>
      <c r="P227" s="57">
        <f t="shared" si="7"/>
        <v>25623</v>
      </c>
    </row>
    <row r="228" spans="1:16" s="10" customFormat="1" x14ac:dyDescent="0.25">
      <c r="A228" s="44">
        <v>45428</v>
      </c>
      <c r="B228" s="45" t="s">
        <v>1589</v>
      </c>
      <c r="C228" s="46" t="s">
        <v>1590</v>
      </c>
      <c r="D228" s="2" t="s">
        <v>33</v>
      </c>
      <c r="E228" s="2" t="s">
        <v>104</v>
      </c>
      <c r="F228" s="47" t="s">
        <v>1110</v>
      </c>
      <c r="G228" s="47" t="s">
        <v>50</v>
      </c>
      <c r="H228" s="48" t="s">
        <v>1591</v>
      </c>
      <c r="I228" s="49">
        <v>873422</v>
      </c>
      <c r="J228" s="58" t="str">
        <f>VLOOKUP(I228,[1]Hoja6!A$1:B$57,2,FALSE)</f>
        <v>RADIOGRAFIA DE RODILLAS COMPARATIVAS POSICION VERTICAL (UNICAMENTE VISTA ANTEROPOSTERIOR)    (54)</v>
      </c>
      <c r="K228" s="2"/>
      <c r="L228" s="2" t="s">
        <v>13</v>
      </c>
      <c r="M228" s="49">
        <v>1</v>
      </c>
      <c r="N228" s="57">
        <v>38610</v>
      </c>
      <c r="O228" s="57">
        <f t="shared" si="6"/>
        <v>27027</v>
      </c>
      <c r="P228" s="57">
        <f t="shared" si="7"/>
        <v>11583</v>
      </c>
    </row>
    <row r="229" spans="1:16" s="10" customFormat="1" x14ac:dyDescent="0.25">
      <c r="A229" s="44">
        <v>45428</v>
      </c>
      <c r="B229" s="45" t="s">
        <v>1589</v>
      </c>
      <c r="C229" s="46" t="s">
        <v>1590</v>
      </c>
      <c r="D229" s="2" t="s">
        <v>33</v>
      </c>
      <c r="E229" s="2" t="s">
        <v>104</v>
      </c>
      <c r="F229" s="47" t="s">
        <v>1110</v>
      </c>
      <c r="G229" s="47" t="s">
        <v>50</v>
      </c>
      <c r="H229" s="48" t="s">
        <v>1591</v>
      </c>
      <c r="I229" s="49">
        <v>873411</v>
      </c>
      <c r="J229" s="58" t="str">
        <f>VLOOKUP(I229,[1]Hoja6!A$1:B$57,2,FALSE)</f>
        <v>RADIOGRAFIA DE PELVIS O  ARTICULACION COXO-FEMORAL  (AP, LATERAL )</v>
      </c>
      <c r="K229" s="2"/>
      <c r="L229" s="2" t="s">
        <v>13</v>
      </c>
      <c r="M229" s="49">
        <v>1</v>
      </c>
      <c r="N229" s="57">
        <v>72540</v>
      </c>
      <c r="O229" s="57">
        <f t="shared" si="6"/>
        <v>50778</v>
      </c>
      <c r="P229" s="57">
        <f t="shared" si="7"/>
        <v>21762</v>
      </c>
    </row>
    <row r="230" spans="1:16" s="10" customFormat="1" x14ac:dyDescent="0.25">
      <c r="A230" s="44">
        <v>45428</v>
      </c>
      <c r="B230" s="45" t="s">
        <v>1592</v>
      </c>
      <c r="C230" s="46" t="s">
        <v>1593</v>
      </c>
      <c r="D230" s="2" t="s">
        <v>34</v>
      </c>
      <c r="E230" s="2" t="s">
        <v>257</v>
      </c>
      <c r="F230" s="47" t="s">
        <v>1110</v>
      </c>
      <c r="G230" s="47" t="s">
        <v>50</v>
      </c>
      <c r="H230" s="48" t="s">
        <v>1594</v>
      </c>
      <c r="I230" s="49">
        <v>871121</v>
      </c>
      <c r="J230" s="58" t="str">
        <f>VLOOKUP(I230,[1]Hoja6!A$1:B$57,2,FALSE)</f>
        <v>RADIOGRAFIA DE TORAX (P.A.O A.P.Y LATERAL, DECUBITO LATERAL, OBLICUAS O LATERAL CON BARIO)</v>
      </c>
      <c r="K230" s="2"/>
      <c r="L230" s="2" t="s">
        <v>13</v>
      </c>
      <c r="M230" s="49">
        <v>1</v>
      </c>
      <c r="N230" s="57">
        <v>93600</v>
      </c>
      <c r="O230" s="57">
        <f t="shared" si="6"/>
        <v>65519.999999999993</v>
      </c>
      <c r="P230" s="57">
        <f t="shared" si="7"/>
        <v>28080</v>
      </c>
    </row>
    <row r="231" spans="1:16" s="10" customFormat="1" x14ac:dyDescent="0.25">
      <c r="A231" s="44">
        <v>45428</v>
      </c>
      <c r="B231" s="45" t="s">
        <v>1595</v>
      </c>
      <c r="C231" s="46" t="s">
        <v>1596</v>
      </c>
      <c r="D231" s="2" t="s">
        <v>34</v>
      </c>
      <c r="E231" s="2" t="s">
        <v>36</v>
      </c>
      <c r="F231" s="47" t="s">
        <v>16</v>
      </c>
      <c r="G231" s="47" t="s">
        <v>217</v>
      </c>
      <c r="H231" s="48" t="s">
        <v>1597</v>
      </c>
      <c r="I231" s="49">
        <v>873210</v>
      </c>
      <c r="J231" s="58" t="str">
        <f>VLOOKUP(I231,[1]Hoja6!A$1:B$57,2,FALSE)</f>
        <v>RADIOGRAFIA DE DEDOS EN MANO</v>
      </c>
      <c r="K231" s="2"/>
      <c r="L231" s="2" t="s">
        <v>13</v>
      </c>
      <c r="M231" s="49">
        <v>1</v>
      </c>
      <c r="N231" s="57">
        <v>0</v>
      </c>
      <c r="O231" s="57">
        <f t="shared" si="6"/>
        <v>0</v>
      </c>
      <c r="P231" s="57">
        <f t="shared" si="7"/>
        <v>0</v>
      </c>
    </row>
    <row r="232" spans="1:16" s="10" customFormat="1" x14ac:dyDescent="0.25">
      <c r="A232" s="44">
        <v>45428</v>
      </c>
      <c r="B232" s="45" t="s">
        <v>1598</v>
      </c>
      <c r="C232" s="46" t="s">
        <v>1599</v>
      </c>
      <c r="D232" s="2" t="s">
        <v>34</v>
      </c>
      <c r="E232" s="2" t="s">
        <v>484</v>
      </c>
      <c r="F232" s="47" t="s">
        <v>10</v>
      </c>
      <c r="G232" s="47" t="s">
        <v>50</v>
      </c>
      <c r="H232" s="48" t="s">
        <v>1600</v>
      </c>
      <c r="I232" s="49">
        <v>873210</v>
      </c>
      <c r="J232" s="58" t="str">
        <f>VLOOKUP(I232,[1]Hoja6!A$1:B$57,2,FALSE)</f>
        <v>RADIOGRAFIA DE DEDOS EN MANO</v>
      </c>
      <c r="K232" s="2"/>
      <c r="L232" s="2" t="s">
        <v>13</v>
      </c>
      <c r="M232" s="49">
        <v>2</v>
      </c>
      <c r="N232" s="57">
        <v>101340</v>
      </c>
      <c r="O232" s="57">
        <f t="shared" si="6"/>
        <v>70938</v>
      </c>
      <c r="P232" s="57">
        <f t="shared" si="7"/>
        <v>30402</v>
      </c>
    </row>
    <row r="233" spans="1:16" s="10" customFormat="1" x14ac:dyDescent="0.25">
      <c r="A233" s="44">
        <v>45428</v>
      </c>
      <c r="B233" s="45" t="s">
        <v>1601</v>
      </c>
      <c r="C233" s="46" t="s">
        <v>1602</v>
      </c>
      <c r="D233" s="2" t="s">
        <v>33</v>
      </c>
      <c r="E233" s="2" t="s">
        <v>219</v>
      </c>
      <c r="F233" s="47" t="s">
        <v>10</v>
      </c>
      <c r="G233" s="47" t="s">
        <v>50</v>
      </c>
      <c r="H233" s="48" t="s">
        <v>1603</v>
      </c>
      <c r="I233" s="49">
        <v>873420</v>
      </c>
      <c r="J233" s="58" t="str">
        <f>VLOOKUP(I233,[1]Hoja6!A$1:B$57,2,FALSE)</f>
        <v>RADIOGRAFIA DE RODILLA AP, LATERAL</v>
      </c>
      <c r="K233" s="2"/>
      <c r="L233" s="2" t="s">
        <v>13</v>
      </c>
      <c r="M233" s="49">
        <v>1</v>
      </c>
      <c r="N233" s="57">
        <v>65700</v>
      </c>
      <c r="O233" s="57">
        <f t="shared" si="6"/>
        <v>45990</v>
      </c>
      <c r="P233" s="57">
        <f t="shared" si="7"/>
        <v>19710</v>
      </c>
    </row>
    <row r="234" spans="1:16" s="10" customFormat="1" x14ac:dyDescent="0.25">
      <c r="A234" s="44">
        <v>45428</v>
      </c>
      <c r="B234" s="45" t="s">
        <v>1601</v>
      </c>
      <c r="C234" s="46" t="s">
        <v>1602</v>
      </c>
      <c r="D234" s="2" t="s">
        <v>33</v>
      </c>
      <c r="E234" s="2" t="s">
        <v>219</v>
      </c>
      <c r="F234" s="47" t="s">
        <v>10</v>
      </c>
      <c r="G234" s="47" t="s">
        <v>50</v>
      </c>
      <c r="H234" s="48" t="s">
        <v>1603</v>
      </c>
      <c r="I234" s="49">
        <v>873422</v>
      </c>
      <c r="J234" s="58" t="str">
        <f>VLOOKUP(I234,[1]Hoja6!A$1:B$57,2,FALSE)</f>
        <v>RADIOGRAFIA DE RODILLAS COMPARATIVAS POSICION VERTICAL (UNICAMENTE VISTA ANTEROPOSTERIOR)    (54)</v>
      </c>
      <c r="K234" s="2"/>
      <c r="L234" s="2" t="s">
        <v>13</v>
      </c>
      <c r="M234" s="49">
        <v>1</v>
      </c>
      <c r="N234" s="57">
        <v>29700</v>
      </c>
      <c r="O234" s="57">
        <f t="shared" si="6"/>
        <v>20790</v>
      </c>
      <c r="P234" s="57">
        <f t="shared" si="7"/>
        <v>8910</v>
      </c>
    </row>
    <row r="235" spans="1:16" s="10" customFormat="1" x14ac:dyDescent="0.25">
      <c r="A235" s="44">
        <v>45428</v>
      </c>
      <c r="B235" s="45" t="s">
        <v>1604</v>
      </c>
      <c r="C235" s="46" t="s">
        <v>1605</v>
      </c>
      <c r="D235" s="2" t="s">
        <v>34</v>
      </c>
      <c r="E235" s="2" t="s">
        <v>253</v>
      </c>
      <c r="F235" s="47" t="s">
        <v>10</v>
      </c>
      <c r="G235" s="47" t="s">
        <v>50</v>
      </c>
      <c r="H235" s="48" t="s">
        <v>1606</v>
      </c>
      <c r="I235" s="49">
        <v>873411</v>
      </c>
      <c r="J235" s="58" t="str">
        <f>VLOOKUP(I235,[1]Hoja6!A$1:B$57,2,FALSE)</f>
        <v>RADIOGRAFIA DE PELVIS O  ARTICULACION COXO-FEMORAL  (AP, LATERAL )</v>
      </c>
      <c r="K235" s="2"/>
      <c r="L235" s="2" t="s">
        <v>13</v>
      </c>
      <c r="M235" s="49">
        <v>1</v>
      </c>
      <c r="N235" s="57">
        <v>55800</v>
      </c>
      <c r="O235" s="57">
        <f t="shared" si="6"/>
        <v>39060</v>
      </c>
      <c r="P235" s="57">
        <f t="shared" si="7"/>
        <v>16740</v>
      </c>
    </row>
    <row r="236" spans="1:16" s="10" customFormat="1" x14ac:dyDescent="0.25">
      <c r="A236" s="44">
        <v>45428</v>
      </c>
      <c r="B236" s="45" t="s">
        <v>1604</v>
      </c>
      <c r="C236" s="46" t="s">
        <v>1605</v>
      </c>
      <c r="D236" s="2" t="s">
        <v>34</v>
      </c>
      <c r="E236" s="2" t="s">
        <v>253</v>
      </c>
      <c r="F236" s="47" t="s">
        <v>10</v>
      </c>
      <c r="G236" s="47" t="s">
        <v>50</v>
      </c>
      <c r="H236" s="48" t="s">
        <v>1606</v>
      </c>
      <c r="I236" s="49">
        <v>873412</v>
      </c>
      <c r="J236" s="58" t="str">
        <f>VLOOKUP(I236,[1]Hoja6!A$1:B$57,2,FALSE)</f>
        <v>RADIOGRAFIA DE PELVIS (CADERA) COMPARATIVA    (54)</v>
      </c>
      <c r="K236" s="2"/>
      <c r="L236" s="2" t="s">
        <v>13</v>
      </c>
      <c r="M236" s="49">
        <v>1</v>
      </c>
      <c r="N236" s="57">
        <v>29700</v>
      </c>
      <c r="O236" s="57">
        <f t="shared" si="6"/>
        <v>20790</v>
      </c>
      <c r="P236" s="57">
        <f t="shared" si="7"/>
        <v>8910</v>
      </c>
    </row>
    <row r="237" spans="1:16" s="10" customFormat="1" x14ac:dyDescent="0.25">
      <c r="A237" s="44">
        <v>45428</v>
      </c>
      <c r="B237" s="45" t="s">
        <v>1607</v>
      </c>
      <c r="C237" s="46" t="s">
        <v>1608</v>
      </c>
      <c r="D237" s="2" t="s">
        <v>33</v>
      </c>
      <c r="E237" s="2" t="s">
        <v>149</v>
      </c>
      <c r="F237" s="47" t="s">
        <v>10</v>
      </c>
      <c r="G237" s="47" t="s">
        <v>217</v>
      </c>
      <c r="H237" s="48" t="s">
        <v>1609</v>
      </c>
      <c r="I237" s="49">
        <v>870107</v>
      </c>
      <c r="J237" s="58" t="str">
        <f>VLOOKUP(I237,[1]Hoja6!A$1:B$57,2,FALSE)</f>
        <v>RADIOGRAFIA DE HUESOS NASALES</v>
      </c>
      <c r="K237" s="2"/>
      <c r="L237" s="2" t="s">
        <v>13</v>
      </c>
      <c r="M237" s="49">
        <v>1</v>
      </c>
      <c r="N237" s="57">
        <v>0</v>
      </c>
      <c r="O237" s="57">
        <f t="shared" si="6"/>
        <v>0</v>
      </c>
      <c r="P237" s="57">
        <f t="shared" si="7"/>
        <v>0</v>
      </c>
    </row>
    <row r="238" spans="1:16" s="10" customFormat="1" x14ac:dyDescent="0.25">
      <c r="A238" s="44">
        <v>45428</v>
      </c>
      <c r="B238" s="45" t="s">
        <v>1610</v>
      </c>
      <c r="C238" s="46" t="s">
        <v>1611</v>
      </c>
      <c r="D238" s="2" t="s">
        <v>33</v>
      </c>
      <c r="E238" s="2" t="s">
        <v>136</v>
      </c>
      <c r="F238" s="47" t="s">
        <v>1110</v>
      </c>
      <c r="G238" s="47" t="s">
        <v>1612</v>
      </c>
      <c r="H238" s="48" t="s">
        <v>1613</v>
      </c>
      <c r="I238" s="49">
        <v>871121</v>
      </c>
      <c r="J238" s="58" t="str">
        <f>VLOOKUP(I238,[1]Hoja6!A$1:B$57,2,FALSE)</f>
        <v>RADIOGRAFIA DE TORAX (P.A.O A.P.Y LATERAL, DECUBITO LATERAL, OBLICUAS O LATERAL CON BARIO)</v>
      </c>
      <c r="K238" s="2"/>
      <c r="L238" s="2" t="s">
        <v>13</v>
      </c>
      <c r="M238" s="49">
        <v>1</v>
      </c>
      <c r="N238" s="57">
        <v>0</v>
      </c>
      <c r="O238" s="57">
        <f t="shared" si="6"/>
        <v>0</v>
      </c>
      <c r="P238" s="57">
        <f t="shared" si="7"/>
        <v>0</v>
      </c>
    </row>
    <row r="239" spans="1:16" s="10" customFormat="1" x14ac:dyDescent="0.25">
      <c r="A239" s="44">
        <v>45428</v>
      </c>
      <c r="B239" s="45" t="s">
        <v>1614</v>
      </c>
      <c r="C239" s="46" t="s">
        <v>1615</v>
      </c>
      <c r="D239" s="2" t="s">
        <v>33</v>
      </c>
      <c r="E239" s="2" t="s">
        <v>391</v>
      </c>
      <c r="F239" s="47" t="s">
        <v>87</v>
      </c>
      <c r="G239" s="47" t="s">
        <v>1612</v>
      </c>
      <c r="H239" s="48" t="s">
        <v>1618</v>
      </c>
      <c r="I239" s="49">
        <v>871121</v>
      </c>
      <c r="J239" s="58" t="str">
        <f>VLOOKUP(I239,[1]Hoja6!A$1:B$57,2,FALSE)</f>
        <v>RADIOGRAFIA DE TORAX (P.A.O A.P.Y LATERAL, DECUBITO LATERAL, OBLICUAS O LATERAL CON BARIO)</v>
      </c>
      <c r="K239" s="2"/>
      <c r="L239" s="2" t="s">
        <v>13</v>
      </c>
      <c r="M239" s="49">
        <v>1</v>
      </c>
      <c r="N239" s="57">
        <v>0</v>
      </c>
      <c r="O239" s="57">
        <f t="shared" si="6"/>
        <v>0</v>
      </c>
      <c r="P239" s="57">
        <f t="shared" si="7"/>
        <v>0</v>
      </c>
    </row>
    <row r="240" spans="1:16" s="10" customFormat="1" x14ac:dyDescent="0.25">
      <c r="A240" s="44">
        <v>45428</v>
      </c>
      <c r="B240" s="45" t="s">
        <v>1616</v>
      </c>
      <c r="C240" s="46" t="s">
        <v>1617</v>
      </c>
      <c r="D240" s="2" t="s">
        <v>34</v>
      </c>
      <c r="E240" s="2" t="s">
        <v>395</v>
      </c>
      <c r="F240" s="47" t="s">
        <v>30</v>
      </c>
      <c r="G240" s="47" t="s">
        <v>1612</v>
      </c>
      <c r="H240" s="48" t="s">
        <v>1619</v>
      </c>
      <c r="I240" s="49">
        <v>873431</v>
      </c>
      <c r="J240" s="58" t="str">
        <f>VLOOKUP(I240,[1]Hoja6!A$1:B$57,2,FALSE)</f>
        <v>RADIOGRAFIA DE TOBILLO AP LATERAL Y ROTACION INTERNA</v>
      </c>
      <c r="K240" s="2"/>
      <c r="L240" s="2" t="s">
        <v>13</v>
      </c>
      <c r="M240" s="49">
        <v>1</v>
      </c>
      <c r="N240" s="57">
        <v>0</v>
      </c>
      <c r="O240" s="57">
        <f t="shared" si="6"/>
        <v>0</v>
      </c>
      <c r="P240" s="57">
        <f t="shared" si="7"/>
        <v>0</v>
      </c>
    </row>
    <row r="241" spans="1:16" s="10" customFormat="1" x14ac:dyDescent="0.25">
      <c r="A241" s="44">
        <v>45428</v>
      </c>
      <c r="B241" s="45" t="s">
        <v>1620</v>
      </c>
      <c r="C241" s="46" t="s">
        <v>1621</v>
      </c>
      <c r="D241" s="2" t="s">
        <v>33</v>
      </c>
      <c r="E241" s="2" t="s">
        <v>425</v>
      </c>
      <c r="F241" s="47" t="s">
        <v>30</v>
      </c>
      <c r="G241" s="47" t="s">
        <v>1612</v>
      </c>
      <c r="H241" s="48" t="s">
        <v>1622</v>
      </c>
      <c r="I241" s="49">
        <v>871121</v>
      </c>
      <c r="J241" s="58" t="str">
        <f>VLOOKUP(I241,[1]Hoja6!A$1:B$57,2,FALSE)</f>
        <v>RADIOGRAFIA DE TORAX (P.A.O A.P.Y LATERAL, DECUBITO LATERAL, OBLICUAS O LATERAL CON BARIO)</v>
      </c>
      <c r="K241" s="2"/>
      <c r="L241" s="2" t="s">
        <v>13</v>
      </c>
      <c r="M241" s="49">
        <v>1</v>
      </c>
      <c r="N241" s="57">
        <v>0</v>
      </c>
      <c r="O241" s="57">
        <f t="shared" si="6"/>
        <v>0</v>
      </c>
      <c r="P241" s="57">
        <f t="shared" si="7"/>
        <v>0</v>
      </c>
    </row>
    <row r="242" spans="1:16" s="10" customFormat="1" x14ac:dyDescent="0.25">
      <c r="A242" s="44">
        <v>45428</v>
      </c>
      <c r="B242" s="45" t="s">
        <v>1625</v>
      </c>
      <c r="C242" s="46" t="s">
        <v>1623</v>
      </c>
      <c r="D242" s="2" t="s">
        <v>33</v>
      </c>
      <c r="E242" s="2" t="s">
        <v>119</v>
      </c>
      <c r="F242" s="47" t="s">
        <v>30</v>
      </c>
      <c r="G242" s="47" t="s">
        <v>1612</v>
      </c>
      <c r="H242" s="48" t="s">
        <v>1624</v>
      </c>
      <c r="I242" s="49">
        <v>871121</v>
      </c>
      <c r="J242" s="58" t="str">
        <f>VLOOKUP(I242,[1]Hoja6!A$1:B$57,2,FALSE)</f>
        <v>RADIOGRAFIA DE TORAX (P.A.O A.P.Y LATERAL, DECUBITO LATERAL, OBLICUAS O LATERAL CON BARIO)</v>
      </c>
      <c r="K242" s="2"/>
      <c r="L242" s="2" t="s">
        <v>13</v>
      </c>
      <c r="M242" s="49">
        <v>1</v>
      </c>
      <c r="N242" s="57">
        <v>0</v>
      </c>
      <c r="O242" s="57">
        <f t="shared" si="6"/>
        <v>0</v>
      </c>
      <c r="P242" s="57">
        <f t="shared" si="7"/>
        <v>0</v>
      </c>
    </row>
    <row r="243" spans="1:16" s="10" customFormat="1" x14ac:dyDescent="0.25">
      <c r="A243" s="44">
        <v>45428</v>
      </c>
      <c r="B243" s="45" t="s">
        <v>1626</v>
      </c>
      <c r="C243" s="46" t="s">
        <v>1627</v>
      </c>
      <c r="D243" s="2" t="s">
        <v>33</v>
      </c>
      <c r="E243" s="2" t="s">
        <v>47</v>
      </c>
      <c r="F243" s="47" t="s">
        <v>130</v>
      </c>
      <c r="G243" s="47" t="s">
        <v>217</v>
      </c>
      <c r="H243" s="48" t="s">
        <v>1628</v>
      </c>
      <c r="I243" s="49">
        <v>873122</v>
      </c>
      <c r="J243" s="58" t="str">
        <f>VLOOKUP(I243,[1]Hoja6!A$1:B$57,2,FALSE)</f>
        <v>RADIOGRAFIA DE ANTEBRAZO</v>
      </c>
      <c r="K243" s="2"/>
      <c r="L243" s="2" t="s">
        <v>13</v>
      </c>
      <c r="M243" s="49">
        <v>1</v>
      </c>
      <c r="N243" s="57">
        <v>0</v>
      </c>
      <c r="O243" s="57">
        <f t="shared" si="6"/>
        <v>0</v>
      </c>
      <c r="P243" s="57">
        <f t="shared" si="7"/>
        <v>0</v>
      </c>
    </row>
    <row r="244" spans="1:16" s="10" customFormat="1" x14ac:dyDescent="0.25">
      <c r="A244" s="44">
        <v>45428</v>
      </c>
      <c r="B244" s="45" t="s">
        <v>1626</v>
      </c>
      <c r="C244" s="46" t="s">
        <v>1627</v>
      </c>
      <c r="D244" s="2" t="s">
        <v>33</v>
      </c>
      <c r="E244" s="2" t="s">
        <v>47</v>
      </c>
      <c r="F244" s="47" t="s">
        <v>130</v>
      </c>
      <c r="G244" s="47" t="s">
        <v>217</v>
      </c>
      <c r="H244" s="48" t="s">
        <v>1628</v>
      </c>
      <c r="I244" s="49">
        <v>873206</v>
      </c>
      <c r="J244" s="58" t="str">
        <f>VLOOKUP(I244,[1]Hoja6!A$1:B$57,2,FALSE)</f>
        <v>RADIOGRAFIA DE MUÑECA</v>
      </c>
      <c r="K244" s="2"/>
      <c r="L244" s="2" t="s">
        <v>13</v>
      </c>
      <c r="M244" s="49">
        <v>1</v>
      </c>
      <c r="N244" s="57">
        <v>0</v>
      </c>
      <c r="O244" s="57">
        <f t="shared" si="6"/>
        <v>0</v>
      </c>
      <c r="P244" s="57">
        <f t="shared" si="7"/>
        <v>0</v>
      </c>
    </row>
    <row r="245" spans="1:16" s="10" customFormat="1" x14ac:dyDescent="0.25">
      <c r="A245" s="44">
        <v>45428</v>
      </c>
      <c r="B245" s="45" t="s">
        <v>1629</v>
      </c>
      <c r="C245" s="46" t="s">
        <v>1630</v>
      </c>
      <c r="D245" s="2" t="s">
        <v>34</v>
      </c>
      <c r="E245" s="2" t="s">
        <v>333</v>
      </c>
      <c r="F245" s="47" t="s">
        <v>10</v>
      </c>
      <c r="G245" s="47" t="s">
        <v>217</v>
      </c>
      <c r="H245" s="48" t="s">
        <v>1631</v>
      </c>
      <c r="I245" s="49">
        <v>873333</v>
      </c>
      <c r="J245" s="58" t="str">
        <f>VLOOKUP(I245,[1]Hoja6!A$1:B$57,2,FALSE)</f>
        <v>RADIOGRAFÍA DE PIE (AP, LATERAL Y OBLICUA)</v>
      </c>
      <c r="K245" s="2"/>
      <c r="L245" s="2" t="s">
        <v>13</v>
      </c>
      <c r="M245" s="49">
        <v>1</v>
      </c>
      <c r="N245" s="57">
        <v>0</v>
      </c>
      <c r="O245" s="57">
        <f t="shared" si="6"/>
        <v>0</v>
      </c>
      <c r="P245" s="57">
        <f t="shared" si="7"/>
        <v>0</v>
      </c>
    </row>
    <row r="246" spans="1:16" s="10" customFormat="1" x14ac:dyDescent="0.25">
      <c r="A246" s="44">
        <v>45428</v>
      </c>
      <c r="B246" s="45" t="s">
        <v>1634</v>
      </c>
      <c r="C246" s="46" t="s">
        <v>1635</v>
      </c>
      <c r="D246" s="2" t="s">
        <v>33</v>
      </c>
      <c r="E246" s="2" t="s">
        <v>157</v>
      </c>
      <c r="F246" s="47" t="s">
        <v>1633</v>
      </c>
      <c r="G246" s="47" t="s">
        <v>217</v>
      </c>
      <c r="H246" s="48" t="s">
        <v>1632</v>
      </c>
      <c r="I246" s="49">
        <v>873431</v>
      </c>
      <c r="J246" s="58" t="str">
        <f>VLOOKUP(I246,[1]Hoja6!A$1:B$57,2,FALSE)</f>
        <v>RADIOGRAFIA DE TOBILLO AP LATERAL Y ROTACION INTERNA</v>
      </c>
      <c r="K246" s="2"/>
      <c r="L246" s="2" t="s">
        <v>13</v>
      </c>
      <c r="M246" s="49">
        <v>1</v>
      </c>
      <c r="N246" s="57">
        <v>0</v>
      </c>
      <c r="O246" s="57">
        <f t="shared" si="6"/>
        <v>0</v>
      </c>
      <c r="P246" s="57">
        <f t="shared" si="7"/>
        <v>0</v>
      </c>
    </row>
    <row r="247" spans="1:16" s="10" customFormat="1" x14ac:dyDescent="0.25">
      <c r="A247" s="44">
        <v>45429</v>
      </c>
      <c r="B247" s="45" t="s">
        <v>1636</v>
      </c>
      <c r="C247" s="46" t="s">
        <v>1637</v>
      </c>
      <c r="D247" s="2" t="s">
        <v>33</v>
      </c>
      <c r="E247" s="2" t="s">
        <v>154</v>
      </c>
      <c r="F247" s="47" t="s">
        <v>16</v>
      </c>
      <c r="G247" s="47" t="s">
        <v>50</v>
      </c>
      <c r="H247" s="48" t="s">
        <v>1638</v>
      </c>
      <c r="I247" s="49">
        <v>873412</v>
      </c>
      <c r="J247" s="58" t="str">
        <f>VLOOKUP(I247,[1]Hoja6!A$1:B$57,2,FALSE)</f>
        <v>RADIOGRAFIA DE PELVIS (CADERA) COMPARATIVA    (54)</v>
      </c>
      <c r="K247" s="2"/>
      <c r="L247" s="2" t="s">
        <v>27</v>
      </c>
      <c r="M247" s="49">
        <v>1</v>
      </c>
      <c r="N247" s="57">
        <v>34320</v>
      </c>
      <c r="O247" s="57">
        <f t="shared" si="6"/>
        <v>24024</v>
      </c>
      <c r="P247" s="57">
        <f t="shared" si="7"/>
        <v>10296</v>
      </c>
    </row>
    <row r="248" spans="1:16" s="10" customFormat="1" x14ac:dyDescent="0.25">
      <c r="A248" s="44">
        <v>45429</v>
      </c>
      <c r="B248" s="45" t="s">
        <v>1639</v>
      </c>
      <c r="C248" s="46" t="s">
        <v>1637</v>
      </c>
      <c r="D248" s="2" t="s">
        <v>33</v>
      </c>
      <c r="E248" s="2" t="s">
        <v>154</v>
      </c>
      <c r="F248" s="47" t="s">
        <v>16</v>
      </c>
      <c r="G248" s="47" t="s">
        <v>50</v>
      </c>
      <c r="H248" s="48" t="s">
        <v>1638</v>
      </c>
      <c r="I248" s="49">
        <v>873411</v>
      </c>
      <c r="J248" s="58" t="str">
        <f>VLOOKUP(I248,[1]Hoja6!A$1:B$57,2,FALSE)</f>
        <v>RADIOGRAFIA DE PELVIS O  ARTICULACION COXO-FEMORAL  (AP, LATERAL )</v>
      </c>
      <c r="K248" s="2"/>
      <c r="L248" s="2" t="s">
        <v>27</v>
      </c>
      <c r="M248" s="49">
        <v>1</v>
      </c>
      <c r="N248" s="57"/>
      <c r="O248" s="57">
        <f t="shared" si="6"/>
        <v>0</v>
      </c>
      <c r="P248" s="57">
        <f t="shared" si="7"/>
        <v>0</v>
      </c>
    </row>
    <row r="249" spans="1:16" s="10" customFormat="1" x14ac:dyDescent="0.25">
      <c r="A249" s="44">
        <v>45429</v>
      </c>
      <c r="B249" s="45" t="s">
        <v>1640</v>
      </c>
      <c r="C249" s="46" t="s">
        <v>1641</v>
      </c>
      <c r="D249" s="2" t="s">
        <v>34</v>
      </c>
      <c r="E249" s="2" t="s">
        <v>123</v>
      </c>
      <c r="F249" s="47" t="s">
        <v>1110</v>
      </c>
      <c r="G249" s="47" t="s">
        <v>50</v>
      </c>
      <c r="H249" s="48" t="s">
        <v>1642</v>
      </c>
      <c r="I249" s="49">
        <v>873411</v>
      </c>
      <c r="J249" s="58" t="str">
        <f>VLOOKUP(I249,[1]Hoja6!A$1:B$57,2,FALSE)</f>
        <v>RADIOGRAFIA DE PELVIS O  ARTICULACION COXO-FEMORAL  (AP, LATERAL )</v>
      </c>
      <c r="K249" s="2"/>
      <c r="L249" s="2" t="s">
        <v>27</v>
      </c>
      <c r="M249" s="49">
        <v>1</v>
      </c>
      <c r="N249" s="57">
        <v>72540</v>
      </c>
      <c r="O249" s="57">
        <f t="shared" si="6"/>
        <v>50778</v>
      </c>
      <c r="P249" s="57">
        <f t="shared" si="7"/>
        <v>21762</v>
      </c>
    </row>
    <row r="250" spans="1:16" s="10" customFormat="1" x14ac:dyDescent="0.25">
      <c r="A250" s="44">
        <v>45429</v>
      </c>
      <c r="B250" s="45" t="s">
        <v>1640</v>
      </c>
      <c r="C250" s="46" t="s">
        <v>1641</v>
      </c>
      <c r="D250" s="2" t="s">
        <v>34</v>
      </c>
      <c r="E250" s="2" t="s">
        <v>123</v>
      </c>
      <c r="F250" s="47" t="s">
        <v>1110</v>
      </c>
      <c r="G250" s="47" t="s">
        <v>50</v>
      </c>
      <c r="H250" s="48" t="s">
        <v>1642</v>
      </c>
      <c r="I250" s="49">
        <v>873412</v>
      </c>
      <c r="J250" s="58" t="str">
        <f>VLOOKUP(I250,[1]Hoja6!A$1:B$57,2,FALSE)</f>
        <v>RADIOGRAFIA DE PELVIS (CADERA) COMPARATIVA    (54)</v>
      </c>
      <c r="K250" s="2"/>
      <c r="L250" s="2" t="s">
        <v>27</v>
      </c>
      <c r="M250" s="49">
        <v>1</v>
      </c>
      <c r="N250" s="57">
        <v>38610</v>
      </c>
      <c r="O250" s="57">
        <f t="shared" si="6"/>
        <v>27027</v>
      </c>
      <c r="P250" s="57">
        <f t="shared" si="7"/>
        <v>11583</v>
      </c>
    </row>
    <row r="251" spans="1:16" s="10" customFormat="1" x14ac:dyDescent="0.25">
      <c r="A251" s="44">
        <v>45429</v>
      </c>
      <c r="B251" s="45" t="s">
        <v>1643</v>
      </c>
      <c r="C251" s="46" t="s">
        <v>1644</v>
      </c>
      <c r="D251" s="2" t="s">
        <v>34</v>
      </c>
      <c r="E251" s="2" t="s">
        <v>162</v>
      </c>
      <c r="F251" s="47" t="s">
        <v>10</v>
      </c>
      <c r="G251" s="47" t="s">
        <v>50</v>
      </c>
      <c r="H251" s="48" t="s">
        <v>1645</v>
      </c>
      <c r="I251" s="49">
        <v>871121</v>
      </c>
      <c r="J251" s="58" t="str">
        <f>VLOOKUP(I251,[1]Hoja6!A$1:B$57,2,FALSE)</f>
        <v>RADIOGRAFIA DE TORAX (P.A.O A.P.Y LATERAL, DECUBITO LATERAL, OBLICUAS O LATERAL CON BARIO)</v>
      </c>
      <c r="K251" s="2"/>
      <c r="L251" s="2" t="s">
        <v>27</v>
      </c>
      <c r="M251" s="49">
        <v>1</v>
      </c>
      <c r="N251" s="57">
        <v>72000</v>
      </c>
      <c r="O251" s="57">
        <f t="shared" si="6"/>
        <v>50400</v>
      </c>
      <c r="P251" s="57">
        <f t="shared" si="7"/>
        <v>21600</v>
      </c>
    </row>
    <row r="252" spans="1:16" s="10" customFormat="1" x14ac:dyDescent="0.25">
      <c r="A252" s="44">
        <v>45429</v>
      </c>
      <c r="B252" s="45" t="s">
        <v>1646</v>
      </c>
      <c r="C252" s="46" t="s">
        <v>1647</v>
      </c>
      <c r="D252" s="2" t="s">
        <v>34</v>
      </c>
      <c r="E252" s="2" t="s">
        <v>389</v>
      </c>
      <c r="F252" s="47" t="s">
        <v>10</v>
      </c>
      <c r="G252" s="47" t="s">
        <v>50</v>
      </c>
      <c r="H252" s="48" t="s">
        <v>1648</v>
      </c>
      <c r="I252" s="49">
        <v>871121</v>
      </c>
      <c r="J252" s="58" t="str">
        <f>VLOOKUP(I252,[1]Hoja6!A$1:B$57,2,FALSE)</f>
        <v>RADIOGRAFIA DE TORAX (P.A.O A.P.Y LATERAL, DECUBITO LATERAL, OBLICUAS O LATERAL CON BARIO)</v>
      </c>
      <c r="K252" s="2"/>
      <c r="L252" s="2" t="s">
        <v>27</v>
      </c>
      <c r="M252" s="3">
        <v>1</v>
      </c>
      <c r="N252" s="57">
        <v>72000</v>
      </c>
      <c r="O252" s="57">
        <f t="shared" si="6"/>
        <v>50400</v>
      </c>
      <c r="P252" s="57">
        <f t="shared" si="7"/>
        <v>21600</v>
      </c>
    </row>
    <row r="253" spans="1:16" s="10" customFormat="1" x14ac:dyDescent="0.25">
      <c r="A253" s="44">
        <v>45429</v>
      </c>
      <c r="B253" s="45" t="s">
        <v>1649</v>
      </c>
      <c r="C253" s="46" t="s">
        <v>1650</v>
      </c>
      <c r="D253" s="2" t="s">
        <v>33</v>
      </c>
      <c r="E253" s="2" t="s">
        <v>278</v>
      </c>
      <c r="F253" s="47" t="s">
        <v>10</v>
      </c>
      <c r="G253" s="47" t="s">
        <v>50</v>
      </c>
      <c r="H253" s="48" t="s">
        <v>1651</v>
      </c>
      <c r="I253" s="49">
        <v>871040</v>
      </c>
      <c r="J253" s="58" t="str">
        <f>VLOOKUP(I253,[1]Hoja6!A$1:B$57,2,FALSE)</f>
        <v>RADIOGRAFIA DE COLUMNA LUMBOSACRA</v>
      </c>
      <c r="K253" s="2"/>
      <c r="L253" s="2" t="s">
        <v>27</v>
      </c>
      <c r="M253" s="3">
        <v>1</v>
      </c>
      <c r="N253" s="57">
        <v>101430</v>
      </c>
      <c r="O253" s="57">
        <f t="shared" si="6"/>
        <v>71001</v>
      </c>
      <c r="P253" s="57">
        <f t="shared" si="7"/>
        <v>30429</v>
      </c>
    </row>
    <row r="254" spans="1:16" s="10" customFormat="1" x14ac:dyDescent="0.25">
      <c r="A254" s="44">
        <v>45429</v>
      </c>
      <c r="B254" s="45" t="s">
        <v>1649</v>
      </c>
      <c r="C254" s="46" t="s">
        <v>1650</v>
      </c>
      <c r="D254" s="2" t="s">
        <v>33</v>
      </c>
      <c r="E254" s="2" t="s">
        <v>278</v>
      </c>
      <c r="F254" s="47" t="s">
        <v>10</v>
      </c>
      <c r="G254" s="47" t="s">
        <v>50</v>
      </c>
      <c r="H254" s="48" t="s">
        <v>1651</v>
      </c>
      <c r="I254" s="49">
        <v>873312</v>
      </c>
      <c r="J254" s="58" t="str">
        <f>VLOOKUP(I254,[1]Hoja6!A$1:B$57,2,FALSE)</f>
        <v>RADIOGRAFIA DE FEMUR AP Y  LATERAL</v>
      </c>
      <c r="K254" s="2"/>
      <c r="L254" s="2" t="s">
        <v>27</v>
      </c>
      <c r="M254" s="3">
        <v>1</v>
      </c>
      <c r="N254" s="57">
        <v>65700</v>
      </c>
      <c r="O254" s="57">
        <f t="shared" si="6"/>
        <v>45990</v>
      </c>
      <c r="P254" s="57" t="s">
        <v>1652</v>
      </c>
    </row>
    <row r="255" spans="1:16" s="10" customFormat="1" x14ac:dyDescent="0.25">
      <c r="A255" s="44">
        <v>45429</v>
      </c>
      <c r="B255" s="45" t="s">
        <v>1653</v>
      </c>
      <c r="C255" s="46" t="s">
        <v>1654</v>
      </c>
      <c r="D255" s="2" t="s">
        <v>33</v>
      </c>
      <c r="E255" s="2" t="s">
        <v>386</v>
      </c>
      <c r="F255" s="47" t="s">
        <v>16</v>
      </c>
      <c r="G255" s="47" t="s">
        <v>31</v>
      </c>
      <c r="H255" s="48" t="s">
        <v>1655</v>
      </c>
      <c r="I255" s="49">
        <v>873333</v>
      </c>
      <c r="J255" s="58" t="str">
        <f>VLOOKUP(I255,[1]Hoja6!A$1:B$57,2,FALSE)</f>
        <v>RADIOGRAFÍA DE PIE (AP, LATERAL Y OBLICUA)</v>
      </c>
      <c r="K255" s="2"/>
      <c r="L255" s="2" t="s">
        <v>27</v>
      </c>
      <c r="M255" s="3">
        <v>1</v>
      </c>
      <c r="N255" s="57"/>
      <c r="O255" s="57">
        <f t="shared" si="6"/>
        <v>0</v>
      </c>
      <c r="P255" s="57">
        <f t="shared" si="7"/>
        <v>0</v>
      </c>
    </row>
    <row r="256" spans="1:16" s="10" customFormat="1" x14ac:dyDescent="0.25">
      <c r="A256" s="44">
        <v>45429</v>
      </c>
      <c r="B256" s="45" t="s">
        <v>1656</v>
      </c>
      <c r="C256" s="46" t="s">
        <v>1654</v>
      </c>
      <c r="D256" s="2" t="s">
        <v>33</v>
      </c>
      <c r="E256" s="2" t="s">
        <v>386</v>
      </c>
      <c r="F256" s="47" t="s">
        <v>16</v>
      </c>
      <c r="G256" s="47" t="s">
        <v>31</v>
      </c>
      <c r="H256" s="48" t="s">
        <v>1655</v>
      </c>
      <c r="I256" s="49">
        <v>873431</v>
      </c>
      <c r="J256" s="58" t="str">
        <f>VLOOKUP(I256,[1]Hoja6!A$1:B$57,2,FALSE)</f>
        <v>RADIOGRAFIA DE TOBILLO AP LATERAL Y ROTACION INTERNA</v>
      </c>
      <c r="K256" s="2"/>
      <c r="L256" s="2" t="s">
        <v>27</v>
      </c>
      <c r="M256" s="3">
        <v>1</v>
      </c>
      <c r="N256" s="57"/>
      <c r="O256" s="57">
        <f t="shared" si="6"/>
        <v>0</v>
      </c>
      <c r="P256" s="57">
        <f t="shared" si="7"/>
        <v>0</v>
      </c>
    </row>
    <row r="257" spans="1:16" s="10" customFormat="1" x14ac:dyDescent="0.25">
      <c r="A257" s="44">
        <v>45429</v>
      </c>
      <c r="B257" s="45" t="s">
        <v>1657</v>
      </c>
      <c r="C257" s="46" t="s">
        <v>1658</v>
      </c>
      <c r="D257" s="2" t="s">
        <v>33</v>
      </c>
      <c r="E257" s="2" t="s">
        <v>29</v>
      </c>
      <c r="F257" s="47" t="s">
        <v>1110</v>
      </c>
      <c r="G257" s="47" t="s">
        <v>31</v>
      </c>
      <c r="H257" s="48" t="s">
        <v>1659</v>
      </c>
      <c r="I257" s="49">
        <v>873122</v>
      </c>
      <c r="J257" s="58" t="str">
        <f>VLOOKUP(I257,[1]Hoja6!A$1:B$57,2,FALSE)</f>
        <v>RADIOGRAFIA DE ANTEBRAZO</v>
      </c>
      <c r="K257" s="2"/>
      <c r="L257" s="2" t="s">
        <v>27</v>
      </c>
      <c r="M257" s="3">
        <v>1</v>
      </c>
      <c r="N257" s="57"/>
      <c r="O257" s="57">
        <f t="shared" si="6"/>
        <v>0</v>
      </c>
      <c r="P257" s="57">
        <f t="shared" si="7"/>
        <v>0</v>
      </c>
    </row>
    <row r="258" spans="1:16" s="10" customFormat="1" x14ac:dyDescent="0.25">
      <c r="A258" s="44">
        <v>45429</v>
      </c>
      <c r="B258" s="45" t="s">
        <v>1657</v>
      </c>
      <c r="C258" s="46" t="s">
        <v>1658</v>
      </c>
      <c r="D258" s="2" t="s">
        <v>33</v>
      </c>
      <c r="E258" s="2" t="s">
        <v>29</v>
      </c>
      <c r="F258" s="47" t="s">
        <v>1110</v>
      </c>
      <c r="G258" s="47" t="s">
        <v>217</v>
      </c>
      <c r="H258" s="48" t="s">
        <v>1659</v>
      </c>
      <c r="I258" s="49">
        <v>873206</v>
      </c>
      <c r="J258" s="58" t="str">
        <f>VLOOKUP(I258,[1]Hoja6!A$1:B$57,2,FALSE)</f>
        <v>RADIOGRAFIA DE MUÑECA</v>
      </c>
      <c r="K258" s="2"/>
      <c r="L258" s="2" t="s">
        <v>27</v>
      </c>
      <c r="M258" s="3">
        <v>1</v>
      </c>
      <c r="N258" s="57"/>
      <c r="O258" s="57">
        <f t="shared" si="6"/>
        <v>0</v>
      </c>
      <c r="P258" s="57">
        <f t="shared" si="7"/>
        <v>0</v>
      </c>
    </row>
    <row r="259" spans="1:16" s="10" customFormat="1" x14ac:dyDescent="0.25">
      <c r="A259" s="44">
        <v>45429</v>
      </c>
      <c r="B259" s="45" t="s">
        <v>1660</v>
      </c>
      <c r="C259" s="46" t="s">
        <v>1661</v>
      </c>
      <c r="D259" s="2" t="s">
        <v>34</v>
      </c>
      <c r="E259" s="2" t="s">
        <v>1150</v>
      </c>
      <c r="F259" s="47" t="s">
        <v>1202</v>
      </c>
      <c r="G259" s="47" t="s">
        <v>217</v>
      </c>
      <c r="H259" s="48" t="s">
        <v>1662</v>
      </c>
      <c r="I259" s="49">
        <v>873205</v>
      </c>
      <c r="J259" s="58" t="str">
        <f>VLOOKUP(I259,[1]Hoja6!A$1:B$57,2,FALSE)</f>
        <v>RADIOGRAFIA DE CODO</v>
      </c>
      <c r="K259" s="2"/>
      <c r="L259" s="2" t="s">
        <v>27</v>
      </c>
      <c r="M259" s="3">
        <v>1</v>
      </c>
      <c r="N259" s="57"/>
      <c r="O259" s="57">
        <f t="shared" si="6"/>
        <v>0</v>
      </c>
      <c r="P259" s="57">
        <f t="shared" si="7"/>
        <v>0</v>
      </c>
    </row>
    <row r="260" spans="1:16" s="10" customFormat="1" x14ac:dyDescent="0.25">
      <c r="A260" s="44">
        <v>45429</v>
      </c>
      <c r="B260" s="45" t="s">
        <v>1663</v>
      </c>
      <c r="C260" s="46" t="s">
        <v>1664</v>
      </c>
      <c r="D260" s="2" t="s">
        <v>33</v>
      </c>
      <c r="E260" s="2" t="s">
        <v>833</v>
      </c>
      <c r="F260" s="47" t="s">
        <v>1665</v>
      </c>
      <c r="G260" s="47" t="s">
        <v>31</v>
      </c>
      <c r="H260" s="48" t="s">
        <v>1666</v>
      </c>
      <c r="I260" s="49">
        <v>873206</v>
      </c>
      <c r="J260" s="58" t="str">
        <f>VLOOKUP(I260,[1]Hoja6!A$1:B$57,2,FALSE)</f>
        <v>RADIOGRAFIA DE MUÑECA</v>
      </c>
      <c r="K260" s="2"/>
      <c r="L260" s="2" t="s">
        <v>27</v>
      </c>
      <c r="M260" s="3">
        <v>1</v>
      </c>
      <c r="N260" s="57"/>
      <c r="O260" s="57">
        <f t="shared" si="6"/>
        <v>0</v>
      </c>
      <c r="P260" s="57">
        <f t="shared" si="7"/>
        <v>0</v>
      </c>
    </row>
    <row r="261" spans="1:16" s="10" customFormat="1" x14ac:dyDescent="0.25">
      <c r="A261" s="44">
        <v>45429</v>
      </c>
      <c r="B261" s="45" t="s">
        <v>1667</v>
      </c>
      <c r="C261" s="46" t="s">
        <v>1668</v>
      </c>
      <c r="D261" s="2" t="s">
        <v>33</v>
      </c>
      <c r="E261" s="2" t="s">
        <v>391</v>
      </c>
      <c r="F261" s="47" t="s">
        <v>30</v>
      </c>
      <c r="G261" s="47" t="s">
        <v>50</v>
      </c>
      <c r="H261" s="48" t="s">
        <v>1669</v>
      </c>
      <c r="I261" s="49">
        <v>873431</v>
      </c>
      <c r="J261" s="58" t="str">
        <f>VLOOKUP(I261,[1]Hoja6!A$1:B$57,2,FALSE)</f>
        <v>RADIOGRAFIA DE TOBILLO AP LATERAL Y ROTACION INTERNA</v>
      </c>
      <c r="K261" s="2"/>
      <c r="L261" s="2" t="s">
        <v>27</v>
      </c>
      <c r="M261" s="3">
        <v>1</v>
      </c>
      <c r="N261" s="57">
        <v>69700</v>
      </c>
      <c r="O261" s="57">
        <f t="shared" si="6"/>
        <v>48790</v>
      </c>
      <c r="P261" s="57">
        <f t="shared" si="7"/>
        <v>20910</v>
      </c>
    </row>
    <row r="262" spans="1:16" s="10" customFormat="1" x14ac:dyDescent="0.25">
      <c r="A262" s="44">
        <v>45429</v>
      </c>
      <c r="B262" s="45" t="s">
        <v>1670</v>
      </c>
      <c r="C262" s="46" t="s">
        <v>369</v>
      </c>
      <c r="D262" s="2" t="s">
        <v>34</v>
      </c>
      <c r="E262" s="2" t="s">
        <v>215</v>
      </c>
      <c r="F262" s="47" t="s">
        <v>286</v>
      </c>
      <c r="G262" s="47" t="s">
        <v>31</v>
      </c>
      <c r="H262" s="48" t="s">
        <v>1671</v>
      </c>
      <c r="I262" s="49">
        <v>871121</v>
      </c>
      <c r="J262" s="58" t="str">
        <f>VLOOKUP(I262,[1]Hoja6!A$1:B$57,2,FALSE)</f>
        <v>RADIOGRAFIA DE TORAX (P.A.O A.P.Y LATERAL, DECUBITO LATERAL, OBLICUAS O LATERAL CON BARIO)</v>
      </c>
      <c r="K262" s="2"/>
      <c r="L262" s="2" t="s">
        <v>27</v>
      </c>
      <c r="M262" s="3">
        <v>1</v>
      </c>
      <c r="N262" s="57"/>
      <c r="O262" s="57">
        <f t="shared" si="6"/>
        <v>0</v>
      </c>
      <c r="P262" s="57">
        <f t="shared" si="7"/>
        <v>0</v>
      </c>
    </row>
    <row r="263" spans="1:16" s="10" customFormat="1" x14ac:dyDescent="0.25">
      <c r="A263" s="44">
        <v>45429</v>
      </c>
      <c r="B263" s="45" t="s">
        <v>1672</v>
      </c>
      <c r="C263" s="46" t="s">
        <v>1673</v>
      </c>
      <c r="D263" s="2" t="s">
        <v>34</v>
      </c>
      <c r="E263" s="2" t="s">
        <v>238</v>
      </c>
      <c r="F263" s="47" t="s">
        <v>16</v>
      </c>
      <c r="G263" s="47" t="s">
        <v>31</v>
      </c>
      <c r="H263" s="48" t="s">
        <v>1674</v>
      </c>
      <c r="I263" s="49">
        <v>870101</v>
      </c>
      <c r="J263" s="58" t="str">
        <f>VLOOKUP(I263,[1]Hoja6!A$1:B$57,2,FALSE)</f>
        <v>RADIOGRAFIA DE CARA (PERFILOGRAMA)</v>
      </c>
      <c r="K263" s="2"/>
      <c r="L263" s="2" t="s">
        <v>27</v>
      </c>
      <c r="M263" s="3">
        <v>1</v>
      </c>
      <c r="N263" s="57"/>
      <c r="O263" s="57">
        <f t="shared" si="6"/>
        <v>0</v>
      </c>
      <c r="P263" s="57">
        <f t="shared" si="7"/>
        <v>0</v>
      </c>
    </row>
    <row r="264" spans="1:16" s="10" customFormat="1" x14ac:dyDescent="0.25">
      <c r="A264" s="44">
        <v>45429</v>
      </c>
      <c r="B264" s="45" t="s">
        <v>1672</v>
      </c>
      <c r="C264" s="46" t="s">
        <v>1673</v>
      </c>
      <c r="D264" s="2" t="s">
        <v>34</v>
      </c>
      <c r="E264" s="2" t="s">
        <v>238</v>
      </c>
      <c r="F264" s="47" t="s">
        <v>16</v>
      </c>
      <c r="G264" s="47" t="s">
        <v>31</v>
      </c>
      <c r="H264" s="48" t="s">
        <v>1674</v>
      </c>
      <c r="I264" s="49">
        <v>873210</v>
      </c>
      <c r="J264" s="58" t="str">
        <f>VLOOKUP(I264,[1]Hoja6!A$1:B$57,2,FALSE)</f>
        <v>RADIOGRAFIA DE DEDOS EN MANO</v>
      </c>
      <c r="K264" s="2"/>
      <c r="L264" s="2" t="s">
        <v>27</v>
      </c>
      <c r="M264" s="3">
        <v>1</v>
      </c>
      <c r="N264" s="57"/>
      <c r="O264" s="57">
        <f t="shared" si="6"/>
        <v>0</v>
      </c>
      <c r="P264" s="57">
        <f t="shared" si="7"/>
        <v>0</v>
      </c>
    </row>
    <row r="265" spans="1:16" s="10" customFormat="1" x14ac:dyDescent="0.25">
      <c r="A265" s="44">
        <v>45429</v>
      </c>
      <c r="B265" s="45" t="s">
        <v>1675</v>
      </c>
      <c r="C265" s="46" t="s">
        <v>1676</v>
      </c>
      <c r="D265" s="2" t="s">
        <v>34</v>
      </c>
      <c r="E265" s="2" t="s">
        <v>215</v>
      </c>
      <c r="F265" s="47" t="s">
        <v>392</v>
      </c>
      <c r="G265" s="47" t="s">
        <v>31</v>
      </c>
      <c r="H265" s="48" t="s">
        <v>1677</v>
      </c>
      <c r="I265" s="49">
        <v>871121</v>
      </c>
      <c r="J265" s="58" t="str">
        <f>VLOOKUP(I265,[1]Hoja6!A$1:B$57,2,FALSE)</f>
        <v>RADIOGRAFIA DE TORAX (P.A.O A.P.Y LATERAL, DECUBITO LATERAL, OBLICUAS O LATERAL CON BARIO)</v>
      </c>
      <c r="K265" s="2"/>
      <c r="L265" s="2" t="s">
        <v>27</v>
      </c>
      <c r="M265" s="3">
        <v>1</v>
      </c>
      <c r="N265" s="57"/>
      <c r="O265" s="57">
        <f t="shared" si="6"/>
        <v>0</v>
      </c>
      <c r="P265" s="57">
        <f t="shared" si="7"/>
        <v>0</v>
      </c>
    </row>
    <row r="266" spans="1:16" s="10" customFormat="1" x14ac:dyDescent="0.25">
      <c r="A266" s="44">
        <v>45429</v>
      </c>
      <c r="B266" s="45" t="s">
        <v>1675</v>
      </c>
      <c r="C266" s="46" t="s">
        <v>1676</v>
      </c>
      <c r="D266" s="2" t="s">
        <v>34</v>
      </c>
      <c r="E266" s="2" t="s">
        <v>215</v>
      </c>
      <c r="F266" s="47" t="s">
        <v>402</v>
      </c>
      <c r="G266" s="47" t="s">
        <v>31</v>
      </c>
      <c r="H266" s="48" t="s">
        <v>1677</v>
      </c>
      <c r="I266" s="49">
        <v>873210</v>
      </c>
      <c r="J266" s="58" t="str">
        <f>VLOOKUP(I266,[1]Hoja6!A$1:B$57,2,FALSE)</f>
        <v>RADIOGRAFIA DE DEDOS EN MANO</v>
      </c>
      <c r="K266" s="2"/>
      <c r="L266" s="2" t="s">
        <v>27</v>
      </c>
      <c r="M266" s="3">
        <v>1</v>
      </c>
      <c r="N266" s="57"/>
      <c r="O266" s="57">
        <f t="shared" si="6"/>
        <v>0</v>
      </c>
      <c r="P266" s="57">
        <f t="shared" si="7"/>
        <v>0</v>
      </c>
    </row>
    <row r="267" spans="1:16" s="10" customFormat="1" x14ac:dyDescent="0.25">
      <c r="A267" s="44">
        <v>45429</v>
      </c>
      <c r="B267" s="45" t="s">
        <v>1675</v>
      </c>
      <c r="C267" s="46" t="s">
        <v>1676</v>
      </c>
      <c r="D267" s="2" t="s">
        <v>34</v>
      </c>
      <c r="E267" s="2" t="s">
        <v>215</v>
      </c>
      <c r="F267" s="47" t="s">
        <v>402</v>
      </c>
      <c r="G267" s="47" t="s">
        <v>31</v>
      </c>
      <c r="H267" s="48" t="s">
        <v>1677</v>
      </c>
      <c r="I267" s="49">
        <v>873412</v>
      </c>
      <c r="J267" s="58" t="str">
        <f>VLOOKUP(I267,[1]Hoja6!A$1:B$57,2,FALSE)</f>
        <v>RADIOGRAFIA DE PELVIS (CADERA) COMPARATIVA    (54)</v>
      </c>
      <c r="K267" s="2"/>
      <c r="L267" s="2" t="s">
        <v>27</v>
      </c>
      <c r="M267" s="3">
        <v>1</v>
      </c>
      <c r="N267" s="57"/>
      <c r="O267" s="57">
        <f t="shared" ref="O267:O331" si="8">+N267*70%</f>
        <v>0</v>
      </c>
      <c r="P267" s="57">
        <f t="shared" ref="P267:P331" si="9">+N267*30%</f>
        <v>0</v>
      </c>
    </row>
    <row r="268" spans="1:16" s="10" customFormat="1" x14ac:dyDescent="0.25">
      <c r="A268" s="44">
        <v>45429</v>
      </c>
      <c r="B268" s="45" t="s">
        <v>1678</v>
      </c>
      <c r="C268" s="46" t="s">
        <v>1679</v>
      </c>
      <c r="D268" s="2" t="s">
        <v>33</v>
      </c>
      <c r="E268" s="2" t="s">
        <v>192</v>
      </c>
      <c r="F268" s="47" t="s">
        <v>1680</v>
      </c>
      <c r="G268" s="47" t="s">
        <v>31</v>
      </c>
      <c r="H268" s="48" t="s">
        <v>1681</v>
      </c>
      <c r="I268" s="49">
        <v>873205</v>
      </c>
      <c r="J268" s="58" t="str">
        <f>VLOOKUP(I268,[1]Hoja6!A$1:B$57,2,FALSE)</f>
        <v>RADIOGRAFIA DE CODO</v>
      </c>
      <c r="K268" s="2"/>
      <c r="L268" s="2" t="s">
        <v>27</v>
      </c>
      <c r="M268" s="3">
        <v>2</v>
      </c>
      <c r="N268" s="57"/>
      <c r="O268" s="57">
        <f t="shared" si="8"/>
        <v>0</v>
      </c>
      <c r="P268" s="57">
        <f t="shared" si="9"/>
        <v>0</v>
      </c>
    </row>
    <row r="269" spans="1:16" s="10" customFormat="1" x14ac:dyDescent="0.25">
      <c r="A269" s="44">
        <v>45429</v>
      </c>
      <c r="B269" s="45" t="s">
        <v>1678</v>
      </c>
      <c r="C269" s="46" t="s">
        <v>1679</v>
      </c>
      <c r="D269" s="2" t="s">
        <v>33</v>
      </c>
      <c r="E269" s="2" t="s">
        <v>192</v>
      </c>
      <c r="F269" s="47" t="s">
        <v>1202</v>
      </c>
      <c r="G269" s="47" t="s">
        <v>31</v>
      </c>
      <c r="H269" s="48" t="s">
        <v>1681</v>
      </c>
      <c r="I269" s="49">
        <v>873206</v>
      </c>
      <c r="J269" s="58" t="str">
        <f>VLOOKUP(I269,[1]Hoja6!A$1:B$57,2,FALSE)</f>
        <v>RADIOGRAFIA DE MUÑECA</v>
      </c>
      <c r="K269" s="2"/>
      <c r="L269" s="2" t="s">
        <v>27</v>
      </c>
      <c r="M269" s="3">
        <v>2</v>
      </c>
      <c r="N269" s="57"/>
      <c r="O269" s="57">
        <f t="shared" si="8"/>
        <v>0</v>
      </c>
      <c r="P269" s="57">
        <f t="shared" si="9"/>
        <v>0</v>
      </c>
    </row>
    <row r="270" spans="1:16" s="10" customFormat="1" x14ac:dyDescent="0.25">
      <c r="A270" s="44">
        <v>45429</v>
      </c>
      <c r="B270" s="45" t="s">
        <v>1682</v>
      </c>
      <c r="C270" s="46" t="s">
        <v>1683</v>
      </c>
      <c r="D270" s="2" t="s">
        <v>33</v>
      </c>
      <c r="E270" s="2" t="s">
        <v>317</v>
      </c>
      <c r="F270" s="47" t="s">
        <v>1110</v>
      </c>
      <c r="G270" s="47" t="s">
        <v>31</v>
      </c>
      <c r="H270" s="48" t="s">
        <v>1684</v>
      </c>
      <c r="I270" s="49">
        <v>871121</v>
      </c>
      <c r="J270" s="58" t="str">
        <f>VLOOKUP(I270,[1]Hoja6!A$1:B$57,2,FALSE)</f>
        <v>RADIOGRAFIA DE TORAX (P.A.O A.P.Y LATERAL, DECUBITO LATERAL, OBLICUAS O LATERAL CON BARIO)</v>
      </c>
      <c r="K270" s="2"/>
      <c r="L270" s="2" t="s">
        <v>27</v>
      </c>
      <c r="M270" s="3">
        <v>1</v>
      </c>
      <c r="N270" s="57"/>
      <c r="O270" s="57">
        <f t="shared" si="8"/>
        <v>0</v>
      </c>
      <c r="P270" s="57">
        <f t="shared" si="9"/>
        <v>0</v>
      </c>
    </row>
    <row r="271" spans="1:16" s="10" customFormat="1" x14ac:dyDescent="0.25">
      <c r="A271" s="44">
        <v>45430</v>
      </c>
      <c r="B271" s="45" t="s">
        <v>1685</v>
      </c>
      <c r="C271" s="46" t="s">
        <v>1686</v>
      </c>
      <c r="D271" s="2" t="s">
        <v>33</v>
      </c>
      <c r="E271" s="2" t="s">
        <v>226</v>
      </c>
      <c r="F271" s="47" t="s">
        <v>16</v>
      </c>
      <c r="G271" s="47" t="s">
        <v>217</v>
      </c>
      <c r="H271" s="48" t="s">
        <v>1687</v>
      </c>
      <c r="I271" s="49">
        <v>871121</v>
      </c>
      <c r="J271" s="58" t="str">
        <f>VLOOKUP(I271,[1]Hoja6!A$1:B$57,2,FALSE)</f>
        <v>RADIOGRAFIA DE TORAX (P.A.O A.P.Y LATERAL, DECUBITO LATERAL, OBLICUAS O LATERAL CON BARIO)</v>
      </c>
      <c r="K271" s="2"/>
      <c r="L271" s="2" t="s">
        <v>13</v>
      </c>
      <c r="M271" s="3">
        <v>1</v>
      </c>
      <c r="N271" s="57">
        <v>0</v>
      </c>
      <c r="O271" s="57">
        <f t="shared" si="8"/>
        <v>0</v>
      </c>
      <c r="P271" s="57">
        <f t="shared" si="9"/>
        <v>0</v>
      </c>
    </row>
    <row r="272" spans="1:16" s="10" customFormat="1" x14ac:dyDescent="0.25">
      <c r="A272" s="44">
        <v>45430</v>
      </c>
      <c r="B272" s="45" t="s">
        <v>1688</v>
      </c>
      <c r="C272" s="46" t="s">
        <v>1689</v>
      </c>
      <c r="D272" s="2" t="s">
        <v>33</v>
      </c>
      <c r="E272" s="2" t="s">
        <v>39</v>
      </c>
      <c r="F272" s="47" t="s">
        <v>1110</v>
      </c>
      <c r="G272" s="47" t="s">
        <v>217</v>
      </c>
      <c r="H272" s="48" t="s">
        <v>1690</v>
      </c>
      <c r="I272" s="49">
        <v>871121</v>
      </c>
      <c r="J272" s="58" t="str">
        <f>VLOOKUP(I272,[1]Hoja6!A$1:B$57,2,FALSE)</f>
        <v>RADIOGRAFIA DE TORAX (P.A.O A.P.Y LATERAL, DECUBITO LATERAL, OBLICUAS O LATERAL CON BARIO)</v>
      </c>
      <c r="K272" s="2"/>
      <c r="L272" s="2" t="s">
        <v>13</v>
      </c>
      <c r="M272" s="3">
        <v>1</v>
      </c>
      <c r="N272" s="57">
        <v>0</v>
      </c>
      <c r="O272" s="57">
        <f t="shared" si="8"/>
        <v>0</v>
      </c>
      <c r="P272" s="57">
        <f t="shared" si="9"/>
        <v>0</v>
      </c>
    </row>
    <row r="273" spans="1:16 2192:2192" s="10" customFormat="1" x14ac:dyDescent="0.25">
      <c r="A273" s="44">
        <v>45430</v>
      </c>
      <c r="B273" s="45" t="s">
        <v>1691</v>
      </c>
      <c r="C273" s="46" t="s">
        <v>1692</v>
      </c>
      <c r="D273" s="2" t="s">
        <v>34</v>
      </c>
      <c r="E273" s="2" t="s">
        <v>123</v>
      </c>
      <c r="F273" s="47" t="s">
        <v>16</v>
      </c>
      <c r="G273" s="47" t="s">
        <v>217</v>
      </c>
      <c r="H273" s="48" t="s">
        <v>1693</v>
      </c>
      <c r="I273" s="49">
        <v>870001</v>
      </c>
      <c r="J273" s="58" t="str">
        <f>VLOOKUP(I273,[1]Hoja6!A$1:B$57,2,FALSE)</f>
        <v>RADIOGRAFIA DE CRANEO SIMPLE</v>
      </c>
      <c r="K273" s="2"/>
      <c r="L273" s="2" t="s">
        <v>13</v>
      </c>
      <c r="M273" s="3">
        <v>1</v>
      </c>
      <c r="N273" s="57">
        <v>0</v>
      </c>
      <c r="O273" s="57">
        <f t="shared" si="8"/>
        <v>0</v>
      </c>
      <c r="P273" s="57">
        <f t="shared" si="9"/>
        <v>0</v>
      </c>
    </row>
    <row r="274" spans="1:16 2192:2192" s="10" customFormat="1" x14ac:dyDescent="0.25">
      <c r="A274" s="44">
        <v>45430</v>
      </c>
      <c r="B274" s="45" t="s">
        <v>1691</v>
      </c>
      <c r="C274" s="46" t="s">
        <v>1692</v>
      </c>
      <c r="D274" s="2" t="s">
        <v>34</v>
      </c>
      <c r="E274" s="2" t="s">
        <v>123</v>
      </c>
      <c r="F274" s="47" t="s">
        <v>16</v>
      </c>
      <c r="G274" s="47" t="s">
        <v>217</v>
      </c>
      <c r="H274" s="48" t="s">
        <v>1693</v>
      </c>
      <c r="I274" s="49">
        <v>873210</v>
      </c>
      <c r="J274" s="58" t="str">
        <f>VLOOKUP(I274,[1]Hoja6!A$1:B$57,2,FALSE)</f>
        <v>RADIOGRAFIA DE DEDOS EN MANO</v>
      </c>
      <c r="K274" s="2"/>
      <c r="L274" s="2" t="s">
        <v>13</v>
      </c>
      <c r="M274" s="3">
        <v>1</v>
      </c>
      <c r="N274" s="57"/>
      <c r="O274" s="57">
        <f t="shared" si="8"/>
        <v>0</v>
      </c>
      <c r="P274" s="57">
        <f t="shared" si="9"/>
        <v>0</v>
      </c>
    </row>
    <row r="275" spans="1:16 2192:2192" s="10" customFormat="1" x14ac:dyDescent="0.25">
      <c r="A275" s="44">
        <v>45432</v>
      </c>
      <c r="B275" s="45" t="s">
        <v>1694</v>
      </c>
      <c r="C275" s="46" t="s">
        <v>1695</v>
      </c>
      <c r="D275" s="2" t="s">
        <v>33</v>
      </c>
      <c r="E275" s="2" t="s">
        <v>341</v>
      </c>
      <c r="F275" s="47" t="s">
        <v>10</v>
      </c>
      <c r="G275" s="47" t="s">
        <v>50</v>
      </c>
      <c r="H275" s="48" t="s">
        <v>1696</v>
      </c>
      <c r="I275" s="49">
        <v>871040</v>
      </c>
      <c r="J275" s="58" t="str">
        <f>VLOOKUP(I275,[1]Hoja6!A$1:B$57,2,FALSE)</f>
        <v>RADIOGRAFIA DE COLUMNA LUMBOSACRA</v>
      </c>
      <c r="K275" s="2"/>
      <c r="L275" s="2" t="s">
        <v>13</v>
      </c>
      <c r="M275" s="3">
        <v>1</v>
      </c>
      <c r="N275" s="57">
        <v>101430</v>
      </c>
      <c r="O275" s="57">
        <f t="shared" si="8"/>
        <v>71001</v>
      </c>
      <c r="P275" s="57">
        <f t="shared" si="9"/>
        <v>30429</v>
      </c>
    </row>
    <row r="276" spans="1:16 2192:2192" s="10" customFormat="1" x14ac:dyDescent="0.25">
      <c r="A276" s="44">
        <v>45432</v>
      </c>
      <c r="B276" s="45" t="s">
        <v>1697</v>
      </c>
      <c r="C276" s="46" t="s">
        <v>1698</v>
      </c>
      <c r="D276" s="2" t="s">
        <v>33</v>
      </c>
      <c r="E276" s="2" t="s">
        <v>47</v>
      </c>
      <c r="F276" s="47" t="s">
        <v>10</v>
      </c>
      <c r="G276" s="47" t="s">
        <v>50</v>
      </c>
      <c r="H276" s="48" t="s">
        <v>1699</v>
      </c>
      <c r="I276" s="49">
        <v>870108</v>
      </c>
      <c r="J276" s="58" t="str">
        <f>VLOOKUP(I276,[1]Hoja6!A$1:B$57,2,FALSE)</f>
        <v>RADIOGRAFIA DE SENOS PARANASALES</v>
      </c>
      <c r="K276" s="2"/>
      <c r="L276" s="2" t="s">
        <v>13</v>
      </c>
      <c r="M276" s="3">
        <v>1</v>
      </c>
      <c r="N276" s="57">
        <v>65700</v>
      </c>
      <c r="O276" s="57">
        <f t="shared" si="8"/>
        <v>45990</v>
      </c>
      <c r="P276" s="57">
        <f t="shared" si="9"/>
        <v>19710</v>
      </c>
    </row>
    <row r="277" spans="1:16 2192:2192" s="10" customFormat="1" x14ac:dyDescent="0.25">
      <c r="A277" s="44">
        <v>45432</v>
      </c>
      <c r="B277" s="45" t="s">
        <v>1700</v>
      </c>
      <c r="C277" s="46" t="s">
        <v>1701</v>
      </c>
      <c r="D277" s="2" t="s">
        <v>33</v>
      </c>
      <c r="E277" s="2" t="s">
        <v>259</v>
      </c>
      <c r="F277" s="47" t="s">
        <v>10</v>
      </c>
      <c r="G277" s="47" t="s">
        <v>50</v>
      </c>
      <c r="H277" s="48" t="s">
        <v>1702</v>
      </c>
      <c r="I277" s="49">
        <v>871030</v>
      </c>
      <c r="J277" s="58" t="str">
        <f>VLOOKUP(I277,[1]Hoja6!A$1:B$57,2,FALSE)</f>
        <v>RADIOGRAFIA DE COLUMNA DORSAL</v>
      </c>
      <c r="K277" s="2"/>
      <c r="L277" s="2" t="s">
        <v>13</v>
      </c>
      <c r="M277" s="3">
        <v>1</v>
      </c>
      <c r="N277" s="57">
        <v>81270</v>
      </c>
      <c r="O277" s="57">
        <f t="shared" si="8"/>
        <v>56889</v>
      </c>
      <c r="P277" s="57">
        <f t="shared" si="9"/>
        <v>24381</v>
      </c>
    </row>
    <row r="278" spans="1:16 2192:2192" s="10" customFormat="1" x14ac:dyDescent="0.25">
      <c r="A278" s="44">
        <v>45432</v>
      </c>
      <c r="B278" s="45" t="s">
        <v>1703</v>
      </c>
      <c r="C278" s="46" t="s">
        <v>1704</v>
      </c>
      <c r="D278" s="2" t="s">
        <v>34</v>
      </c>
      <c r="E278" s="2" t="s">
        <v>29</v>
      </c>
      <c r="F278" s="47" t="s">
        <v>30</v>
      </c>
      <c r="G278" s="47" t="s">
        <v>217</v>
      </c>
      <c r="H278" s="48" t="s">
        <v>1705</v>
      </c>
      <c r="I278" s="49">
        <v>873420</v>
      </c>
      <c r="J278" s="58" t="str">
        <f>VLOOKUP(I278,[1]Hoja6!A$1:B$57,2,FALSE)</f>
        <v>RADIOGRAFIA DE RODILLA AP, LATERAL</v>
      </c>
      <c r="K278" s="2"/>
      <c r="L278" s="2" t="s">
        <v>13</v>
      </c>
      <c r="M278" s="3">
        <v>1</v>
      </c>
      <c r="N278" s="57">
        <v>0</v>
      </c>
      <c r="O278" s="57">
        <f t="shared" si="8"/>
        <v>0</v>
      </c>
      <c r="P278" s="57">
        <f t="shared" si="9"/>
        <v>0</v>
      </c>
      <c r="CFH278" s="10" t="e" cm="1">
        <f t="array" ref="CFH278">-B279viviana B279vv v</f>
        <v>#NAME?</v>
      </c>
    </row>
    <row r="279" spans="1:16 2192:2192" s="10" customFormat="1" x14ac:dyDescent="0.25">
      <c r="A279" s="44">
        <v>45432</v>
      </c>
      <c r="B279" s="45" t="s">
        <v>1706</v>
      </c>
      <c r="C279" s="46" t="s">
        <v>1707</v>
      </c>
      <c r="D279" s="2" t="s">
        <v>33</v>
      </c>
      <c r="E279" s="2" t="s">
        <v>202</v>
      </c>
      <c r="F279" s="47" t="s">
        <v>30</v>
      </c>
      <c r="G279" s="47" t="s">
        <v>217</v>
      </c>
      <c r="H279" s="48" t="s">
        <v>1708</v>
      </c>
      <c r="I279" s="49">
        <v>870107</v>
      </c>
      <c r="J279" s="58" t="str">
        <f>VLOOKUP(I279,[1]Hoja6!A$1:B$57,2,FALSE)</f>
        <v>RADIOGRAFIA DE HUESOS NASALES</v>
      </c>
      <c r="K279" s="2"/>
      <c r="L279" s="2" t="s">
        <v>13</v>
      </c>
      <c r="M279" s="3">
        <v>1</v>
      </c>
      <c r="N279" s="57">
        <v>0</v>
      </c>
      <c r="O279" s="57">
        <f t="shared" si="8"/>
        <v>0</v>
      </c>
      <c r="P279" s="57">
        <f t="shared" si="9"/>
        <v>0</v>
      </c>
    </row>
    <row r="280" spans="1:16 2192:2192" s="10" customFormat="1" x14ac:dyDescent="0.25">
      <c r="A280" s="44">
        <v>45432</v>
      </c>
      <c r="B280" s="45" t="s">
        <v>1709</v>
      </c>
      <c r="C280" s="46" t="s">
        <v>1710</v>
      </c>
      <c r="D280" s="2" t="s">
        <v>33</v>
      </c>
      <c r="E280" s="2" t="s">
        <v>326</v>
      </c>
      <c r="F280" s="47" t="s">
        <v>1110</v>
      </c>
      <c r="G280" s="47" t="s">
        <v>50</v>
      </c>
      <c r="H280" s="48" t="s">
        <v>1711</v>
      </c>
      <c r="I280" s="49">
        <v>871020</v>
      </c>
      <c r="J280" s="58" t="str">
        <f>VLOOKUP(I280,[1]Hoja6!A$1:B$57,2,FALSE)</f>
        <v>RADIOGRAFIA DE COLUMNA TORACICA</v>
      </c>
      <c r="K280" s="2"/>
      <c r="L280" s="2" t="s">
        <v>13</v>
      </c>
      <c r="M280" s="3">
        <v>1</v>
      </c>
      <c r="N280" s="57">
        <v>105660</v>
      </c>
      <c r="O280" s="57">
        <f t="shared" si="8"/>
        <v>73962</v>
      </c>
      <c r="P280" s="57">
        <f t="shared" si="9"/>
        <v>31698</v>
      </c>
    </row>
    <row r="281" spans="1:16 2192:2192" s="10" customFormat="1" x14ac:dyDescent="0.25">
      <c r="A281" s="44">
        <v>45432</v>
      </c>
      <c r="B281" s="45" t="s">
        <v>1712</v>
      </c>
      <c r="C281" s="46" t="s">
        <v>1713</v>
      </c>
      <c r="D281" s="2" t="s">
        <v>33</v>
      </c>
      <c r="E281" s="2" t="s">
        <v>107</v>
      </c>
      <c r="F281" s="47" t="s">
        <v>10</v>
      </c>
      <c r="G281" s="47" t="s">
        <v>50</v>
      </c>
      <c r="H281" s="48" t="s">
        <v>1714</v>
      </c>
      <c r="I281" s="49">
        <v>871040</v>
      </c>
      <c r="J281" s="58" t="str">
        <f>VLOOKUP(I281,[1]Hoja6!A$1:B$57,2,FALSE)</f>
        <v>RADIOGRAFIA DE COLUMNA LUMBOSACRA</v>
      </c>
      <c r="K281" s="2"/>
      <c r="L281" s="2" t="s">
        <v>13</v>
      </c>
      <c r="M281" s="3">
        <v>1</v>
      </c>
      <c r="N281" s="57">
        <v>101430</v>
      </c>
      <c r="O281" s="57">
        <f t="shared" si="8"/>
        <v>71001</v>
      </c>
      <c r="P281" s="57">
        <f t="shared" si="9"/>
        <v>30429</v>
      </c>
    </row>
    <row r="282" spans="1:16 2192:2192" s="10" customFormat="1" x14ac:dyDescent="0.25">
      <c r="A282" s="44">
        <v>45432</v>
      </c>
      <c r="B282" s="45" t="s">
        <v>1715</v>
      </c>
      <c r="C282" s="46" t="s">
        <v>1716</v>
      </c>
      <c r="D282" s="2" t="s">
        <v>33</v>
      </c>
      <c r="E282" s="2" t="s">
        <v>1717</v>
      </c>
      <c r="F282" s="47" t="s">
        <v>1110</v>
      </c>
      <c r="G282" s="47" t="s">
        <v>50</v>
      </c>
      <c r="H282" s="48" t="s">
        <v>1718</v>
      </c>
      <c r="I282" s="49">
        <v>873412</v>
      </c>
      <c r="J282" s="58" t="str">
        <f>VLOOKUP(I282,[1]Hoja6!A$1:B$57,2,FALSE)</f>
        <v>RADIOGRAFIA DE PELVIS (CADERA) COMPARATIVA    (54)</v>
      </c>
      <c r="K282" s="2"/>
      <c r="L282" s="2" t="s">
        <v>13</v>
      </c>
      <c r="M282" s="3">
        <v>1</v>
      </c>
      <c r="N282" s="57">
        <v>38610</v>
      </c>
      <c r="O282" s="57">
        <f t="shared" si="8"/>
        <v>27027</v>
      </c>
      <c r="P282" s="57">
        <f t="shared" si="9"/>
        <v>11583</v>
      </c>
    </row>
    <row r="283" spans="1:16 2192:2192" s="10" customFormat="1" x14ac:dyDescent="0.25">
      <c r="A283" s="44">
        <v>45432</v>
      </c>
      <c r="B283" s="45" t="s">
        <v>1715</v>
      </c>
      <c r="C283" s="46" t="s">
        <v>1716</v>
      </c>
      <c r="D283" s="2" t="s">
        <v>33</v>
      </c>
      <c r="E283" s="2" t="s">
        <v>1717</v>
      </c>
      <c r="F283" s="47" t="s">
        <v>1110</v>
      </c>
      <c r="G283" s="47" t="s">
        <v>50</v>
      </c>
      <c r="H283" s="48" t="s">
        <v>1718</v>
      </c>
      <c r="I283" s="47">
        <v>873411</v>
      </c>
      <c r="J283" s="58" t="str">
        <f>VLOOKUP(I283,[1]Hoja6!A$1:B$57,2,FALSE)</f>
        <v>RADIOGRAFIA DE PELVIS O  ARTICULACION COXO-FEMORAL  (AP, LATERAL )</v>
      </c>
      <c r="K283" s="48"/>
      <c r="L283" s="2" t="s">
        <v>13</v>
      </c>
      <c r="M283" s="3">
        <v>1</v>
      </c>
      <c r="N283" s="57"/>
      <c r="O283" s="57">
        <f t="shared" si="8"/>
        <v>0</v>
      </c>
      <c r="P283" s="57">
        <f t="shared" si="9"/>
        <v>0</v>
      </c>
    </row>
    <row r="284" spans="1:16 2192:2192" s="10" customFormat="1" x14ac:dyDescent="0.25">
      <c r="A284" s="44">
        <v>45432</v>
      </c>
      <c r="B284" s="45" t="s">
        <v>1719</v>
      </c>
      <c r="C284" s="46" t="s">
        <v>1720</v>
      </c>
      <c r="D284" s="2" t="s">
        <v>33</v>
      </c>
      <c r="E284" s="73" t="s">
        <v>39</v>
      </c>
      <c r="F284" s="46" t="s">
        <v>10</v>
      </c>
      <c r="G284" s="47" t="s">
        <v>50</v>
      </c>
      <c r="H284" s="2" t="s">
        <v>1721</v>
      </c>
      <c r="I284" s="47">
        <v>873411</v>
      </c>
      <c r="J284" s="58" t="str">
        <f>VLOOKUP(I284,[1]Hoja6!A$1:B$57,2,FALSE)</f>
        <v>RADIOGRAFIA DE PELVIS O  ARTICULACION COXO-FEMORAL  (AP, LATERAL )</v>
      </c>
      <c r="K284" s="48"/>
      <c r="L284" s="2" t="s">
        <v>13</v>
      </c>
      <c r="M284" s="3">
        <v>1</v>
      </c>
      <c r="N284" s="57">
        <v>55800</v>
      </c>
      <c r="O284" s="57">
        <f t="shared" si="8"/>
        <v>39060</v>
      </c>
      <c r="P284" s="57">
        <f t="shared" si="9"/>
        <v>16740</v>
      </c>
    </row>
    <row r="285" spans="1:16 2192:2192" s="10" customFormat="1" x14ac:dyDescent="0.25">
      <c r="A285" s="44">
        <v>45432</v>
      </c>
      <c r="B285" s="45" t="s">
        <v>1719</v>
      </c>
      <c r="C285" s="46" t="s">
        <v>1720</v>
      </c>
      <c r="D285" s="2" t="s">
        <v>33</v>
      </c>
      <c r="E285" s="73" t="s">
        <v>39</v>
      </c>
      <c r="F285" s="46" t="s">
        <v>10</v>
      </c>
      <c r="G285" s="47" t="s">
        <v>50</v>
      </c>
      <c r="H285" s="2" t="s">
        <v>1721</v>
      </c>
      <c r="I285" s="49">
        <v>873412</v>
      </c>
      <c r="J285" s="58" t="str">
        <f>VLOOKUP(I285,[1]Hoja6!A$1:B$57,2,FALSE)</f>
        <v>RADIOGRAFIA DE PELVIS (CADERA) COMPARATIVA    (54)</v>
      </c>
      <c r="K285" s="2"/>
      <c r="L285" s="2" t="s">
        <v>13</v>
      </c>
      <c r="M285" s="3">
        <v>1</v>
      </c>
      <c r="N285" s="57">
        <v>29700</v>
      </c>
      <c r="O285" s="57">
        <f t="shared" si="8"/>
        <v>20790</v>
      </c>
      <c r="P285" s="57">
        <f t="shared" si="9"/>
        <v>8910</v>
      </c>
    </row>
    <row r="286" spans="1:16 2192:2192" s="10" customFormat="1" x14ac:dyDescent="0.25">
      <c r="A286" s="44">
        <v>45432</v>
      </c>
      <c r="B286" s="45" t="s">
        <v>1719</v>
      </c>
      <c r="C286" s="46" t="s">
        <v>1720</v>
      </c>
      <c r="D286" s="2" t="s">
        <v>33</v>
      </c>
      <c r="E286" s="73" t="s">
        <v>39</v>
      </c>
      <c r="F286" s="46" t="s">
        <v>10</v>
      </c>
      <c r="G286" s="47" t="s">
        <v>50</v>
      </c>
      <c r="H286" s="48" t="s">
        <v>1722</v>
      </c>
      <c r="I286" s="49">
        <v>871121</v>
      </c>
      <c r="J286" s="58" t="str">
        <f>VLOOKUP(I286,[1]Hoja6!A$1:B$57,2,FALSE)</f>
        <v>RADIOGRAFIA DE TORAX (P.A.O A.P.Y LATERAL, DECUBITO LATERAL, OBLICUAS O LATERAL CON BARIO)</v>
      </c>
      <c r="K286" s="2"/>
      <c r="L286" s="2" t="s">
        <v>13</v>
      </c>
      <c r="M286" s="3">
        <v>1</v>
      </c>
      <c r="N286" s="57">
        <v>72000</v>
      </c>
      <c r="O286" s="57">
        <f t="shared" si="8"/>
        <v>50400</v>
      </c>
      <c r="P286" s="57">
        <f t="shared" si="9"/>
        <v>21600</v>
      </c>
    </row>
    <row r="287" spans="1:16 2192:2192" s="10" customFormat="1" x14ac:dyDescent="0.25">
      <c r="A287" s="44">
        <v>45432</v>
      </c>
      <c r="B287" s="45" t="s">
        <v>1723</v>
      </c>
      <c r="C287" s="46" t="s">
        <v>1724</v>
      </c>
      <c r="D287" s="2" t="s">
        <v>33</v>
      </c>
      <c r="E287" s="2" t="s">
        <v>149</v>
      </c>
      <c r="F287" s="47" t="s">
        <v>16</v>
      </c>
      <c r="G287" s="47" t="s">
        <v>50</v>
      </c>
      <c r="H287" s="48" t="s">
        <v>1725</v>
      </c>
      <c r="I287" s="49">
        <v>871040</v>
      </c>
      <c r="J287" s="58" t="str">
        <f>VLOOKUP(I287,[1]Hoja6!A$1:B$57,2,FALSE)</f>
        <v>RADIOGRAFIA DE COLUMNA LUMBOSACRA</v>
      </c>
      <c r="K287" s="2"/>
      <c r="L287" s="2" t="s">
        <v>13</v>
      </c>
      <c r="M287" s="3">
        <v>1</v>
      </c>
      <c r="N287" s="57">
        <v>117200</v>
      </c>
      <c r="O287" s="57">
        <f t="shared" si="8"/>
        <v>82040</v>
      </c>
      <c r="P287" s="57">
        <f t="shared" si="9"/>
        <v>35160</v>
      </c>
    </row>
    <row r="288" spans="1:16 2192:2192" s="10" customFormat="1" x14ac:dyDescent="0.25">
      <c r="A288" s="44">
        <v>45432</v>
      </c>
      <c r="B288" s="45" t="s">
        <v>1726</v>
      </c>
      <c r="C288" s="46" t="s">
        <v>1727</v>
      </c>
      <c r="D288" s="2" t="s">
        <v>33</v>
      </c>
      <c r="E288" s="2" t="s">
        <v>395</v>
      </c>
      <c r="F288" s="47" t="s">
        <v>1110</v>
      </c>
      <c r="G288" s="47" t="s">
        <v>217</v>
      </c>
      <c r="H288" s="48" t="s">
        <v>1728</v>
      </c>
      <c r="I288" s="49">
        <v>873333</v>
      </c>
      <c r="J288" s="58" t="str">
        <f>VLOOKUP(I288,[1]Hoja6!A$1:B$57,2,FALSE)</f>
        <v>RADIOGRAFÍA DE PIE (AP, LATERAL Y OBLICUA)</v>
      </c>
      <c r="K288" s="2"/>
      <c r="L288" s="2" t="s">
        <v>13</v>
      </c>
      <c r="M288" s="3">
        <v>2</v>
      </c>
      <c r="N288" s="57">
        <v>0</v>
      </c>
      <c r="O288" s="57">
        <f t="shared" si="8"/>
        <v>0</v>
      </c>
      <c r="P288" s="57">
        <f t="shared" si="9"/>
        <v>0</v>
      </c>
    </row>
    <row r="289" spans="1:18" s="10" customFormat="1" x14ac:dyDescent="0.25">
      <c r="A289" s="44">
        <v>45432</v>
      </c>
      <c r="B289" s="45" t="s">
        <v>1729</v>
      </c>
      <c r="C289" s="46" t="s">
        <v>1730</v>
      </c>
      <c r="D289" s="2" t="s">
        <v>33</v>
      </c>
      <c r="E289" s="2" t="s">
        <v>24</v>
      </c>
      <c r="F289" s="47" t="s">
        <v>10</v>
      </c>
      <c r="G289" s="47" t="s">
        <v>217</v>
      </c>
      <c r="H289" s="48" t="s">
        <v>1731</v>
      </c>
      <c r="I289" s="49">
        <v>873412</v>
      </c>
      <c r="J289" s="58" t="str">
        <f>VLOOKUP(I289,[1]Hoja6!A$1:B$57,2,FALSE)</f>
        <v>RADIOGRAFIA DE PELVIS (CADERA) COMPARATIVA    (54)</v>
      </c>
      <c r="K289" s="2"/>
      <c r="L289" s="2" t="s">
        <v>13</v>
      </c>
      <c r="M289" s="3">
        <v>1</v>
      </c>
      <c r="N289" s="57">
        <v>0</v>
      </c>
      <c r="O289" s="57">
        <f t="shared" si="8"/>
        <v>0</v>
      </c>
      <c r="P289" s="57">
        <f t="shared" si="9"/>
        <v>0</v>
      </c>
    </row>
    <row r="290" spans="1:18" s="10" customFormat="1" x14ac:dyDescent="0.25">
      <c r="A290" s="44">
        <v>45432</v>
      </c>
      <c r="B290" s="45" t="s">
        <v>1732</v>
      </c>
      <c r="C290" s="46" t="s">
        <v>1733</v>
      </c>
      <c r="D290" s="2" t="s">
        <v>34</v>
      </c>
      <c r="E290" s="2" t="s">
        <v>111</v>
      </c>
      <c r="F290" s="47" t="s">
        <v>10</v>
      </c>
      <c r="G290" s="47" t="s">
        <v>50</v>
      </c>
      <c r="H290" s="48" t="s">
        <v>1734</v>
      </c>
      <c r="I290" s="49">
        <v>871121</v>
      </c>
      <c r="J290" s="58" t="str">
        <f>VLOOKUP(I290,[1]Hoja6!A$1:B$57,2,FALSE)</f>
        <v>RADIOGRAFIA DE TORAX (P.A.O A.P.Y LATERAL, DECUBITO LATERAL, OBLICUAS O LATERAL CON BARIO)</v>
      </c>
      <c r="K290" s="2"/>
      <c r="L290" s="2" t="s">
        <v>13</v>
      </c>
      <c r="M290" s="3">
        <v>1</v>
      </c>
      <c r="N290" s="57">
        <v>72000</v>
      </c>
      <c r="O290" s="57">
        <f t="shared" si="8"/>
        <v>50400</v>
      </c>
      <c r="P290" s="57">
        <f t="shared" si="9"/>
        <v>21600</v>
      </c>
    </row>
    <row r="291" spans="1:18" s="10" customFormat="1" x14ac:dyDescent="0.25">
      <c r="A291" s="44">
        <v>45432</v>
      </c>
      <c r="B291" s="45" t="s">
        <v>1735</v>
      </c>
      <c r="C291" s="46" t="s">
        <v>1736</v>
      </c>
      <c r="D291" s="2" t="s">
        <v>34</v>
      </c>
      <c r="E291" s="2" t="s">
        <v>107</v>
      </c>
      <c r="F291" s="47" t="s">
        <v>10</v>
      </c>
      <c r="G291" s="47" t="s">
        <v>50</v>
      </c>
      <c r="H291" s="48" t="s">
        <v>1737</v>
      </c>
      <c r="I291" s="49">
        <v>871121</v>
      </c>
      <c r="J291" s="58" t="str">
        <f>VLOOKUP(I291,[1]Hoja6!A$1:B$57,2,FALSE)</f>
        <v>RADIOGRAFIA DE TORAX (P.A.O A.P.Y LATERAL, DECUBITO LATERAL, OBLICUAS O LATERAL CON BARIO)</v>
      </c>
      <c r="K291" s="2"/>
      <c r="L291" s="2" t="s">
        <v>13</v>
      </c>
      <c r="M291" s="3">
        <v>1</v>
      </c>
      <c r="N291" s="57">
        <v>72000</v>
      </c>
      <c r="O291" s="57">
        <f t="shared" si="8"/>
        <v>50400</v>
      </c>
      <c r="P291" s="57">
        <f t="shared" si="9"/>
        <v>21600</v>
      </c>
    </row>
    <row r="292" spans="1:18" s="10" customFormat="1" x14ac:dyDescent="0.25">
      <c r="A292" s="44">
        <v>45432</v>
      </c>
      <c r="B292" s="45" t="s">
        <v>1738</v>
      </c>
      <c r="C292" s="46" t="s">
        <v>1739</v>
      </c>
      <c r="D292" s="2" t="s">
        <v>33</v>
      </c>
      <c r="E292" s="2" t="s">
        <v>36</v>
      </c>
      <c r="F292" s="47" t="s">
        <v>16</v>
      </c>
      <c r="G292" s="47" t="s">
        <v>217</v>
      </c>
      <c r="H292" s="48" t="s">
        <v>1740</v>
      </c>
      <c r="I292" s="49">
        <v>873206</v>
      </c>
      <c r="J292" s="58" t="str">
        <f>VLOOKUP(I292,[1]Hoja6!A$1:B$57,2,FALSE)</f>
        <v>RADIOGRAFIA DE MUÑECA</v>
      </c>
      <c r="K292" s="2"/>
      <c r="L292" s="2" t="s">
        <v>13</v>
      </c>
      <c r="M292" s="3">
        <v>1</v>
      </c>
      <c r="N292" s="57">
        <v>0</v>
      </c>
      <c r="O292" s="57">
        <f t="shared" si="8"/>
        <v>0</v>
      </c>
      <c r="P292" s="57">
        <f t="shared" si="9"/>
        <v>0</v>
      </c>
    </row>
    <row r="293" spans="1:18" s="10" customFormat="1" x14ac:dyDescent="0.25">
      <c r="A293" s="44">
        <v>45432</v>
      </c>
      <c r="B293" s="45" t="s">
        <v>1738</v>
      </c>
      <c r="C293" s="46" t="s">
        <v>1739</v>
      </c>
      <c r="D293" s="2" t="s">
        <v>33</v>
      </c>
      <c r="E293" s="2" t="s">
        <v>36</v>
      </c>
      <c r="F293" s="47" t="s">
        <v>16</v>
      </c>
      <c r="G293" s="47" t="s">
        <v>217</v>
      </c>
      <c r="H293" s="48" t="s">
        <v>1740</v>
      </c>
      <c r="I293" s="49">
        <v>873210</v>
      </c>
      <c r="J293" s="58" t="str">
        <f>VLOOKUP(I293,[1]Hoja6!A$1:B$57,2,FALSE)</f>
        <v>RADIOGRAFIA DE DEDOS EN MANO</v>
      </c>
      <c r="K293" s="2"/>
      <c r="L293" s="2" t="s">
        <v>13</v>
      </c>
      <c r="M293" s="3">
        <v>1</v>
      </c>
      <c r="N293" s="57">
        <v>0</v>
      </c>
      <c r="O293" s="57">
        <f t="shared" si="8"/>
        <v>0</v>
      </c>
      <c r="P293" s="57">
        <f t="shared" si="9"/>
        <v>0</v>
      </c>
    </row>
    <row r="294" spans="1:18" s="10" customFormat="1" x14ac:dyDescent="0.25">
      <c r="A294" s="44">
        <v>45432</v>
      </c>
      <c r="B294" s="45" t="s">
        <v>1741</v>
      </c>
      <c r="C294" s="46" t="s">
        <v>1742</v>
      </c>
      <c r="D294" s="2" t="s">
        <v>34</v>
      </c>
      <c r="E294" s="2" t="s">
        <v>288</v>
      </c>
      <c r="F294" s="47" t="s">
        <v>16</v>
      </c>
      <c r="G294" s="47" t="s">
        <v>50</v>
      </c>
      <c r="H294" s="48" t="s">
        <v>1743</v>
      </c>
      <c r="I294" s="49">
        <v>873411</v>
      </c>
      <c r="J294" s="58" t="str">
        <f>VLOOKUP(I294,[1]Hoja6!A$1:B$57,2,FALSE)</f>
        <v>RADIOGRAFIA DE PELVIS O  ARTICULACION COXO-FEMORAL  (AP, LATERAL )</v>
      </c>
      <c r="K294" s="2"/>
      <c r="L294" s="2" t="s">
        <v>13</v>
      </c>
      <c r="M294" s="3">
        <v>1</v>
      </c>
      <c r="N294" s="57">
        <v>64480</v>
      </c>
      <c r="O294" s="57">
        <f t="shared" si="8"/>
        <v>45136</v>
      </c>
      <c r="P294" s="57">
        <f t="shared" si="9"/>
        <v>19344</v>
      </c>
    </row>
    <row r="295" spans="1:18" s="10" customFormat="1" x14ac:dyDescent="0.25">
      <c r="A295" s="44">
        <v>45432</v>
      </c>
      <c r="B295" s="45" t="s">
        <v>1741</v>
      </c>
      <c r="C295" s="46" t="s">
        <v>1742</v>
      </c>
      <c r="D295" s="2" t="s">
        <v>34</v>
      </c>
      <c r="E295" s="2" t="s">
        <v>288</v>
      </c>
      <c r="F295" s="47" t="s">
        <v>16</v>
      </c>
      <c r="G295" s="47" t="s">
        <v>50</v>
      </c>
      <c r="H295" s="48" t="s">
        <v>1743</v>
      </c>
      <c r="I295" s="49">
        <v>873412</v>
      </c>
      <c r="J295" s="58" t="str">
        <f>VLOOKUP(I295,[1]Hoja6!A$1:B$57,2,FALSE)</f>
        <v>RADIOGRAFIA DE PELVIS (CADERA) COMPARATIVA    (54)</v>
      </c>
      <c r="K295" s="2"/>
      <c r="L295" s="2" t="s">
        <v>13</v>
      </c>
      <c r="M295" s="3">
        <v>1</v>
      </c>
      <c r="N295" s="57">
        <v>34320</v>
      </c>
      <c r="O295" s="57">
        <f t="shared" si="8"/>
        <v>24024</v>
      </c>
      <c r="P295" s="57">
        <f t="shared" si="9"/>
        <v>10296</v>
      </c>
    </row>
    <row r="296" spans="1:18" s="10" customFormat="1" x14ac:dyDescent="0.25">
      <c r="A296" s="44">
        <v>45432</v>
      </c>
      <c r="B296" s="45" t="s">
        <v>1744</v>
      </c>
      <c r="C296" s="46" t="s">
        <v>1745</v>
      </c>
      <c r="D296" s="2" t="s">
        <v>33</v>
      </c>
      <c r="E296" s="2" t="s">
        <v>292</v>
      </c>
      <c r="F296" s="47" t="s">
        <v>1202</v>
      </c>
      <c r="G296" s="47" t="s">
        <v>50</v>
      </c>
      <c r="H296" s="48" t="s">
        <v>1746</v>
      </c>
      <c r="I296" s="49">
        <v>871121</v>
      </c>
      <c r="J296" s="58" t="str">
        <f>VLOOKUP(I296,[1]Hoja6!A$1:B$57,2,FALSE)</f>
        <v>RADIOGRAFIA DE TORAX (P.A.O A.P.Y LATERAL, DECUBITO LATERAL, OBLICUAS O LATERAL CON BARIO)</v>
      </c>
      <c r="K296" s="2"/>
      <c r="L296" s="2" t="s">
        <v>13</v>
      </c>
      <c r="M296" s="3">
        <v>1</v>
      </c>
      <c r="N296" s="57">
        <v>0</v>
      </c>
      <c r="O296" s="57">
        <f t="shared" si="8"/>
        <v>0</v>
      </c>
      <c r="P296" s="57">
        <f t="shared" si="9"/>
        <v>0</v>
      </c>
    </row>
    <row r="297" spans="1:18" x14ac:dyDescent="0.25">
      <c r="A297" s="44">
        <v>45432</v>
      </c>
      <c r="B297" s="45" t="s">
        <v>1747</v>
      </c>
      <c r="C297" s="46" t="s">
        <v>1748</v>
      </c>
      <c r="D297" s="2" t="s">
        <v>33</v>
      </c>
      <c r="E297" s="2" t="s">
        <v>359</v>
      </c>
      <c r="F297" s="47" t="s">
        <v>30</v>
      </c>
      <c r="G297" s="47" t="s">
        <v>50</v>
      </c>
      <c r="H297" s="48" t="s">
        <v>1749</v>
      </c>
      <c r="I297" s="49">
        <v>873204</v>
      </c>
      <c r="J297" s="58" t="str">
        <f>VLOOKUP(I297,[1]Hoja6!A$1:B$57,2,FALSE)</f>
        <v>RADIOGRAFIA DE HOMBRO</v>
      </c>
      <c r="K297" s="2"/>
      <c r="L297" s="2" t="s">
        <v>13</v>
      </c>
      <c r="M297" s="3">
        <v>2</v>
      </c>
      <c r="N297" s="57">
        <v>180800</v>
      </c>
      <c r="O297" s="57">
        <f t="shared" si="8"/>
        <v>126559.99999999999</v>
      </c>
      <c r="P297" s="57">
        <f t="shared" si="9"/>
        <v>54240</v>
      </c>
      <c r="Q297" s="10"/>
      <c r="R297" s="10"/>
    </row>
    <row r="298" spans="1:18" x14ac:dyDescent="0.25">
      <c r="A298" s="44">
        <v>45432</v>
      </c>
      <c r="B298" s="45" t="s">
        <v>1750</v>
      </c>
      <c r="C298" s="46" t="s">
        <v>1751</v>
      </c>
      <c r="D298" s="2" t="s">
        <v>33</v>
      </c>
      <c r="E298" s="2" t="s">
        <v>24</v>
      </c>
      <c r="F298" s="47" t="s">
        <v>16</v>
      </c>
      <c r="G298" s="47" t="s">
        <v>50</v>
      </c>
      <c r="H298" s="48" t="s">
        <v>1752</v>
      </c>
      <c r="I298" s="49">
        <v>873420</v>
      </c>
      <c r="J298" s="58" t="str">
        <f>VLOOKUP(I298,[1]Hoja6!A$1:B$57,2,FALSE)</f>
        <v>RADIOGRAFIA DE RODILLA AP, LATERAL</v>
      </c>
      <c r="K298" s="2"/>
      <c r="L298" s="2" t="s">
        <v>13</v>
      </c>
      <c r="M298" s="3">
        <v>1</v>
      </c>
      <c r="N298" s="57"/>
      <c r="O298" s="57">
        <f t="shared" si="8"/>
        <v>0</v>
      </c>
      <c r="P298" s="57">
        <f t="shared" si="9"/>
        <v>0</v>
      </c>
      <c r="R298" s="10"/>
    </row>
    <row r="299" spans="1:18" x14ac:dyDescent="0.25">
      <c r="A299" s="44">
        <v>45432</v>
      </c>
      <c r="B299" s="45" t="s">
        <v>1753</v>
      </c>
      <c r="C299" s="46" t="s">
        <v>1754</v>
      </c>
      <c r="D299" s="2" t="s">
        <v>33</v>
      </c>
      <c r="E299" s="2" t="s">
        <v>308</v>
      </c>
      <c r="F299" s="47" t="s">
        <v>1110</v>
      </c>
      <c r="G299" s="47" t="s">
        <v>217</v>
      </c>
      <c r="H299" s="48" t="s">
        <v>1755</v>
      </c>
      <c r="I299" s="49">
        <v>873206</v>
      </c>
      <c r="J299" s="58" t="str">
        <f>VLOOKUP(I299,[1]Hoja6!A$1:B$57,2,FALSE)</f>
        <v>RADIOGRAFIA DE MUÑECA</v>
      </c>
      <c r="K299" s="2"/>
      <c r="L299" s="2" t="s">
        <v>13</v>
      </c>
      <c r="M299" s="3">
        <v>1</v>
      </c>
      <c r="N299" s="57">
        <v>0</v>
      </c>
      <c r="O299" s="57">
        <f t="shared" si="8"/>
        <v>0</v>
      </c>
      <c r="P299" s="57">
        <f t="shared" si="9"/>
        <v>0</v>
      </c>
      <c r="R299" s="10"/>
    </row>
    <row r="300" spans="1:18" x14ac:dyDescent="0.25">
      <c r="A300" s="44">
        <v>45432</v>
      </c>
      <c r="B300" s="45" t="s">
        <v>1753</v>
      </c>
      <c r="C300" s="46" t="s">
        <v>1754</v>
      </c>
      <c r="D300" s="2" t="s">
        <v>33</v>
      </c>
      <c r="E300" s="2" t="s">
        <v>308</v>
      </c>
      <c r="F300" s="47" t="s">
        <v>1110</v>
      </c>
      <c r="G300" s="47" t="s">
        <v>217</v>
      </c>
      <c r="H300" s="48" t="s">
        <v>1755</v>
      </c>
      <c r="I300" s="49">
        <v>873313</v>
      </c>
      <c r="J300" s="58" t="str">
        <f>VLOOKUP(I300,[1]Hoja6!A$1:B$57,2,FALSE)</f>
        <v>RADIOGRAFIA DE PIERNA AP Y LATERAL</v>
      </c>
      <c r="K300" s="2"/>
      <c r="L300" s="2" t="s">
        <v>13</v>
      </c>
      <c r="M300" s="3">
        <v>1</v>
      </c>
      <c r="N300" s="57">
        <v>0</v>
      </c>
      <c r="O300" s="57">
        <f t="shared" si="8"/>
        <v>0</v>
      </c>
      <c r="P300" s="57">
        <f t="shared" si="9"/>
        <v>0</v>
      </c>
      <c r="R300" s="10"/>
    </row>
    <row r="301" spans="1:18" x14ac:dyDescent="0.25">
      <c r="A301" s="44">
        <v>45432</v>
      </c>
      <c r="B301" s="45" t="s">
        <v>1753</v>
      </c>
      <c r="C301" s="46" t="s">
        <v>1754</v>
      </c>
      <c r="D301" s="2" t="s">
        <v>33</v>
      </c>
      <c r="E301" s="2" t="s">
        <v>308</v>
      </c>
      <c r="F301" s="47" t="s">
        <v>1110</v>
      </c>
      <c r="G301" s="47" t="s">
        <v>217</v>
      </c>
      <c r="H301" s="48" t="s">
        <v>1755</v>
      </c>
      <c r="I301" s="49">
        <v>873333</v>
      </c>
      <c r="J301" s="58" t="str">
        <f>VLOOKUP(I301,[1]Hoja6!A$1:B$57,2,FALSE)</f>
        <v>RADIOGRAFÍA DE PIE (AP, LATERAL Y OBLICUA)</v>
      </c>
      <c r="K301" s="2"/>
      <c r="L301" s="2" t="s">
        <v>13</v>
      </c>
      <c r="M301" s="3">
        <v>1</v>
      </c>
      <c r="N301" s="57">
        <v>0</v>
      </c>
      <c r="O301" s="57">
        <f t="shared" si="8"/>
        <v>0</v>
      </c>
      <c r="P301" s="57">
        <f t="shared" si="9"/>
        <v>0</v>
      </c>
      <c r="R301" s="10"/>
    </row>
    <row r="302" spans="1:18" x14ac:dyDescent="0.25">
      <c r="A302" s="44">
        <v>45432</v>
      </c>
      <c r="B302" s="45" t="s">
        <v>1753</v>
      </c>
      <c r="C302" s="46" t="s">
        <v>1754</v>
      </c>
      <c r="D302" s="2" t="s">
        <v>33</v>
      </c>
      <c r="E302" s="2" t="s">
        <v>308</v>
      </c>
      <c r="F302" s="47" t="s">
        <v>1110</v>
      </c>
      <c r="G302" s="47" t="s">
        <v>217</v>
      </c>
      <c r="H302" s="48" t="s">
        <v>1755</v>
      </c>
      <c r="I302" s="49">
        <v>873431</v>
      </c>
      <c r="J302" s="58" t="str">
        <f>VLOOKUP(I302,[1]Hoja6!A$1:B$57,2,FALSE)</f>
        <v>RADIOGRAFIA DE TOBILLO AP LATERAL Y ROTACION INTERNA</v>
      </c>
      <c r="K302" s="2"/>
      <c r="L302" s="2" t="s">
        <v>13</v>
      </c>
      <c r="M302" s="3">
        <v>1</v>
      </c>
      <c r="N302" s="57">
        <v>0</v>
      </c>
      <c r="O302" s="57">
        <f t="shared" si="8"/>
        <v>0</v>
      </c>
      <c r="P302" s="57">
        <f t="shared" si="9"/>
        <v>0</v>
      </c>
      <c r="R302" s="10"/>
    </row>
    <row r="303" spans="1:18" x14ac:dyDescent="0.25">
      <c r="A303" s="44">
        <v>45432</v>
      </c>
      <c r="B303" s="45" t="s">
        <v>1756</v>
      </c>
      <c r="C303" s="46" t="s">
        <v>1757</v>
      </c>
      <c r="D303" s="2" t="s">
        <v>34</v>
      </c>
      <c r="E303" s="2" t="s">
        <v>344</v>
      </c>
      <c r="F303" s="47" t="s">
        <v>1110</v>
      </c>
      <c r="G303" s="47" t="s">
        <v>50</v>
      </c>
      <c r="H303" s="48" t="s">
        <v>1758</v>
      </c>
      <c r="I303" s="49">
        <v>871121</v>
      </c>
      <c r="J303" s="58" t="str">
        <f>VLOOKUP(I303,[1]Hoja6!A$1:B$57,2,FALSE)</f>
        <v>RADIOGRAFIA DE TORAX (P.A.O A.P.Y LATERAL, DECUBITO LATERAL, OBLICUAS O LATERAL CON BARIO)</v>
      </c>
      <c r="K303" s="2"/>
      <c r="L303" s="2" t="s">
        <v>13</v>
      </c>
      <c r="M303" s="3">
        <v>1</v>
      </c>
      <c r="N303" s="57">
        <v>93600</v>
      </c>
      <c r="O303" s="57">
        <f t="shared" si="8"/>
        <v>65519.999999999993</v>
      </c>
      <c r="P303" s="57">
        <f t="shared" si="9"/>
        <v>28080</v>
      </c>
      <c r="R303" s="10"/>
    </row>
    <row r="304" spans="1:18" x14ac:dyDescent="0.25">
      <c r="A304" s="44">
        <v>45432</v>
      </c>
      <c r="B304" s="45" t="s">
        <v>1756</v>
      </c>
      <c r="C304" s="46" t="s">
        <v>1757</v>
      </c>
      <c r="D304" s="2" t="s">
        <v>34</v>
      </c>
      <c r="E304" s="2" t="s">
        <v>344</v>
      </c>
      <c r="F304" s="47" t="s">
        <v>1110</v>
      </c>
      <c r="G304" s="47" t="s">
        <v>50</v>
      </c>
      <c r="H304" s="48" t="s">
        <v>1758</v>
      </c>
      <c r="I304" s="49">
        <v>873312</v>
      </c>
      <c r="J304" s="58" t="str">
        <f>VLOOKUP(I304,[1]Hoja6!A$1:B$57,2,FALSE)</f>
        <v>RADIOGRAFIA DE FEMUR AP Y  LATERAL</v>
      </c>
      <c r="K304" s="2"/>
      <c r="L304" s="2" t="s">
        <v>13</v>
      </c>
      <c r="M304" s="3">
        <v>1</v>
      </c>
      <c r="N304" s="57">
        <v>85410</v>
      </c>
      <c r="O304" s="57">
        <f t="shared" si="8"/>
        <v>59786.999999999993</v>
      </c>
      <c r="P304" s="57">
        <f t="shared" si="9"/>
        <v>25623</v>
      </c>
      <c r="R304" s="10"/>
    </row>
    <row r="305" spans="1:18" x14ac:dyDescent="0.25">
      <c r="A305" s="44">
        <v>45432</v>
      </c>
      <c r="B305" s="45" t="s">
        <v>1756</v>
      </c>
      <c r="C305" s="46" t="s">
        <v>1757</v>
      </c>
      <c r="D305" s="2" t="s">
        <v>34</v>
      </c>
      <c r="E305" s="2" t="s">
        <v>344</v>
      </c>
      <c r="F305" s="47" t="s">
        <v>1110</v>
      </c>
      <c r="G305" s="47" t="s">
        <v>50</v>
      </c>
      <c r="H305" s="48" t="s">
        <v>1758</v>
      </c>
      <c r="I305" s="49">
        <v>873411</v>
      </c>
      <c r="J305" s="58" t="str">
        <f>VLOOKUP(I305,[1]Hoja6!A$1:B$57,2,FALSE)</f>
        <v>RADIOGRAFIA DE PELVIS O  ARTICULACION COXO-FEMORAL  (AP, LATERAL )</v>
      </c>
      <c r="K305" s="2"/>
      <c r="L305" s="2" t="s">
        <v>13</v>
      </c>
      <c r="M305" s="3">
        <v>1</v>
      </c>
      <c r="N305" s="57">
        <v>72540</v>
      </c>
      <c r="O305" s="57">
        <f t="shared" si="8"/>
        <v>50778</v>
      </c>
      <c r="P305" s="57">
        <f t="shared" si="9"/>
        <v>21762</v>
      </c>
      <c r="R305" s="10"/>
    </row>
    <row r="306" spans="1:18" x14ac:dyDescent="0.25">
      <c r="A306" s="44">
        <v>45432</v>
      </c>
      <c r="B306" s="45" t="s">
        <v>1756</v>
      </c>
      <c r="C306" s="46" t="s">
        <v>1757</v>
      </c>
      <c r="D306" s="2" t="s">
        <v>34</v>
      </c>
      <c r="E306" s="2" t="s">
        <v>344</v>
      </c>
      <c r="F306" s="47" t="s">
        <v>1110</v>
      </c>
      <c r="G306" s="47" t="s">
        <v>50</v>
      </c>
      <c r="H306" s="48" t="s">
        <v>1758</v>
      </c>
      <c r="I306" s="49">
        <v>873412</v>
      </c>
      <c r="J306" s="58" t="str">
        <f>VLOOKUP(I306,[1]Hoja6!A$1:B$57,2,FALSE)</f>
        <v>RADIOGRAFIA DE PELVIS (CADERA) COMPARATIVA    (54)</v>
      </c>
      <c r="K306" s="2"/>
      <c r="L306" s="2" t="s">
        <v>13</v>
      </c>
      <c r="M306" s="3">
        <v>1</v>
      </c>
      <c r="N306" s="57"/>
      <c r="O306" s="57">
        <f t="shared" si="8"/>
        <v>0</v>
      </c>
      <c r="P306" s="57">
        <f t="shared" si="9"/>
        <v>0</v>
      </c>
      <c r="R306" s="10"/>
    </row>
    <row r="307" spans="1:18" x14ac:dyDescent="0.25">
      <c r="A307" s="44">
        <v>45432</v>
      </c>
      <c r="B307" s="45" t="s">
        <v>1759</v>
      </c>
      <c r="C307" s="46" t="s">
        <v>1760</v>
      </c>
      <c r="D307" s="2" t="s">
        <v>33</v>
      </c>
      <c r="E307" s="2" t="s">
        <v>498</v>
      </c>
      <c r="F307" s="47" t="s">
        <v>30</v>
      </c>
      <c r="G307" s="47" t="s">
        <v>50</v>
      </c>
      <c r="H307" s="48" t="s">
        <v>1761</v>
      </c>
      <c r="I307" s="49">
        <v>871121</v>
      </c>
      <c r="J307" s="58" t="str">
        <f>VLOOKUP(I307,[1]Hoja6!A$1:B$57,2,FALSE)</f>
        <v>RADIOGRAFIA DE TORAX (P.A.O A.P.Y LATERAL, DECUBITO LATERAL, OBLICUAS O LATERAL CON BARIO)</v>
      </c>
      <c r="K307" s="2"/>
      <c r="L307" s="2" t="s">
        <v>13</v>
      </c>
      <c r="M307" s="3">
        <v>1</v>
      </c>
      <c r="N307" s="57">
        <v>99300</v>
      </c>
      <c r="O307" s="57">
        <f t="shared" si="8"/>
        <v>69510</v>
      </c>
      <c r="P307" s="57">
        <f t="shared" si="9"/>
        <v>29790</v>
      </c>
      <c r="R307" s="10"/>
    </row>
    <row r="308" spans="1:18" x14ac:dyDescent="0.25">
      <c r="A308" s="44">
        <v>45432</v>
      </c>
      <c r="B308" s="45" t="s">
        <v>1762</v>
      </c>
      <c r="C308" s="46" t="s">
        <v>1763</v>
      </c>
      <c r="D308" s="2" t="s">
        <v>33</v>
      </c>
      <c r="E308" s="2" t="s">
        <v>425</v>
      </c>
      <c r="F308" s="47" t="s">
        <v>10</v>
      </c>
      <c r="G308" s="47" t="s">
        <v>50</v>
      </c>
      <c r="H308" s="48" t="s">
        <v>1764</v>
      </c>
      <c r="I308" s="49">
        <v>870602</v>
      </c>
      <c r="J308" s="58" t="str">
        <f>VLOOKUP(I308,[1]Hoja6!A$1:B$57,2,FALSE)</f>
        <v>RADIOGRAFIA DE CAVUM FARINGEO</v>
      </c>
      <c r="K308" s="2"/>
      <c r="L308" s="2" t="s">
        <v>13</v>
      </c>
      <c r="M308" s="3">
        <v>1</v>
      </c>
      <c r="N308" s="57">
        <v>75870</v>
      </c>
      <c r="O308" s="57">
        <f t="shared" si="8"/>
        <v>53109</v>
      </c>
      <c r="P308" s="57">
        <f t="shared" si="9"/>
        <v>22761</v>
      </c>
      <c r="R308" s="10"/>
    </row>
    <row r="309" spans="1:18" x14ac:dyDescent="0.25">
      <c r="A309" s="44">
        <v>45432</v>
      </c>
      <c r="B309" s="45" t="s">
        <v>1765</v>
      </c>
      <c r="C309" s="46" t="s">
        <v>1772</v>
      </c>
      <c r="D309" s="2" t="s">
        <v>33</v>
      </c>
      <c r="E309" s="2" t="s">
        <v>290</v>
      </c>
      <c r="F309" s="47" t="s">
        <v>30</v>
      </c>
      <c r="G309" s="47" t="s">
        <v>217</v>
      </c>
      <c r="H309" s="48" t="s">
        <v>1773</v>
      </c>
      <c r="I309" s="49">
        <v>871121</v>
      </c>
      <c r="J309" s="58" t="str">
        <f>VLOOKUP(I309,[1]Hoja6!A$1:B$57,2,FALSE)</f>
        <v>RADIOGRAFIA DE TORAX (P.A.O A.P.Y LATERAL, DECUBITO LATERAL, OBLICUAS O LATERAL CON BARIO)</v>
      </c>
      <c r="K309" s="2"/>
      <c r="L309" s="2" t="s">
        <v>13</v>
      </c>
      <c r="M309" s="3">
        <v>1</v>
      </c>
      <c r="N309" s="57">
        <v>0</v>
      </c>
      <c r="O309" s="57">
        <f t="shared" si="8"/>
        <v>0</v>
      </c>
      <c r="P309" s="57">
        <f t="shared" si="9"/>
        <v>0</v>
      </c>
      <c r="R309" s="10"/>
    </row>
    <row r="310" spans="1:18" x14ac:dyDescent="0.25">
      <c r="A310" s="44">
        <v>45432</v>
      </c>
      <c r="B310" s="45" t="s">
        <v>1766</v>
      </c>
      <c r="C310" s="46" t="s">
        <v>1768</v>
      </c>
      <c r="D310" s="2" t="s">
        <v>33</v>
      </c>
      <c r="E310" s="2" t="s">
        <v>317</v>
      </c>
      <c r="F310" s="47" t="s">
        <v>10</v>
      </c>
      <c r="G310" s="47" t="s">
        <v>217</v>
      </c>
      <c r="H310" s="48" t="s">
        <v>1771</v>
      </c>
      <c r="I310" s="49">
        <v>871121</v>
      </c>
      <c r="J310" s="58" t="str">
        <f>VLOOKUP(I310,[1]Hoja6!A$1:B$57,2,FALSE)</f>
        <v>RADIOGRAFIA DE TORAX (P.A.O A.P.Y LATERAL, DECUBITO LATERAL, OBLICUAS O LATERAL CON BARIO)</v>
      </c>
      <c r="K310" s="2"/>
      <c r="L310" s="2" t="s">
        <v>13</v>
      </c>
      <c r="M310" s="3">
        <v>1</v>
      </c>
      <c r="N310" s="57">
        <v>0</v>
      </c>
      <c r="O310" s="57">
        <f t="shared" si="8"/>
        <v>0</v>
      </c>
      <c r="P310" s="57">
        <f t="shared" si="9"/>
        <v>0</v>
      </c>
      <c r="R310" s="10"/>
    </row>
    <row r="311" spans="1:18" x14ac:dyDescent="0.25">
      <c r="A311" s="44">
        <v>45432</v>
      </c>
      <c r="B311" s="89" t="s">
        <v>1767</v>
      </c>
      <c r="C311" s="90" t="s">
        <v>1769</v>
      </c>
      <c r="D311" s="2" t="s">
        <v>34</v>
      </c>
      <c r="E311" s="2" t="s">
        <v>317</v>
      </c>
      <c r="F311" s="47" t="s">
        <v>10</v>
      </c>
      <c r="G311" s="47" t="s">
        <v>217</v>
      </c>
      <c r="H311" s="48" t="s">
        <v>1770</v>
      </c>
      <c r="I311" s="49">
        <v>871121</v>
      </c>
      <c r="J311" s="58" t="str">
        <f>VLOOKUP(I311,[1]Hoja6!A$1:B$57,2,FALSE)</f>
        <v>RADIOGRAFIA DE TORAX (P.A.O A.P.Y LATERAL, DECUBITO LATERAL, OBLICUAS O LATERAL CON BARIO)</v>
      </c>
      <c r="K311" s="2"/>
      <c r="L311" s="2" t="s">
        <v>13</v>
      </c>
      <c r="M311" s="3">
        <v>1</v>
      </c>
      <c r="N311" s="57">
        <v>0</v>
      </c>
      <c r="O311" s="57">
        <f t="shared" si="8"/>
        <v>0</v>
      </c>
      <c r="P311" s="57">
        <f t="shared" si="9"/>
        <v>0</v>
      </c>
      <c r="R311" s="10"/>
    </row>
    <row r="312" spans="1:18" x14ac:dyDescent="0.25">
      <c r="A312" s="44">
        <v>45433</v>
      </c>
      <c r="B312" s="45" t="s">
        <v>1774</v>
      </c>
      <c r="C312" s="46" t="s">
        <v>1775</v>
      </c>
      <c r="D312" s="2" t="s">
        <v>34</v>
      </c>
      <c r="E312" s="2" t="s">
        <v>266</v>
      </c>
      <c r="F312" s="47" t="s">
        <v>16</v>
      </c>
      <c r="G312" s="47" t="s">
        <v>217</v>
      </c>
      <c r="H312" s="48" t="s">
        <v>1779</v>
      </c>
      <c r="I312" s="49">
        <v>871111</v>
      </c>
      <c r="J312" s="58" t="str">
        <f>VLOOKUP(I312,[1]Hoja6!A$1:B$57,2,FALSE)</f>
        <v>RADIOGRAFIA DE REJA COSTAL</v>
      </c>
      <c r="K312" s="2"/>
      <c r="L312" s="2" t="s">
        <v>27</v>
      </c>
      <c r="M312" s="3">
        <v>1</v>
      </c>
      <c r="N312" s="57">
        <v>0</v>
      </c>
      <c r="O312" s="57">
        <f t="shared" si="8"/>
        <v>0</v>
      </c>
      <c r="P312" s="57">
        <f t="shared" si="9"/>
        <v>0</v>
      </c>
      <c r="R312" s="10"/>
    </row>
    <row r="313" spans="1:18" x14ac:dyDescent="0.25">
      <c r="A313" s="44">
        <v>45434</v>
      </c>
      <c r="B313" s="45" t="s">
        <v>1776</v>
      </c>
      <c r="C313" s="46" t="s">
        <v>1777</v>
      </c>
      <c r="D313" s="2" t="s">
        <v>33</v>
      </c>
      <c r="E313" s="2" t="s">
        <v>47</v>
      </c>
      <c r="F313" s="47" t="s">
        <v>16</v>
      </c>
      <c r="G313" s="47" t="s">
        <v>217</v>
      </c>
      <c r="H313" s="48" t="s">
        <v>1778</v>
      </c>
      <c r="I313" s="49">
        <v>873112</v>
      </c>
      <c r="J313" s="58" t="str">
        <f>VLOOKUP(I313,[1]Hoja6!A$1:B$57,2,FALSE)</f>
        <v>RADIOGRAFIA DE CLAVICULA</v>
      </c>
      <c r="K313" s="2"/>
      <c r="L313" s="2" t="s">
        <v>13</v>
      </c>
      <c r="M313" s="3">
        <v>1</v>
      </c>
      <c r="N313" s="57">
        <v>0</v>
      </c>
      <c r="O313" s="57">
        <f t="shared" si="8"/>
        <v>0</v>
      </c>
      <c r="P313" s="57">
        <f t="shared" si="9"/>
        <v>0</v>
      </c>
      <c r="R313" s="10"/>
    </row>
    <row r="314" spans="1:18" x14ac:dyDescent="0.25">
      <c r="A314" s="44">
        <v>45434</v>
      </c>
      <c r="B314" s="45" t="s">
        <v>1780</v>
      </c>
      <c r="C314" s="46" t="s">
        <v>1781</v>
      </c>
      <c r="D314" s="2" t="s">
        <v>33</v>
      </c>
      <c r="E314" s="2" t="s">
        <v>923</v>
      </c>
      <c r="F314" s="47" t="s">
        <v>16</v>
      </c>
      <c r="G314" s="47" t="s">
        <v>50</v>
      </c>
      <c r="H314" s="48" t="s">
        <v>1782</v>
      </c>
      <c r="I314" s="49">
        <v>873420</v>
      </c>
      <c r="J314" s="58" t="str">
        <f>VLOOKUP(I314,[1]Hoja6!A$1:B$57,2,FALSE)</f>
        <v>RADIOGRAFIA DE RODILLA AP, LATERAL</v>
      </c>
      <c r="K314" s="2"/>
      <c r="L314" s="2" t="s">
        <v>13</v>
      </c>
      <c r="M314" s="3">
        <v>1</v>
      </c>
      <c r="N314" s="57">
        <v>75920</v>
      </c>
      <c r="O314" s="57">
        <f t="shared" si="8"/>
        <v>53144</v>
      </c>
      <c r="P314" s="57">
        <f t="shared" si="9"/>
        <v>22776</v>
      </c>
      <c r="R314" s="10"/>
    </row>
    <row r="315" spans="1:18" x14ac:dyDescent="0.25">
      <c r="A315" s="44">
        <v>45434</v>
      </c>
      <c r="B315" s="45" t="s">
        <v>1780</v>
      </c>
      <c r="C315" s="46" t="s">
        <v>1781</v>
      </c>
      <c r="D315" s="2" t="s">
        <v>33</v>
      </c>
      <c r="E315" s="2" t="s">
        <v>923</v>
      </c>
      <c r="F315" s="47" t="s">
        <v>16</v>
      </c>
      <c r="G315" s="47" t="s">
        <v>50</v>
      </c>
      <c r="H315" s="48" t="s">
        <v>1782</v>
      </c>
      <c r="I315" s="49">
        <v>873422</v>
      </c>
      <c r="J315" s="58" t="str">
        <f>VLOOKUP(I315,[1]Hoja6!A$1:B$57,2,FALSE)</f>
        <v>RADIOGRAFIA DE RODILLAS COMPARATIVAS POSICION VERTICAL (UNICAMENTE VISTA ANTEROPOSTERIOR)    (54)</v>
      </c>
      <c r="K315" s="2"/>
      <c r="L315" s="2" t="s">
        <v>13</v>
      </c>
      <c r="M315" s="3">
        <v>1</v>
      </c>
      <c r="N315" s="57">
        <v>34320</v>
      </c>
      <c r="O315" s="57">
        <f t="shared" si="8"/>
        <v>24024</v>
      </c>
      <c r="P315" s="57">
        <f t="shared" si="9"/>
        <v>10296</v>
      </c>
      <c r="R315" s="10"/>
    </row>
    <row r="316" spans="1:18" x14ac:dyDescent="0.25">
      <c r="A316" s="44">
        <v>45434</v>
      </c>
      <c r="B316" s="45" t="s">
        <v>1783</v>
      </c>
      <c r="C316" s="46" t="s">
        <v>1784</v>
      </c>
      <c r="D316" s="2" t="s">
        <v>34</v>
      </c>
      <c r="E316" s="2" t="s">
        <v>199</v>
      </c>
      <c r="F316" s="47" t="s">
        <v>1110</v>
      </c>
      <c r="G316" s="47" t="s">
        <v>217</v>
      </c>
      <c r="H316" s="48" t="s">
        <v>1785</v>
      </c>
      <c r="I316" s="49">
        <v>873431</v>
      </c>
      <c r="J316" s="58" t="str">
        <f>VLOOKUP(I316,[1]Hoja6!A$1:B$57,2,FALSE)</f>
        <v>RADIOGRAFIA DE TOBILLO AP LATERAL Y ROTACION INTERNA</v>
      </c>
      <c r="K316" s="2"/>
      <c r="L316" s="2" t="s">
        <v>13</v>
      </c>
      <c r="M316" s="3">
        <v>1</v>
      </c>
      <c r="N316" s="57">
        <v>0</v>
      </c>
      <c r="O316" s="57">
        <f t="shared" si="8"/>
        <v>0</v>
      </c>
      <c r="P316" s="57">
        <f t="shared" si="9"/>
        <v>0</v>
      </c>
      <c r="R316" s="10"/>
    </row>
    <row r="317" spans="1:18" x14ac:dyDescent="0.25">
      <c r="A317" s="44">
        <v>45434</v>
      </c>
      <c r="B317" s="45" t="s">
        <v>1786</v>
      </c>
      <c r="C317" s="46" t="s">
        <v>1787</v>
      </c>
      <c r="D317" s="2" t="s">
        <v>33</v>
      </c>
      <c r="E317" s="2" t="s">
        <v>238</v>
      </c>
      <c r="F317" s="47" t="s">
        <v>10</v>
      </c>
      <c r="G317" s="47" t="s">
        <v>50</v>
      </c>
      <c r="H317" s="48" t="s">
        <v>1788</v>
      </c>
      <c r="I317" s="49">
        <v>873420</v>
      </c>
      <c r="J317" s="58" t="str">
        <f>VLOOKUP(I317,[1]Hoja6!A$1:B$57,2,FALSE)</f>
        <v>RADIOGRAFIA DE RODILLA AP, LATERAL</v>
      </c>
      <c r="K317" s="2"/>
      <c r="L317" s="2" t="s">
        <v>13</v>
      </c>
      <c r="M317" s="3">
        <v>1</v>
      </c>
      <c r="N317" s="57">
        <v>65700</v>
      </c>
      <c r="O317" s="57">
        <f t="shared" si="8"/>
        <v>45990</v>
      </c>
      <c r="P317" s="57">
        <f t="shared" si="9"/>
        <v>19710</v>
      </c>
      <c r="R317" s="10"/>
    </row>
    <row r="318" spans="1:18" x14ac:dyDescent="0.25">
      <c r="A318" s="44">
        <v>45434</v>
      </c>
      <c r="B318" s="45" t="s">
        <v>1786</v>
      </c>
      <c r="C318" s="46" t="s">
        <v>1787</v>
      </c>
      <c r="D318" s="2" t="s">
        <v>33</v>
      </c>
      <c r="E318" s="2" t="s">
        <v>238</v>
      </c>
      <c r="F318" s="47" t="s">
        <v>10</v>
      </c>
      <c r="G318" s="47" t="s">
        <v>50</v>
      </c>
      <c r="H318" s="48" t="s">
        <v>1788</v>
      </c>
      <c r="I318" s="49">
        <v>873422</v>
      </c>
      <c r="J318" s="58" t="str">
        <f>VLOOKUP(I318,[1]Hoja6!A$1:B$57,2,FALSE)</f>
        <v>RADIOGRAFIA DE RODILLAS COMPARATIVAS POSICION VERTICAL (UNICAMENTE VISTA ANTEROPOSTERIOR)    (54)</v>
      </c>
      <c r="K318" s="2"/>
      <c r="L318" s="2" t="s">
        <v>13</v>
      </c>
      <c r="M318" s="3">
        <v>1</v>
      </c>
      <c r="N318" s="57">
        <v>29700</v>
      </c>
      <c r="O318" s="57">
        <f t="shared" si="8"/>
        <v>20790</v>
      </c>
      <c r="P318" s="57">
        <f t="shared" si="9"/>
        <v>8910</v>
      </c>
      <c r="R318" s="10"/>
    </row>
    <row r="319" spans="1:18" x14ac:dyDescent="0.25">
      <c r="A319" s="44">
        <v>45434</v>
      </c>
      <c r="B319" s="45" t="s">
        <v>1776</v>
      </c>
      <c r="C319" s="46" t="s">
        <v>1777</v>
      </c>
      <c r="D319" s="2" t="s">
        <v>33</v>
      </c>
      <c r="E319" s="2" t="s">
        <v>47</v>
      </c>
      <c r="F319" s="47" t="s">
        <v>16</v>
      </c>
      <c r="G319" s="47" t="s">
        <v>217</v>
      </c>
      <c r="H319" s="48" t="s">
        <v>1778</v>
      </c>
      <c r="I319" s="49">
        <v>871129</v>
      </c>
      <c r="J319" s="58" t="s">
        <v>1789</v>
      </c>
      <c r="K319" s="2"/>
      <c r="L319" s="2" t="s">
        <v>13</v>
      </c>
      <c r="M319" s="3">
        <v>1</v>
      </c>
      <c r="N319" s="57">
        <v>0</v>
      </c>
      <c r="O319" s="57">
        <f t="shared" si="8"/>
        <v>0</v>
      </c>
      <c r="P319" s="57">
        <f t="shared" si="9"/>
        <v>0</v>
      </c>
      <c r="R319" s="10"/>
    </row>
    <row r="320" spans="1:18" x14ac:dyDescent="0.25">
      <c r="A320" s="44">
        <v>45434</v>
      </c>
      <c r="B320" s="45" t="s">
        <v>1790</v>
      </c>
      <c r="C320" s="46" t="s">
        <v>1791</v>
      </c>
      <c r="D320" s="2" t="s">
        <v>33</v>
      </c>
      <c r="E320" s="2" t="s">
        <v>302</v>
      </c>
      <c r="F320" s="47" t="s">
        <v>10</v>
      </c>
      <c r="G320" s="47" t="s">
        <v>50</v>
      </c>
      <c r="H320" s="48" t="s">
        <v>1792</v>
      </c>
      <c r="I320" s="49">
        <v>873204</v>
      </c>
      <c r="J320" s="58" t="str">
        <f>VLOOKUP(I320,[1]Hoja6!A$1:B$57,2,FALSE)</f>
        <v>RADIOGRAFIA DE HOMBRO</v>
      </c>
      <c r="K320" s="2"/>
      <c r="L320" s="2" t="s">
        <v>13</v>
      </c>
      <c r="M320" s="3">
        <v>1</v>
      </c>
      <c r="N320" s="57">
        <v>131400</v>
      </c>
      <c r="O320" s="57">
        <f t="shared" si="8"/>
        <v>91980</v>
      </c>
      <c r="P320" s="57">
        <f t="shared" si="9"/>
        <v>39420</v>
      </c>
      <c r="R320" s="10"/>
    </row>
    <row r="321" spans="1:18" x14ac:dyDescent="0.25">
      <c r="A321" s="44">
        <v>45434</v>
      </c>
      <c r="B321" s="45" t="s">
        <v>1790</v>
      </c>
      <c r="C321" s="46" t="s">
        <v>1791</v>
      </c>
      <c r="D321" s="2" t="s">
        <v>33</v>
      </c>
      <c r="E321" s="2" t="s">
        <v>302</v>
      </c>
      <c r="F321" s="47" t="s">
        <v>10</v>
      </c>
      <c r="G321" s="47" t="s">
        <v>50</v>
      </c>
      <c r="H321" s="48" t="s">
        <v>1792</v>
      </c>
      <c r="I321" s="49">
        <v>873411</v>
      </c>
      <c r="J321" s="58" t="str">
        <f>VLOOKUP(I321,[1]Hoja6!A$1:B$57,2,FALSE)</f>
        <v>RADIOGRAFIA DE PELVIS O  ARTICULACION COXO-FEMORAL  (AP, LATERAL )</v>
      </c>
      <c r="K321" s="2"/>
      <c r="L321" s="2" t="s">
        <v>13</v>
      </c>
      <c r="M321" s="3">
        <v>1</v>
      </c>
      <c r="N321" s="57">
        <v>55800</v>
      </c>
      <c r="O321" s="57">
        <f t="shared" si="8"/>
        <v>39060</v>
      </c>
      <c r="P321" s="57">
        <f t="shared" si="9"/>
        <v>16740</v>
      </c>
      <c r="R321" s="10"/>
    </row>
    <row r="322" spans="1:18" x14ac:dyDescent="0.25">
      <c r="A322" s="44">
        <v>45434</v>
      </c>
      <c r="B322" s="45" t="s">
        <v>1790</v>
      </c>
      <c r="C322" s="46" t="s">
        <v>1791</v>
      </c>
      <c r="D322" s="2" t="s">
        <v>33</v>
      </c>
      <c r="E322" s="2" t="s">
        <v>302</v>
      </c>
      <c r="F322" s="47" t="s">
        <v>10</v>
      </c>
      <c r="G322" s="47" t="s">
        <v>50</v>
      </c>
      <c r="H322" s="48" t="s">
        <v>1792</v>
      </c>
      <c r="I322" s="49">
        <v>873412</v>
      </c>
      <c r="J322" s="58" t="str">
        <f>VLOOKUP(I322,[1]Hoja6!A$1:B$57,2,FALSE)</f>
        <v>RADIOGRAFIA DE PELVIS (CADERA) COMPARATIVA    (54)</v>
      </c>
      <c r="K322" s="2"/>
      <c r="L322" s="2" t="s">
        <v>13</v>
      </c>
      <c r="M322" s="3">
        <v>1</v>
      </c>
      <c r="N322" s="57">
        <v>29700</v>
      </c>
      <c r="O322" s="57">
        <f t="shared" si="8"/>
        <v>20790</v>
      </c>
      <c r="P322" s="57">
        <f t="shared" si="9"/>
        <v>8910</v>
      </c>
      <c r="R322" s="10"/>
    </row>
    <row r="323" spans="1:18" x14ac:dyDescent="0.25">
      <c r="A323" s="44">
        <v>45434</v>
      </c>
      <c r="B323" s="45" t="s">
        <v>1793</v>
      </c>
      <c r="C323" s="46" t="s">
        <v>1794</v>
      </c>
      <c r="D323" s="2" t="s">
        <v>34</v>
      </c>
      <c r="E323" s="2" t="s">
        <v>245</v>
      </c>
      <c r="F323" s="47" t="s">
        <v>410</v>
      </c>
      <c r="G323" s="47" t="s">
        <v>50</v>
      </c>
      <c r="H323" s="48" t="s">
        <v>1795</v>
      </c>
      <c r="I323" s="49">
        <v>871121</v>
      </c>
      <c r="J323" s="58" t="str">
        <f>VLOOKUP(I323,[1]Hoja6!A$1:B$57,2,FALSE)</f>
        <v>RADIOGRAFIA DE TORAX (P.A.O A.P.Y LATERAL, DECUBITO LATERAL, OBLICUAS O LATERAL CON BARIO)</v>
      </c>
      <c r="K323" s="2"/>
      <c r="L323" s="2" t="s">
        <v>13</v>
      </c>
      <c r="M323" s="3">
        <v>1</v>
      </c>
      <c r="N323" s="57">
        <v>104000</v>
      </c>
      <c r="O323" s="57">
        <f t="shared" si="8"/>
        <v>72800</v>
      </c>
      <c r="P323" s="57">
        <f t="shared" si="9"/>
        <v>31200</v>
      </c>
      <c r="R323" s="10"/>
    </row>
    <row r="324" spans="1:18" x14ac:dyDescent="0.25">
      <c r="A324" s="44">
        <v>45434</v>
      </c>
      <c r="B324" s="45" t="s">
        <v>1574</v>
      </c>
      <c r="C324" s="46" t="s">
        <v>1575</v>
      </c>
      <c r="D324" s="2" t="s">
        <v>34</v>
      </c>
      <c r="E324" s="2" t="s">
        <v>257</v>
      </c>
      <c r="F324" s="47" t="s">
        <v>1110</v>
      </c>
      <c r="G324" s="47" t="s">
        <v>217</v>
      </c>
      <c r="H324" s="48" t="s">
        <v>1796</v>
      </c>
      <c r="I324" s="49">
        <v>873206</v>
      </c>
      <c r="J324" s="58" t="str">
        <f>VLOOKUP(I324,[1]Hoja6!A$1:B$57,2,FALSE)</f>
        <v>RADIOGRAFIA DE MUÑECA</v>
      </c>
      <c r="K324" s="2"/>
      <c r="L324" s="2" t="s">
        <v>13</v>
      </c>
      <c r="M324" s="3">
        <v>1</v>
      </c>
      <c r="N324" s="57">
        <v>0</v>
      </c>
      <c r="O324" s="57">
        <f t="shared" si="8"/>
        <v>0</v>
      </c>
      <c r="P324" s="57">
        <f t="shared" si="9"/>
        <v>0</v>
      </c>
      <c r="R324" s="10"/>
    </row>
    <row r="325" spans="1:18" x14ac:dyDescent="0.25">
      <c r="A325" s="44">
        <v>45434</v>
      </c>
      <c r="B325" s="45" t="s">
        <v>1574</v>
      </c>
      <c r="C325" s="46" t="s">
        <v>1575</v>
      </c>
      <c r="D325" s="2" t="s">
        <v>34</v>
      </c>
      <c r="E325" s="2" t="s">
        <v>257</v>
      </c>
      <c r="F325" s="47" t="s">
        <v>1110</v>
      </c>
      <c r="G325" s="47" t="s">
        <v>217</v>
      </c>
      <c r="H325" s="48" t="s">
        <v>1796</v>
      </c>
      <c r="I325" s="49">
        <v>873210</v>
      </c>
      <c r="J325" s="58" t="str">
        <f>VLOOKUP(I325,[1]Hoja6!A$1:B$57,2,FALSE)</f>
        <v>RADIOGRAFIA DE DEDOS EN MANO</v>
      </c>
      <c r="K325" s="2"/>
      <c r="L325" s="2" t="s">
        <v>13</v>
      </c>
      <c r="M325" s="3">
        <v>1</v>
      </c>
      <c r="N325" s="57">
        <v>0</v>
      </c>
      <c r="O325" s="57">
        <f t="shared" si="8"/>
        <v>0</v>
      </c>
      <c r="P325" s="57">
        <f t="shared" si="9"/>
        <v>0</v>
      </c>
      <c r="R325" s="10"/>
    </row>
    <row r="326" spans="1:18" x14ac:dyDescent="0.25">
      <c r="A326" s="44">
        <v>45434</v>
      </c>
      <c r="B326" s="45" t="s">
        <v>1797</v>
      </c>
      <c r="C326" s="46" t="s">
        <v>1798</v>
      </c>
      <c r="D326" s="2" t="s">
        <v>33</v>
      </c>
      <c r="E326" s="2" t="s">
        <v>269</v>
      </c>
      <c r="F326" s="47" t="s">
        <v>16</v>
      </c>
      <c r="G326" s="47" t="s">
        <v>50</v>
      </c>
      <c r="H326" s="48" t="s">
        <v>1799</v>
      </c>
      <c r="I326" s="49">
        <v>873204</v>
      </c>
      <c r="J326" s="58" t="str">
        <f>VLOOKUP(I326,[1]Hoja6!A$1:B$57,2,FALSE)</f>
        <v>RADIOGRAFIA DE HOMBRO</v>
      </c>
      <c r="K326" s="2"/>
      <c r="L326" s="2" t="s">
        <v>13</v>
      </c>
      <c r="M326" s="3">
        <v>2</v>
      </c>
      <c r="N326" s="57">
        <v>151840</v>
      </c>
      <c r="O326" s="57">
        <f t="shared" si="8"/>
        <v>106288</v>
      </c>
      <c r="P326" s="57">
        <f t="shared" si="9"/>
        <v>45552</v>
      </c>
      <c r="R326" s="10"/>
    </row>
    <row r="327" spans="1:18" x14ac:dyDescent="0.25">
      <c r="A327" s="44">
        <v>45434</v>
      </c>
      <c r="B327" s="45" t="s">
        <v>1797</v>
      </c>
      <c r="C327" s="46" t="s">
        <v>1798</v>
      </c>
      <c r="D327" s="2" t="s">
        <v>33</v>
      </c>
      <c r="E327" s="2" t="s">
        <v>269</v>
      </c>
      <c r="F327" s="47" t="s">
        <v>16</v>
      </c>
      <c r="G327" s="47" t="s">
        <v>50</v>
      </c>
      <c r="H327" s="48" t="s">
        <v>1799</v>
      </c>
      <c r="I327" s="49">
        <v>873205</v>
      </c>
      <c r="J327" s="58" t="str">
        <f>VLOOKUP(I327,[1]Hoja6!A$1:B$57,2,FALSE)</f>
        <v>RADIOGRAFIA DE CODO</v>
      </c>
      <c r="K327" s="2"/>
      <c r="L327" s="2" t="s">
        <v>13</v>
      </c>
      <c r="M327" s="3">
        <v>2</v>
      </c>
      <c r="N327" s="57">
        <v>151840</v>
      </c>
      <c r="O327" s="57">
        <f t="shared" si="8"/>
        <v>106288</v>
      </c>
      <c r="P327" s="57">
        <f t="shared" si="9"/>
        <v>45552</v>
      </c>
      <c r="R327" s="10"/>
    </row>
    <row r="328" spans="1:18" x14ac:dyDescent="0.25">
      <c r="A328" s="44">
        <v>45434</v>
      </c>
      <c r="B328" s="45" t="s">
        <v>1800</v>
      </c>
      <c r="C328" s="46" t="s">
        <v>1801</v>
      </c>
      <c r="D328" s="2" t="s">
        <v>33</v>
      </c>
      <c r="E328" s="2" t="s">
        <v>215</v>
      </c>
      <c r="F328" s="47" t="s">
        <v>10</v>
      </c>
      <c r="G328" s="47" t="s">
        <v>50</v>
      </c>
      <c r="H328" s="48" t="s">
        <v>1802</v>
      </c>
      <c r="I328" s="49">
        <v>872002</v>
      </c>
      <c r="J328" s="58" t="str">
        <f>VLOOKUP(I328,[1]Hoja6!A$1:B$57,2,FALSE)</f>
        <v>RADIOGRAFIA DE ABDOMEN SIMPLE</v>
      </c>
      <c r="K328" s="2"/>
      <c r="L328" s="2" t="s">
        <v>13</v>
      </c>
      <c r="M328" s="3">
        <v>1</v>
      </c>
      <c r="N328" s="57">
        <v>83970</v>
      </c>
      <c r="O328" s="57">
        <f t="shared" si="8"/>
        <v>58778.999999999993</v>
      </c>
      <c r="P328" s="57">
        <f t="shared" si="9"/>
        <v>25191</v>
      </c>
      <c r="R328" s="10"/>
    </row>
    <row r="329" spans="1:18" x14ac:dyDescent="0.25">
      <c r="A329" s="44">
        <v>45434</v>
      </c>
      <c r="B329" s="45" t="s">
        <v>1803</v>
      </c>
      <c r="C329" s="46" t="s">
        <v>1804</v>
      </c>
      <c r="D329" s="2" t="s">
        <v>33</v>
      </c>
      <c r="E329" s="2" t="s">
        <v>826</v>
      </c>
      <c r="F329" s="47" t="s">
        <v>10</v>
      </c>
      <c r="G329" s="47" t="s">
        <v>50</v>
      </c>
      <c r="H329" s="48" t="s">
        <v>1805</v>
      </c>
      <c r="I329" s="49">
        <v>873411</v>
      </c>
      <c r="J329" s="58" t="str">
        <f>VLOOKUP(I329,[1]Hoja6!A$1:B$57,2,FALSE)</f>
        <v>RADIOGRAFIA DE PELVIS O  ARTICULACION COXO-FEMORAL  (AP, LATERAL )</v>
      </c>
      <c r="K329" s="2"/>
      <c r="L329" s="2" t="s">
        <v>13</v>
      </c>
      <c r="M329" s="3">
        <v>1</v>
      </c>
      <c r="N329" s="57">
        <v>55800</v>
      </c>
      <c r="O329" s="57">
        <f t="shared" si="8"/>
        <v>39060</v>
      </c>
      <c r="P329" s="57">
        <f t="shared" si="9"/>
        <v>16740</v>
      </c>
      <c r="R329" s="10"/>
    </row>
    <row r="330" spans="1:18" x14ac:dyDescent="0.25">
      <c r="A330" s="44">
        <v>45434</v>
      </c>
      <c r="B330" s="45" t="s">
        <v>1803</v>
      </c>
      <c r="C330" s="46" t="s">
        <v>1804</v>
      </c>
      <c r="D330" s="2" t="s">
        <v>33</v>
      </c>
      <c r="E330" s="2" t="s">
        <v>826</v>
      </c>
      <c r="F330" s="47" t="s">
        <v>10</v>
      </c>
      <c r="G330" s="47" t="s">
        <v>50</v>
      </c>
      <c r="H330" s="48" t="s">
        <v>1805</v>
      </c>
      <c r="I330" s="49">
        <v>873412</v>
      </c>
      <c r="J330" s="58" t="str">
        <f>VLOOKUP(I330,[1]Hoja6!A$1:B$57,2,FALSE)</f>
        <v>RADIOGRAFIA DE PELVIS (CADERA) COMPARATIVA    (54)</v>
      </c>
      <c r="K330" s="2"/>
      <c r="L330" s="2" t="s">
        <v>13</v>
      </c>
      <c r="M330" s="3">
        <v>1</v>
      </c>
      <c r="N330" s="57">
        <v>29700</v>
      </c>
      <c r="O330" s="57">
        <f t="shared" si="8"/>
        <v>20790</v>
      </c>
      <c r="P330" s="57">
        <f t="shared" si="9"/>
        <v>8910</v>
      </c>
      <c r="R330" s="10"/>
    </row>
    <row r="331" spans="1:18" x14ac:dyDescent="0.25">
      <c r="A331" s="44">
        <v>45434</v>
      </c>
      <c r="B331" s="45" t="s">
        <v>1806</v>
      </c>
      <c r="C331" s="46" t="s">
        <v>1807</v>
      </c>
      <c r="D331" s="2" t="s">
        <v>33</v>
      </c>
      <c r="E331" s="2" t="s">
        <v>133</v>
      </c>
      <c r="F331" s="47" t="s">
        <v>30</v>
      </c>
      <c r="G331" s="47" t="s">
        <v>50</v>
      </c>
      <c r="H331" s="48" t="s">
        <v>1808</v>
      </c>
      <c r="I331" s="49">
        <v>871121</v>
      </c>
      <c r="J331" s="58" t="str">
        <f>VLOOKUP(I331,[1]Hoja6!A$1:B$57,2,FALSE)</f>
        <v>RADIOGRAFIA DE TORAX (P.A.O A.P.Y LATERAL, DECUBITO LATERAL, OBLICUAS O LATERAL CON BARIO)</v>
      </c>
      <c r="K331" s="2"/>
      <c r="L331" s="2" t="s">
        <v>13</v>
      </c>
      <c r="M331" s="3">
        <v>1</v>
      </c>
      <c r="N331" s="57">
        <v>99300</v>
      </c>
      <c r="O331" s="57">
        <f t="shared" si="8"/>
        <v>69510</v>
      </c>
      <c r="P331" s="57">
        <f t="shared" si="9"/>
        <v>29790</v>
      </c>
      <c r="R331" s="10"/>
    </row>
    <row r="332" spans="1:18" x14ac:dyDescent="0.25">
      <c r="A332" s="44">
        <v>45434</v>
      </c>
      <c r="B332" s="45" t="s">
        <v>1809</v>
      </c>
      <c r="C332" s="46" t="s">
        <v>1810</v>
      </c>
      <c r="D332" s="2" t="s">
        <v>33</v>
      </c>
      <c r="E332" s="2" t="s">
        <v>231</v>
      </c>
      <c r="F332" s="47" t="s">
        <v>10</v>
      </c>
      <c r="G332" s="47" t="s">
        <v>217</v>
      </c>
      <c r="H332" s="48" t="s">
        <v>1811</v>
      </c>
      <c r="I332" s="49">
        <v>871121</v>
      </c>
      <c r="J332" s="58" t="str">
        <f>VLOOKUP(I332,[1]Hoja6!A$1:B$57,2,FALSE)</f>
        <v>RADIOGRAFIA DE TORAX (P.A.O A.P.Y LATERAL, DECUBITO LATERAL, OBLICUAS O LATERAL CON BARIO)</v>
      </c>
      <c r="K332" s="2"/>
      <c r="L332" s="2" t="s">
        <v>13</v>
      </c>
      <c r="M332" s="3">
        <v>1</v>
      </c>
      <c r="N332" s="57">
        <v>0</v>
      </c>
      <c r="O332" s="57">
        <f t="shared" ref="O332:O378" si="10">+N332*70%</f>
        <v>0</v>
      </c>
      <c r="P332" s="57">
        <f t="shared" ref="P332:P378" si="11">+N332*30%</f>
        <v>0</v>
      </c>
      <c r="R332" s="10"/>
    </row>
    <row r="333" spans="1:18" x14ac:dyDescent="0.25">
      <c r="A333" s="44">
        <v>45434</v>
      </c>
      <c r="B333" s="45" t="s">
        <v>1809</v>
      </c>
      <c r="C333" s="46" t="s">
        <v>1810</v>
      </c>
      <c r="D333" s="2" t="s">
        <v>33</v>
      </c>
      <c r="E333" s="2" t="s">
        <v>231</v>
      </c>
      <c r="F333" s="47" t="s">
        <v>10</v>
      </c>
      <c r="G333" s="47" t="s">
        <v>217</v>
      </c>
      <c r="H333" s="48" t="s">
        <v>1811</v>
      </c>
      <c r="I333" s="49">
        <v>872002</v>
      </c>
      <c r="J333" s="58" t="str">
        <f>VLOOKUP(I333,[1]Hoja6!A$1:B$57,2,FALSE)</f>
        <v>RADIOGRAFIA DE ABDOMEN SIMPLE</v>
      </c>
      <c r="K333" s="2"/>
      <c r="L333" s="2" t="s">
        <v>13</v>
      </c>
      <c r="M333" s="3">
        <v>1</v>
      </c>
      <c r="N333" s="57">
        <v>0</v>
      </c>
      <c r="O333" s="57">
        <f t="shared" si="10"/>
        <v>0</v>
      </c>
      <c r="P333" s="57">
        <f t="shared" si="11"/>
        <v>0</v>
      </c>
      <c r="R333" s="10"/>
    </row>
    <row r="334" spans="1:18" x14ac:dyDescent="0.25">
      <c r="A334" s="44">
        <v>45434</v>
      </c>
      <c r="B334" s="45" t="s">
        <v>1812</v>
      </c>
      <c r="C334" s="46" t="s">
        <v>1813</v>
      </c>
      <c r="D334" s="2" t="s">
        <v>34</v>
      </c>
      <c r="E334" s="2" t="s">
        <v>247</v>
      </c>
      <c r="F334" s="47" t="s">
        <v>10</v>
      </c>
      <c r="G334" s="47" t="s">
        <v>50</v>
      </c>
      <c r="H334" s="48" t="s">
        <v>1814</v>
      </c>
      <c r="I334" s="49">
        <v>871121</v>
      </c>
      <c r="J334" s="58" t="str">
        <f>VLOOKUP(I334,[1]Hoja6!A$1:B$57,2,FALSE)</f>
        <v>RADIOGRAFIA DE TORAX (P.A.O A.P.Y LATERAL, DECUBITO LATERAL, OBLICUAS O LATERAL CON BARIO)</v>
      </c>
      <c r="K334" s="2"/>
      <c r="L334" s="2" t="s">
        <v>13</v>
      </c>
      <c r="M334" s="3">
        <v>1</v>
      </c>
      <c r="N334" s="57">
        <v>72000</v>
      </c>
      <c r="O334" s="57">
        <f t="shared" si="10"/>
        <v>50400</v>
      </c>
      <c r="P334" s="57">
        <f t="shared" si="11"/>
        <v>21600</v>
      </c>
      <c r="R334" s="10"/>
    </row>
    <row r="335" spans="1:18" x14ac:dyDescent="0.25">
      <c r="A335" s="44">
        <v>45434</v>
      </c>
      <c r="B335" s="45" t="s">
        <v>1815</v>
      </c>
      <c r="C335" s="46" t="s">
        <v>1816</v>
      </c>
      <c r="D335" s="2" t="s">
        <v>34</v>
      </c>
      <c r="E335" s="2" t="s">
        <v>391</v>
      </c>
      <c r="F335" s="47" t="s">
        <v>1110</v>
      </c>
      <c r="G335" s="47" t="s">
        <v>217</v>
      </c>
      <c r="H335" s="48" t="s">
        <v>1817</v>
      </c>
      <c r="I335" s="49">
        <v>871121</v>
      </c>
      <c r="J335" s="58" t="str">
        <f>VLOOKUP(I335,[1]Hoja6!A$1:B$57,2,FALSE)</f>
        <v>RADIOGRAFIA DE TORAX (P.A.O A.P.Y LATERAL, DECUBITO LATERAL, OBLICUAS O LATERAL CON BARIO)</v>
      </c>
      <c r="K335" s="2"/>
      <c r="L335" s="2" t="s">
        <v>13</v>
      </c>
      <c r="M335" s="3">
        <v>1</v>
      </c>
      <c r="N335" s="57">
        <v>0</v>
      </c>
      <c r="O335" s="57">
        <f t="shared" si="10"/>
        <v>0</v>
      </c>
      <c r="P335" s="57">
        <f t="shared" si="11"/>
        <v>0</v>
      </c>
      <c r="R335" s="10"/>
    </row>
    <row r="336" spans="1:18" x14ac:dyDescent="0.25">
      <c r="A336" s="44">
        <v>45434</v>
      </c>
      <c r="B336" s="45" t="s">
        <v>1818</v>
      </c>
      <c r="C336" s="46" t="s">
        <v>1819</v>
      </c>
      <c r="D336" s="2" t="s">
        <v>33</v>
      </c>
      <c r="E336" s="2" t="s">
        <v>123</v>
      </c>
      <c r="F336" s="47" t="s">
        <v>1110</v>
      </c>
      <c r="G336" s="47" t="s">
        <v>50</v>
      </c>
      <c r="H336" s="48" t="s">
        <v>1820</v>
      </c>
      <c r="I336" s="49">
        <v>873411</v>
      </c>
      <c r="J336" s="58" t="str">
        <f>VLOOKUP(I336,[1]Hoja6!A$1:B$57,2,FALSE)</f>
        <v>RADIOGRAFIA DE PELVIS O  ARTICULACION COXO-FEMORAL  (AP, LATERAL )</v>
      </c>
      <c r="K336" s="2"/>
      <c r="L336" s="2" t="s">
        <v>13</v>
      </c>
      <c r="M336" s="3">
        <v>1</v>
      </c>
      <c r="N336" s="57">
        <v>72540</v>
      </c>
      <c r="O336" s="57">
        <f t="shared" si="10"/>
        <v>50778</v>
      </c>
      <c r="P336" s="57">
        <f t="shared" si="11"/>
        <v>21762</v>
      </c>
      <c r="R336" s="10"/>
    </row>
    <row r="337" spans="1:18" x14ac:dyDescent="0.25">
      <c r="A337" s="44">
        <v>45434</v>
      </c>
      <c r="B337" s="45" t="s">
        <v>1818</v>
      </c>
      <c r="C337" s="46" t="s">
        <v>1819</v>
      </c>
      <c r="D337" s="2" t="s">
        <v>33</v>
      </c>
      <c r="E337" s="2" t="s">
        <v>123</v>
      </c>
      <c r="F337" s="47" t="s">
        <v>1110</v>
      </c>
      <c r="G337" s="47" t="s">
        <v>50</v>
      </c>
      <c r="H337" s="48" t="s">
        <v>1820</v>
      </c>
      <c r="I337" s="49">
        <v>873412</v>
      </c>
      <c r="J337" s="58" t="str">
        <f>VLOOKUP(I337,[1]Hoja6!A$1:B$57,2,FALSE)</f>
        <v>RADIOGRAFIA DE PELVIS (CADERA) COMPARATIVA    (54)</v>
      </c>
      <c r="K337" s="2"/>
      <c r="L337" s="2" t="s">
        <v>13</v>
      </c>
      <c r="M337" s="3">
        <v>1</v>
      </c>
      <c r="N337" s="57">
        <v>38610</v>
      </c>
      <c r="O337" s="57">
        <f t="shared" si="10"/>
        <v>27027</v>
      </c>
      <c r="P337" s="57">
        <f t="shared" si="11"/>
        <v>11583</v>
      </c>
      <c r="R337" s="10"/>
    </row>
    <row r="338" spans="1:18" x14ac:dyDescent="0.25">
      <c r="A338" s="44">
        <v>45434</v>
      </c>
      <c r="B338" s="45" t="s">
        <v>1821</v>
      </c>
      <c r="C338" s="46" t="s">
        <v>1822</v>
      </c>
      <c r="D338" s="2" t="s">
        <v>34</v>
      </c>
      <c r="E338" s="2" t="s">
        <v>36</v>
      </c>
      <c r="F338" s="47" t="s">
        <v>10</v>
      </c>
      <c r="G338" s="47" t="s">
        <v>217</v>
      </c>
      <c r="H338" s="48" t="s">
        <v>1823</v>
      </c>
      <c r="I338" s="49">
        <v>870001</v>
      </c>
      <c r="J338" s="58" t="str">
        <f>VLOOKUP(I338,[1]Hoja6!A$1:B$57,2,FALSE)</f>
        <v>RADIOGRAFIA DE CRANEO SIMPLE</v>
      </c>
      <c r="K338" s="2"/>
      <c r="L338" s="2" t="s">
        <v>13</v>
      </c>
      <c r="M338" s="3">
        <v>1</v>
      </c>
      <c r="N338" s="57">
        <v>0</v>
      </c>
      <c r="O338" s="57">
        <f t="shared" si="10"/>
        <v>0</v>
      </c>
      <c r="P338" s="57">
        <f t="shared" si="11"/>
        <v>0</v>
      </c>
      <c r="R338" s="10"/>
    </row>
    <row r="339" spans="1:18" x14ac:dyDescent="0.25">
      <c r="A339" s="44">
        <v>45434</v>
      </c>
      <c r="B339" s="45" t="s">
        <v>1821</v>
      </c>
      <c r="C339" s="46" t="s">
        <v>1822</v>
      </c>
      <c r="D339" s="2" t="s">
        <v>34</v>
      </c>
      <c r="E339" s="2" t="s">
        <v>36</v>
      </c>
      <c r="F339" s="47" t="s">
        <v>10</v>
      </c>
      <c r="G339" s="47" t="s">
        <v>217</v>
      </c>
      <c r="H339" s="48" t="s">
        <v>1823</v>
      </c>
      <c r="I339" s="49">
        <v>873122</v>
      </c>
      <c r="J339" s="58" t="str">
        <f>VLOOKUP(I339,[1]Hoja6!A$1:B$57,2,FALSE)</f>
        <v>RADIOGRAFIA DE ANTEBRAZO</v>
      </c>
      <c r="K339" s="2"/>
      <c r="L339" s="2" t="s">
        <v>13</v>
      </c>
      <c r="M339" s="3">
        <v>1</v>
      </c>
      <c r="N339" s="57">
        <v>0</v>
      </c>
      <c r="O339" s="57">
        <f t="shared" si="10"/>
        <v>0</v>
      </c>
      <c r="P339" s="57">
        <f t="shared" si="11"/>
        <v>0</v>
      </c>
      <c r="R339" s="10"/>
    </row>
    <row r="340" spans="1:18" x14ac:dyDescent="0.25">
      <c r="A340" s="44">
        <v>45434</v>
      </c>
      <c r="B340" s="45" t="s">
        <v>1821</v>
      </c>
      <c r="C340" s="46" t="s">
        <v>1822</v>
      </c>
      <c r="D340" s="2" t="s">
        <v>34</v>
      </c>
      <c r="E340" s="2" t="s">
        <v>36</v>
      </c>
      <c r="F340" s="47" t="s">
        <v>10</v>
      </c>
      <c r="G340" s="47" t="s">
        <v>217</v>
      </c>
      <c r="H340" s="48" t="s">
        <v>1823</v>
      </c>
      <c r="I340" s="49">
        <v>873206</v>
      </c>
      <c r="J340" s="58" t="str">
        <f>VLOOKUP(I340,[1]Hoja6!A$1:B$57,2,FALSE)</f>
        <v>RADIOGRAFIA DE MUÑECA</v>
      </c>
      <c r="K340" s="2"/>
      <c r="L340" s="2" t="s">
        <v>13</v>
      </c>
      <c r="M340" s="3">
        <v>1</v>
      </c>
      <c r="N340" s="57">
        <v>0</v>
      </c>
      <c r="O340" s="57">
        <f t="shared" si="10"/>
        <v>0</v>
      </c>
      <c r="P340" s="57">
        <f t="shared" si="11"/>
        <v>0</v>
      </c>
      <c r="R340" s="10"/>
    </row>
    <row r="341" spans="1:18" x14ac:dyDescent="0.25">
      <c r="A341" s="44">
        <v>45434</v>
      </c>
      <c r="B341" s="45" t="s">
        <v>1821</v>
      </c>
      <c r="C341" s="46" t="s">
        <v>1822</v>
      </c>
      <c r="D341" s="2" t="s">
        <v>34</v>
      </c>
      <c r="E341" s="2" t="s">
        <v>36</v>
      </c>
      <c r="F341" s="47" t="s">
        <v>10</v>
      </c>
      <c r="G341" s="47" t="s">
        <v>217</v>
      </c>
      <c r="H341" s="48" t="s">
        <v>1823</v>
      </c>
      <c r="I341" s="49">
        <v>873420</v>
      </c>
      <c r="J341" s="58" t="str">
        <f>VLOOKUP(I341,[1]Hoja6!A$1:B$57,2,FALSE)</f>
        <v>RADIOGRAFIA DE RODILLA AP, LATERAL</v>
      </c>
      <c r="K341" s="2"/>
      <c r="L341" s="2" t="s">
        <v>13</v>
      </c>
      <c r="M341" s="3">
        <v>1</v>
      </c>
      <c r="N341" s="57">
        <v>0</v>
      </c>
      <c r="O341" s="57">
        <f t="shared" si="10"/>
        <v>0</v>
      </c>
      <c r="P341" s="57">
        <f t="shared" si="11"/>
        <v>0</v>
      </c>
      <c r="R341" s="10"/>
    </row>
    <row r="342" spans="1:18" x14ac:dyDescent="0.25">
      <c r="A342" s="44">
        <v>45434</v>
      </c>
      <c r="B342" s="45" t="s">
        <v>1824</v>
      </c>
      <c r="C342" s="46" t="s">
        <v>1825</v>
      </c>
      <c r="D342" s="2" t="s">
        <v>34</v>
      </c>
      <c r="E342" s="2" t="s">
        <v>349</v>
      </c>
      <c r="F342" s="47" t="s">
        <v>16</v>
      </c>
      <c r="G342" s="47" t="s">
        <v>217</v>
      </c>
      <c r="H342" s="48" t="s">
        <v>1826</v>
      </c>
      <c r="I342" s="49">
        <v>871121</v>
      </c>
      <c r="J342" s="58" t="str">
        <f>VLOOKUP(I342,[1]Hoja6!A$1:B$57,2,FALSE)</f>
        <v>RADIOGRAFIA DE TORAX (P.A.O A.P.Y LATERAL, DECUBITO LATERAL, OBLICUAS O LATERAL CON BARIO)</v>
      </c>
      <c r="K342" s="2"/>
      <c r="L342" s="2" t="s">
        <v>13</v>
      </c>
      <c r="M342" s="3">
        <v>1</v>
      </c>
      <c r="N342" s="57">
        <v>0</v>
      </c>
      <c r="O342" s="57">
        <f t="shared" si="10"/>
        <v>0</v>
      </c>
      <c r="P342" s="57">
        <f t="shared" si="11"/>
        <v>0</v>
      </c>
      <c r="R342" s="10"/>
    </row>
    <row r="343" spans="1:18" x14ac:dyDescent="0.25">
      <c r="A343" s="44">
        <v>45434</v>
      </c>
      <c r="B343" s="45" t="s">
        <v>1827</v>
      </c>
      <c r="C343" s="46" t="s">
        <v>1828</v>
      </c>
      <c r="D343" s="2" t="s">
        <v>33</v>
      </c>
      <c r="E343" s="2" t="s">
        <v>1829</v>
      </c>
      <c r="F343" s="47" t="s">
        <v>16</v>
      </c>
      <c r="G343" s="47" t="s">
        <v>217</v>
      </c>
      <c r="H343" s="48" t="s">
        <v>1830</v>
      </c>
      <c r="I343" s="49">
        <v>871121</v>
      </c>
      <c r="J343" s="58" t="str">
        <f>VLOOKUP(I343,[1]Hoja6!A$1:B$57,2,FALSE)</f>
        <v>RADIOGRAFIA DE TORAX (P.A.O A.P.Y LATERAL, DECUBITO LATERAL, OBLICUAS O LATERAL CON BARIO)</v>
      </c>
      <c r="K343" s="2"/>
      <c r="L343" s="2" t="s">
        <v>13</v>
      </c>
      <c r="M343" s="3">
        <v>1</v>
      </c>
      <c r="N343" s="57">
        <v>0</v>
      </c>
      <c r="O343" s="57">
        <f t="shared" si="10"/>
        <v>0</v>
      </c>
      <c r="P343" s="57">
        <f t="shared" si="11"/>
        <v>0</v>
      </c>
      <c r="R343" s="10"/>
    </row>
    <row r="344" spans="1:18" x14ac:dyDescent="0.25">
      <c r="A344" s="44">
        <v>45434</v>
      </c>
      <c r="B344" s="45" t="s">
        <v>1831</v>
      </c>
      <c r="C344" s="46" t="s">
        <v>1832</v>
      </c>
      <c r="D344" s="2" t="s">
        <v>33</v>
      </c>
      <c r="E344" s="2" t="s">
        <v>129</v>
      </c>
      <c r="F344" s="47" t="s">
        <v>16</v>
      </c>
      <c r="G344" s="47" t="s">
        <v>217</v>
      </c>
      <c r="H344" s="48" t="s">
        <v>1833</v>
      </c>
      <c r="I344" s="49">
        <v>871121</v>
      </c>
      <c r="J344" s="58" t="str">
        <f>VLOOKUP(I344,[1]Hoja6!A$1:B$57,2,FALSE)</f>
        <v>RADIOGRAFIA DE TORAX (P.A.O A.P.Y LATERAL, DECUBITO LATERAL, OBLICUAS O LATERAL CON BARIO)</v>
      </c>
      <c r="K344" s="2"/>
      <c r="L344" s="2" t="s">
        <v>13</v>
      </c>
      <c r="M344" s="3">
        <v>1</v>
      </c>
      <c r="N344" s="57">
        <v>0</v>
      </c>
      <c r="O344" s="57">
        <f t="shared" si="10"/>
        <v>0</v>
      </c>
      <c r="P344" s="57">
        <f t="shared" si="11"/>
        <v>0</v>
      </c>
      <c r="R344" s="10"/>
    </row>
    <row r="345" spans="1:18" x14ac:dyDescent="0.25">
      <c r="A345" s="44">
        <v>45435</v>
      </c>
      <c r="B345" s="45" t="s">
        <v>1834</v>
      </c>
      <c r="C345" s="46" t="s">
        <v>1835</v>
      </c>
      <c r="D345" s="2" t="s">
        <v>34</v>
      </c>
      <c r="E345" s="2" t="s">
        <v>29</v>
      </c>
      <c r="F345" s="47" t="s">
        <v>10</v>
      </c>
      <c r="G345" s="47" t="s">
        <v>50</v>
      </c>
      <c r="H345" s="48" t="s">
        <v>1836</v>
      </c>
      <c r="I345" s="49">
        <v>871040</v>
      </c>
      <c r="J345" s="58" t="str">
        <f>VLOOKUP(I345,[1]Hoja6!A$1:B$57,2,FALSE)</f>
        <v>RADIOGRAFIA DE COLUMNA LUMBOSACRA</v>
      </c>
      <c r="K345" s="2"/>
      <c r="L345" s="2" t="s">
        <v>27</v>
      </c>
      <c r="M345" s="3">
        <v>1</v>
      </c>
      <c r="N345" s="57">
        <v>101430</v>
      </c>
      <c r="O345" s="57">
        <f t="shared" si="10"/>
        <v>71001</v>
      </c>
      <c r="P345" s="57">
        <f t="shared" si="11"/>
        <v>30429</v>
      </c>
      <c r="R345" s="10"/>
    </row>
    <row r="346" spans="1:18" x14ac:dyDescent="0.25">
      <c r="A346" s="44">
        <v>45435</v>
      </c>
      <c r="B346" s="45" t="s">
        <v>1837</v>
      </c>
      <c r="C346" s="46" t="s">
        <v>1838</v>
      </c>
      <c r="D346" s="2" t="s">
        <v>34</v>
      </c>
      <c r="E346" s="2" t="s">
        <v>123</v>
      </c>
      <c r="F346" s="47" t="s">
        <v>1110</v>
      </c>
      <c r="G346" s="47" t="s">
        <v>50</v>
      </c>
      <c r="H346" s="48" t="s">
        <v>1839</v>
      </c>
      <c r="I346" s="49">
        <v>873411</v>
      </c>
      <c r="J346" s="58" t="str">
        <f>VLOOKUP(I346,[1]Hoja6!A$1:B$57,2,FALSE)</f>
        <v>RADIOGRAFIA DE PELVIS O  ARTICULACION COXO-FEMORAL  (AP, LATERAL )</v>
      </c>
      <c r="K346" s="2"/>
      <c r="L346" s="2" t="s">
        <v>27</v>
      </c>
      <c r="M346" s="3">
        <v>1</v>
      </c>
      <c r="N346" s="57">
        <v>72540</v>
      </c>
      <c r="O346" s="57">
        <f t="shared" si="10"/>
        <v>50778</v>
      </c>
      <c r="P346" s="57">
        <f t="shared" si="11"/>
        <v>21762</v>
      </c>
      <c r="R346" s="10"/>
    </row>
    <row r="347" spans="1:18" x14ac:dyDescent="0.25">
      <c r="A347" s="44">
        <v>45435</v>
      </c>
      <c r="B347" s="45" t="s">
        <v>1837</v>
      </c>
      <c r="C347" s="46" t="s">
        <v>1838</v>
      </c>
      <c r="D347" s="2" t="s">
        <v>34</v>
      </c>
      <c r="E347" s="2" t="s">
        <v>123</v>
      </c>
      <c r="F347" s="47" t="s">
        <v>1110</v>
      </c>
      <c r="G347" s="47" t="s">
        <v>50</v>
      </c>
      <c r="H347" s="48" t="s">
        <v>1839</v>
      </c>
      <c r="I347" s="49">
        <v>873412</v>
      </c>
      <c r="J347" s="58" t="str">
        <f>VLOOKUP(I347,[1]Hoja6!A$1:B$57,2,FALSE)</f>
        <v>RADIOGRAFIA DE PELVIS (CADERA) COMPARATIVA    (54)</v>
      </c>
      <c r="K347" s="2"/>
      <c r="L347" s="2" t="s">
        <v>27</v>
      </c>
      <c r="M347" s="3">
        <v>1</v>
      </c>
      <c r="N347" s="57">
        <v>38610</v>
      </c>
      <c r="O347" s="57">
        <f t="shared" si="10"/>
        <v>27027</v>
      </c>
      <c r="P347" s="57">
        <f t="shared" si="11"/>
        <v>11583</v>
      </c>
      <c r="R347" s="10"/>
    </row>
    <row r="348" spans="1:18" x14ac:dyDescent="0.25">
      <c r="A348" s="44">
        <v>45435</v>
      </c>
      <c r="B348" s="45" t="s">
        <v>1840</v>
      </c>
      <c r="C348" s="46" t="s">
        <v>1841</v>
      </c>
      <c r="D348" s="2" t="s">
        <v>34</v>
      </c>
      <c r="E348" s="2" t="s">
        <v>245</v>
      </c>
      <c r="F348" s="47" t="s">
        <v>1110</v>
      </c>
      <c r="G348" s="47" t="s">
        <v>50</v>
      </c>
      <c r="H348" s="48" t="s">
        <v>1842</v>
      </c>
      <c r="I348" s="49">
        <v>870108</v>
      </c>
      <c r="J348" s="58" t="str">
        <f>VLOOKUP(I348,[1]Hoja6!A$1:B$57,2,FALSE)</f>
        <v>RADIOGRAFIA DE SENOS PARANASALES</v>
      </c>
      <c r="K348" s="2"/>
      <c r="L348" s="2" t="s">
        <v>27</v>
      </c>
      <c r="M348" s="3">
        <v>1</v>
      </c>
      <c r="N348" s="57">
        <v>85410</v>
      </c>
      <c r="O348" s="57">
        <f t="shared" si="10"/>
        <v>59786.999999999993</v>
      </c>
      <c r="P348" s="57">
        <f t="shared" si="11"/>
        <v>25623</v>
      </c>
      <c r="R348" s="10"/>
    </row>
    <row r="349" spans="1:18" x14ac:dyDescent="0.25">
      <c r="A349" s="44">
        <v>45435</v>
      </c>
      <c r="B349" s="45" t="s">
        <v>1843</v>
      </c>
      <c r="C349" s="46" t="s">
        <v>1844</v>
      </c>
      <c r="D349" s="2" t="s">
        <v>33</v>
      </c>
      <c r="E349" s="2" t="s">
        <v>53</v>
      </c>
      <c r="F349" s="47" t="s">
        <v>10</v>
      </c>
      <c r="G349" s="47" t="s">
        <v>50</v>
      </c>
      <c r="H349" s="48" t="s">
        <v>1845</v>
      </c>
      <c r="I349" s="49">
        <v>871020</v>
      </c>
      <c r="J349" s="58" t="str">
        <f>VLOOKUP(I349,[1]Hoja6!A$1:B$57,2,FALSE)</f>
        <v>RADIOGRAFIA DE COLUMNA TORACICA</v>
      </c>
      <c r="K349" s="2"/>
      <c r="L349" s="2" t="s">
        <v>27</v>
      </c>
      <c r="M349" s="3">
        <v>1</v>
      </c>
      <c r="N349" s="57">
        <v>81270</v>
      </c>
      <c r="O349" s="57">
        <f t="shared" si="10"/>
        <v>56889</v>
      </c>
      <c r="P349" s="57">
        <f t="shared" si="11"/>
        <v>24381</v>
      </c>
      <c r="R349" s="10"/>
    </row>
    <row r="350" spans="1:18" x14ac:dyDescent="0.25">
      <c r="A350" s="44">
        <v>45435</v>
      </c>
      <c r="B350" s="45" t="s">
        <v>1846</v>
      </c>
      <c r="C350" s="46" t="s">
        <v>1847</v>
      </c>
      <c r="D350" s="2" t="s">
        <v>33</v>
      </c>
      <c r="E350" s="2" t="s">
        <v>56</v>
      </c>
      <c r="F350" s="47" t="s">
        <v>1110</v>
      </c>
      <c r="G350" s="47" t="s">
        <v>50</v>
      </c>
      <c r="H350" s="48" t="s">
        <v>1848</v>
      </c>
      <c r="I350" s="49">
        <v>873206</v>
      </c>
      <c r="J350" s="58" t="str">
        <f>VLOOKUP(I350,[1]Hoja6!A$1:B$57,2,FALSE)</f>
        <v>RADIOGRAFIA DE MUÑECA</v>
      </c>
      <c r="K350" s="2"/>
      <c r="L350" s="2" t="s">
        <v>27</v>
      </c>
      <c r="M350" s="3">
        <v>1</v>
      </c>
      <c r="N350" s="57">
        <v>65880</v>
      </c>
      <c r="O350" s="57">
        <f t="shared" si="10"/>
        <v>46116</v>
      </c>
      <c r="P350" s="57">
        <f t="shared" si="11"/>
        <v>19764</v>
      </c>
      <c r="R350" s="10"/>
    </row>
    <row r="351" spans="1:18" x14ac:dyDescent="0.25">
      <c r="A351" s="44">
        <v>45435</v>
      </c>
      <c r="B351" s="45" t="s">
        <v>1849</v>
      </c>
      <c r="C351" s="46" t="s">
        <v>1850</v>
      </c>
      <c r="D351" s="2" t="s">
        <v>33</v>
      </c>
      <c r="E351" s="2" t="s">
        <v>114</v>
      </c>
      <c r="F351" s="47" t="s">
        <v>1851</v>
      </c>
      <c r="G351" s="47" t="s">
        <v>217</v>
      </c>
      <c r="H351" s="48" t="s">
        <v>1852</v>
      </c>
      <c r="I351" s="49">
        <v>873431</v>
      </c>
      <c r="J351" s="58" t="str">
        <f>VLOOKUP(I351,[1]Hoja6!A$1:B$57,2,FALSE)</f>
        <v>RADIOGRAFIA DE TOBILLO AP LATERAL Y ROTACION INTERNA</v>
      </c>
      <c r="K351" s="2"/>
      <c r="L351" s="2" t="s">
        <v>27</v>
      </c>
      <c r="M351" s="3">
        <v>1</v>
      </c>
      <c r="N351" s="57"/>
      <c r="O351" s="57">
        <f>+N351*70%</f>
        <v>0</v>
      </c>
      <c r="P351" s="57">
        <f>+N351*30%</f>
        <v>0</v>
      </c>
      <c r="R351" s="10"/>
    </row>
    <row r="352" spans="1:18" x14ac:dyDescent="0.25">
      <c r="A352" s="44">
        <v>45435</v>
      </c>
      <c r="B352" s="45" t="s">
        <v>1853</v>
      </c>
      <c r="C352" s="46" t="s">
        <v>1854</v>
      </c>
      <c r="D352" s="2" t="s">
        <v>33</v>
      </c>
      <c r="E352" s="2" t="s">
        <v>202</v>
      </c>
      <c r="F352" s="47" t="s">
        <v>87</v>
      </c>
      <c r="G352" s="47" t="s">
        <v>31</v>
      </c>
      <c r="H352" s="48" t="s">
        <v>1855</v>
      </c>
      <c r="I352" s="49">
        <v>873333</v>
      </c>
      <c r="J352" s="58" t="str">
        <f>VLOOKUP(I352,[1]Hoja6!A$1:B$57,2,FALSE)</f>
        <v>RADIOGRAFÍA DE PIE (AP, LATERAL Y OBLICUA)</v>
      </c>
      <c r="K352" s="2"/>
      <c r="L352" s="2" t="s">
        <v>27</v>
      </c>
      <c r="M352" s="3">
        <v>1</v>
      </c>
      <c r="N352" s="57"/>
      <c r="O352" s="57">
        <f t="shared" si="10"/>
        <v>0</v>
      </c>
      <c r="P352" s="57">
        <f>+N352*30%</f>
        <v>0</v>
      </c>
      <c r="R352" s="10"/>
    </row>
    <row r="353" spans="1:18" x14ac:dyDescent="0.25">
      <c r="A353" s="44">
        <v>45435</v>
      </c>
      <c r="B353" s="45" t="s">
        <v>1856</v>
      </c>
      <c r="C353" s="46" t="s">
        <v>1857</v>
      </c>
      <c r="D353" s="2" t="s">
        <v>34</v>
      </c>
      <c r="E353" s="2" t="s">
        <v>367</v>
      </c>
      <c r="F353" s="47" t="s">
        <v>410</v>
      </c>
      <c r="G353" s="47" t="s">
        <v>31</v>
      </c>
      <c r="H353" s="48" t="s">
        <v>1858</v>
      </c>
      <c r="I353" s="49">
        <v>871111</v>
      </c>
      <c r="J353" s="58" t="str">
        <f>VLOOKUP(I353,[1]Hoja6!A$1:B$57,2,FALSE)</f>
        <v>RADIOGRAFIA DE REJA COSTAL</v>
      </c>
      <c r="K353" s="2"/>
      <c r="L353" s="2" t="s">
        <v>27</v>
      </c>
      <c r="M353" s="3">
        <v>1</v>
      </c>
      <c r="N353" s="57"/>
      <c r="O353" s="57">
        <f t="shared" si="10"/>
        <v>0</v>
      </c>
      <c r="P353" s="57">
        <f t="shared" si="11"/>
        <v>0</v>
      </c>
      <c r="R353" s="10"/>
    </row>
    <row r="354" spans="1:18" x14ac:dyDescent="0.25">
      <c r="A354" s="44">
        <v>45435</v>
      </c>
      <c r="B354" s="45" t="s">
        <v>1859</v>
      </c>
      <c r="C354" s="46" t="s">
        <v>1860</v>
      </c>
      <c r="D354" s="2" t="s">
        <v>33</v>
      </c>
      <c r="E354" s="2" t="s">
        <v>425</v>
      </c>
      <c r="F354" s="47" t="s">
        <v>16</v>
      </c>
      <c r="G354" s="47" t="s">
        <v>31</v>
      </c>
      <c r="H354" s="48" t="s">
        <v>1861</v>
      </c>
      <c r="I354" s="49">
        <v>871121</v>
      </c>
      <c r="J354" s="58" t="str">
        <f>VLOOKUP(I354,[1]Hoja6!A$1:B$57,2,FALSE)</f>
        <v>RADIOGRAFIA DE TORAX (P.A.O A.P.Y LATERAL, DECUBITO LATERAL, OBLICUAS O LATERAL CON BARIO)</v>
      </c>
      <c r="K354" s="2"/>
      <c r="L354" s="2" t="s">
        <v>27</v>
      </c>
      <c r="M354" s="3">
        <v>1</v>
      </c>
      <c r="N354" s="57"/>
      <c r="O354" s="57">
        <f t="shared" si="10"/>
        <v>0</v>
      </c>
      <c r="P354" s="57">
        <f t="shared" si="11"/>
        <v>0</v>
      </c>
      <c r="R354" s="10"/>
    </row>
    <row r="355" spans="1:18" x14ac:dyDescent="0.25">
      <c r="A355" s="44">
        <v>45435</v>
      </c>
      <c r="B355" s="45" t="s">
        <v>1862</v>
      </c>
      <c r="C355" s="46" t="s">
        <v>1863</v>
      </c>
      <c r="D355" s="2" t="s">
        <v>33</v>
      </c>
      <c r="E355" s="2" t="s">
        <v>333</v>
      </c>
      <c r="F355" s="47" t="s">
        <v>1110</v>
      </c>
      <c r="G355" s="47" t="s">
        <v>31</v>
      </c>
      <c r="H355" s="48" t="s">
        <v>1864</v>
      </c>
      <c r="I355" s="49">
        <v>873431</v>
      </c>
      <c r="J355" s="58" t="str">
        <f>VLOOKUP(I355,[1]Hoja6!A$1:B$57,2,FALSE)</f>
        <v>RADIOGRAFIA DE TOBILLO AP LATERAL Y ROTACION INTERNA</v>
      </c>
      <c r="K355" s="2"/>
      <c r="L355" s="2" t="s">
        <v>27</v>
      </c>
      <c r="M355" s="3">
        <v>1</v>
      </c>
      <c r="N355" s="57"/>
      <c r="O355" s="57">
        <f t="shared" si="10"/>
        <v>0</v>
      </c>
      <c r="P355" s="57">
        <f t="shared" si="11"/>
        <v>0</v>
      </c>
      <c r="R355" s="10"/>
    </row>
    <row r="356" spans="1:18" x14ac:dyDescent="0.25">
      <c r="A356" s="44">
        <v>45435</v>
      </c>
      <c r="B356" s="45" t="s">
        <v>1865</v>
      </c>
      <c r="C356" s="46" t="s">
        <v>1866</v>
      </c>
      <c r="D356" s="2" t="s">
        <v>34</v>
      </c>
      <c r="E356" s="2" t="s">
        <v>136</v>
      </c>
      <c r="F356" s="47" t="s">
        <v>16</v>
      </c>
      <c r="G356" s="47" t="s">
        <v>31</v>
      </c>
      <c r="H356" s="48" t="s">
        <v>1867</v>
      </c>
      <c r="I356" s="49">
        <v>873333</v>
      </c>
      <c r="J356" s="58" t="str">
        <f>VLOOKUP(I356,[1]Hoja6!A$1:B$57,2,FALSE)</f>
        <v>RADIOGRAFÍA DE PIE (AP, LATERAL Y OBLICUA)</v>
      </c>
      <c r="K356" s="2"/>
      <c r="L356" s="2" t="s">
        <v>27</v>
      </c>
      <c r="M356" s="3">
        <v>2</v>
      </c>
      <c r="N356" s="57"/>
      <c r="O356" s="57">
        <f t="shared" si="10"/>
        <v>0</v>
      </c>
      <c r="P356" s="57">
        <f t="shared" si="11"/>
        <v>0</v>
      </c>
      <c r="R356" s="10"/>
    </row>
    <row r="357" spans="1:18" x14ac:dyDescent="0.25">
      <c r="A357" s="44">
        <v>45435</v>
      </c>
      <c r="B357" s="45" t="s">
        <v>1868</v>
      </c>
      <c r="C357" s="46" t="s">
        <v>1869</v>
      </c>
      <c r="D357" s="2" t="s">
        <v>34</v>
      </c>
      <c r="E357" s="2" t="s">
        <v>257</v>
      </c>
      <c r="F357" s="47" t="s">
        <v>10</v>
      </c>
      <c r="G357" s="47" t="s">
        <v>31</v>
      </c>
      <c r="H357" s="48" t="s">
        <v>1870</v>
      </c>
      <c r="I357" s="49">
        <v>873122</v>
      </c>
      <c r="J357" s="58" t="str">
        <f>VLOOKUP(I357,[1]Hoja6!A$1:B$57,2,FALSE)</f>
        <v>RADIOGRAFIA DE ANTEBRAZO</v>
      </c>
      <c r="K357" s="2"/>
      <c r="L357" s="2" t="s">
        <v>27</v>
      </c>
      <c r="M357" s="3">
        <v>1</v>
      </c>
      <c r="N357" s="57"/>
      <c r="O357" s="57">
        <f t="shared" si="10"/>
        <v>0</v>
      </c>
      <c r="P357" s="57">
        <f t="shared" si="11"/>
        <v>0</v>
      </c>
      <c r="R357" s="10"/>
    </row>
    <row r="358" spans="1:18" x14ac:dyDescent="0.25">
      <c r="A358" s="44">
        <v>45435</v>
      </c>
      <c r="B358" s="45" t="s">
        <v>1868</v>
      </c>
      <c r="C358" s="46" t="s">
        <v>1869</v>
      </c>
      <c r="D358" s="2" t="s">
        <v>34</v>
      </c>
      <c r="E358" s="2" t="s">
        <v>257</v>
      </c>
      <c r="F358" s="47" t="s">
        <v>10</v>
      </c>
      <c r="G358" s="47" t="s">
        <v>31</v>
      </c>
      <c r="H358" s="48" t="s">
        <v>1870</v>
      </c>
      <c r="I358" s="49">
        <v>873206</v>
      </c>
      <c r="J358" s="58" t="str">
        <f>VLOOKUP(I358,[1]Hoja6!A$1:B$57,2,FALSE)</f>
        <v>RADIOGRAFIA DE MUÑECA</v>
      </c>
      <c r="K358" s="2"/>
      <c r="L358" s="2" t="s">
        <v>27</v>
      </c>
      <c r="M358" s="3">
        <v>1</v>
      </c>
      <c r="N358" s="57"/>
      <c r="O358" s="57">
        <f t="shared" si="10"/>
        <v>0</v>
      </c>
      <c r="P358" s="57">
        <f t="shared" si="11"/>
        <v>0</v>
      </c>
      <c r="R358" s="10"/>
    </row>
    <row r="359" spans="1:18" x14ac:dyDescent="0.25">
      <c r="A359" s="44">
        <v>45435</v>
      </c>
      <c r="B359" s="45" t="s">
        <v>1868</v>
      </c>
      <c r="C359" s="46" t="s">
        <v>1869</v>
      </c>
      <c r="D359" s="2" t="s">
        <v>34</v>
      </c>
      <c r="E359" s="2" t="s">
        <v>257</v>
      </c>
      <c r="F359" s="47" t="s">
        <v>10</v>
      </c>
      <c r="G359" s="47" t="s">
        <v>31</v>
      </c>
      <c r="H359" s="48" t="s">
        <v>1870</v>
      </c>
      <c r="I359" s="49">
        <v>873210</v>
      </c>
      <c r="J359" s="58" t="str">
        <f>VLOOKUP(I359,[1]Hoja6!A$1:B$57,2,FALSE)</f>
        <v>RADIOGRAFIA DE DEDOS EN MANO</v>
      </c>
      <c r="K359" s="2"/>
      <c r="L359" s="2" t="s">
        <v>27</v>
      </c>
      <c r="M359" s="3">
        <v>1</v>
      </c>
      <c r="N359" s="57"/>
      <c r="O359" s="57">
        <f t="shared" si="10"/>
        <v>0</v>
      </c>
      <c r="P359" s="57">
        <f t="shared" si="11"/>
        <v>0</v>
      </c>
      <c r="R359" s="10"/>
    </row>
    <row r="360" spans="1:18" x14ac:dyDescent="0.25">
      <c r="A360" s="44">
        <v>45435</v>
      </c>
      <c r="B360" s="45" t="s">
        <v>1871</v>
      </c>
      <c r="C360" s="46" t="s">
        <v>1872</v>
      </c>
      <c r="D360" s="2" t="s">
        <v>33</v>
      </c>
      <c r="E360" s="2" t="s">
        <v>202</v>
      </c>
      <c r="F360" s="47" t="s">
        <v>1873</v>
      </c>
      <c r="G360" s="47" t="s">
        <v>217</v>
      </c>
      <c r="H360" s="48" t="s">
        <v>1874</v>
      </c>
      <c r="I360" s="49">
        <v>871121</v>
      </c>
      <c r="J360" s="58" t="str">
        <f>VLOOKUP(I360,[1]Hoja6!A$1:B$57,2,FALSE)</f>
        <v>RADIOGRAFIA DE TORAX (P.A.O A.P.Y LATERAL, DECUBITO LATERAL, OBLICUAS O LATERAL CON BARIO)</v>
      </c>
      <c r="K360" s="2"/>
      <c r="L360" s="2" t="s">
        <v>27</v>
      </c>
      <c r="M360" s="3">
        <v>1</v>
      </c>
      <c r="N360" s="57"/>
      <c r="O360" s="57">
        <f t="shared" si="10"/>
        <v>0</v>
      </c>
      <c r="P360" s="57">
        <f t="shared" si="11"/>
        <v>0</v>
      </c>
      <c r="R360" s="10"/>
    </row>
    <row r="361" spans="1:18" x14ac:dyDescent="0.25">
      <c r="A361" s="44" t="s">
        <v>1875</v>
      </c>
      <c r="B361" s="45" t="s">
        <v>1876</v>
      </c>
      <c r="C361" s="46" t="s">
        <v>1877</v>
      </c>
      <c r="D361" s="2" t="s">
        <v>33</v>
      </c>
      <c r="E361" s="2" t="s">
        <v>923</v>
      </c>
      <c r="F361" s="47" t="s">
        <v>10</v>
      </c>
      <c r="G361" s="47" t="s">
        <v>50</v>
      </c>
      <c r="H361" s="48" t="s">
        <v>1878</v>
      </c>
      <c r="I361" s="49">
        <v>871121</v>
      </c>
      <c r="J361" s="58" t="str">
        <f>VLOOKUP(I361,[1]Hoja6!A$1:B$57,2,FALSE)</f>
        <v>RADIOGRAFIA DE TORAX (P.A.O A.P.Y LATERAL, DECUBITO LATERAL, OBLICUAS O LATERAL CON BARIO)</v>
      </c>
      <c r="K361" s="2"/>
      <c r="L361" s="2" t="s">
        <v>13</v>
      </c>
      <c r="M361" s="3">
        <v>1</v>
      </c>
      <c r="N361" s="57">
        <v>72000</v>
      </c>
      <c r="O361" s="57">
        <f t="shared" si="10"/>
        <v>50400</v>
      </c>
      <c r="P361" s="57">
        <f t="shared" si="11"/>
        <v>21600</v>
      </c>
      <c r="R361" s="10"/>
    </row>
    <row r="362" spans="1:18" x14ac:dyDescent="0.25">
      <c r="A362" s="44" t="s">
        <v>1875</v>
      </c>
      <c r="B362" s="45" t="s">
        <v>1879</v>
      </c>
      <c r="C362" s="46" t="s">
        <v>1880</v>
      </c>
      <c r="D362" s="2" t="s">
        <v>33</v>
      </c>
      <c r="E362" s="2" t="s">
        <v>247</v>
      </c>
      <c r="F362" s="47" t="s">
        <v>30</v>
      </c>
      <c r="G362" s="47" t="s">
        <v>217</v>
      </c>
      <c r="H362" s="48" t="s">
        <v>1881</v>
      </c>
      <c r="I362" s="49">
        <v>873204</v>
      </c>
      <c r="J362" s="58" t="str">
        <f>VLOOKUP(I362,[1]Hoja6!A$1:B$57,2,FALSE)</f>
        <v>RADIOGRAFIA DE HOMBRO</v>
      </c>
      <c r="K362" s="2"/>
      <c r="L362" s="2" t="s">
        <v>13</v>
      </c>
      <c r="M362" s="3">
        <v>1</v>
      </c>
      <c r="N362" s="57">
        <v>0</v>
      </c>
      <c r="O362" s="57">
        <f t="shared" si="10"/>
        <v>0</v>
      </c>
      <c r="P362" s="57">
        <f t="shared" si="11"/>
        <v>0</v>
      </c>
      <c r="R362" s="10"/>
    </row>
    <row r="363" spans="1:18" x14ac:dyDescent="0.25">
      <c r="A363" s="44" t="s">
        <v>1875</v>
      </c>
      <c r="B363" s="45" t="s">
        <v>1882</v>
      </c>
      <c r="C363" s="46" t="s">
        <v>1883</v>
      </c>
      <c r="D363" s="2" t="s">
        <v>33</v>
      </c>
      <c r="E363" s="2" t="s">
        <v>107</v>
      </c>
      <c r="F363" s="47" t="s">
        <v>10</v>
      </c>
      <c r="G363" s="47" t="s">
        <v>50</v>
      </c>
      <c r="H363" s="48" t="s">
        <v>1884</v>
      </c>
      <c r="I363" s="49">
        <v>870108</v>
      </c>
      <c r="J363" s="58" t="str">
        <f>VLOOKUP(I363,[1]Hoja6!A$1:B$57,2,FALSE)</f>
        <v>RADIOGRAFIA DE SENOS PARANASALES</v>
      </c>
      <c r="K363" s="2"/>
      <c r="L363" s="2" t="s">
        <v>13</v>
      </c>
      <c r="M363" s="3">
        <v>1</v>
      </c>
      <c r="N363" s="57">
        <v>65700</v>
      </c>
      <c r="O363" s="57">
        <f t="shared" si="10"/>
        <v>45990</v>
      </c>
      <c r="P363" s="57">
        <f t="shared" si="11"/>
        <v>19710</v>
      </c>
      <c r="R363" s="10"/>
    </row>
    <row r="364" spans="1:18" x14ac:dyDescent="0.25">
      <c r="A364" s="44" t="s">
        <v>1875</v>
      </c>
      <c r="B364" s="45" t="s">
        <v>1882</v>
      </c>
      <c r="C364" s="46" t="s">
        <v>1883</v>
      </c>
      <c r="D364" s="2" t="s">
        <v>33</v>
      </c>
      <c r="E364" s="2" t="s">
        <v>107</v>
      </c>
      <c r="F364" s="47" t="s">
        <v>10</v>
      </c>
      <c r="G364" s="47" t="s">
        <v>50</v>
      </c>
      <c r="H364" s="48" t="s">
        <v>1884</v>
      </c>
      <c r="I364" s="49">
        <v>871121</v>
      </c>
      <c r="J364" s="58" t="str">
        <f>VLOOKUP(I364,[1]Hoja6!A$1:B$57,2,FALSE)</f>
        <v>RADIOGRAFIA DE TORAX (P.A.O A.P.Y LATERAL, DECUBITO LATERAL, OBLICUAS O LATERAL CON BARIO)</v>
      </c>
      <c r="K364" s="2"/>
      <c r="L364" s="2" t="s">
        <v>13</v>
      </c>
      <c r="M364" s="3">
        <v>1</v>
      </c>
      <c r="N364" s="57">
        <v>72000</v>
      </c>
      <c r="O364" s="57">
        <f t="shared" si="10"/>
        <v>50400</v>
      </c>
      <c r="P364" s="57">
        <f t="shared" si="11"/>
        <v>21600</v>
      </c>
      <c r="R364" s="10"/>
    </row>
    <row r="365" spans="1:18" x14ac:dyDescent="0.25">
      <c r="A365" s="44" t="s">
        <v>1875</v>
      </c>
      <c r="B365" s="45" t="s">
        <v>1885</v>
      </c>
      <c r="C365" s="46" t="s">
        <v>1886</v>
      </c>
      <c r="D365" s="2" t="s">
        <v>33</v>
      </c>
      <c r="E365" s="2" t="s">
        <v>224</v>
      </c>
      <c r="F365" s="47" t="s">
        <v>1110</v>
      </c>
      <c r="G365" s="47" t="s">
        <v>50</v>
      </c>
      <c r="H365" s="48" t="s">
        <v>1887</v>
      </c>
      <c r="I365" s="49">
        <v>871121</v>
      </c>
      <c r="J365" s="58" t="str">
        <f>VLOOKUP(I365,[1]Hoja6!A$1:B$57,2,FALSE)</f>
        <v>RADIOGRAFIA DE TORAX (P.A.O A.P.Y LATERAL, DECUBITO LATERAL, OBLICUAS O LATERAL CON BARIO)</v>
      </c>
      <c r="K365" s="2"/>
      <c r="L365" s="2" t="s">
        <v>13</v>
      </c>
      <c r="M365" s="3">
        <v>1</v>
      </c>
      <c r="N365" s="57">
        <v>93600</v>
      </c>
      <c r="O365" s="57">
        <f t="shared" si="10"/>
        <v>65519.999999999993</v>
      </c>
      <c r="P365" s="57">
        <f t="shared" si="11"/>
        <v>28080</v>
      </c>
      <c r="R365" s="10"/>
    </row>
    <row r="366" spans="1:18" x14ac:dyDescent="0.25">
      <c r="A366" s="44" t="s">
        <v>1875</v>
      </c>
      <c r="B366" s="45" t="s">
        <v>1888</v>
      </c>
      <c r="C366" s="46" t="s">
        <v>1889</v>
      </c>
      <c r="D366" s="2" t="s">
        <v>33</v>
      </c>
      <c r="E366" s="2" t="s">
        <v>133</v>
      </c>
      <c r="F366" s="47" t="s">
        <v>16</v>
      </c>
      <c r="G366" s="47" t="s">
        <v>217</v>
      </c>
      <c r="H366" s="48" t="s">
        <v>1890</v>
      </c>
      <c r="I366" s="49">
        <v>873210</v>
      </c>
      <c r="J366" s="58" t="str">
        <f>VLOOKUP(I366,[1]Hoja6!A$1:B$57,2,FALSE)</f>
        <v>RADIOGRAFIA DE DEDOS EN MANO</v>
      </c>
      <c r="K366" s="2"/>
      <c r="L366" s="2" t="s">
        <v>13</v>
      </c>
      <c r="M366" s="3">
        <v>1</v>
      </c>
      <c r="N366" s="57">
        <v>0</v>
      </c>
      <c r="O366" s="57">
        <f t="shared" si="10"/>
        <v>0</v>
      </c>
      <c r="P366" s="57">
        <f t="shared" si="11"/>
        <v>0</v>
      </c>
      <c r="R366" s="10"/>
    </row>
    <row r="367" spans="1:18" x14ac:dyDescent="0.25">
      <c r="A367" s="44" t="s">
        <v>1875</v>
      </c>
      <c r="B367" s="45" t="s">
        <v>433</v>
      </c>
      <c r="C367" s="46" t="s">
        <v>1891</v>
      </c>
      <c r="D367" s="2" t="s">
        <v>33</v>
      </c>
      <c r="E367" s="2" t="s">
        <v>484</v>
      </c>
      <c r="F367" s="47" t="s">
        <v>10</v>
      </c>
      <c r="G367" s="47" t="s">
        <v>50</v>
      </c>
      <c r="H367" s="48" t="s">
        <v>1892</v>
      </c>
      <c r="I367" s="49">
        <v>871121</v>
      </c>
      <c r="J367" s="58" t="str">
        <f>VLOOKUP(I367,[1]Hoja6!A$1:B$57,2,FALSE)</f>
        <v>RADIOGRAFIA DE TORAX (P.A.O A.P.Y LATERAL, DECUBITO LATERAL, OBLICUAS O LATERAL CON BARIO)</v>
      </c>
      <c r="K367" s="2"/>
      <c r="L367" s="2" t="s">
        <v>13</v>
      </c>
      <c r="M367" s="3">
        <v>1</v>
      </c>
      <c r="N367" s="57">
        <v>72000</v>
      </c>
      <c r="O367" s="57">
        <f t="shared" si="10"/>
        <v>50400</v>
      </c>
      <c r="P367" s="57">
        <f t="shared" si="11"/>
        <v>21600</v>
      </c>
      <c r="R367" s="10"/>
    </row>
    <row r="368" spans="1:18" x14ac:dyDescent="0.25">
      <c r="A368" s="44" t="s">
        <v>1875</v>
      </c>
      <c r="B368" s="45" t="s">
        <v>1893</v>
      </c>
      <c r="C368" s="46" t="s">
        <v>1894</v>
      </c>
      <c r="D368" s="2" t="s">
        <v>33</v>
      </c>
      <c r="E368" s="2" t="s">
        <v>133</v>
      </c>
      <c r="F368" s="47" t="s">
        <v>1110</v>
      </c>
      <c r="G368" s="47" t="s">
        <v>50</v>
      </c>
      <c r="H368" s="48" t="s">
        <v>1895</v>
      </c>
      <c r="I368" s="49">
        <v>873411</v>
      </c>
      <c r="J368" s="58" t="str">
        <f>VLOOKUP(I368,[1]Hoja6!A$1:B$57,2,FALSE)</f>
        <v>RADIOGRAFIA DE PELVIS O  ARTICULACION COXO-FEMORAL  (AP, LATERAL )</v>
      </c>
      <c r="K368" s="2"/>
      <c r="L368" s="2" t="s">
        <v>13</v>
      </c>
      <c r="M368" s="3">
        <v>1</v>
      </c>
      <c r="N368" s="57">
        <v>72540</v>
      </c>
      <c r="O368" s="57">
        <f t="shared" si="10"/>
        <v>50778</v>
      </c>
      <c r="P368" s="57">
        <f t="shared" si="11"/>
        <v>21762</v>
      </c>
      <c r="R368" s="10"/>
    </row>
    <row r="369" spans="1:18" x14ac:dyDescent="0.25">
      <c r="A369" s="44" t="s">
        <v>1875</v>
      </c>
      <c r="B369" s="45" t="s">
        <v>1893</v>
      </c>
      <c r="C369" s="46" t="s">
        <v>1894</v>
      </c>
      <c r="D369" s="2" t="s">
        <v>33</v>
      </c>
      <c r="E369" s="2" t="s">
        <v>133</v>
      </c>
      <c r="F369" s="47" t="s">
        <v>1110</v>
      </c>
      <c r="G369" s="47" t="s">
        <v>50</v>
      </c>
      <c r="H369" s="48" t="s">
        <v>1895</v>
      </c>
      <c r="I369" s="49">
        <v>873412</v>
      </c>
      <c r="J369" s="58" t="str">
        <f>VLOOKUP(I369,[1]Hoja6!A$1:B$57,2,FALSE)</f>
        <v>RADIOGRAFIA DE PELVIS (CADERA) COMPARATIVA    (54)</v>
      </c>
      <c r="K369" s="2"/>
      <c r="L369" s="2" t="s">
        <v>13</v>
      </c>
      <c r="M369" s="3">
        <v>1</v>
      </c>
      <c r="N369" s="57">
        <v>38610</v>
      </c>
      <c r="O369" s="57">
        <f t="shared" si="10"/>
        <v>27027</v>
      </c>
      <c r="P369" s="57">
        <f t="shared" si="11"/>
        <v>11583</v>
      </c>
      <c r="R369" s="10"/>
    </row>
    <row r="370" spans="1:18" x14ac:dyDescent="0.25">
      <c r="A370" s="44" t="s">
        <v>1875</v>
      </c>
      <c r="B370" s="45" t="s">
        <v>1896</v>
      </c>
      <c r="C370" s="46" t="s">
        <v>1897</v>
      </c>
      <c r="D370" s="2" t="s">
        <v>33</v>
      </c>
      <c r="E370" s="2" t="s">
        <v>298</v>
      </c>
      <c r="F370" s="47" t="s">
        <v>16</v>
      </c>
      <c r="G370" s="47" t="s">
        <v>217</v>
      </c>
      <c r="H370" s="48" t="s">
        <v>1898</v>
      </c>
      <c r="I370" s="49">
        <v>871121</v>
      </c>
      <c r="J370" s="58" t="str">
        <f>VLOOKUP(I370,[1]Hoja6!A$1:B$57,2,FALSE)</f>
        <v>RADIOGRAFIA DE TORAX (P.A.O A.P.Y LATERAL, DECUBITO LATERAL, OBLICUAS O LATERAL CON BARIO)</v>
      </c>
      <c r="K370" s="2"/>
      <c r="L370" s="2" t="s">
        <v>13</v>
      </c>
      <c r="M370" s="3">
        <v>1</v>
      </c>
      <c r="N370" s="57">
        <v>0</v>
      </c>
      <c r="O370" s="57">
        <f t="shared" si="10"/>
        <v>0</v>
      </c>
      <c r="P370" s="57">
        <f t="shared" si="11"/>
        <v>0</v>
      </c>
      <c r="R370" s="10"/>
    </row>
    <row r="371" spans="1:18" x14ac:dyDescent="0.25">
      <c r="A371" s="44" t="s">
        <v>1875</v>
      </c>
      <c r="B371" s="45" t="s">
        <v>433</v>
      </c>
      <c r="C371" s="46" t="s">
        <v>1891</v>
      </c>
      <c r="D371" s="2" t="s">
        <v>33</v>
      </c>
      <c r="E371" s="2" t="s">
        <v>484</v>
      </c>
      <c r="F371" s="47" t="s">
        <v>10</v>
      </c>
      <c r="G371" s="47" t="s">
        <v>217</v>
      </c>
      <c r="H371" s="48" t="s">
        <v>1899</v>
      </c>
      <c r="I371" s="49">
        <v>873210</v>
      </c>
      <c r="J371" s="58" t="str">
        <f>VLOOKUP(I371,[1]Hoja6!A$1:B$57,2,FALSE)</f>
        <v>RADIOGRAFIA DE DEDOS EN MANO</v>
      </c>
      <c r="K371" s="2"/>
      <c r="L371" s="2" t="s">
        <v>13</v>
      </c>
      <c r="M371" s="3">
        <v>1</v>
      </c>
      <c r="N371" s="57">
        <v>0</v>
      </c>
      <c r="O371" s="57">
        <f t="shared" si="10"/>
        <v>0</v>
      </c>
      <c r="P371" s="57">
        <f t="shared" si="11"/>
        <v>0</v>
      </c>
      <c r="R371" s="10"/>
    </row>
    <row r="372" spans="1:18" x14ac:dyDescent="0.25">
      <c r="A372" s="44">
        <v>45436</v>
      </c>
      <c r="B372" s="45" t="s">
        <v>1900</v>
      </c>
      <c r="C372" s="46" t="s">
        <v>1901</v>
      </c>
      <c r="D372" s="2" t="s">
        <v>34</v>
      </c>
      <c r="E372" s="2" t="s">
        <v>266</v>
      </c>
      <c r="F372" s="47" t="s">
        <v>10</v>
      </c>
      <c r="G372" s="47" t="s">
        <v>50</v>
      </c>
      <c r="H372" s="48">
        <v>107769133</v>
      </c>
      <c r="I372" s="49">
        <v>871121</v>
      </c>
      <c r="J372" s="58" t="str">
        <f>VLOOKUP(I372,[1]Hoja6!A$1:B$57,2,FALSE)</f>
        <v>RADIOGRAFIA DE TORAX (P.A.O A.P.Y LATERAL, DECUBITO LATERAL, OBLICUAS O LATERAL CON BARIO)</v>
      </c>
      <c r="K372" s="2"/>
      <c r="L372" s="2" t="s">
        <v>13</v>
      </c>
      <c r="M372" s="3">
        <v>1</v>
      </c>
      <c r="N372" s="57">
        <v>72000</v>
      </c>
      <c r="O372" s="57">
        <f t="shared" si="10"/>
        <v>50400</v>
      </c>
      <c r="P372" s="57">
        <f t="shared" si="11"/>
        <v>21600</v>
      </c>
      <c r="R372" s="10"/>
    </row>
    <row r="373" spans="1:18" x14ac:dyDescent="0.25">
      <c r="A373" s="44">
        <v>45436</v>
      </c>
      <c r="B373" s="45" t="s">
        <v>1902</v>
      </c>
      <c r="C373" s="46" t="s">
        <v>1903</v>
      </c>
      <c r="D373" s="2" t="s">
        <v>33</v>
      </c>
      <c r="E373" s="2" t="s">
        <v>244</v>
      </c>
      <c r="F373" s="47" t="s">
        <v>16</v>
      </c>
      <c r="G373" s="47" t="s">
        <v>217</v>
      </c>
      <c r="H373" s="48">
        <v>20675917</v>
      </c>
      <c r="I373" s="49">
        <v>871121</v>
      </c>
      <c r="J373" s="58" t="str">
        <f>VLOOKUP(I373,[1]Hoja6!A$1:B$57,2,FALSE)</f>
        <v>RADIOGRAFIA DE TORAX (P.A.O A.P.Y LATERAL, DECUBITO LATERAL, OBLICUAS O LATERAL CON BARIO)</v>
      </c>
      <c r="K373" s="2"/>
      <c r="L373" s="2" t="s">
        <v>13</v>
      </c>
      <c r="M373" s="3">
        <v>1</v>
      </c>
      <c r="N373" s="57">
        <v>0</v>
      </c>
      <c r="O373" s="57">
        <f t="shared" si="10"/>
        <v>0</v>
      </c>
      <c r="P373" s="57">
        <f t="shared" si="11"/>
        <v>0</v>
      </c>
      <c r="R373" s="10"/>
    </row>
    <row r="374" spans="1:18" x14ac:dyDescent="0.25">
      <c r="A374" s="44">
        <v>45436</v>
      </c>
      <c r="B374" s="45" t="s">
        <v>705</v>
      </c>
      <c r="C374" s="46" t="s">
        <v>1904</v>
      </c>
      <c r="D374" s="2" t="s">
        <v>34</v>
      </c>
      <c r="E374" s="2" t="s">
        <v>302</v>
      </c>
      <c r="F374" s="47" t="s">
        <v>30</v>
      </c>
      <c r="G374" s="47" t="s">
        <v>50</v>
      </c>
      <c r="H374" s="48" t="s">
        <v>1905</v>
      </c>
      <c r="I374" s="49">
        <v>871121</v>
      </c>
      <c r="J374" s="58" t="str">
        <f>VLOOKUP(I374,[1]Hoja6!A$1:B$57,2,FALSE)</f>
        <v>RADIOGRAFIA DE TORAX (P.A.O A.P.Y LATERAL, DECUBITO LATERAL, OBLICUAS O LATERAL CON BARIO)</v>
      </c>
      <c r="K374" s="2"/>
      <c r="L374" s="2" t="s">
        <v>13</v>
      </c>
      <c r="M374" s="3">
        <v>1</v>
      </c>
      <c r="N374" s="57">
        <v>99300</v>
      </c>
      <c r="O374" s="57">
        <f t="shared" si="10"/>
        <v>69510</v>
      </c>
      <c r="P374" s="57">
        <f t="shared" si="11"/>
        <v>29790</v>
      </c>
      <c r="R374" s="10"/>
    </row>
    <row r="375" spans="1:18" x14ac:dyDescent="0.25">
      <c r="A375" s="44">
        <v>45436</v>
      </c>
      <c r="B375" s="45" t="s">
        <v>1906</v>
      </c>
      <c r="C375" s="46" t="s">
        <v>1907</v>
      </c>
      <c r="D375" s="2" t="s">
        <v>34</v>
      </c>
      <c r="E375" s="2" t="s">
        <v>114</v>
      </c>
      <c r="F375" s="47" t="s">
        <v>16</v>
      </c>
      <c r="G375" s="47" t="s">
        <v>217</v>
      </c>
      <c r="H375" s="48" t="s">
        <v>1908</v>
      </c>
      <c r="I375" s="49">
        <v>871111</v>
      </c>
      <c r="J375" s="58" t="str">
        <f>VLOOKUP(I375,[1]Hoja6!A$1:B$57,2,FALSE)</f>
        <v>RADIOGRAFIA DE REJA COSTAL</v>
      </c>
      <c r="K375" s="2"/>
      <c r="L375" s="2" t="s">
        <v>13</v>
      </c>
      <c r="M375" s="3">
        <v>1</v>
      </c>
      <c r="N375" s="57">
        <v>0</v>
      </c>
      <c r="O375" s="57">
        <f t="shared" si="10"/>
        <v>0</v>
      </c>
      <c r="P375" s="57">
        <f t="shared" si="11"/>
        <v>0</v>
      </c>
      <c r="R375" s="10"/>
    </row>
    <row r="376" spans="1:18" x14ac:dyDescent="0.25">
      <c r="A376" s="44">
        <v>45436</v>
      </c>
      <c r="B376" s="45" t="s">
        <v>1909</v>
      </c>
      <c r="C376" s="46" t="s">
        <v>1910</v>
      </c>
      <c r="D376" s="2" t="s">
        <v>33</v>
      </c>
      <c r="E376" s="2" t="s">
        <v>149</v>
      </c>
      <c r="F376" s="47" t="s">
        <v>16</v>
      </c>
      <c r="G376" s="47" t="s">
        <v>50</v>
      </c>
      <c r="H376" s="48" t="s">
        <v>1911</v>
      </c>
      <c r="I376" s="49">
        <v>873204</v>
      </c>
      <c r="J376" s="58" t="str">
        <f>VLOOKUP(I376,[1]Hoja6!A$1:B$57,2,FALSE)</f>
        <v>RADIOGRAFIA DE HOMBRO</v>
      </c>
      <c r="K376" s="2"/>
      <c r="L376" s="2" t="s">
        <v>13</v>
      </c>
      <c r="M376" s="3">
        <v>1</v>
      </c>
      <c r="N376" s="57">
        <v>75920</v>
      </c>
      <c r="O376" s="57">
        <f t="shared" si="10"/>
        <v>53144</v>
      </c>
      <c r="P376" s="57">
        <f t="shared" si="11"/>
        <v>22776</v>
      </c>
      <c r="R376" s="10"/>
    </row>
    <row r="377" spans="1:18" x14ac:dyDescent="0.25">
      <c r="A377" s="44">
        <v>45436</v>
      </c>
      <c r="B377" s="45" t="s">
        <v>1912</v>
      </c>
      <c r="C377" s="46" t="s">
        <v>1913</v>
      </c>
      <c r="D377" s="2" t="s">
        <v>33</v>
      </c>
      <c r="E377" s="2" t="s">
        <v>238</v>
      </c>
      <c r="F377" s="47" t="s">
        <v>1110</v>
      </c>
      <c r="G377" s="47" t="s">
        <v>50</v>
      </c>
      <c r="H377" s="48" t="s">
        <v>1914</v>
      </c>
      <c r="I377" s="49">
        <v>873333</v>
      </c>
      <c r="J377" s="58" t="str">
        <f>VLOOKUP(I377,[1]Hoja6!A$1:B$57,2,FALSE)</f>
        <v>RADIOGRAFÍA DE PIE (AP, LATERAL Y OBLICUA)</v>
      </c>
      <c r="K377" s="2"/>
      <c r="L377" s="2" t="s">
        <v>13</v>
      </c>
      <c r="M377" s="3">
        <v>1</v>
      </c>
      <c r="N377" s="57">
        <v>65880</v>
      </c>
      <c r="O377" s="57">
        <f t="shared" si="10"/>
        <v>46116</v>
      </c>
      <c r="P377" s="57">
        <f t="shared" si="11"/>
        <v>19764</v>
      </c>
      <c r="R377" s="10"/>
    </row>
    <row r="378" spans="1:18" x14ac:dyDescent="0.25">
      <c r="A378" s="44">
        <v>45436</v>
      </c>
      <c r="B378" s="45" t="s">
        <v>1915</v>
      </c>
      <c r="C378" s="46" t="s">
        <v>1916</v>
      </c>
      <c r="D378" s="2" t="s">
        <v>33</v>
      </c>
      <c r="E378" s="2" t="s">
        <v>226</v>
      </c>
      <c r="F378" s="47" t="s">
        <v>10</v>
      </c>
      <c r="G378" s="47" t="s">
        <v>50</v>
      </c>
      <c r="H378" s="48" t="s">
        <v>1917</v>
      </c>
      <c r="I378" s="49">
        <v>873411</v>
      </c>
      <c r="J378" s="58" t="str">
        <f>VLOOKUP(I378,[1]Hoja6!A$1:B$57,2,FALSE)</f>
        <v>RADIOGRAFIA DE PELVIS O  ARTICULACION COXO-FEMORAL  (AP, LATERAL )</v>
      </c>
      <c r="K378" s="2"/>
      <c r="L378" s="2" t="s">
        <v>13</v>
      </c>
      <c r="M378" s="3">
        <v>1</v>
      </c>
      <c r="N378" s="57">
        <v>55800</v>
      </c>
      <c r="O378" s="57">
        <f t="shared" si="10"/>
        <v>39060</v>
      </c>
      <c r="P378" s="57">
        <f t="shared" si="11"/>
        <v>16740</v>
      </c>
      <c r="R378" s="10"/>
    </row>
    <row r="379" spans="1:18" x14ac:dyDescent="0.25">
      <c r="A379" s="44">
        <v>45436</v>
      </c>
      <c r="B379" s="45" t="s">
        <v>1915</v>
      </c>
      <c r="C379" s="46" t="s">
        <v>1916</v>
      </c>
      <c r="D379" s="2" t="s">
        <v>33</v>
      </c>
      <c r="E379" s="2" t="s">
        <v>226</v>
      </c>
      <c r="F379" s="47" t="s">
        <v>10</v>
      </c>
      <c r="G379" s="47" t="s">
        <v>50</v>
      </c>
      <c r="H379" s="48" t="s">
        <v>1917</v>
      </c>
      <c r="I379" s="49">
        <v>873412</v>
      </c>
      <c r="J379" s="58" t="str">
        <f>VLOOKUP(I379,[1]Hoja6!A$1:B$57,2,FALSE)</f>
        <v>RADIOGRAFIA DE PELVIS (CADERA) COMPARATIVA    (54)</v>
      </c>
      <c r="K379" s="2"/>
      <c r="L379" s="2" t="s">
        <v>13</v>
      </c>
      <c r="M379" s="3">
        <v>1</v>
      </c>
      <c r="N379" s="57">
        <v>29700</v>
      </c>
      <c r="O379" s="57">
        <f>+N379*70%</f>
        <v>20790</v>
      </c>
      <c r="P379" s="57">
        <f>+N379*30%</f>
        <v>8910</v>
      </c>
      <c r="R379" s="10"/>
    </row>
    <row r="380" spans="1:18" x14ac:dyDescent="0.25">
      <c r="A380" s="44">
        <v>45436</v>
      </c>
      <c r="B380" s="45" t="s">
        <v>1918</v>
      </c>
      <c r="C380" s="46" t="s">
        <v>1919</v>
      </c>
      <c r="D380" s="2" t="s">
        <v>34</v>
      </c>
      <c r="E380" s="2" t="s">
        <v>498</v>
      </c>
      <c r="F380" s="47" t="s">
        <v>1920</v>
      </c>
      <c r="G380" s="47" t="s">
        <v>217</v>
      </c>
      <c r="H380" s="48" t="s">
        <v>1921</v>
      </c>
      <c r="I380" s="49">
        <v>873205</v>
      </c>
      <c r="J380" s="58" t="str">
        <f>VLOOKUP(I380,[1]Hoja6!A$1:B$57,2,FALSE)</f>
        <v>RADIOGRAFIA DE CODO</v>
      </c>
      <c r="K380" s="2"/>
      <c r="L380" s="2" t="s">
        <v>13</v>
      </c>
      <c r="M380" s="3">
        <v>2</v>
      </c>
      <c r="N380" s="57">
        <v>0</v>
      </c>
      <c r="O380" s="57">
        <f>+N380*70%</f>
        <v>0</v>
      </c>
      <c r="P380" s="57">
        <f>+N380*30%</f>
        <v>0</v>
      </c>
      <c r="R380" s="10"/>
    </row>
    <row r="381" spans="1:18" x14ac:dyDescent="0.25">
      <c r="A381" s="44">
        <v>45436</v>
      </c>
      <c r="B381" s="51" t="s">
        <v>1922</v>
      </c>
      <c r="C381" s="52">
        <v>1124553676</v>
      </c>
      <c r="D381" s="2" t="s">
        <v>34</v>
      </c>
      <c r="E381" s="2" t="s">
        <v>165</v>
      </c>
      <c r="F381" s="51" t="s">
        <v>1110</v>
      </c>
      <c r="G381" s="52" t="s">
        <v>50</v>
      </c>
      <c r="H381" s="52" t="s">
        <v>1923</v>
      </c>
      <c r="I381" s="49">
        <v>870602</v>
      </c>
      <c r="J381" s="58" t="str">
        <f>VLOOKUP(I381,[1]Hoja6!A$1:B$57,2,FALSE)</f>
        <v>RADIOGRAFIA DE CAVUM FARINGEO</v>
      </c>
      <c r="K381" s="2"/>
      <c r="L381" s="2" t="s">
        <v>13</v>
      </c>
      <c r="M381" s="3">
        <v>1</v>
      </c>
      <c r="N381" s="57">
        <v>98640</v>
      </c>
      <c r="O381" s="57">
        <f>+N381*70%</f>
        <v>69048</v>
      </c>
      <c r="P381" s="57">
        <f>+N381*30%</f>
        <v>29592</v>
      </c>
      <c r="R381" s="10"/>
    </row>
    <row r="382" spans="1:18" x14ac:dyDescent="0.25">
      <c r="A382" s="44">
        <v>45436</v>
      </c>
      <c r="B382" s="51" t="s">
        <v>1924</v>
      </c>
      <c r="C382" s="52">
        <v>1073700318</v>
      </c>
      <c r="D382" s="2" t="s">
        <v>34</v>
      </c>
      <c r="E382" s="2" t="s">
        <v>136</v>
      </c>
      <c r="F382" s="51" t="s">
        <v>1110</v>
      </c>
      <c r="G382" s="52" t="s">
        <v>217</v>
      </c>
      <c r="H382" s="52" t="s">
        <v>1925</v>
      </c>
      <c r="I382" s="49">
        <v>873206</v>
      </c>
      <c r="J382" s="58" t="str">
        <f>VLOOKUP(I382,[1]Hoja6!A$1:B$57,2,FALSE)</f>
        <v>RADIOGRAFIA DE MUÑECA</v>
      </c>
      <c r="K382" s="2"/>
      <c r="L382" s="2" t="s">
        <v>13</v>
      </c>
      <c r="M382" s="3">
        <v>2</v>
      </c>
      <c r="N382" s="57">
        <v>0</v>
      </c>
      <c r="O382" s="57">
        <f t="shared" ref="O382:O402" si="12">+N382*70%</f>
        <v>0</v>
      </c>
      <c r="P382" s="57">
        <f t="shared" ref="P382:P402" si="13">+N382*30%</f>
        <v>0</v>
      </c>
      <c r="R382" s="10"/>
    </row>
    <row r="383" spans="1:18" x14ac:dyDescent="0.25">
      <c r="A383" s="44">
        <v>45436</v>
      </c>
      <c r="B383" s="94" t="s">
        <v>1926</v>
      </c>
      <c r="C383" s="52">
        <v>1071165589</v>
      </c>
      <c r="D383" s="2" t="s">
        <v>34</v>
      </c>
      <c r="E383" s="2" t="s">
        <v>240</v>
      </c>
      <c r="F383" s="51" t="s">
        <v>10</v>
      </c>
      <c r="G383" s="52" t="s">
        <v>217</v>
      </c>
      <c r="H383" s="52" t="s">
        <v>1927</v>
      </c>
      <c r="I383" s="49">
        <v>870001</v>
      </c>
      <c r="J383" s="58" t="str">
        <f>VLOOKUP(I383,[1]Hoja6!A$1:B$57,2,FALSE)</f>
        <v>RADIOGRAFIA DE CRANEO SIMPLE</v>
      </c>
      <c r="K383" s="2"/>
      <c r="L383" s="2" t="s">
        <v>13</v>
      </c>
      <c r="M383" s="3">
        <v>1</v>
      </c>
      <c r="N383" s="57">
        <v>0</v>
      </c>
      <c r="O383" s="57">
        <f t="shared" si="12"/>
        <v>0</v>
      </c>
      <c r="P383" s="57">
        <f t="shared" si="13"/>
        <v>0</v>
      </c>
      <c r="R383" s="10"/>
    </row>
    <row r="384" spans="1:18" x14ac:dyDescent="0.25">
      <c r="A384" s="44">
        <v>45436</v>
      </c>
      <c r="B384" s="51" t="s">
        <v>1928</v>
      </c>
      <c r="C384" s="52">
        <v>3055714</v>
      </c>
      <c r="D384" s="2" t="s">
        <v>34</v>
      </c>
      <c r="E384" s="2" t="s">
        <v>386</v>
      </c>
      <c r="F384" s="51" t="s">
        <v>16</v>
      </c>
      <c r="G384" s="52" t="s">
        <v>217</v>
      </c>
      <c r="H384" s="52" t="s">
        <v>1929</v>
      </c>
      <c r="I384" s="49">
        <v>871121</v>
      </c>
      <c r="J384" s="58" t="str">
        <f>VLOOKUP(I384,[1]Hoja6!A$1:B$57,2,FALSE)</f>
        <v>RADIOGRAFIA DE TORAX (P.A.O A.P.Y LATERAL, DECUBITO LATERAL, OBLICUAS O LATERAL CON BARIO)</v>
      </c>
      <c r="K384" s="2"/>
      <c r="L384" s="2" t="s">
        <v>13</v>
      </c>
      <c r="M384" s="3">
        <v>1</v>
      </c>
      <c r="N384" s="57">
        <v>0</v>
      </c>
      <c r="O384" s="57">
        <f t="shared" si="12"/>
        <v>0</v>
      </c>
      <c r="P384" s="57">
        <f t="shared" si="13"/>
        <v>0</v>
      </c>
      <c r="R384" s="10"/>
    </row>
    <row r="385" spans="1:18" x14ac:dyDescent="0.25">
      <c r="A385" s="44">
        <v>45437</v>
      </c>
      <c r="B385" s="51" t="s">
        <v>1930</v>
      </c>
      <c r="C385" s="52">
        <v>79118256</v>
      </c>
      <c r="D385" s="2" t="s">
        <v>34</v>
      </c>
      <c r="E385" s="2" t="s">
        <v>213</v>
      </c>
      <c r="F385" s="51" t="s">
        <v>16</v>
      </c>
      <c r="G385" s="52" t="s">
        <v>31</v>
      </c>
      <c r="H385" s="52" t="s">
        <v>1931</v>
      </c>
      <c r="I385" s="49">
        <v>873112</v>
      </c>
      <c r="J385" s="58" t="str">
        <f>VLOOKUP(I385,[1]Hoja6!A$1:B$57,2,FALSE)</f>
        <v>RADIOGRAFIA DE CLAVICULA</v>
      </c>
      <c r="K385" s="2"/>
      <c r="L385" s="2" t="s">
        <v>27</v>
      </c>
      <c r="M385" s="3">
        <v>1</v>
      </c>
      <c r="N385" s="57"/>
      <c r="O385" s="57">
        <f t="shared" si="12"/>
        <v>0</v>
      </c>
      <c r="P385" s="57">
        <f t="shared" si="13"/>
        <v>0</v>
      </c>
      <c r="R385" s="10"/>
    </row>
    <row r="386" spans="1:18" x14ac:dyDescent="0.25">
      <c r="A386" s="44">
        <v>45437</v>
      </c>
      <c r="B386" s="51" t="s">
        <v>1930</v>
      </c>
      <c r="C386" s="52">
        <v>79118256</v>
      </c>
      <c r="D386" s="2" t="s">
        <v>34</v>
      </c>
      <c r="E386" s="2" t="s">
        <v>213</v>
      </c>
      <c r="F386" s="51" t="s">
        <v>16</v>
      </c>
      <c r="G386" s="52" t="s">
        <v>31</v>
      </c>
      <c r="H386" s="52" t="s">
        <v>1931</v>
      </c>
      <c r="I386" s="49">
        <v>873204</v>
      </c>
      <c r="J386" s="58" t="str">
        <f>VLOOKUP(I386,[1]Hoja6!A$1:B$57,2,FALSE)</f>
        <v>RADIOGRAFIA DE HOMBRO</v>
      </c>
      <c r="K386" s="2"/>
      <c r="L386" s="2" t="s">
        <v>27</v>
      </c>
      <c r="M386" s="3">
        <v>1</v>
      </c>
      <c r="N386" s="57"/>
      <c r="O386" s="57">
        <f t="shared" si="12"/>
        <v>0</v>
      </c>
      <c r="P386" s="57">
        <f t="shared" si="13"/>
        <v>0</v>
      </c>
      <c r="R386" s="10"/>
    </row>
    <row r="387" spans="1:18" x14ac:dyDescent="0.25">
      <c r="A387" s="44">
        <v>45437</v>
      </c>
      <c r="B387" s="94" t="s">
        <v>1932</v>
      </c>
      <c r="C387" s="52">
        <v>20677491</v>
      </c>
      <c r="D387" s="2" t="s">
        <v>33</v>
      </c>
      <c r="E387" s="2" t="s">
        <v>302</v>
      </c>
      <c r="F387" s="51" t="s">
        <v>30</v>
      </c>
      <c r="G387" s="52" t="s">
        <v>31</v>
      </c>
      <c r="H387" s="52" t="s">
        <v>1933</v>
      </c>
      <c r="I387" s="49">
        <v>872002</v>
      </c>
      <c r="J387" s="58" t="str">
        <f>VLOOKUP(I387,[1]Hoja6!A$1:B$57,2,FALSE)</f>
        <v>RADIOGRAFIA DE ABDOMEN SIMPLE</v>
      </c>
      <c r="K387" s="2"/>
      <c r="L387" s="2" t="s">
        <v>27</v>
      </c>
      <c r="M387" s="3">
        <v>1</v>
      </c>
      <c r="N387" s="57"/>
      <c r="O387" s="57">
        <f t="shared" si="12"/>
        <v>0</v>
      </c>
      <c r="P387" s="57">
        <f t="shared" si="13"/>
        <v>0</v>
      </c>
      <c r="R387" s="10"/>
    </row>
    <row r="388" spans="1:18" x14ac:dyDescent="0.25">
      <c r="A388" s="44">
        <v>45437</v>
      </c>
      <c r="B388" s="51" t="s">
        <v>1934</v>
      </c>
      <c r="C388" s="52">
        <v>1189714771</v>
      </c>
      <c r="D388" s="2" t="s">
        <v>33</v>
      </c>
      <c r="E388" s="2" t="s">
        <v>136</v>
      </c>
      <c r="F388" s="51" t="s">
        <v>1110</v>
      </c>
      <c r="G388" s="52" t="s">
        <v>217</v>
      </c>
      <c r="H388" s="52" t="s">
        <v>1935</v>
      </c>
      <c r="I388" s="49">
        <v>873123</v>
      </c>
      <c r="J388" s="58" t="str">
        <f>VLOOKUP(I388,[1]Hoja6!A$1:B$57,2,FALSE)</f>
        <v>RADIOGRAFIAS COMPARATIVAS DE EXTREMIDADES SUPERIORES</v>
      </c>
      <c r="K388" s="2"/>
      <c r="L388" s="2" t="s">
        <v>27</v>
      </c>
      <c r="M388" s="3">
        <v>1</v>
      </c>
      <c r="N388" s="57"/>
      <c r="O388" s="57">
        <f t="shared" si="12"/>
        <v>0</v>
      </c>
      <c r="P388" s="57">
        <f t="shared" si="13"/>
        <v>0</v>
      </c>
      <c r="R388" s="10"/>
    </row>
    <row r="389" spans="1:18" x14ac:dyDescent="0.25">
      <c r="A389" s="44">
        <v>45437</v>
      </c>
      <c r="B389" s="51" t="s">
        <v>1934</v>
      </c>
      <c r="C389" s="52">
        <v>1189714771</v>
      </c>
      <c r="D389" s="2" t="s">
        <v>33</v>
      </c>
      <c r="E389" s="2" t="s">
        <v>136</v>
      </c>
      <c r="F389" s="51" t="s">
        <v>1110</v>
      </c>
      <c r="G389" s="52" t="s">
        <v>31</v>
      </c>
      <c r="H389" s="52" t="s">
        <v>1935</v>
      </c>
      <c r="I389" s="49">
        <v>873206</v>
      </c>
      <c r="J389" s="58" t="str">
        <f>VLOOKUP(I389,[1]Hoja6!A$1:B$57,2,FALSE)</f>
        <v>RADIOGRAFIA DE MUÑECA</v>
      </c>
      <c r="K389" s="2"/>
      <c r="L389" s="2" t="s">
        <v>27</v>
      </c>
      <c r="M389" s="3">
        <v>2</v>
      </c>
      <c r="N389" s="57"/>
      <c r="O389" s="57">
        <f t="shared" si="12"/>
        <v>0</v>
      </c>
      <c r="P389" s="57">
        <f t="shared" si="13"/>
        <v>0</v>
      </c>
      <c r="R389" s="10"/>
    </row>
    <row r="390" spans="1:18" x14ac:dyDescent="0.25">
      <c r="A390" s="44">
        <v>45437</v>
      </c>
      <c r="B390" s="51" t="s">
        <v>1936</v>
      </c>
      <c r="C390" s="52">
        <v>1071173151</v>
      </c>
      <c r="D390" s="2" t="s">
        <v>33</v>
      </c>
      <c r="E390" s="2" t="s">
        <v>123</v>
      </c>
      <c r="F390" s="51" t="s">
        <v>16</v>
      </c>
      <c r="G390" s="52" t="s">
        <v>31</v>
      </c>
      <c r="H390" s="52" t="s">
        <v>1937</v>
      </c>
      <c r="I390" s="49">
        <v>870001</v>
      </c>
      <c r="J390" s="58" t="str">
        <f>VLOOKUP(I390,[1]Hoja6!A$1:B$57,2,FALSE)</f>
        <v>RADIOGRAFIA DE CRANEO SIMPLE</v>
      </c>
      <c r="K390" s="2"/>
      <c r="L390" s="2" t="s">
        <v>27</v>
      </c>
      <c r="M390" s="3">
        <v>1</v>
      </c>
      <c r="N390" s="57"/>
      <c r="O390" s="57">
        <f t="shared" si="12"/>
        <v>0</v>
      </c>
      <c r="P390" s="57">
        <f t="shared" si="13"/>
        <v>0</v>
      </c>
      <c r="R390" s="10"/>
    </row>
    <row r="391" spans="1:18" x14ac:dyDescent="0.25">
      <c r="A391" s="44">
        <v>45437</v>
      </c>
      <c r="B391" s="51" t="s">
        <v>1938</v>
      </c>
      <c r="C391" s="52">
        <v>17163948</v>
      </c>
      <c r="D391" s="2" t="s">
        <v>34</v>
      </c>
      <c r="E391" s="2" t="s">
        <v>1939</v>
      </c>
      <c r="F391" s="51" t="s">
        <v>16</v>
      </c>
      <c r="G391" s="52" t="s">
        <v>31</v>
      </c>
      <c r="H391" s="52" t="s">
        <v>1940</v>
      </c>
      <c r="I391" s="49">
        <v>871121</v>
      </c>
      <c r="J391" s="58" t="str">
        <f>VLOOKUP(I391,[1]Hoja6!A$1:B$57,2,FALSE)</f>
        <v>RADIOGRAFIA DE TORAX (P.A.O A.P.Y LATERAL, DECUBITO LATERAL, OBLICUAS O LATERAL CON BARIO)</v>
      </c>
      <c r="K391" s="2"/>
      <c r="L391" s="2" t="s">
        <v>27</v>
      </c>
      <c r="M391" s="3">
        <v>1</v>
      </c>
      <c r="N391" s="57"/>
      <c r="O391" s="57">
        <f t="shared" si="12"/>
        <v>0</v>
      </c>
      <c r="P391" s="57">
        <f t="shared" si="13"/>
        <v>0</v>
      </c>
      <c r="R391" s="10"/>
    </row>
    <row r="392" spans="1:18" x14ac:dyDescent="0.25">
      <c r="A392" s="44">
        <v>45437</v>
      </c>
      <c r="B392" s="51" t="s">
        <v>1941</v>
      </c>
      <c r="C392" s="52">
        <v>3068823</v>
      </c>
      <c r="D392" s="2" t="s">
        <v>34</v>
      </c>
      <c r="E392" s="2" t="s">
        <v>219</v>
      </c>
      <c r="F392" s="52" t="s">
        <v>16</v>
      </c>
      <c r="G392" s="52" t="s">
        <v>31</v>
      </c>
      <c r="H392" s="52" t="s">
        <v>1942</v>
      </c>
      <c r="I392" s="49">
        <v>871030</v>
      </c>
      <c r="J392" s="58" t="str">
        <f>VLOOKUP(I392,[1]Hoja6!A$1:B$57,2,FALSE)</f>
        <v>RADIOGRAFIA DE COLUMNA DORSAL</v>
      </c>
      <c r="K392" s="2"/>
      <c r="L392" s="2" t="s">
        <v>27</v>
      </c>
      <c r="M392" s="3">
        <v>1</v>
      </c>
      <c r="N392" s="57"/>
      <c r="O392" s="57">
        <f t="shared" si="12"/>
        <v>0</v>
      </c>
      <c r="P392" s="57">
        <f t="shared" si="13"/>
        <v>0</v>
      </c>
      <c r="R392" s="10"/>
    </row>
    <row r="393" spans="1:18" x14ac:dyDescent="0.25">
      <c r="A393" s="44">
        <v>45437</v>
      </c>
      <c r="B393" s="51" t="s">
        <v>1941</v>
      </c>
      <c r="C393" s="52">
        <v>3068823</v>
      </c>
      <c r="D393" s="2" t="s">
        <v>34</v>
      </c>
      <c r="E393" s="2" t="s">
        <v>219</v>
      </c>
      <c r="F393" s="52" t="s">
        <v>16</v>
      </c>
      <c r="G393" s="52" t="s">
        <v>31</v>
      </c>
      <c r="H393" s="52" t="s">
        <v>1942</v>
      </c>
      <c r="I393" s="49">
        <v>871040</v>
      </c>
      <c r="J393" s="58" t="str">
        <f>VLOOKUP(I393,[1]Hoja6!A$1:B$57,2,FALSE)</f>
        <v>RADIOGRAFIA DE COLUMNA LUMBOSACRA</v>
      </c>
      <c r="K393" s="2"/>
      <c r="L393" s="2" t="s">
        <v>27</v>
      </c>
      <c r="M393" s="3">
        <v>1</v>
      </c>
      <c r="N393" s="57"/>
      <c r="O393" s="57">
        <f t="shared" si="12"/>
        <v>0</v>
      </c>
      <c r="P393" s="57">
        <f t="shared" si="13"/>
        <v>0</v>
      </c>
      <c r="R393" s="10"/>
    </row>
    <row r="394" spans="1:18" x14ac:dyDescent="0.25">
      <c r="A394" s="44">
        <v>45437</v>
      </c>
      <c r="B394" s="94" t="s">
        <v>1943</v>
      </c>
      <c r="C394" s="52">
        <v>19350535</v>
      </c>
      <c r="D394" s="2" t="s">
        <v>34</v>
      </c>
      <c r="E394" s="32" t="s">
        <v>479</v>
      </c>
      <c r="F394" s="52" t="s">
        <v>87</v>
      </c>
      <c r="G394" s="52" t="s">
        <v>31</v>
      </c>
      <c r="H394" s="52" t="s">
        <v>1944</v>
      </c>
      <c r="I394" s="49">
        <v>870001</v>
      </c>
      <c r="J394" s="58" t="str">
        <f>VLOOKUP(I394,[1]Hoja6!A$1:B$57,2,FALSE)</f>
        <v>RADIOGRAFIA DE CRANEO SIMPLE</v>
      </c>
      <c r="K394" s="2"/>
      <c r="L394" s="2" t="s">
        <v>27</v>
      </c>
      <c r="M394" s="3">
        <v>1</v>
      </c>
      <c r="N394" s="57"/>
      <c r="O394" s="57">
        <f t="shared" si="12"/>
        <v>0</v>
      </c>
      <c r="P394" s="57">
        <f t="shared" si="13"/>
        <v>0</v>
      </c>
    </row>
    <row r="395" spans="1:18" x14ac:dyDescent="0.25">
      <c r="A395" s="44">
        <v>45437</v>
      </c>
      <c r="B395" s="94" t="s">
        <v>1945</v>
      </c>
      <c r="C395" s="52" t="s">
        <v>1946</v>
      </c>
      <c r="D395" s="2" t="s">
        <v>34</v>
      </c>
      <c r="E395" s="32" t="s">
        <v>172</v>
      </c>
      <c r="F395" s="52" t="s">
        <v>286</v>
      </c>
      <c r="G395" s="52" t="s">
        <v>31</v>
      </c>
      <c r="H395" s="52" t="s">
        <v>1947</v>
      </c>
      <c r="I395" s="49">
        <v>871121</v>
      </c>
      <c r="J395" s="58" t="str">
        <f>VLOOKUP(I395,[1]Hoja6!A$1:B$57,2,FALSE)</f>
        <v>RADIOGRAFIA DE TORAX (P.A.O A.P.Y LATERAL, DECUBITO LATERAL, OBLICUAS O LATERAL CON BARIO)</v>
      </c>
      <c r="K395" s="2"/>
      <c r="L395" s="2" t="s">
        <v>27</v>
      </c>
      <c r="M395" s="3">
        <v>1</v>
      </c>
      <c r="N395" s="57"/>
      <c r="O395" s="57">
        <f t="shared" si="12"/>
        <v>0</v>
      </c>
      <c r="P395" s="57">
        <f t="shared" si="13"/>
        <v>0</v>
      </c>
    </row>
    <row r="396" spans="1:18" x14ac:dyDescent="0.25">
      <c r="A396" s="44">
        <v>45437</v>
      </c>
      <c r="B396" s="51" t="s">
        <v>146</v>
      </c>
      <c r="C396" s="52">
        <v>19195405</v>
      </c>
      <c r="D396" s="2" t="s">
        <v>34</v>
      </c>
      <c r="E396" s="2" t="s">
        <v>37</v>
      </c>
      <c r="F396" s="52" t="s">
        <v>10</v>
      </c>
      <c r="G396" s="52" t="s">
        <v>31</v>
      </c>
      <c r="H396" s="52" t="s">
        <v>1948</v>
      </c>
      <c r="I396" s="49">
        <v>873420</v>
      </c>
      <c r="J396" s="58" t="str">
        <f>VLOOKUP(I396,[1]Hoja6!A$1:B$57,2,FALSE)</f>
        <v>RADIOGRAFIA DE RODILLA AP, LATERAL</v>
      </c>
      <c r="K396" s="2"/>
      <c r="L396" s="2" t="s">
        <v>27</v>
      </c>
      <c r="M396" s="3">
        <v>1</v>
      </c>
      <c r="N396" s="57"/>
      <c r="O396" s="57">
        <f t="shared" si="12"/>
        <v>0</v>
      </c>
      <c r="P396" s="57">
        <f t="shared" si="13"/>
        <v>0</v>
      </c>
    </row>
    <row r="397" spans="1:18" x14ac:dyDescent="0.25">
      <c r="A397" s="44">
        <v>45437</v>
      </c>
      <c r="B397" s="51" t="s">
        <v>1949</v>
      </c>
      <c r="C397" s="52">
        <v>1003838049</v>
      </c>
      <c r="D397" s="2" t="s">
        <v>33</v>
      </c>
      <c r="E397" s="2" t="s">
        <v>409</v>
      </c>
      <c r="F397" s="52" t="s">
        <v>1950</v>
      </c>
      <c r="G397" s="52" t="s">
        <v>31</v>
      </c>
      <c r="H397" s="52" t="s">
        <v>1951</v>
      </c>
      <c r="I397" s="49">
        <v>873206</v>
      </c>
      <c r="J397" s="58" t="str">
        <f>VLOOKUP(I397,[1]Hoja6!A$1:B$57,2,FALSE)</f>
        <v>RADIOGRAFIA DE MUÑECA</v>
      </c>
      <c r="K397" s="2"/>
      <c r="L397" s="2" t="s">
        <v>27</v>
      </c>
      <c r="M397" s="3">
        <v>1</v>
      </c>
      <c r="N397" s="57"/>
      <c r="O397" s="57">
        <f t="shared" si="12"/>
        <v>0</v>
      </c>
      <c r="P397" s="57">
        <f t="shared" si="13"/>
        <v>0</v>
      </c>
    </row>
    <row r="398" spans="1:18" x14ac:dyDescent="0.25">
      <c r="A398" s="44">
        <v>45437</v>
      </c>
      <c r="B398" s="51" t="s">
        <v>1949</v>
      </c>
      <c r="C398" s="52">
        <v>1003838049</v>
      </c>
      <c r="D398" s="2" t="s">
        <v>33</v>
      </c>
      <c r="E398" s="2" t="s">
        <v>409</v>
      </c>
      <c r="F398" s="52" t="s">
        <v>1202</v>
      </c>
      <c r="G398" s="52" t="s">
        <v>31</v>
      </c>
      <c r="H398" s="52" t="s">
        <v>1951</v>
      </c>
      <c r="I398" s="49">
        <v>873312</v>
      </c>
      <c r="J398" s="58" t="str">
        <f>VLOOKUP(I398,[1]Hoja6!A$1:B$57,2,FALSE)</f>
        <v>RADIOGRAFIA DE FEMUR AP Y  LATERAL</v>
      </c>
      <c r="K398" s="2"/>
      <c r="L398" s="2" t="s">
        <v>27</v>
      </c>
      <c r="M398" s="3">
        <v>1</v>
      </c>
      <c r="N398" s="57"/>
      <c r="O398" s="57">
        <f t="shared" si="12"/>
        <v>0</v>
      </c>
      <c r="P398" s="57">
        <f t="shared" si="13"/>
        <v>0</v>
      </c>
    </row>
    <row r="399" spans="1:18" x14ac:dyDescent="0.25">
      <c r="A399" s="44">
        <v>45437</v>
      </c>
      <c r="B399" s="51" t="s">
        <v>1949</v>
      </c>
      <c r="C399" s="52">
        <v>1003838049</v>
      </c>
      <c r="D399" s="2" t="s">
        <v>33</v>
      </c>
      <c r="E399" s="2" t="s">
        <v>409</v>
      </c>
      <c r="F399" s="52" t="s">
        <v>1952</v>
      </c>
      <c r="G399" s="52" t="s">
        <v>31</v>
      </c>
      <c r="H399" s="52" t="s">
        <v>1951</v>
      </c>
      <c r="I399" s="49">
        <v>873313</v>
      </c>
      <c r="J399" s="58" t="str">
        <f>VLOOKUP(I399,[1]Hoja6!A$1:B$57,2,FALSE)</f>
        <v>RADIOGRAFIA DE PIERNA AP Y LATERAL</v>
      </c>
      <c r="K399" s="2"/>
      <c r="L399" s="2" t="s">
        <v>27</v>
      </c>
      <c r="M399" s="3">
        <v>2</v>
      </c>
      <c r="N399" s="57"/>
      <c r="O399" s="57">
        <f t="shared" si="12"/>
        <v>0</v>
      </c>
      <c r="P399" s="57">
        <f t="shared" si="13"/>
        <v>0</v>
      </c>
    </row>
    <row r="400" spans="1:18" x14ac:dyDescent="0.25">
      <c r="A400" s="44">
        <v>45437</v>
      </c>
      <c r="B400" s="51" t="s">
        <v>1949</v>
      </c>
      <c r="C400" s="52">
        <v>1003838049</v>
      </c>
      <c r="D400" s="2" t="s">
        <v>33</v>
      </c>
      <c r="E400" s="2" t="s">
        <v>409</v>
      </c>
      <c r="F400" s="52" t="s">
        <v>1202</v>
      </c>
      <c r="G400" s="52" t="s">
        <v>31</v>
      </c>
      <c r="H400" s="52" t="s">
        <v>1951</v>
      </c>
      <c r="I400" s="49">
        <v>873420</v>
      </c>
      <c r="J400" s="58" t="str">
        <f>VLOOKUP(I400,[1]Hoja6!A$1:B$57,2,FALSE)</f>
        <v>RADIOGRAFIA DE RODILLA AP, LATERAL</v>
      </c>
      <c r="K400" s="2"/>
      <c r="L400" s="2" t="s">
        <v>27</v>
      </c>
      <c r="M400" s="3">
        <v>2</v>
      </c>
      <c r="N400" s="57"/>
      <c r="O400" s="57">
        <f t="shared" si="12"/>
        <v>0</v>
      </c>
      <c r="P400" s="57">
        <f t="shared" si="13"/>
        <v>0</v>
      </c>
    </row>
    <row r="401" spans="1:16" x14ac:dyDescent="0.25">
      <c r="A401" s="50">
        <v>45439</v>
      </c>
      <c r="B401" s="51" t="s">
        <v>1953</v>
      </c>
      <c r="C401" s="52">
        <v>1071171608</v>
      </c>
      <c r="D401" s="2" t="s">
        <v>34</v>
      </c>
      <c r="E401" s="2" t="s">
        <v>172</v>
      </c>
      <c r="F401" s="52" t="s">
        <v>1110</v>
      </c>
      <c r="G401" s="52" t="s">
        <v>31</v>
      </c>
      <c r="H401" s="52" t="s">
        <v>1954</v>
      </c>
      <c r="I401" s="49">
        <v>871121</v>
      </c>
      <c r="J401" s="58" t="str">
        <f>VLOOKUP(I401,[1]Hoja6!A$1:B$57,2,FALSE)</f>
        <v>RADIOGRAFIA DE TORAX (P.A.O A.P.Y LATERAL, DECUBITO LATERAL, OBLICUAS O LATERAL CON BARIO)</v>
      </c>
      <c r="K401" s="2"/>
      <c r="L401" s="2" t="s">
        <v>27</v>
      </c>
      <c r="M401" s="3">
        <v>1</v>
      </c>
      <c r="N401" s="57"/>
      <c r="O401" s="57">
        <f t="shared" si="12"/>
        <v>0</v>
      </c>
      <c r="P401" s="57">
        <f t="shared" si="13"/>
        <v>0</v>
      </c>
    </row>
    <row r="402" spans="1:16" s="77" customFormat="1" x14ac:dyDescent="0.25">
      <c r="A402" s="50">
        <v>45439</v>
      </c>
      <c r="B402" s="76" t="s">
        <v>1955</v>
      </c>
      <c r="C402" s="52">
        <v>20677656</v>
      </c>
      <c r="D402" s="32" t="s">
        <v>33</v>
      </c>
      <c r="E402" s="2" t="s">
        <v>149</v>
      </c>
      <c r="F402" s="52" t="s">
        <v>16</v>
      </c>
      <c r="G402" s="52" t="s">
        <v>50</v>
      </c>
      <c r="H402" s="52" t="s">
        <v>1956</v>
      </c>
      <c r="I402" s="52">
        <v>871121</v>
      </c>
      <c r="J402" s="79" t="str">
        <f>VLOOKUP(I402,[1]Hoja6!A$1:B$57,2,FALSE)</f>
        <v>RADIOGRAFIA DE TORAX (P.A.O A.P.Y LATERAL, DECUBITO LATERAL, OBLICUAS O LATERAL CON BARIO)</v>
      </c>
      <c r="K402" s="52"/>
      <c r="L402" s="32" t="s">
        <v>27</v>
      </c>
      <c r="M402" s="52">
        <v>1</v>
      </c>
      <c r="N402" s="74">
        <v>83200</v>
      </c>
      <c r="O402" s="57">
        <f t="shared" si="12"/>
        <v>58239.999999999993</v>
      </c>
      <c r="P402" s="57">
        <f t="shared" si="13"/>
        <v>24960</v>
      </c>
    </row>
    <row r="403" spans="1:16" s="77" customFormat="1" x14ac:dyDescent="0.25">
      <c r="A403" s="50">
        <v>45439</v>
      </c>
      <c r="B403" s="80" t="s">
        <v>1957</v>
      </c>
      <c r="C403" s="52">
        <v>20675462</v>
      </c>
      <c r="D403" s="32" t="s">
        <v>33</v>
      </c>
      <c r="E403" s="75" t="s">
        <v>326</v>
      </c>
      <c r="F403" s="52" t="s">
        <v>10</v>
      </c>
      <c r="G403" s="52" t="s">
        <v>50</v>
      </c>
      <c r="H403" s="52" t="s">
        <v>1958</v>
      </c>
      <c r="I403" s="52">
        <v>873420</v>
      </c>
      <c r="J403" s="81" t="str">
        <f>VLOOKUP(I403,[1]Hoja6!A$1:B$57,2,FALSE)</f>
        <v>RADIOGRAFIA DE RODILLA AP, LATERAL</v>
      </c>
      <c r="K403" s="52"/>
      <c r="L403" s="32" t="s">
        <v>27</v>
      </c>
      <c r="M403" s="52">
        <v>1</v>
      </c>
      <c r="N403" s="74">
        <v>65700</v>
      </c>
      <c r="O403" s="57">
        <f t="shared" ref="O403:O411" si="14">+N403*70%</f>
        <v>45990</v>
      </c>
      <c r="P403" s="57">
        <f t="shared" ref="P403:P411" si="15">+N403*30%</f>
        <v>19710</v>
      </c>
    </row>
    <row r="404" spans="1:16" s="77" customFormat="1" x14ac:dyDescent="0.25">
      <c r="A404" s="50">
        <v>45439</v>
      </c>
      <c r="B404" s="51" t="s">
        <v>1957</v>
      </c>
      <c r="C404" s="52">
        <v>20675462</v>
      </c>
      <c r="D404" s="32" t="s">
        <v>33</v>
      </c>
      <c r="E404" s="75" t="s">
        <v>326</v>
      </c>
      <c r="F404" s="52" t="s">
        <v>10</v>
      </c>
      <c r="G404" s="52" t="s">
        <v>50</v>
      </c>
      <c r="H404" s="52" t="s">
        <v>1958</v>
      </c>
      <c r="I404" s="52">
        <v>873422</v>
      </c>
      <c r="J404" s="79" t="str">
        <f>VLOOKUP(I404,[1]Hoja6!A$1:B$57,2,FALSE)</f>
        <v>RADIOGRAFIA DE RODILLAS COMPARATIVAS POSICION VERTICAL (UNICAMENTE VISTA ANTEROPOSTERIOR)    (54)</v>
      </c>
      <c r="K404" s="52"/>
      <c r="L404" s="32" t="s">
        <v>27</v>
      </c>
      <c r="M404" s="52">
        <v>1</v>
      </c>
      <c r="N404" s="74">
        <v>29700</v>
      </c>
      <c r="O404" s="57">
        <f t="shared" si="14"/>
        <v>20790</v>
      </c>
      <c r="P404" s="57">
        <f t="shared" si="15"/>
        <v>8910</v>
      </c>
    </row>
    <row r="405" spans="1:16" s="77" customFormat="1" x14ac:dyDescent="0.25">
      <c r="A405" s="50">
        <v>45439</v>
      </c>
      <c r="B405" s="51" t="s">
        <v>1959</v>
      </c>
      <c r="C405" s="52">
        <v>35220824</v>
      </c>
      <c r="D405" s="32" t="s">
        <v>33</v>
      </c>
      <c r="E405" s="75" t="s">
        <v>923</v>
      </c>
      <c r="F405" s="52" t="s">
        <v>16</v>
      </c>
      <c r="G405" s="52" t="s">
        <v>50</v>
      </c>
      <c r="H405" s="52" t="s">
        <v>1960</v>
      </c>
      <c r="I405" s="52">
        <v>870108</v>
      </c>
      <c r="J405" s="81" t="str">
        <f>VLOOKUP(I405,[1]Hoja6!A$1:B$57,2,FALSE)</f>
        <v>RADIOGRAFIA DE SENOS PARANASALES</v>
      </c>
      <c r="K405" s="52"/>
      <c r="L405" s="32" t="s">
        <v>27</v>
      </c>
      <c r="M405" s="52">
        <v>1</v>
      </c>
      <c r="N405" s="74">
        <v>75920</v>
      </c>
      <c r="O405" s="57">
        <f t="shared" si="14"/>
        <v>53144</v>
      </c>
      <c r="P405" s="57">
        <f t="shared" si="15"/>
        <v>22776</v>
      </c>
    </row>
    <row r="406" spans="1:16" s="77" customFormat="1" x14ac:dyDescent="0.25">
      <c r="A406" s="50">
        <v>45439</v>
      </c>
      <c r="B406" s="51" t="s">
        <v>1961</v>
      </c>
      <c r="C406" s="52" t="s">
        <v>1962</v>
      </c>
      <c r="D406" s="32" t="s">
        <v>34</v>
      </c>
      <c r="E406" s="75" t="s">
        <v>240</v>
      </c>
      <c r="F406" s="52" t="s">
        <v>87</v>
      </c>
      <c r="G406" s="52" t="s">
        <v>50</v>
      </c>
      <c r="H406" s="52" t="s">
        <v>1963</v>
      </c>
      <c r="I406" s="52">
        <v>873420</v>
      </c>
      <c r="J406" s="81" t="str">
        <f>VLOOKUP(I406,[1]Hoja6!A$1:B$57,2,FALSE)</f>
        <v>RADIOGRAFIA DE RODILLA AP, LATERAL</v>
      </c>
      <c r="K406" s="52"/>
      <c r="L406" s="32" t="s">
        <v>27</v>
      </c>
      <c r="M406" s="52">
        <v>1</v>
      </c>
      <c r="N406" s="74">
        <v>75920</v>
      </c>
      <c r="O406" s="57">
        <f t="shared" si="14"/>
        <v>53144</v>
      </c>
      <c r="P406" s="57">
        <f t="shared" si="15"/>
        <v>22776</v>
      </c>
    </row>
    <row r="407" spans="1:16" s="77" customFormat="1" x14ac:dyDescent="0.25">
      <c r="A407" s="50">
        <v>45439</v>
      </c>
      <c r="B407" s="51" t="s">
        <v>1964</v>
      </c>
      <c r="C407" s="52">
        <v>1000335578</v>
      </c>
      <c r="D407" s="32" t="s">
        <v>34</v>
      </c>
      <c r="E407" s="75" t="s">
        <v>409</v>
      </c>
      <c r="F407" s="52" t="s">
        <v>402</v>
      </c>
      <c r="G407" s="52" t="s">
        <v>31</v>
      </c>
      <c r="H407" s="52" t="s">
        <v>1965</v>
      </c>
      <c r="I407" s="52">
        <v>871050</v>
      </c>
      <c r="J407" s="81" t="str">
        <f>VLOOKUP(I407,[1]Hoja6!A$1:B$57,2,FALSE)</f>
        <v>RADIOGRAFIA DE SACRO COCCIX</v>
      </c>
      <c r="K407" s="52"/>
      <c r="L407" s="32" t="s">
        <v>27</v>
      </c>
      <c r="M407" s="52">
        <v>1</v>
      </c>
      <c r="N407" s="74"/>
      <c r="O407" s="57">
        <f t="shared" si="14"/>
        <v>0</v>
      </c>
      <c r="P407" s="57">
        <f t="shared" si="15"/>
        <v>0</v>
      </c>
    </row>
    <row r="408" spans="1:16" s="77" customFormat="1" x14ac:dyDescent="0.25">
      <c r="A408" s="50">
        <v>45439</v>
      </c>
      <c r="B408" s="51" t="s">
        <v>1964</v>
      </c>
      <c r="C408" s="52">
        <v>1000335578</v>
      </c>
      <c r="D408" s="32" t="s">
        <v>34</v>
      </c>
      <c r="E408" s="75" t="s">
        <v>409</v>
      </c>
      <c r="F408" s="52" t="s">
        <v>402</v>
      </c>
      <c r="G408" s="52" t="s">
        <v>31</v>
      </c>
      <c r="H408" s="52" t="s">
        <v>1965</v>
      </c>
      <c r="I408" s="52">
        <v>873204</v>
      </c>
      <c r="J408" s="81" t="str">
        <f>VLOOKUP(I408,[1]Hoja6!A$1:B$57,2,FALSE)</f>
        <v>RADIOGRAFIA DE HOMBRO</v>
      </c>
      <c r="K408" s="52"/>
      <c r="L408" s="32" t="s">
        <v>27</v>
      </c>
      <c r="M408" s="52">
        <v>2</v>
      </c>
      <c r="N408" s="74"/>
      <c r="O408" s="57">
        <f t="shared" si="14"/>
        <v>0</v>
      </c>
      <c r="P408" s="57">
        <f t="shared" si="15"/>
        <v>0</v>
      </c>
    </row>
    <row r="409" spans="1:16" s="77" customFormat="1" x14ac:dyDescent="0.25">
      <c r="A409" s="50">
        <v>45439</v>
      </c>
      <c r="B409" s="51" t="s">
        <v>1966</v>
      </c>
      <c r="C409" s="52">
        <v>20678427</v>
      </c>
      <c r="D409" s="32" t="s">
        <v>33</v>
      </c>
      <c r="E409" s="75" t="s">
        <v>302</v>
      </c>
      <c r="F409" s="52" t="s">
        <v>410</v>
      </c>
      <c r="G409" s="52" t="s">
        <v>50</v>
      </c>
      <c r="H409" s="52" t="s">
        <v>1967</v>
      </c>
      <c r="I409" s="52">
        <v>871121</v>
      </c>
      <c r="J409" s="79" t="str">
        <f>VLOOKUP(I409,[1]Hoja6!A$1:B$57,2,FALSE)</f>
        <v>RADIOGRAFIA DE TORAX (P.A.O A.P.Y LATERAL, DECUBITO LATERAL, OBLICUAS O LATERAL CON BARIO)</v>
      </c>
      <c r="K409" s="52"/>
      <c r="L409" s="32" t="s">
        <v>27</v>
      </c>
      <c r="M409" s="52">
        <v>1</v>
      </c>
      <c r="N409" s="74">
        <v>104000</v>
      </c>
      <c r="O409" s="57">
        <f t="shared" si="14"/>
        <v>72800</v>
      </c>
      <c r="P409" s="57">
        <f t="shared" si="15"/>
        <v>31200</v>
      </c>
    </row>
    <row r="410" spans="1:16" s="77" customFormat="1" x14ac:dyDescent="0.25">
      <c r="A410" s="50">
        <v>45439</v>
      </c>
      <c r="B410" s="51" t="s">
        <v>1968</v>
      </c>
      <c r="C410" s="52">
        <v>294684</v>
      </c>
      <c r="D410" s="32" t="s">
        <v>34</v>
      </c>
      <c r="E410" s="75" t="s">
        <v>278</v>
      </c>
      <c r="F410" s="52" t="s">
        <v>16</v>
      </c>
      <c r="G410" s="52" t="s">
        <v>31</v>
      </c>
      <c r="H410" s="52" t="s">
        <v>1969</v>
      </c>
      <c r="I410" s="52">
        <v>873312</v>
      </c>
      <c r="J410" s="81" t="str">
        <f>VLOOKUP(I410,[1]Hoja6!A$1:B$57,2,FALSE)</f>
        <v>RADIOGRAFIA DE FEMUR AP Y  LATERAL</v>
      </c>
      <c r="K410" s="52"/>
      <c r="L410" s="32" t="s">
        <v>27</v>
      </c>
      <c r="M410" s="52">
        <v>1</v>
      </c>
      <c r="N410" s="74"/>
      <c r="O410" s="57">
        <f t="shared" si="14"/>
        <v>0</v>
      </c>
      <c r="P410" s="57">
        <f t="shared" si="15"/>
        <v>0</v>
      </c>
    </row>
    <row r="411" spans="1:16" s="77" customFormat="1" x14ac:dyDescent="0.25">
      <c r="A411" s="50">
        <v>45439</v>
      </c>
      <c r="B411" s="51" t="s">
        <v>1968</v>
      </c>
      <c r="C411" s="52">
        <v>294684</v>
      </c>
      <c r="D411" s="32" t="s">
        <v>34</v>
      </c>
      <c r="E411" s="75" t="s">
        <v>278</v>
      </c>
      <c r="F411" s="52" t="s">
        <v>16</v>
      </c>
      <c r="G411" s="52" t="s">
        <v>31</v>
      </c>
      <c r="H411" s="52" t="s">
        <v>1969</v>
      </c>
      <c r="I411" s="52">
        <v>873412</v>
      </c>
      <c r="J411" s="81" t="str">
        <f>VLOOKUP(I411,[1]Hoja6!A$1:B$57,2,FALSE)</f>
        <v>RADIOGRAFIA DE PELVIS (CADERA) COMPARATIVA    (54)</v>
      </c>
      <c r="K411" s="52"/>
      <c r="L411" s="32" t="s">
        <v>27</v>
      </c>
      <c r="M411" s="52">
        <v>1</v>
      </c>
      <c r="N411" s="74"/>
      <c r="O411" s="57">
        <f t="shared" si="14"/>
        <v>0</v>
      </c>
      <c r="P411" s="57">
        <f t="shared" si="15"/>
        <v>0</v>
      </c>
    </row>
    <row r="412" spans="1:16" s="77" customFormat="1" x14ac:dyDescent="0.25">
      <c r="A412" s="50">
        <v>45439</v>
      </c>
      <c r="B412" s="51" t="s">
        <v>1970</v>
      </c>
      <c r="C412" s="52">
        <v>39781805</v>
      </c>
      <c r="D412" s="32" t="s">
        <v>33</v>
      </c>
      <c r="E412" s="75" t="s">
        <v>149</v>
      </c>
      <c r="F412" s="52" t="s">
        <v>16</v>
      </c>
      <c r="G412" s="52" t="s">
        <v>50</v>
      </c>
      <c r="H412" s="52" t="s">
        <v>1971</v>
      </c>
      <c r="I412" s="49">
        <v>873333</v>
      </c>
      <c r="J412" s="81" t="str">
        <f>VLOOKUP(I412,[1]Hoja6!A$1:B$57,2,FALSE)</f>
        <v>RADIOGRAFÍA DE PIE (AP, LATERAL Y OBLICUA)</v>
      </c>
      <c r="K412" s="52"/>
      <c r="L412" s="32" t="s">
        <v>27</v>
      </c>
      <c r="M412" s="52">
        <v>1</v>
      </c>
      <c r="N412" s="57">
        <v>58560</v>
      </c>
      <c r="O412" s="57">
        <f t="shared" ref="O412:O418" si="16">+N412*70%</f>
        <v>40992</v>
      </c>
      <c r="P412" s="57">
        <f t="shared" ref="P412:P418" si="17">+N412*30%</f>
        <v>17568</v>
      </c>
    </row>
    <row r="413" spans="1:16" s="77" customFormat="1" x14ac:dyDescent="0.25">
      <c r="A413" s="50">
        <v>45439</v>
      </c>
      <c r="B413" s="80" t="s">
        <v>1972</v>
      </c>
      <c r="C413" s="52">
        <v>20676472</v>
      </c>
      <c r="D413" s="32" t="s">
        <v>33</v>
      </c>
      <c r="E413" s="75" t="s">
        <v>231</v>
      </c>
      <c r="F413" s="52" t="s">
        <v>10</v>
      </c>
      <c r="G413" s="52" t="s">
        <v>50</v>
      </c>
      <c r="H413" s="52" t="s">
        <v>1973</v>
      </c>
      <c r="I413" s="52">
        <v>871020</v>
      </c>
      <c r="J413" s="81" t="str">
        <f>VLOOKUP(I413,[1]Hoja6!A$1:B$57,2,FALSE)</f>
        <v>RADIOGRAFIA DE COLUMNA TORACICA</v>
      </c>
      <c r="K413" s="52"/>
      <c r="L413" s="32" t="s">
        <v>27</v>
      </c>
      <c r="M413" s="52">
        <v>1</v>
      </c>
      <c r="N413" s="74">
        <v>81270</v>
      </c>
      <c r="O413" s="57">
        <f t="shared" si="16"/>
        <v>56889</v>
      </c>
      <c r="P413" s="57">
        <f t="shared" si="17"/>
        <v>24381</v>
      </c>
    </row>
    <row r="414" spans="1:16" s="77" customFormat="1" x14ac:dyDescent="0.25">
      <c r="A414" s="50">
        <v>45439</v>
      </c>
      <c r="B414" s="80" t="s">
        <v>1974</v>
      </c>
      <c r="C414" s="52">
        <v>1071163218</v>
      </c>
      <c r="D414" s="32" t="s">
        <v>33</v>
      </c>
      <c r="E414" s="75" t="s">
        <v>322</v>
      </c>
      <c r="F414" s="52" t="s">
        <v>1110</v>
      </c>
      <c r="G414" s="52" t="s">
        <v>50</v>
      </c>
      <c r="H414" s="52" t="s">
        <v>1975</v>
      </c>
      <c r="I414" s="52">
        <v>873411</v>
      </c>
      <c r="J414" s="81" t="str">
        <f>VLOOKUP(I414,[1]Hoja6!A$1:B$57,2,FALSE)</f>
        <v>RADIOGRAFIA DE PELVIS O  ARTICULACION COXO-FEMORAL  (AP, LATERAL )</v>
      </c>
      <c r="K414" s="52"/>
      <c r="L414" s="32" t="s">
        <v>27</v>
      </c>
      <c r="M414" s="52">
        <v>1</v>
      </c>
      <c r="N414" s="74">
        <v>72540</v>
      </c>
      <c r="O414" s="57">
        <f t="shared" si="16"/>
        <v>50778</v>
      </c>
      <c r="P414" s="57">
        <f t="shared" si="17"/>
        <v>21762</v>
      </c>
    </row>
    <row r="415" spans="1:16" s="77" customFormat="1" x14ac:dyDescent="0.25">
      <c r="A415" s="50">
        <v>45439</v>
      </c>
      <c r="B415" s="51" t="s">
        <v>1974</v>
      </c>
      <c r="C415" s="52">
        <v>1071163218</v>
      </c>
      <c r="D415" s="32" t="s">
        <v>33</v>
      </c>
      <c r="E415" s="75" t="s">
        <v>322</v>
      </c>
      <c r="F415" s="52" t="s">
        <v>1110</v>
      </c>
      <c r="G415" s="52" t="s">
        <v>50</v>
      </c>
      <c r="H415" s="52" t="s">
        <v>1975</v>
      </c>
      <c r="I415" s="52">
        <v>873412</v>
      </c>
      <c r="J415" s="81" t="str">
        <f>VLOOKUP(I415,[1]Hoja6!A$1:B$57,2,FALSE)</f>
        <v>RADIOGRAFIA DE PELVIS (CADERA) COMPARATIVA    (54)</v>
      </c>
      <c r="K415" s="52"/>
      <c r="L415" s="32" t="s">
        <v>27</v>
      </c>
      <c r="M415" s="52">
        <v>1</v>
      </c>
      <c r="N415" s="74">
        <v>38610</v>
      </c>
      <c r="O415" s="57">
        <f t="shared" si="16"/>
        <v>27027</v>
      </c>
      <c r="P415" s="57">
        <f t="shared" si="17"/>
        <v>11583</v>
      </c>
    </row>
    <row r="416" spans="1:16" s="77" customFormat="1" x14ac:dyDescent="0.25">
      <c r="A416" s="50">
        <v>45439</v>
      </c>
      <c r="B416" s="51" t="s">
        <v>1976</v>
      </c>
      <c r="C416" s="52">
        <v>1220213714</v>
      </c>
      <c r="D416" s="32" t="s">
        <v>34</v>
      </c>
      <c r="E416" s="75" t="s">
        <v>114</v>
      </c>
      <c r="F416" s="52" t="s">
        <v>10</v>
      </c>
      <c r="G416" s="52" t="s">
        <v>31</v>
      </c>
      <c r="H416" s="52" t="s">
        <v>1977</v>
      </c>
      <c r="I416" s="52">
        <v>873420</v>
      </c>
      <c r="J416" s="58" t="str">
        <f>VLOOKUP(I416,[1]Hoja6!A$1:B$57,2,FALSE)</f>
        <v>RADIOGRAFIA DE RODILLA AP, LATERAL</v>
      </c>
      <c r="K416" s="52"/>
      <c r="L416" s="32" t="s">
        <v>27</v>
      </c>
      <c r="M416" s="52">
        <v>2</v>
      </c>
      <c r="N416" s="74"/>
      <c r="O416" s="57">
        <f t="shared" si="16"/>
        <v>0</v>
      </c>
      <c r="P416" s="57">
        <f t="shared" si="17"/>
        <v>0</v>
      </c>
    </row>
    <row r="417" spans="1:16" s="77" customFormat="1" x14ac:dyDescent="0.25">
      <c r="A417" s="50">
        <v>45439</v>
      </c>
      <c r="B417" s="51" t="s">
        <v>1072</v>
      </c>
      <c r="C417" s="52">
        <v>1022950849</v>
      </c>
      <c r="D417" s="32" t="s">
        <v>33</v>
      </c>
      <c r="E417" s="75" t="s">
        <v>267</v>
      </c>
      <c r="F417" s="52" t="s">
        <v>10</v>
      </c>
      <c r="G417" s="52" t="s">
        <v>50</v>
      </c>
      <c r="H417" s="52" t="s">
        <v>1978</v>
      </c>
      <c r="I417" s="52">
        <v>873333</v>
      </c>
      <c r="J417" s="81" t="str">
        <f>VLOOKUP(I417,[1]Hoja6!A$1:B$57,2,FALSE)</f>
        <v>RADIOGRAFÍA DE PIE (AP, LATERAL Y OBLICUA)</v>
      </c>
      <c r="K417" s="52"/>
      <c r="L417" s="32" t="s">
        <v>27</v>
      </c>
      <c r="M417" s="52">
        <v>1</v>
      </c>
      <c r="N417" s="74">
        <v>50670</v>
      </c>
      <c r="O417" s="57">
        <f t="shared" si="16"/>
        <v>35469</v>
      </c>
      <c r="P417" s="57">
        <f t="shared" si="17"/>
        <v>15201</v>
      </c>
    </row>
    <row r="418" spans="1:16" s="77" customFormat="1" x14ac:dyDescent="0.25">
      <c r="A418" s="50">
        <v>45439</v>
      </c>
      <c r="B418" s="51" t="s">
        <v>1979</v>
      </c>
      <c r="C418" s="52">
        <v>20058928</v>
      </c>
      <c r="D418" s="32" t="s">
        <v>33</v>
      </c>
      <c r="E418" s="75" t="s">
        <v>833</v>
      </c>
      <c r="F418" s="52" t="s">
        <v>1980</v>
      </c>
      <c r="G418" s="52" t="s">
        <v>31</v>
      </c>
      <c r="H418" s="52" t="s">
        <v>1981</v>
      </c>
      <c r="I418" s="52">
        <v>873312</v>
      </c>
      <c r="J418" s="81" t="str">
        <f>VLOOKUP(I418,[1]Hoja6!A$1:B$57,2,FALSE)</f>
        <v>RADIOGRAFIA DE FEMUR AP Y  LATERAL</v>
      </c>
      <c r="K418" s="52"/>
      <c r="L418" s="32" t="s">
        <v>27</v>
      </c>
      <c r="M418" s="52">
        <v>1</v>
      </c>
      <c r="N418" s="74"/>
      <c r="O418" s="57">
        <f t="shared" si="16"/>
        <v>0</v>
      </c>
      <c r="P418" s="57">
        <f t="shared" si="17"/>
        <v>0</v>
      </c>
    </row>
    <row r="419" spans="1:16" s="77" customFormat="1" x14ac:dyDescent="0.25">
      <c r="A419" s="50">
        <v>45439</v>
      </c>
      <c r="B419" s="51" t="s">
        <v>1979</v>
      </c>
      <c r="C419" s="52">
        <v>20058928</v>
      </c>
      <c r="D419" s="32" t="s">
        <v>33</v>
      </c>
      <c r="E419" s="75" t="s">
        <v>833</v>
      </c>
      <c r="F419" s="52" t="s">
        <v>1980</v>
      </c>
      <c r="G419" s="52" t="s">
        <v>217</v>
      </c>
      <c r="H419" s="52" t="s">
        <v>1981</v>
      </c>
      <c r="I419" s="49">
        <v>873412</v>
      </c>
      <c r="J419" s="81" t="str">
        <f>VLOOKUP(I419,[1]Hoja6!A$1:B$57,2,FALSE)</f>
        <v>RADIOGRAFIA DE PELVIS (CADERA) COMPARATIVA    (54)</v>
      </c>
      <c r="K419" s="52"/>
      <c r="L419" s="32" t="s">
        <v>27</v>
      </c>
      <c r="M419" s="52">
        <v>1</v>
      </c>
      <c r="N419" s="57"/>
      <c r="O419" s="57">
        <f>+N419*70%</f>
        <v>0</v>
      </c>
      <c r="P419" s="57">
        <f>+N419*30%</f>
        <v>0</v>
      </c>
    </row>
    <row r="420" spans="1:16" s="77" customFormat="1" x14ac:dyDescent="0.25">
      <c r="A420" s="50">
        <v>45439</v>
      </c>
      <c r="B420" s="80" t="s">
        <v>1982</v>
      </c>
      <c r="C420" s="52">
        <v>20676566</v>
      </c>
      <c r="D420" s="32" t="s">
        <v>33</v>
      </c>
      <c r="E420" s="75" t="s">
        <v>29</v>
      </c>
      <c r="F420" s="52" t="s">
        <v>412</v>
      </c>
      <c r="G420" s="52" t="s">
        <v>217</v>
      </c>
      <c r="H420" s="52" t="s">
        <v>1983</v>
      </c>
      <c r="I420" s="52">
        <v>872002</v>
      </c>
      <c r="J420" s="81" t="str">
        <f>VLOOKUP(I420,[1]Hoja6!A$1:B$57,2,FALSE)</f>
        <v>RADIOGRAFIA DE ABDOMEN SIMPLE</v>
      </c>
      <c r="K420" s="52"/>
      <c r="L420" s="32" t="s">
        <v>27</v>
      </c>
      <c r="M420" s="52">
        <v>1</v>
      </c>
      <c r="N420" s="74"/>
      <c r="O420" s="57">
        <f>+N420*70%</f>
        <v>0</v>
      </c>
      <c r="P420" s="57">
        <f>+N420*30%</f>
        <v>0</v>
      </c>
    </row>
    <row r="421" spans="1:16" s="77" customFormat="1" x14ac:dyDescent="0.25">
      <c r="A421" s="50">
        <v>45439</v>
      </c>
      <c r="B421" s="80" t="s">
        <v>1984</v>
      </c>
      <c r="C421" s="52">
        <v>79134950</v>
      </c>
      <c r="D421" s="32" t="s">
        <v>34</v>
      </c>
      <c r="E421" s="75" t="s">
        <v>24</v>
      </c>
      <c r="F421" s="52" t="s">
        <v>843</v>
      </c>
      <c r="G421" s="52" t="s">
        <v>31</v>
      </c>
      <c r="H421" s="52" t="s">
        <v>1985</v>
      </c>
      <c r="I421" s="52">
        <v>873210</v>
      </c>
      <c r="J421" s="81" t="str">
        <f>VLOOKUP(I421,[1]Hoja6!A$1:B$57,2,FALSE)</f>
        <v>RADIOGRAFIA DE DEDOS EN MANO</v>
      </c>
      <c r="K421" s="52"/>
      <c r="L421" s="32" t="s">
        <v>27</v>
      </c>
      <c r="M421" s="52">
        <v>1</v>
      </c>
      <c r="N421" s="74"/>
      <c r="O421" s="57">
        <f>+N421*70%</f>
        <v>0</v>
      </c>
      <c r="P421" s="57">
        <f>+N421*30%</f>
        <v>0</v>
      </c>
    </row>
    <row r="422" spans="1:16" s="77" customFormat="1" x14ac:dyDescent="0.25">
      <c r="A422" s="50">
        <v>45439</v>
      </c>
      <c r="B422" s="51" t="s">
        <v>1986</v>
      </c>
      <c r="C422" s="52">
        <v>3068392</v>
      </c>
      <c r="D422" s="78" t="s">
        <v>34</v>
      </c>
      <c r="E422" s="75" t="s">
        <v>826</v>
      </c>
      <c r="F422" s="52" t="s">
        <v>16</v>
      </c>
      <c r="G422" s="52" t="s">
        <v>31</v>
      </c>
      <c r="H422" s="52" t="s">
        <v>1987</v>
      </c>
      <c r="I422" s="52">
        <v>871121</v>
      </c>
      <c r="J422" s="79" t="str">
        <f>VLOOKUP(I422,[1]Hoja6!A$1:B$57,2,FALSE)</f>
        <v>RADIOGRAFIA DE TORAX (P.A.O A.P.Y LATERAL, DECUBITO LATERAL, OBLICUAS O LATERAL CON BARIO)</v>
      </c>
      <c r="K422" s="52"/>
      <c r="L422" s="32" t="s">
        <v>27</v>
      </c>
      <c r="M422" s="52">
        <v>1</v>
      </c>
      <c r="N422" s="74"/>
      <c r="O422" s="57">
        <f>+N422*70%</f>
        <v>0</v>
      </c>
      <c r="P422" s="57">
        <f>+N422*30%</f>
        <v>0</v>
      </c>
    </row>
    <row r="423" spans="1:16" x14ac:dyDescent="0.25">
      <c r="A423" s="50">
        <v>45439</v>
      </c>
      <c r="B423" s="51" t="s">
        <v>1986</v>
      </c>
      <c r="C423" s="52">
        <v>3068392</v>
      </c>
      <c r="D423" s="78" t="s">
        <v>34</v>
      </c>
      <c r="E423" s="75" t="s">
        <v>826</v>
      </c>
      <c r="F423" s="52" t="s">
        <v>16</v>
      </c>
      <c r="G423" s="52" t="s">
        <v>31</v>
      </c>
      <c r="H423" s="52" t="s">
        <v>1987</v>
      </c>
      <c r="I423" s="52">
        <v>872002</v>
      </c>
      <c r="J423" s="81" t="str">
        <f>VLOOKUP(I423,[1]Hoja6!A$1:B$57,2,FALSE)</f>
        <v>RADIOGRAFIA DE ABDOMEN SIMPLE</v>
      </c>
      <c r="K423" s="52"/>
      <c r="L423" s="32" t="s">
        <v>27</v>
      </c>
      <c r="M423" s="52">
        <v>1</v>
      </c>
      <c r="N423" s="74"/>
      <c r="O423" s="57">
        <f t="shared" ref="O423:O437" si="18">+N423*70%</f>
        <v>0</v>
      </c>
      <c r="P423" s="57">
        <f t="shared" ref="P423:P437" si="19">+N423*30%</f>
        <v>0</v>
      </c>
    </row>
    <row r="424" spans="1:16" x14ac:dyDescent="0.25">
      <c r="A424" s="50">
        <v>45439</v>
      </c>
      <c r="B424" s="51" t="s">
        <v>1988</v>
      </c>
      <c r="C424" s="52">
        <v>20674884</v>
      </c>
      <c r="D424" s="78" t="s">
        <v>33</v>
      </c>
      <c r="E424" s="75" t="s">
        <v>1989</v>
      </c>
      <c r="F424" s="52" t="s">
        <v>1110</v>
      </c>
      <c r="G424" s="52" t="s">
        <v>31</v>
      </c>
      <c r="H424" s="52" t="s">
        <v>1990</v>
      </c>
      <c r="I424" s="52">
        <v>871121</v>
      </c>
      <c r="J424" s="79" t="str">
        <f>VLOOKUP(I424,[1]Hoja6!A$1:B$57,2,FALSE)</f>
        <v>RADIOGRAFIA DE TORAX (P.A.O A.P.Y LATERAL, DECUBITO LATERAL, OBLICUAS O LATERAL CON BARIO)</v>
      </c>
      <c r="K424" s="52"/>
      <c r="L424" s="32" t="s">
        <v>27</v>
      </c>
      <c r="M424" s="52">
        <v>1</v>
      </c>
      <c r="N424" s="74"/>
      <c r="O424" s="57">
        <f t="shared" si="18"/>
        <v>0</v>
      </c>
      <c r="P424" s="57">
        <f t="shared" si="19"/>
        <v>0</v>
      </c>
    </row>
    <row r="425" spans="1:16" x14ac:dyDescent="0.25">
      <c r="A425" s="50">
        <v>45439</v>
      </c>
      <c r="B425" s="51" t="s">
        <v>1988</v>
      </c>
      <c r="C425" s="52">
        <v>20674884</v>
      </c>
      <c r="D425" s="78" t="s">
        <v>33</v>
      </c>
      <c r="E425" s="75" t="s">
        <v>1989</v>
      </c>
      <c r="F425" s="52" t="s">
        <v>1110</v>
      </c>
      <c r="G425" s="52" t="s">
        <v>31</v>
      </c>
      <c r="H425" s="52" t="s">
        <v>1990</v>
      </c>
      <c r="I425" s="52">
        <v>873411</v>
      </c>
      <c r="J425" s="81" t="str">
        <f>VLOOKUP(I425,[1]Hoja6!A$1:B$57,2,FALSE)</f>
        <v>RADIOGRAFIA DE PELVIS O  ARTICULACION COXO-FEMORAL  (AP, LATERAL )</v>
      </c>
      <c r="K425" s="52"/>
      <c r="L425" s="32" t="s">
        <v>27</v>
      </c>
      <c r="M425" s="52">
        <v>1</v>
      </c>
      <c r="N425" s="74"/>
      <c r="O425" s="57">
        <f t="shared" si="18"/>
        <v>0</v>
      </c>
      <c r="P425" s="57">
        <f t="shared" si="19"/>
        <v>0</v>
      </c>
    </row>
    <row r="426" spans="1:16" x14ac:dyDescent="0.25">
      <c r="A426" s="50">
        <v>45439</v>
      </c>
      <c r="B426" s="51" t="s">
        <v>1991</v>
      </c>
      <c r="C426" s="52">
        <v>1088355083</v>
      </c>
      <c r="D426" s="78" t="s">
        <v>34</v>
      </c>
      <c r="E426" s="75" t="s">
        <v>308</v>
      </c>
      <c r="F426" s="52" t="s">
        <v>1110</v>
      </c>
      <c r="G426" s="52" t="s">
        <v>31</v>
      </c>
      <c r="H426" s="52" t="s">
        <v>1992</v>
      </c>
      <c r="I426" s="52">
        <v>873206</v>
      </c>
      <c r="J426" s="81" t="str">
        <f>VLOOKUP(I426,[1]Hoja6!A$1:B$57,2,FALSE)</f>
        <v>RADIOGRAFIA DE MUÑECA</v>
      </c>
      <c r="K426" s="52"/>
      <c r="L426" s="32" t="s">
        <v>27</v>
      </c>
      <c r="M426" s="52">
        <v>1</v>
      </c>
      <c r="N426" s="74"/>
      <c r="O426" s="57">
        <f t="shared" si="18"/>
        <v>0</v>
      </c>
      <c r="P426" s="57">
        <f t="shared" si="19"/>
        <v>0</v>
      </c>
    </row>
    <row r="427" spans="1:16" x14ac:dyDescent="0.25">
      <c r="A427" s="50">
        <v>45439</v>
      </c>
      <c r="B427" s="51" t="s">
        <v>1991</v>
      </c>
      <c r="C427" s="52">
        <v>1088355083</v>
      </c>
      <c r="D427" s="78" t="s">
        <v>34</v>
      </c>
      <c r="E427" s="75" t="s">
        <v>308</v>
      </c>
      <c r="F427" s="52" t="s">
        <v>1110</v>
      </c>
      <c r="G427" s="52" t="s">
        <v>31</v>
      </c>
      <c r="H427" s="52" t="s">
        <v>1992</v>
      </c>
      <c r="I427" s="52">
        <v>873210</v>
      </c>
      <c r="J427" s="81" t="str">
        <f>VLOOKUP(I427,[1]Hoja6!A$1:B$57,2,FALSE)</f>
        <v>RADIOGRAFIA DE DEDOS EN MANO</v>
      </c>
      <c r="K427" s="52"/>
      <c r="L427" s="32" t="s">
        <v>27</v>
      </c>
      <c r="M427" s="52">
        <v>1</v>
      </c>
      <c r="N427" s="74"/>
      <c r="O427" s="57">
        <f t="shared" si="18"/>
        <v>0</v>
      </c>
      <c r="P427" s="57">
        <f t="shared" si="19"/>
        <v>0</v>
      </c>
    </row>
    <row r="428" spans="1:16" x14ac:dyDescent="0.25">
      <c r="A428" s="50">
        <v>45439</v>
      </c>
      <c r="B428" s="51" t="s">
        <v>1993</v>
      </c>
      <c r="C428" s="52">
        <v>1045721151</v>
      </c>
      <c r="D428" s="78" t="s">
        <v>34</v>
      </c>
      <c r="E428" s="75" t="s">
        <v>353</v>
      </c>
      <c r="F428" s="52" t="s">
        <v>1202</v>
      </c>
      <c r="G428" s="52" t="s">
        <v>31</v>
      </c>
      <c r="H428" s="52" t="s">
        <v>1994</v>
      </c>
      <c r="I428" s="52">
        <v>871111</v>
      </c>
      <c r="J428" s="81" t="str">
        <f>VLOOKUP(I428,[1]Hoja6!A$1:B$57,2,FALSE)</f>
        <v>RADIOGRAFIA DE REJA COSTAL</v>
      </c>
      <c r="K428" s="52"/>
      <c r="L428" s="32" t="s">
        <v>27</v>
      </c>
      <c r="M428" s="52">
        <v>1</v>
      </c>
      <c r="N428" s="74"/>
      <c r="O428" s="57">
        <f t="shared" si="18"/>
        <v>0</v>
      </c>
      <c r="P428" s="57">
        <f t="shared" si="19"/>
        <v>0</v>
      </c>
    </row>
    <row r="429" spans="1:16" x14ac:dyDescent="0.25">
      <c r="A429" s="50">
        <v>45440</v>
      </c>
      <c r="B429" s="51" t="s">
        <v>1995</v>
      </c>
      <c r="C429" s="52">
        <v>20674514</v>
      </c>
      <c r="D429" s="78" t="s">
        <v>33</v>
      </c>
      <c r="E429" s="75" t="s">
        <v>1082</v>
      </c>
      <c r="F429" s="52" t="s">
        <v>30</v>
      </c>
      <c r="G429" s="52" t="s">
        <v>50</v>
      </c>
      <c r="H429" s="52" t="s">
        <v>1996</v>
      </c>
      <c r="I429" s="52">
        <v>873411</v>
      </c>
      <c r="J429" s="81" t="str">
        <f>VLOOKUP(I429,[1]Hoja6!A$1:B$57,2,FALSE)</f>
        <v>RADIOGRAFIA DE PELVIS O  ARTICULACION COXO-FEMORAL  (AP, LATERAL )</v>
      </c>
      <c r="K429" s="52"/>
      <c r="L429" s="32" t="s">
        <v>13</v>
      </c>
      <c r="M429" s="52">
        <v>1</v>
      </c>
      <c r="N429" s="74">
        <v>76700</v>
      </c>
      <c r="O429" s="57">
        <f t="shared" si="18"/>
        <v>53690</v>
      </c>
      <c r="P429" s="57">
        <f t="shared" si="19"/>
        <v>23010</v>
      </c>
    </row>
    <row r="430" spans="1:16" x14ac:dyDescent="0.25">
      <c r="A430" s="50">
        <v>45440</v>
      </c>
      <c r="B430" s="51" t="s">
        <v>1995</v>
      </c>
      <c r="C430" s="52">
        <v>20674514</v>
      </c>
      <c r="D430" s="78" t="s">
        <v>33</v>
      </c>
      <c r="E430" s="75" t="s">
        <v>1082</v>
      </c>
      <c r="F430" s="52" t="s">
        <v>30</v>
      </c>
      <c r="G430" s="52" t="s">
        <v>50</v>
      </c>
      <c r="H430" s="52" t="s">
        <v>1996</v>
      </c>
      <c r="I430" s="52">
        <v>873412</v>
      </c>
      <c r="J430" s="81" t="str">
        <f>VLOOKUP(I430,[1]Hoja6!A$1:B$57,2,FALSE)</f>
        <v>RADIOGRAFIA DE PELVIS (CADERA) COMPARATIVA    (54)</v>
      </c>
      <c r="K430" s="52"/>
      <c r="L430" s="32" t="s">
        <v>13</v>
      </c>
      <c r="M430" s="52">
        <v>1</v>
      </c>
      <c r="N430" s="74">
        <v>40900</v>
      </c>
      <c r="O430" s="57">
        <f t="shared" si="18"/>
        <v>28630</v>
      </c>
      <c r="P430" s="57">
        <f t="shared" si="19"/>
        <v>12270</v>
      </c>
    </row>
    <row r="431" spans="1:16" x14ac:dyDescent="0.25">
      <c r="A431" s="50">
        <v>45440</v>
      </c>
      <c r="B431" s="51" t="s">
        <v>1997</v>
      </c>
      <c r="C431" s="52">
        <v>1074418900</v>
      </c>
      <c r="D431" s="78" t="s">
        <v>33</v>
      </c>
      <c r="E431" s="75" t="s">
        <v>317</v>
      </c>
      <c r="F431" s="52" t="s">
        <v>16</v>
      </c>
      <c r="G431" s="52" t="s">
        <v>217</v>
      </c>
      <c r="H431" s="52" t="s">
        <v>1998</v>
      </c>
      <c r="I431" s="52">
        <v>871121</v>
      </c>
      <c r="J431" s="81" t="str">
        <f>VLOOKUP(I431,[1]Hoja6!A$1:B$57,2,FALSE)</f>
        <v>RADIOGRAFIA DE TORAX (P.A.O A.P.Y LATERAL, DECUBITO LATERAL, OBLICUAS O LATERAL CON BARIO)</v>
      </c>
      <c r="K431" s="52"/>
      <c r="L431" s="32" t="s">
        <v>13</v>
      </c>
      <c r="M431" s="52">
        <v>1</v>
      </c>
      <c r="N431" s="74">
        <v>0</v>
      </c>
      <c r="O431" s="57">
        <f t="shared" si="18"/>
        <v>0</v>
      </c>
      <c r="P431" s="57">
        <f t="shared" si="19"/>
        <v>0</v>
      </c>
    </row>
    <row r="432" spans="1:16" x14ac:dyDescent="0.25">
      <c r="A432" s="50">
        <v>45440</v>
      </c>
      <c r="B432" s="51" t="s">
        <v>1997</v>
      </c>
      <c r="C432" s="52">
        <v>1074418900</v>
      </c>
      <c r="D432" s="78" t="s">
        <v>33</v>
      </c>
      <c r="E432" s="75" t="s">
        <v>317</v>
      </c>
      <c r="F432" s="52" t="s">
        <v>16</v>
      </c>
      <c r="G432" s="52" t="s">
        <v>217</v>
      </c>
      <c r="H432" s="52" t="s">
        <v>1998</v>
      </c>
      <c r="I432" s="52">
        <v>873210</v>
      </c>
      <c r="J432" s="81" t="str">
        <f>VLOOKUP(I432,[1]Hoja6!A$1:B$57,2,FALSE)</f>
        <v>RADIOGRAFIA DE DEDOS EN MANO</v>
      </c>
      <c r="K432" s="52"/>
      <c r="L432" s="32" t="s">
        <v>13</v>
      </c>
      <c r="M432" s="52">
        <v>1</v>
      </c>
      <c r="N432" s="74">
        <v>0</v>
      </c>
      <c r="O432" s="57">
        <f t="shared" si="18"/>
        <v>0</v>
      </c>
      <c r="P432" s="57">
        <f t="shared" si="19"/>
        <v>0</v>
      </c>
    </row>
    <row r="433" spans="1:16" x14ac:dyDescent="0.25">
      <c r="A433" s="50">
        <v>45440</v>
      </c>
      <c r="B433" s="51" t="s">
        <v>2000</v>
      </c>
      <c r="C433" s="52">
        <v>14994603</v>
      </c>
      <c r="D433" s="78" t="s">
        <v>34</v>
      </c>
      <c r="E433" s="75" t="s">
        <v>37</v>
      </c>
      <c r="F433" s="52" t="s">
        <v>16</v>
      </c>
      <c r="G433" s="52" t="s">
        <v>50</v>
      </c>
      <c r="H433" s="52" t="s">
        <v>1999</v>
      </c>
      <c r="I433" s="52">
        <v>873422</v>
      </c>
      <c r="J433" s="81" t="str">
        <f>VLOOKUP(I433,[1]Hoja6!A$1:B$57,2,FALSE)</f>
        <v>RADIOGRAFIA DE RODILLAS COMPARATIVAS POSICION VERTICAL (UNICAMENTE VISTA ANTEROPOSTERIOR)    (54)</v>
      </c>
      <c r="K433" s="52"/>
      <c r="L433" s="32" t="s">
        <v>13</v>
      </c>
      <c r="M433" s="52">
        <v>1</v>
      </c>
      <c r="N433" s="74">
        <v>34320</v>
      </c>
      <c r="O433" s="57">
        <f t="shared" si="18"/>
        <v>24024</v>
      </c>
      <c r="P433" s="57">
        <f t="shared" si="19"/>
        <v>10296</v>
      </c>
    </row>
    <row r="434" spans="1:16" x14ac:dyDescent="0.25">
      <c r="A434" s="50">
        <v>45440</v>
      </c>
      <c r="B434" s="51" t="s">
        <v>2001</v>
      </c>
      <c r="C434" s="52">
        <v>14994603</v>
      </c>
      <c r="D434" s="78" t="s">
        <v>34</v>
      </c>
      <c r="E434" s="75" t="s">
        <v>37</v>
      </c>
      <c r="F434" s="52" t="s">
        <v>16</v>
      </c>
      <c r="G434" s="52" t="s">
        <v>50</v>
      </c>
      <c r="H434" s="52" t="s">
        <v>1999</v>
      </c>
      <c r="I434" s="52">
        <v>873420</v>
      </c>
      <c r="J434" s="81" t="str">
        <f>VLOOKUP(I434,[1]Hoja6!A$1:B$57,2,FALSE)</f>
        <v>RADIOGRAFIA DE RODILLA AP, LATERAL</v>
      </c>
      <c r="K434" s="52"/>
      <c r="L434" s="32" t="s">
        <v>13</v>
      </c>
      <c r="M434" s="52">
        <v>1</v>
      </c>
      <c r="N434" s="74">
        <v>75920</v>
      </c>
      <c r="O434" s="57">
        <f t="shared" si="18"/>
        <v>53144</v>
      </c>
      <c r="P434" s="57">
        <f t="shared" si="19"/>
        <v>22776</v>
      </c>
    </row>
    <row r="435" spans="1:16" x14ac:dyDescent="0.25">
      <c r="A435" s="50">
        <v>45440</v>
      </c>
      <c r="B435" s="51" t="s">
        <v>2002</v>
      </c>
      <c r="C435" s="52">
        <v>52331502</v>
      </c>
      <c r="D435" s="78" t="s">
        <v>33</v>
      </c>
      <c r="E435" s="75" t="s">
        <v>389</v>
      </c>
      <c r="F435" s="52" t="s">
        <v>10</v>
      </c>
      <c r="G435" s="52" t="s">
        <v>50</v>
      </c>
      <c r="H435" s="52" t="s">
        <v>2003</v>
      </c>
      <c r="I435" s="52">
        <v>871121</v>
      </c>
      <c r="J435" s="81" t="str">
        <f>VLOOKUP(I435,[1]Hoja6!A$1:B$57,2,FALSE)</f>
        <v>RADIOGRAFIA DE TORAX (P.A.O A.P.Y LATERAL, DECUBITO LATERAL, OBLICUAS O LATERAL CON BARIO)</v>
      </c>
      <c r="K435" s="52"/>
      <c r="L435" s="32" t="s">
        <v>13</v>
      </c>
      <c r="M435" s="52">
        <v>1</v>
      </c>
      <c r="N435" s="74">
        <v>72000</v>
      </c>
      <c r="O435" s="57">
        <f t="shared" si="18"/>
        <v>50400</v>
      </c>
      <c r="P435" s="57">
        <f t="shared" si="19"/>
        <v>21600</v>
      </c>
    </row>
    <row r="436" spans="1:16" x14ac:dyDescent="0.25">
      <c r="A436" s="50">
        <v>45440</v>
      </c>
      <c r="B436" s="51" t="s">
        <v>2004</v>
      </c>
      <c r="C436" s="52">
        <v>19113241</v>
      </c>
      <c r="D436" s="78" t="s">
        <v>34</v>
      </c>
      <c r="E436" s="75" t="s">
        <v>290</v>
      </c>
      <c r="F436" s="52" t="s">
        <v>10</v>
      </c>
      <c r="G436" s="52" t="s">
        <v>50</v>
      </c>
      <c r="H436" s="52" t="s">
        <v>2005</v>
      </c>
      <c r="I436" s="52">
        <v>871121</v>
      </c>
      <c r="J436" s="81" t="str">
        <f>VLOOKUP(I436,[1]Hoja6!A$1:B$57,2,FALSE)</f>
        <v>RADIOGRAFIA DE TORAX (P.A.O A.P.Y LATERAL, DECUBITO LATERAL, OBLICUAS O LATERAL CON BARIO)</v>
      </c>
      <c r="K436" s="52"/>
      <c r="L436" s="32" t="s">
        <v>13</v>
      </c>
      <c r="M436" s="52">
        <v>1</v>
      </c>
      <c r="N436" s="74">
        <v>72000</v>
      </c>
      <c r="O436" s="57">
        <f t="shared" si="18"/>
        <v>50400</v>
      </c>
      <c r="P436" s="57">
        <f t="shared" si="19"/>
        <v>21600</v>
      </c>
    </row>
    <row r="437" spans="1:16" x14ac:dyDescent="0.25">
      <c r="A437" s="50">
        <v>45440</v>
      </c>
      <c r="B437" s="51" t="s">
        <v>2006</v>
      </c>
      <c r="C437" s="52">
        <v>1071169732</v>
      </c>
      <c r="D437" s="78" t="s">
        <v>34</v>
      </c>
      <c r="E437" s="75" t="s">
        <v>391</v>
      </c>
      <c r="F437" s="52" t="s">
        <v>10</v>
      </c>
      <c r="G437" s="52" t="s">
        <v>217</v>
      </c>
      <c r="H437" s="52" t="s">
        <v>2007</v>
      </c>
      <c r="I437" s="52">
        <v>873206</v>
      </c>
      <c r="J437" s="81" t="str">
        <f>VLOOKUP(I437,[1]Hoja6!A$1:B$57,2,FALSE)</f>
        <v>RADIOGRAFIA DE MUÑECA</v>
      </c>
      <c r="K437" s="52"/>
      <c r="L437" s="32" t="s">
        <v>13</v>
      </c>
      <c r="M437" s="52">
        <v>1</v>
      </c>
      <c r="N437" s="74">
        <v>0</v>
      </c>
      <c r="O437" s="57">
        <f t="shared" si="18"/>
        <v>0</v>
      </c>
      <c r="P437" s="57">
        <f t="shared" si="19"/>
        <v>0</v>
      </c>
    </row>
    <row r="438" spans="1:16" x14ac:dyDescent="0.25">
      <c r="A438" s="50">
        <v>45440</v>
      </c>
      <c r="B438" s="51" t="s">
        <v>2008</v>
      </c>
      <c r="C438" s="52">
        <v>1071167898</v>
      </c>
      <c r="D438" s="78" t="s">
        <v>33</v>
      </c>
      <c r="E438" s="75" t="s">
        <v>136</v>
      </c>
      <c r="F438" s="52" t="s">
        <v>2009</v>
      </c>
      <c r="G438" s="52" t="s">
        <v>217</v>
      </c>
      <c r="H438" s="52" t="s">
        <v>2010</v>
      </c>
      <c r="I438" s="52">
        <v>871050</v>
      </c>
      <c r="J438" s="81" t="str">
        <f>VLOOKUP(I438,[1]Hoja6!A$1:B$57,2,FALSE)</f>
        <v>RADIOGRAFIA DE SACRO COCCIX</v>
      </c>
      <c r="K438" s="52"/>
      <c r="L438" s="32" t="s">
        <v>13</v>
      </c>
      <c r="M438" s="52">
        <v>1</v>
      </c>
      <c r="N438" s="74">
        <v>0</v>
      </c>
      <c r="O438" s="57">
        <f t="shared" ref="O438:O443" si="20">+N438*70%</f>
        <v>0</v>
      </c>
      <c r="P438" s="57">
        <f t="shared" ref="P438:P443" si="21">+N438*30%</f>
        <v>0</v>
      </c>
    </row>
    <row r="439" spans="1:16" x14ac:dyDescent="0.25">
      <c r="A439" s="50">
        <v>45440</v>
      </c>
      <c r="B439" s="51" t="s">
        <v>2008</v>
      </c>
      <c r="C439" s="52">
        <v>1071167898</v>
      </c>
      <c r="D439" s="78" t="s">
        <v>33</v>
      </c>
      <c r="E439" s="75" t="s">
        <v>136</v>
      </c>
      <c r="F439" s="52" t="s">
        <v>2009</v>
      </c>
      <c r="G439" s="52" t="s">
        <v>217</v>
      </c>
      <c r="H439" s="52" t="s">
        <v>2010</v>
      </c>
      <c r="I439" s="52">
        <v>873412</v>
      </c>
      <c r="J439" s="81" t="str">
        <f>VLOOKUP(I439,[1]Hoja6!A$1:B$57,2,FALSE)</f>
        <v>RADIOGRAFIA DE PELVIS (CADERA) COMPARATIVA    (54)</v>
      </c>
      <c r="K439" s="52"/>
      <c r="L439" s="32" t="s">
        <v>13</v>
      </c>
      <c r="M439" s="52">
        <v>1</v>
      </c>
      <c r="N439" s="74">
        <v>0</v>
      </c>
      <c r="O439" s="57">
        <f t="shared" si="20"/>
        <v>0</v>
      </c>
      <c r="P439" s="57">
        <f t="shared" si="21"/>
        <v>0</v>
      </c>
    </row>
    <row r="440" spans="1:16" x14ac:dyDescent="0.25">
      <c r="A440" s="50">
        <v>45440</v>
      </c>
      <c r="B440" s="51" t="s">
        <v>2011</v>
      </c>
      <c r="C440" s="52">
        <v>1071169757</v>
      </c>
      <c r="D440" s="78" t="s">
        <v>33</v>
      </c>
      <c r="E440" s="75" t="s">
        <v>391</v>
      </c>
      <c r="F440" s="52" t="s">
        <v>16</v>
      </c>
      <c r="G440" s="52" t="s">
        <v>217</v>
      </c>
      <c r="H440" s="52" t="s">
        <v>2012</v>
      </c>
      <c r="I440" s="52">
        <v>873210</v>
      </c>
      <c r="J440" s="81" t="str">
        <f>VLOOKUP(I440,[1]Hoja6!A$1:B$57,2,FALSE)</f>
        <v>RADIOGRAFIA DE DEDOS EN MANO</v>
      </c>
      <c r="K440" s="52"/>
      <c r="L440" s="32" t="s">
        <v>13</v>
      </c>
      <c r="M440" s="52">
        <v>1</v>
      </c>
      <c r="N440" s="74">
        <v>0</v>
      </c>
      <c r="O440" s="57">
        <f t="shared" si="20"/>
        <v>0</v>
      </c>
      <c r="P440" s="57">
        <f t="shared" si="21"/>
        <v>0</v>
      </c>
    </row>
    <row r="441" spans="1:16" x14ac:dyDescent="0.25">
      <c r="A441" s="50">
        <v>45440</v>
      </c>
      <c r="B441" s="51" t="s">
        <v>2008</v>
      </c>
      <c r="C441" s="52">
        <v>1071167898</v>
      </c>
      <c r="D441" s="78" t="s">
        <v>33</v>
      </c>
      <c r="E441" s="75" t="s">
        <v>136</v>
      </c>
      <c r="F441" s="52" t="s">
        <v>2009</v>
      </c>
      <c r="G441" s="52" t="s">
        <v>217</v>
      </c>
      <c r="H441" s="52" t="s">
        <v>2010</v>
      </c>
      <c r="I441" s="52">
        <v>873412</v>
      </c>
      <c r="J441" s="81" t="str">
        <f>VLOOKUP(I441,[1]Hoja6!A$1:B$57,2,FALSE)</f>
        <v>RADIOGRAFIA DE PELVIS (CADERA) COMPARATIVA    (54)</v>
      </c>
      <c r="K441" s="52"/>
      <c r="L441" s="32" t="s">
        <v>13</v>
      </c>
      <c r="M441" s="52">
        <v>1</v>
      </c>
      <c r="N441" s="74">
        <v>0</v>
      </c>
      <c r="O441" s="57">
        <f t="shared" si="20"/>
        <v>0</v>
      </c>
      <c r="P441" s="57">
        <f t="shared" si="21"/>
        <v>0</v>
      </c>
    </row>
    <row r="442" spans="1:16" x14ac:dyDescent="0.25">
      <c r="A442" s="50">
        <v>45440</v>
      </c>
      <c r="B442" s="51" t="s">
        <v>2013</v>
      </c>
      <c r="C442" s="52">
        <v>17331353</v>
      </c>
      <c r="D442" s="78" t="s">
        <v>34</v>
      </c>
      <c r="E442" s="75" t="s">
        <v>359</v>
      </c>
      <c r="F442" s="52" t="s">
        <v>16</v>
      </c>
      <c r="G442" s="52" t="s">
        <v>217</v>
      </c>
      <c r="H442" s="52" t="s">
        <v>2014</v>
      </c>
      <c r="I442" s="52">
        <v>871121</v>
      </c>
      <c r="J442" s="81" t="str">
        <f>VLOOKUP(I442,[1]Hoja6!A$1:B$57,2,FALSE)</f>
        <v>RADIOGRAFIA DE TORAX (P.A.O A.P.Y LATERAL, DECUBITO LATERAL, OBLICUAS O LATERAL CON BARIO)</v>
      </c>
      <c r="K442" s="52"/>
      <c r="L442" s="32" t="s">
        <v>13</v>
      </c>
      <c r="M442" s="52">
        <v>1</v>
      </c>
      <c r="N442" s="74">
        <v>0</v>
      </c>
      <c r="O442" s="57">
        <f t="shared" si="20"/>
        <v>0</v>
      </c>
      <c r="P442" s="57">
        <f t="shared" si="21"/>
        <v>0</v>
      </c>
    </row>
    <row r="443" spans="1:16" x14ac:dyDescent="0.25">
      <c r="A443" s="50">
        <v>45440</v>
      </c>
      <c r="B443" s="51" t="s">
        <v>2015</v>
      </c>
      <c r="C443" s="52">
        <v>20678756</v>
      </c>
      <c r="D443" s="78" t="s">
        <v>33</v>
      </c>
      <c r="E443" s="75" t="s">
        <v>37</v>
      </c>
      <c r="F443" s="52" t="s">
        <v>10</v>
      </c>
      <c r="G443" s="52" t="s">
        <v>50</v>
      </c>
      <c r="H443" s="52" t="s">
        <v>2016</v>
      </c>
      <c r="I443" s="52">
        <v>871121</v>
      </c>
      <c r="J443" s="79" t="str">
        <f>VLOOKUP(I443,[1]Hoja6!A$1:B$57,2,FALSE)</f>
        <v>RADIOGRAFIA DE TORAX (P.A.O A.P.Y LATERAL, DECUBITO LATERAL, OBLICUAS O LATERAL CON BARIO)</v>
      </c>
      <c r="K443" s="52"/>
      <c r="L443" s="32" t="s">
        <v>13</v>
      </c>
      <c r="M443" s="52">
        <v>1</v>
      </c>
      <c r="N443" s="74">
        <v>72000</v>
      </c>
      <c r="O443" s="57">
        <f t="shared" si="20"/>
        <v>50400</v>
      </c>
      <c r="P443" s="57">
        <f t="shared" si="21"/>
        <v>21600</v>
      </c>
    </row>
    <row r="444" spans="1:16" x14ac:dyDescent="0.25">
      <c r="A444" s="50">
        <v>45440</v>
      </c>
      <c r="B444" s="51" t="s">
        <v>2017</v>
      </c>
      <c r="C444" s="52">
        <v>20676327</v>
      </c>
      <c r="D444" s="78" t="s">
        <v>33</v>
      </c>
      <c r="E444" s="75" t="s">
        <v>53</v>
      </c>
      <c r="F444" s="52" t="s">
        <v>10</v>
      </c>
      <c r="G444" s="52" t="s">
        <v>50</v>
      </c>
      <c r="H444" s="52" t="s">
        <v>2018</v>
      </c>
      <c r="I444" s="52">
        <v>873420</v>
      </c>
      <c r="J444" s="81" t="str">
        <f>VLOOKUP(I444,[1]Hoja6!A$1:B$57,2,FALSE)</f>
        <v>RADIOGRAFIA DE RODILLA AP, LATERAL</v>
      </c>
      <c r="K444" s="52"/>
      <c r="L444" s="32" t="s">
        <v>13</v>
      </c>
      <c r="M444" s="52">
        <v>1</v>
      </c>
      <c r="N444" s="74">
        <v>65700</v>
      </c>
      <c r="O444" s="57">
        <f t="shared" ref="O444:O461" si="22">+N444*70%</f>
        <v>45990</v>
      </c>
      <c r="P444" s="57">
        <f t="shared" ref="P444:P461" si="23">+N444*30%</f>
        <v>19710</v>
      </c>
    </row>
    <row r="445" spans="1:16" x14ac:dyDescent="0.25">
      <c r="A445" s="50">
        <v>45440</v>
      </c>
      <c r="B445" s="51" t="s">
        <v>2017</v>
      </c>
      <c r="C445" s="52">
        <v>20676327</v>
      </c>
      <c r="D445" s="78" t="s">
        <v>33</v>
      </c>
      <c r="E445" s="75" t="s">
        <v>53</v>
      </c>
      <c r="F445" s="52" t="s">
        <v>10</v>
      </c>
      <c r="G445" s="52" t="s">
        <v>50</v>
      </c>
      <c r="H445" s="52" t="s">
        <v>2018</v>
      </c>
      <c r="I445" s="52">
        <v>873422</v>
      </c>
      <c r="J445" s="81" t="str">
        <f>VLOOKUP(I445,[1]Hoja6!A$1:B$57,2,FALSE)</f>
        <v>RADIOGRAFIA DE RODILLAS COMPARATIVAS POSICION VERTICAL (UNICAMENTE VISTA ANTEROPOSTERIOR)    (54)</v>
      </c>
      <c r="K445" s="52"/>
      <c r="L445" s="32" t="s">
        <v>13</v>
      </c>
      <c r="M445" s="52">
        <v>1</v>
      </c>
      <c r="N445" s="74">
        <v>29700</v>
      </c>
      <c r="O445" s="57">
        <f t="shared" si="22"/>
        <v>20790</v>
      </c>
      <c r="P445" s="57">
        <f t="shared" si="23"/>
        <v>8910</v>
      </c>
    </row>
    <row r="446" spans="1:16" x14ac:dyDescent="0.25">
      <c r="A446" s="50">
        <v>45440</v>
      </c>
      <c r="B446" s="51" t="s">
        <v>2019</v>
      </c>
      <c r="C446" s="52">
        <v>20423940</v>
      </c>
      <c r="D446" s="78" t="s">
        <v>33</v>
      </c>
      <c r="E446" s="75" t="s">
        <v>278</v>
      </c>
      <c r="F446" s="52" t="s">
        <v>1110</v>
      </c>
      <c r="G446" s="52" t="s">
        <v>50</v>
      </c>
      <c r="H446" s="52" t="s">
        <v>2020</v>
      </c>
      <c r="I446" s="52">
        <v>873411</v>
      </c>
      <c r="J446" s="81" t="str">
        <f>VLOOKUP(I446,[1]Hoja6!A$1:B$57,2,FALSE)</f>
        <v>RADIOGRAFIA DE PELVIS O  ARTICULACION COXO-FEMORAL  (AP, LATERAL )</v>
      </c>
      <c r="K446" s="52"/>
      <c r="L446" s="32" t="s">
        <v>13</v>
      </c>
      <c r="M446" s="52">
        <v>1</v>
      </c>
      <c r="N446" s="74">
        <v>72540</v>
      </c>
      <c r="O446" s="57">
        <f t="shared" si="22"/>
        <v>50778</v>
      </c>
      <c r="P446" s="57">
        <f t="shared" si="23"/>
        <v>21762</v>
      </c>
    </row>
    <row r="447" spans="1:16" x14ac:dyDescent="0.25">
      <c r="A447" s="50">
        <v>45440</v>
      </c>
      <c r="B447" s="51" t="s">
        <v>2019</v>
      </c>
      <c r="C447" s="52">
        <v>20423940</v>
      </c>
      <c r="D447" s="78" t="s">
        <v>33</v>
      </c>
      <c r="E447" s="75" t="s">
        <v>278</v>
      </c>
      <c r="F447" s="52" t="s">
        <v>1110</v>
      </c>
      <c r="G447" s="52" t="s">
        <v>50</v>
      </c>
      <c r="H447" s="52" t="s">
        <v>2020</v>
      </c>
      <c r="I447" s="52">
        <v>873412</v>
      </c>
      <c r="J447" s="81" t="str">
        <f>VLOOKUP(I447,[1]Hoja6!A$1:B$57,2,FALSE)</f>
        <v>RADIOGRAFIA DE PELVIS (CADERA) COMPARATIVA    (54)</v>
      </c>
      <c r="K447" s="52"/>
      <c r="L447" s="32" t="s">
        <v>13</v>
      </c>
      <c r="M447" s="52">
        <v>1</v>
      </c>
      <c r="N447" s="74">
        <v>38610</v>
      </c>
      <c r="O447" s="57">
        <f t="shared" si="22"/>
        <v>27027</v>
      </c>
      <c r="P447" s="57">
        <f t="shared" si="23"/>
        <v>11583</v>
      </c>
    </row>
    <row r="448" spans="1:16" x14ac:dyDescent="0.25">
      <c r="A448" s="50">
        <v>45440</v>
      </c>
      <c r="B448" s="51" t="s">
        <v>2021</v>
      </c>
      <c r="C448" s="52">
        <v>4134206</v>
      </c>
      <c r="D448" s="78" t="s">
        <v>33</v>
      </c>
      <c r="E448" s="75" t="s">
        <v>389</v>
      </c>
      <c r="F448" s="52" t="s">
        <v>16</v>
      </c>
      <c r="G448" s="52" t="s">
        <v>217</v>
      </c>
      <c r="H448" s="52" t="s">
        <v>2022</v>
      </c>
      <c r="I448" s="52">
        <v>871121</v>
      </c>
      <c r="J448" s="81" t="str">
        <f>VLOOKUP(I448,[1]Hoja6!A$1:B$57,2,FALSE)</f>
        <v>RADIOGRAFIA DE TORAX (P.A.O A.P.Y LATERAL, DECUBITO LATERAL, OBLICUAS O LATERAL CON BARIO)</v>
      </c>
      <c r="K448" s="52"/>
      <c r="L448" s="32" t="s">
        <v>13</v>
      </c>
      <c r="M448" s="52">
        <v>1</v>
      </c>
      <c r="N448" s="74">
        <v>0</v>
      </c>
      <c r="O448" s="57">
        <f t="shared" si="22"/>
        <v>0</v>
      </c>
      <c r="P448" s="57">
        <f t="shared" si="23"/>
        <v>0</v>
      </c>
    </row>
    <row r="449" spans="1:16" x14ac:dyDescent="0.25">
      <c r="A449" s="50">
        <v>45441</v>
      </c>
      <c r="B449" s="51" t="s">
        <v>2023</v>
      </c>
      <c r="C449" s="52">
        <v>1071166092</v>
      </c>
      <c r="D449" s="78" t="s">
        <v>33</v>
      </c>
      <c r="E449" s="75" t="s">
        <v>202</v>
      </c>
      <c r="F449" s="52" t="s">
        <v>10</v>
      </c>
      <c r="G449" s="52" t="s">
        <v>50</v>
      </c>
      <c r="H449" s="52" t="s">
        <v>2024</v>
      </c>
      <c r="I449" s="52">
        <v>871040</v>
      </c>
      <c r="J449" s="81" t="str">
        <f>VLOOKUP(I449,[1]Hoja6!A$1:B$57,2,FALSE)</f>
        <v>RADIOGRAFIA DE COLUMNA LUMBOSACRA</v>
      </c>
      <c r="K449" s="52"/>
      <c r="L449" s="32" t="s">
        <v>27</v>
      </c>
      <c r="M449" s="52">
        <v>1</v>
      </c>
      <c r="N449" s="74">
        <v>101430</v>
      </c>
      <c r="O449" s="57">
        <f t="shared" si="22"/>
        <v>71001</v>
      </c>
      <c r="P449" s="57">
        <f t="shared" si="23"/>
        <v>30429</v>
      </c>
    </row>
    <row r="450" spans="1:16" x14ac:dyDescent="0.25">
      <c r="A450" s="50">
        <v>45441</v>
      </c>
      <c r="B450" s="51" t="s">
        <v>2023</v>
      </c>
      <c r="C450" s="52">
        <v>1071166092</v>
      </c>
      <c r="D450" s="78" t="s">
        <v>33</v>
      </c>
      <c r="E450" s="75" t="s">
        <v>202</v>
      </c>
      <c r="F450" s="52" t="s">
        <v>10</v>
      </c>
      <c r="G450" s="52" t="s">
        <v>50</v>
      </c>
      <c r="H450" s="52" t="s">
        <v>2024</v>
      </c>
      <c r="I450" s="52">
        <v>873420</v>
      </c>
      <c r="J450" s="81" t="str">
        <f>VLOOKUP(I450,[1]Hoja6!A$1:B$57,2,FALSE)</f>
        <v>RADIOGRAFIA DE RODILLA AP, LATERAL</v>
      </c>
      <c r="K450" s="52"/>
      <c r="L450" s="32" t="s">
        <v>27</v>
      </c>
      <c r="M450" s="52">
        <v>1</v>
      </c>
      <c r="N450" s="74">
        <v>65700</v>
      </c>
      <c r="O450" s="57">
        <f t="shared" si="22"/>
        <v>45990</v>
      </c>
      <c r="P450" s="57">
        <f t="shared" si="23"/>
        <v>19710</v>
      </c>
    </row>
    <row r="451" spans="1:16" x14ac:dyDescent="0.25">
      <c r="A451" s="50">
        <v>45441</v>
      </c>
      <c r="B451" s="51" t="s">
        <v>2023</v>
      </c>
      <c r="C451" s="52">
        <v>1071166092</v>
      </c>
      <c r="D451" s="78" t="s">
        <v>33</v>
      </c>
      <c r="E451" s="75" t="s">
        <v>202</v>
      </c>
      <c r="F451" s="52" t="s">
        <v>10</v>
      </c>
      <c r="G451" s="52" t="s">
        <v>50</v>
      </c>
      <c r="H451" s="52" t="s">
        <v>2024</v>
      </c>
      <c r="I451" s="52">
        <v>873422</v>
      </c>
      <c r="J451" s="79" t="str">
        <f>VLOOKUP(I451,[1]Hoja6!A$1:B$57,2,FALSE)</f>
        <v>RADIOGRAFIA DE RODILLAS COMPARATIVAS POSICION VERTICAL (UNICAMENTE VISTA ANTEROPOSTERIOR)    (54)</v>
      </c>
      <c r="K451" s="52"/>
      <c r="L451" s="32" t="s">
        <v>27</v>
      </c>
      <c r="M451" s="52">
        <v>1</v>
      </c>
      <c r="N451" s="74">
        <v>29700</v>
      </c>
      <c r="O451" s="57">
        <f t="shared" si="22"/>
        <v>20790</v>
      </c>
      <c r="P451" s="57">
        <f t="shared" si="23"/>
        <v>8910</v>
      </c>
    </row>
    <row r="452" spans="1:16" x14ac:dyDescent="0.25">
      <c r="A452" s="50">
        <v>45441</v>
      </c>
      <c r="B452" s="51" t="s">
        <v>2025</v>
      </c>
      <c r="C452" s="52">
        <v>20675498</v>
      </c>
      <c r="D452" s="78" t="s">
        <v>33</v>
      </c>
      <c r="E452" s="75" t="s">
        <v>35</v>
      </c>
      <c r="F452" s="52" t="s">
        <v>1110</v>
      </c>
      <c r="G452" s="52" t="s">
        <v>50</v>
      </c>
      <c r="H452" s="52" t="s">
        <v>2026</v>
      </c>
      <c r="I452" s="52">
        <v>873412</v>
      </c>
      <c r="J452" s="81" t="str">
        <f>VLOOKUP(I452,[1]Hoja6!A$1:B$57,2,FALSE)</f>
        <v>RADIOGRAFIA DE PELVIS (CADERA) COMPARATIVA    (54)</v>
      </c>
      <c r="K452" s="52"/>
      <c r="L452" s="32" t="s">
        <v>27</v>
      </c>
      <c r="M452" s="52">
        <v>1</v>
      </c>
      <c r="N452" s="74">
        <v>38610</v>
      </c>
      <c r="O452" s="57">
        <f t="shared" si="22"/>
        <v>27027</v>
      </c>
      <c r="P452" s="57">
        <f t="shared" si="23"/>
        <v>11583</v>
      </c>
    </row>
    <row r="453" spans="1:16" x14ac:dyDescent="0.25">
      <c r="A453" s="50">
        <v>45441</v>
      </c>
      <c r="B453" s="51" t="s">
        <v>2025</v>
      </c>
      <c r="C453" s="52">
        <v>20675498</v>
      </c>
      <c r="D453" s="78" t="s">
        <v>33</v>
      </c>
      <c r="E453" s="75" t="s">
        <v>35</v>
      </c>
      <c r="F453" s="52" t="s">
        <v>1110</v>
      </c>
      <c r="G453" s="52" t="s">
        <v>50</v>
      </c>
      <c r="H453" s="52" t="s">
        <v>2027</v>
      </c>
      <c r="I453" s="52">
        <v>873411</v>
      </c>
      <c r="J453" s="81" t="str">
        <f>VLOOKUP(I453,[1]Hoja6!A$1:B$57,2,FALSE)</f>
        <v>RADIOGRAFIA DE PELVIS O  ARTICULACION COXO-FEMORAL  (AP, LATERAL )</v>
      </c>
      <c r="K453" s="52"/>
      <c r="L453" s="32" t="s">
        <v>27</v>
      </c>
      <c r="M453" s="52">
        <v>1</v>
      </c>
      <c r="N453" s="74">
        <v>72540</v>
      </c>
      <c r="O453" s="57">
        <f t="shared" si="22"/>
        <v>50778</v>
      </c>
      <c r="P453" s="57">
        <f t="shared" si="23"/>
        <v>21762</v>
      </c>
    </row>
    <row r="454" spans="1:16" x14ac:dyDescent="0.25">
      <c r="A454" s="50">
        <v>45441</v>
      </c>
      <c r="B454" s="51" t="s">
        <v>2025</v>
      </c>
      <c r="C454" s="52">
        <v>20675498</v>
      </c>
      <c r="D454" s="78" t="s">
        <v>33</v>
      </c>
      <c r="E454" s="75" t="s">
        <v>35</v>
      </c>
      <c r="F454" s="52" t="s">
        <v>1110</v>
      </c>
      <c r="G454" s="52" t="s">
        <v>50</v>
      </c>
      <c r="H454" s="52" t="s">
        <v>2027</v>
      </c>
      <c r="I454" s="52">
        <v>873312</v>
      </c>
      <c r="J454" s="81" t="str">
        <f>VLOOKUP(I454,[1]Hoja6!A$1:B$57,2,FALSE)</f>
        <v>RADIOGRAFIA DE FEMUR AP Y  LATERAL</v>
      </c>
      <c r="K454" s="52"/>
      <c r="L454" s="32" t="s">
        <v>27</v>
      </c>
      <c r="M454" s="52">
        <v>2</v>
      </c>
      <c r="N454" s="74">
        <v>170820</v>
      </c>
      <c r="O454" s="57">
        <f t="shared" si="22"/>
        <v>119573.99999999999</v>
      </c>
      <c r="P454" s="57">
        <f t="shared" si="23"/>
        <v>51246</v>
      </c>
    </row>
    <row r="455" spans="1:16" x14ac:dyDescent="0.25">
      <c r="A455" s="50">
        <v>45441</v>
      </c>
      <c r="B455" s="51" t="s">
        <v>1283</v>
      </c>
      <c r="C455" s="52">
        <v>79378952</v>
      </c>
      <c r="D455" s="78" t="s">
        <v>34</v>
      </c>
      <c r="E455" s="75" t="s">
        <v>149</v>
      </c>
      <c r="F455" s="52" t="s">
        <v>1110</v>
      </c>
      <c r="G455" s="52" t="s">
        <v>31</v>
      </c>
      <c r="H455" s="52" t="s">
        <v>2028</v>
      </c>
      <c r="I455" s="52">
        <v>871121</v>
      </c>
      <c r="J455" s="79" t="str">
        <f>VLOOKUP(I455,[1]Hoja6!A$1:B$57,2,FALSE)</f>
        <v>RADIOGRAFIA DE TORAX (P.A.O A.P.Y LATERAL, DECUBITO LATERAL, OBLICUAS O LATERAL CON BARIO)</v>
      </c>
      <c r="K455" s="52"/>
      <c r="L455" s="32" t="s">
        <v>27</v>
      </c>
      <c r="M455" s="52">
        <v>1</v>
      </c>
      <c r="N455" s="74"/>
      <c r="O455" s="57">
        <f t="shared" si="22"/>
        <v>0</v>
      </c>
      <c r="P455" s="57">
        <f t="shared" si="23"/>
        <v>0</v>
      </c>
    </row>
    <row r="456" spans="1:16" x14ac:dyDescent="0.25">
      <c r="A456" s="50">
        <v>45441</v>
      </c>
      <c r="B456" s="51" t="s">
        <v>2029</v>
      </c>
      <c r="C456" s="52">
        <v>28098869</v>
      </c>
      <c r="D456" s="78" t="s">
        <v>33</v>
      </c>
      <c r="E456" s="75" t="s">
        <v>149</v>
      </c>
      <c r="F456" s="52" t="s">
        <v>16</v>
      </c>
      <c r="G456" s="52" t="s">
        <v>50</v>
      </c>
      <c r="H456" s="52" t="s">
        <v>2030</v>
      </c>
      <c r="I456" s="52">
        <v>873420</v>
      </c>
      <c r="J456" s="81" t="str">
        <f>VLOOKUP(I456,[1]Hoja6!A$1:B$57,2,FALSE)</f>
        <v>RADIOGRAFIA DE RODILLA AP, LATERAL</v>
      </c>
      <c r="K456" s="52"/>
      <c r="L456" s="32" t="s">
        <v>27</v>
      </c>
      <c r="M456" s="52">
        <v>1</v>
      </c>
      <c r="N456" s="74">
        <v>75920</v>
      </c>
      <c r="O456" s="57">
        <f t="shared" si="22"/>
        <v>53144</v>
      </c>
      <c r="P456" s="57">
        <f t="shared" si="23"/>
        <v>22776</v>
      </c>
    </row>
    <row r="457" spans="1:16" x14ac:dyDescent="0.25">
      <c r="A457" s="50">
        <v>45441</v>
      </c>
      <c r="B457" s="51" t="s">
        <v>2029</v>
      </c>
      <c r="C457" s="52">
        <v>28098869</v>
      </c>
      <c r="D457" s="78" t="s">
        <v>33</v>
      </c>
      <c r="E457" s="75" t="s">
        <v>149</v>
      </c>
      <c r="F457" s="52" t="s">
        <v>16</v>
      </c>
      <c r="G457" s="52" t="s">
        <v>50</v>
      </c>
      <c r="H457" s="52" t="s">
        <v>2030</v>
      </c>
      <c r="I457" s="52">
        <v>873422</v>
      </c>
      <c r="J457" s="79" t="str">
        <f>VLOOKUP(I457,[1]Hoja6!A$1:B$57,2,FALSE)</f>
        <v>RADIOGRAFIA DE RODILLAS COMPARATIVAS POSICION VERTICAL (UNICAMENTE VISTA ANTEROPOSTERIOR)    (54)</v>
      </c>
      <c r="K457" s="52"/>
      <c r="L457" s="32" t="s">
        <v>27</v>
      </c>
      <c r="M457" s="52">
        <v>1</v>
      </c>
      <c r="N457" s="74">
        <v>34320</v>
      </c>
      <c r="O457" s="57">
        <f t="shared" si="22"/>
        <v>24024</v>
      </c>
      <c r="P457" s="57">
        <f t="shared" si="23"/>
        <v>10296</v>
      </c>
    </row>
    <row r="458" spans="1:16" x14ac:dyDescent="0.25">
      <c r="A458" s="50">
        <v>45441</v>
      </c>
      <c r="B458" s="51" t="s">
        <v>2031</v>
      </c>
      <c r="C458" s="52">
        <v>1076921529</v>
      </c>
      <c r="D458" s="78" t="s">
        <v>34</v>
      </c>
      <c r="E458" s="75" t="s">
        <v>247</v>
      </c>
      <c r="F458" s="52" t="s">
        <v>10</v>
      </c>
      <c r="G458" s="52" t="s">
        <v>31</v>
      </c>
      <c r="H458" s="52" t="s">
        <v>2032</v>
      </c>
      <c r="I458" s="52">
        <v>871121</v>
      </c>
      <c r="J458" s="79" t="str">
        <f>VLOOKUP(I458,[1]Hoja6!A$1:B$57,2,FALSE)</f>
        <v>RADIOGRAFIA DE TORAX (P.A.O A.P.Y LATERAL, DECUBITO LATERAL, OBLICUAS O LATERAL CON BARIO)</v>
      </c>
      <c r="K458" s="52"/>
      <c r="L458" s="32" t="s">
        <v>27</v>
      </c>
      <c r="M458" s="52">
        <v>1</v>
      </c>
      <c r="N458" s="74"/>
      <c r="O458" s="57">
        <f t="shared" si="22"/>
        <v>0</v>
      </c>
      <c r="P458" s="57">
        <f t="shared" si="23"/>
        <v>0</v>
      </c>
    </row>
    <row r="459" spans="1:16" x14ac:dyDescent="0.25">
      <c r="A459" s="50">
        <v>45441</v>
      </c>
      <c r="B459" s="51" t="s">
        <v>2033</v>
      </c>
      <c r="C459" s="52">
        <v>5625295</v>
      </c>
      <c r="D459" s="78" t="s">
        <v>34</v>
      </c>
      <c r="E459" s="75" t="s">
        <v>206</v>
      </c>
      <c r="F459" s="52" t="s">
        <v>16</v>
      </c>
      <c r="G459" s="52" t="s">
        <v>50</v>
      </c>
      <c r="H459" s="52" t="s">
        <v>2034</v>
      </c>
      <c r="I459" s="52">
        <v>871121</v>
      </c>
      <c r="J459" s="79" t="str">
        <f>VLOOKUP(I459,[1]Hoja6!A$1:B$57,2,FALSE)</f>
        <v>RADIOGRAFIA DE TORAX (P.A.O A.P.Y LATERAL, DECUBITO LATERAL, OBLICUAS O LATERAL CON BARIO)</v>
      </c>
      <c r="K459" s="52"/>
      <c r="L459" s="32" t="s">
        <v>27</v>
      </c>
      <c r="M459" s="52">
        <v>1</v>
      </c>
      <c r="N459" s="74">
        <v>83200</v>
      </c>
      <c r="O459" s="57">
        <f t="shared" si="22"/>
        <v>58239.999999999993</v>
      </c>
      <c r="P459" s="57">
        <f t="shared" si="23"/>
        <v>24960</v>
      </c>
    </row>
    <row r="460" spans="1:16" x14ac:dyDescent="0.25">
      <c r="A460" s="50">
        <v>45441</v>
      </c>
      <c r="B460" s="51" t="s">
        <v>2035</v>
      </c>
      <c r="C460" s="52">
        <v>30937613</v>
      </c>
      <c r="D460" s="78" t="s">
        <v>33</v>
      </c>
      <c r="E460" s="75" t="s">
        <v>56</v>
      </c>
      <c r="F460" s="52" t="s">
        <v>1110</v>
      </c>
      <c r="G460" s="52" t="s">
        <v>50</v>
      </c>
      <c r="H460" s="52" t="s">
        <v>2036</v>
      </c>
      <c r="I460" s="52">
        <v>873122</v>
      </c>
      <c r="J460" s="81" t="str">
        <f>VLOOKUP(I460,[1]Hoja6!A$1:B$57,2,FALSE)</f>
        <v>RADIOGRAFIA DE ANTEBRAZO</v>
      </c>
      <c r="K460" s="52"/>
      <c r="L460" s="32" t="s">
        <v>27</v>
      </c>
      <c r="M460" s="52">
        <v>1</v>
      </c>
      <c r="N460" s="74">
        <v>65880</v>
      </c>
      <c r="O460" s="57">
        <f t="shared" si="22"/>
        <v>46116</v>
      </c>
      <c r="P460" s="57">
        <f t="shared" si="23"/>
        <v>19764</v>
      </c>
    </row>
    <row r="461" spans="1:16" x14ac:dyDescent="0.25">
      <c r="A461" s="50">
        <v>45441</v>
      </c>
      <c r="B461" s="51" t="s">
        <v>1846</v>
      </c>
      <c r="C461" s="52">
        <v>30937613</v>
      </c>
      <c r="D461" s="78" t="s">
        <v>33</v>
      </c>
      <c r="E461" s="75" t="s">
        <v>56</v>
      </c>
      <c r="F461" s="52" t="s">
        <v>1110</v>
      </c>
      <c r="G461" s="52" t="s">
        <v>50</v>
      </c>
      <c r="H461" s="52" t="s">
        <v>2036</v>
      </c>
      <c r="I461" s="52">
        <v>873206</v>
      </c>
      <c r="J461" s="81" t="str">
        <f>VLOOKUP(I461,[1]Hoja6!A$1:B$57,2,FALSE)</f>
        <v>RADIOGRAFIA DE MUÑECA</v>
      </c>
      <c r="K461" s="52"/>
      <c r="L461" s="32" t="s">
        <v>27</v>
      </c>
      <c r="M461" s="52">
        <v>1</v>
      </c>
      <c r="N461" s="74">
        <v>65880</v>
      </c>
      <c r="O461" s="57">
        <f t="shared" si="22"/>
        <v>46116</v>
      </c>
      <c r="P461" s="57">
        <f t="shared" si="23"/>
        <v>19764</v>
      </c>
    </row>
    <row r="462" spans="1:16" x14ac:dyDescent="0.25">
      <c r="A462" s="50">
        <v>45441</v>
      </c>
      <c r="B462" s="51" t="s">
        <v>2037</v>
      </c>
      <c r="C462" s="52" t="s">
        <v>2038</v>
      </c>
      <c r="D462" s="78" t="s">
        <v>33</v>
      </c>
      <c r="E462" s="75" t="s">
        <v>172</v>
      </c>
      <c r="F462" s="52" t="s">
        <v>1110</v>
      </c>
      <c r="G462" s="52" t="s">
        <v>50</v>
      </c>
      <c r="H462" s="52" t="s">
        <v>2039</v>
      </c>
      <c r="I462" s="52">
        <v>873303</v>
      </c>
      <c r="J462" s="81" t="str">
        <f>VLOOKUP(I462,[1]Hoja6!A$1:B$57,2,FALSE)</f>
        <v>RADIOGRAFIA COMPARATIVA DE PIES CON APOYO (AP Y LATERAL)</v>
      </c>
      <c r="K462" s="52"/>
      <c r="L462" s="32" t="s">
        <v>27</v>
      </c>
      <c r="M462" s="52">
        <v>1</v>
      </c>
      <c r="N462" s="74">
        <v>29700</v>
      </c>
      <c r="O462" s="57">
        <f t="shared" ref="O462:O468" si="24">+N462*70%</f>
        <v>20790</v>
      </c>
      <c r="P462" s="57">
        <f t="shared" ref="P462:P468" si="25">+N462*30%</f>
        <v>8910</v>
      </c>
    </row>
    <row r="463" spans="1:16" x14ac:dyDescent="0.25">
      <c r="A463" s="50">
        <v>45441</v>
      </c>
      <c r="B463" s="51" t="s">
        <v>2037</v>
      </c>
      <c r="C463" s="52" t="s">
        <v>2038</v>
      </c>
      <c r="D463" s="78" t="s">
        <v>33</v>
      </c>
      <c r="E463" s="75" t="s">
        <v>172</v>
      </c>
      <c r="F463" s="52" t="s">
        <v>1110</v>
      </c>
      <c r="G463" s="52" t="s">
        <v>50</v>
      </c>
      <c r="H463" s="52" t="s">
        <v>2039</v>
      </c>
      <c r="I463" s="52">
        <v>873333</v>
      </c>
      <c r="J463" s="81" t="str">
        <f>VLOOKUP(I463,[1]Hoja6!A$1:B$57,2,FALSE)</f>
        <v>RADIOGRAFÍA DE PIE (AP, LATERAL Y OBLICUA)</v>
      </c>
      <c r="K463" s="52"/>
      <c r="L463" s="32" t="s">
        <v>27</v>
      </c>
      <c r="M463" s="52">
        <v>1</v>
      </c>
      <c r="N463" s="74">
        <v>65880</v>
      </c>
      <c r="O463" s="57">
        <f t="shared" si="24"/>
        <v>46116</v>
      </c>
      <c r="P463" s="57">
        <f t="shared" si="25"/>
        <v>19764</v>
      </c>
    </row>
    <row r="464" spans="1:16" x14ac:dyDescent="0.25">
      <c r="A464" s="50">
        <v>45441</v>
      </c>
      <c r="B464" s="51" t="s">
        <v>2042</v>
      </c>
      <c r="C464" s="52">
        <v>41382495</v>
      </c>
      <c r="D464" s="78" t="s">
        <v>33</v>
      </c>
      <c r="E464" s="75" t="s">
        <v>2040</v>
      </c>
      <c r="F464" s="52" t="s">
        <v>365</v>
      </c>
      <c r="G464" s="52" t="s">
        <v>31</v>
      </c>
      <c r="H464" s="52" t="s">
        <v>2041</v>
      </c>
      <c r="I464" s="52">
        <v>871121</v>
      </c>
      <c r="J464" s="79" t="str">
        <f>VLOOKUP(I464,[1]Hoja6!A$1:B$57,2,FALSE)</f>
        <v>RADIOGRAFIA DE TORAX (P.A.O A.P.Y LATERAL, DECUBITO LATERAL, OBLICUAS O LATERAL CON BARIO)</v>
      </c>
      <c r="K464" s="52"/>
      <c r="L464" s="32" t="s">
        <v>27</v>
      </c>
      <c r="M464" s="52">
        <v>1</v>
      </c>
      <c r="N464" s="74"/>
      <c r="O464" s="57">
        <f t="shared" si="24"/>
        <v>0</v>
      </c>
      <c r="P464" s="57">
        <f t="shared" si="25"/>
        <v>0</v>
      </c>
    </row>
    <row r="465" spans="1:16" x14ac:dyDescent="0.25">
      <c r="A465" s="50">
        <v>45441</v>
      </c>
      <c r="B465" s="51" t="s">
        <v>2043</v>
      </c>
      <c r="C465" s="52">
        <v>3068395</v>
      </c>
      <c r="D465" s="78" t="s">
        <v>34</v>
      </c>
      <c r="E465" s="75" t="s">
        <v>39</v>
      </c>
      <c r="F465" s="52" t="s">
        <v>10</v>
      </c>
      <c r="G465" s="52" t="s">
        <v>31</v>
      </c>
      <c r="H465" s="52" t="s">
        <v>2044</v>
      </c>
      <c r="I465" s="52">
        <v>871121</v>
      </c>
      <c r="J465" s="79" t="str">
        <f>VLOOKUP(I465,[1]Hoja6!A$1:B$57,2,FALSE)</f>
        <v>RADIOGRAFIA DE TORAX (P.A.O A.P.Y LATERAL, DECUBITO LATERAL, OBLICUAS O LATERAL CON BARIO)</v>
      </c>
      <c r="K465" s="52"/>
      <c r="L465" s="32" t="s">
        <v>27</v>
      </c>
      <c r="M465" s="52">
        <v>1</v>
      </c>
      <c r="N465" s="74"/>
      <c r="O465" s="57">
        <f t="shared" si="24"/>
        <v>0</v>
      </c>
      <c r="P465" s="57">
        <f t="shared" si="25"/>
        <v>0</v>
      </c>
    </row>
    <row r="466" spans="1:16" x14ac:dyDescent="0.25">
      <c r="A466" s="50">
        <v>45441</v>
      </c>
      <c r="B466" s="51" t="s">
        <v>2045</v>
      </c>
      <c r="C466" s="52">
        <v>1015995993</v>
      </c>
      <c r="D466" s="78" t="s">
        <v>34</v>
      </c>
      <c r="E466" s="75" t="s">
        <v>266</v>
      </c>
      <c r="F466" s="52" t="s">
        <v>30</v>
      </c>
      <c r="G466" s="52" t="s">
        <v>31</v>
      </c>
      <c r="H466" s="52" t="s">
        <v>2046</v>
      </c>
      <c r="I466" s="52">
        <v>873420</v>
      </c>
      <c r="J466" s="81" t="str">
        <f>VLOOKUP(I466,[1]Hoja6!A$1:B$57,2,FALSE)</f>
        <v>RADIOGRAFIA DE RODILLA AP, LATERAL</v>
      </c>
      <c r="K466" s="52"/>
      <c r="L466" s="32" t="s">
        <v>27</v>
      </c>
      <c r="M466" s="52">
        <v>1</v>
      </c>
      <c r="N466" s="74"/>
      <c r="O466" s="57">
        <f t="shared" si="24"/>
        <v>0</v>
      </c>
      <c r="P466" s="57">
        <f t="shared" si="25"/>
        <v>0</v>
      </c>
    </row>
    <row r="467" spans="1:16" x14ac:dyDescent="0.25">
      <c r="A467" s="50">
        <v>45441</v>
      </c>
      <c r="B467" s="51" t="s">
        <v>2047</v>
      </c>
      <c r="C467" s="52">
        <v>1019606492</v>
      </c>
      <c r="D467" s="78" t="s">
        <v>34</v>
      </c>
      <c r="E467" s="75" t="s">
        <v>344</v>
      </c>
      <c r="F467" s="52" t="s">
        <v>1110</v>
      </c>
      <c r="G467" s="52" t="s">
        <v>31</v>
      </c>
      <c r="H467" s="52" t="s">
        <v>2048</v>
      </c>
      <c r="I467" s="52">
        <v>873420</v>
      </c>
      <c r="J467" s="81" t="str">
        <f>VLOOKUP(I467,[1]Hoja6!A$1:B$57,2,FALSE)</f>
        <v>RADIOGRAFIA DE RODILLA AP, LATERAL</v>
      </c>
      <c r="K467" s="52"/>
      <c r="L467" s="32" t="s">
        <v>27</v>
      </c>
      <c r="M467" s="52">
        <v>1</v>
      </c>
      <c r="N467" s="74"/>
      <c r="O467" s="57">
        <f t="shared" si="24"/>
        <v>0</v>
      </c>
      <c r="P467" s="57">
        <f t="shared" si="25"/>
        <v>0</v>
      </c>
    </row>
    <row r="468" spans="1:16" x14ac:dyDescent="0.25">
      <c r="A468" s="50">
        <v>45441</v>
      </c>
      <c r="B468" s="51" t="s">
        <v>2049</v>
      </c>
      <c r="C468" s="52">
        <v>1071163714</v>
      </c>
      <c r="D468" s="78" t="s">
        <v>34</v>
      </c>
      <c r="E468" s="75" t="s">
        <v>322</v>
      </c>
      <c r="F468" s="52" t="s">
        <v>1110</v>
      </c>
      <c r="G468" s="52" t="s">
        <v>31</v>
      </c>
      <c r="H468" s="52" t="s">
        <v>2050</v>
      </c>
      <c r="I468" s="52">
        <v>873210</v>
      </c>
      <c r="J468" s="81" t="str">
        <f>VLOOKUP(I468,[1]Hoja6!A$1:B$57,2,FALSE)</f>
        <v>RADIOGRAFIA DE DEDOS EN MANO</v>
      </c>
      <c r="K468" s="52"/>
      <c r="L468" s="32" t="s">
        <v>27</v>
      </c>
      <c r="M468" s="52">
        <v>1</v>
      </c>
      <c r="N468" s="74"/>
      <c r="O468" s="57">
        <f t="shared" si="24"/>
        <v>0</v>
      </c>
      <c r="P468" s="57">
        <f t="shared" si="25"/>
        <v>0</v>
      </c>
    </row>
    <row r="469" spans="1:16" x14ac:dyDescent="0.25">
      <c r="A469" s="50">
        <v>45442</v>
      </c>
      <c r="B469" s="50" t="s">
        <v>2051</v>
      </c>
      <c r="C469" s="52">
        <v>3069402</v>
      </c>
      <c r="D469" s="78" t="s">
        <v>34</v>
      </c>
      <c r="E469" s="75" t="s">
        <v>125</v>
      </c>
      <c r="F469" s="52" t="s">
        <v>16</v>
      </c>
      <c r="G469" s="52" t="s">
        <v>217</v>
      </c>
      <c r="H469" s="52" t="s">
        <v>2052</v>
      </c>
      <c r="I469" s="52">
        <v>871111</v>
      </c>
      <c r="J469" s="81" t="str">
        <f>VLOOKUP(I469,[1]Hoja6!A$1:B$57,2,FALSE)</f>
        <v>RADIOGRAFIA DE REJA COSTAL</v>
      </c>
      <c r="K469" s="52"/>
      <c r="L469" s="32" t="s">
        <v>13</v>
      </c>
      <c r="M469" s="52">
        <v>1</v>
      </c>
      <c r="N469" s="74">
        <v>0</v>
      </c>
      <c r="O469" s="57">
        <f t="shared" ref="O469:O474" si="26">+N469*70%</f>
        <v>0</v>
      </c>
      <c r="P469" s="57">
        <f t="shared" ref="P469:P474" si="27">+N469*30%</f>
        <v>0</v>
      </c>
    </row>
    <row r="470" spans="1:16" x14ac:dyDescent="0.25">
      <c r="A470" s="50">
        <v>45442</v>
      </c>
      <c r="B470" s="50" t="s">
        <v>2051</v>
      </c>
      <c r="C470" s="52">
        <v>3069402</v>
      </c>
      <c r="D470" s="78" t="s">
        <v>34</v>
      </c>
      <c r="E470" s="75" t="s">
        <v>125</v>
      </c>
      <c r="F470" s="52" t="s">
        <v>16</v>
      </c>
      <c r="G470" s="52" t="s">
        <v>217</v>
      </c>
      <c r="H470" s="52" t="s">
        <v>2052</v>
      </c>
      <c r="I470" s="52">
        <v>871121</v>
      </c>
      <c r="J470" s="58" t="str">
        <f>VLOOKUP(I470,[1]Hoja6!A$1:B$57,2,FALSE)</f>
        <v>RADIOGRAFIA DE TORAX (P.A.O A.P.Y LATERAL, DECUBITO LATERAL, OBLICUAS O LATERAL CON BARIO)</v>
      </c>
      <c r="K470" s="52"/>
      <c r="L470" s="32" t="s">
        <v>13</v>
      </c>
      <c r="M470" s="52">
        <v>1</v>
      </c>
      <c r="N470" s="74">
        <v>0</v>
      </c>
      <c r="O470" s="57">
        <f t="shared" si="26"/>
        <v>0</v>
      </c>
      <c r="P470" s="57">
        <f t="shared" si="27"/>
        <v>0</v>
      </c>
    </row>
    <row r="471" spans="1:16" x14ac:dyDescent="0.25">
      <c r="A471" s="50">
        <v>45442</v>
      </c>
      <c r="B471" s="51" t="s">
        <v>1697</v>
      </c>
      <c r="C471" s="52">
        <v>20679000</v>
      </c>
      <c r="D471" s="78" t="s">
        <v>33</v>
      </c>
      <c r="E471" s="75" t="s">
        <v>47</v>
      </c>
      <c r="F471" s="52" t="s">
        <v>10</v>
      </c>
      <c r="G471" s="52" t="s">
        <v>50</v>
      </c>
      <c r="H471" s="52" t="s">
        <v>2053</v>
      </c>
      <c r="I471" s="52">
        <v>873420</v>
      </c>
      <c r="J471" s="58" t="str">
        <f>VLOOKUP(I471,[1]Hoja6!A$1:B$57,2,FALSE)</f>
        <v>RADIOGRAFIA DE RODILLA AP, LATERAL</v>
      </c>
      <c r="K471" s="52"/>
      <c r="L471" s="32" t="s">
        <v>13</v>
      </c>
      <c r="M471" s="52">
        <v>1</v>
      </c>
      <c r="N471" s="74">
        <v>65700</v>
      </c>
      <c r="O471" s="57">
        <f t="shared" si="26"/>
        <v>45990</v>
      </c>
      <c r="P471" s="57">
        <f t="shared" si="27"/>
        <v>19710</v>
      </c>
    </row>
    <row r="472" spans="1:16" x14ac:dyDescent="0.25">
      <c r="A472" s="50">
        <v>45442</v>
      </c>
      <c r="B472" s="51" t="s">
        <v>2054</v>
      </c>
      <c r="C472" s="52">
        <v>41568874</v>
      </c>
      <c r="D472" s="78" t="s">
        <v>33</v>
      </c>
      <c r="E472" s="75" t="s">
        <v>244</v>
      </c>
      <c r="F472" s="52" t="s">
        <v>1110</v>
      </c>
      <c r="G472" s="52" t="s">
        <v>217</v>
      </c>
      <c r="H472" s="52" t="s">
        <v>2055</v>
      </c>
      <c r="I472" s="52">
        <v>871121</v>
      </c>
      <c r="J472" s="58" t="str">
        <f>VLOOKUP(I472,[1]Hoja6!A$1:B$57,2,FALSE)</f>
        <v>RADIOGRAFIA DE TORAX (P.A.O A.P.Y LATERAL, DECUBITO LATERAL, OBLICUAS O LATERAL CON BARIO)</v>
      </c>
      <c r="K472" s="52"/>
      <c r="L472" s="32" t="s">
        <v>13</v>
      </c>
      <c r="M472" s="52">
        <v>1</v>
      </c>
      <c r="N472" s="74">
        <v>0</v>
      </c>
      <c r="O472" s="57">
        <f t="shared" si="26"/>
        <v>0</v>
      </c>
      <c r="P472" s="57">
        <f t="shared" si="27"/>
        <v>0</v>
      </c>
    </row>
    <row r="473" spans="1:16" x14ac:dyDescent="0.25">
      <c r="A473" s="50">
        <v>45442</v>
      </c>
      <c r="B473" s="51" t="s">
        <v>2056</v>
      </c>
      <c r="C473" s="52">
        <v>20675747</v>
      </c>
      <c r="D473" s="78" t="s">
        <v>33</v>
      </c>
      <c r="E473" s="75" t="s">
        <v>484</v>
      </c>
      <c r="F473" s="52" t="s">
        <v>1110</v>
      </c>
      <c r="G473" s="52" t="s">
        <v>50</v>
      </c>
      <c r="H473" s="52" t="s">
        <v>2057</v>
      </c>
      <c r="I473" s="52">
        <v>871020</v>
      </c>
      <c r="J473" s="58" t="str">
        <f>VLOOKUP(I473,[1]Hoja6!A$1:B$57,2,FALSE)</f>
        <v>RADIOGRAFIA DE COLUMNA TORACICA</v>
      </c>
      <c r="K473" s="52"/>
      <c r="L473" s="32" t="s">
        <v>13</v>
      </c>
      <c r="M473" s="52">
        <v>1</v>
      </c>
      <c r="N473" s="74">
        <v>105660</v>
      </c>
      <c r="O473" s="57">
        <f t="shared" si="26"/>
        <v>73962</v>
      </c>
      <c r="P473" s="57">
        <f t="shared" si="27"/>
        <v>31698</v>
      </c>
    </row>
    <row r="474" spans="1:16" x14ac:dyDescent="0.25">
      <c r="A474" s="50">
        <v>45442</v>
      </c>
      <c r="B474" s="51" t="s">
        <v>2056</v>
      </c>
      <c r="C474" s="52">
        <v>20675747</v>
      </c>
      <c r="D474" s="78" t="s">
        <v>33</v>
      </c>
      <c r="E474" s="75" t="s">
        <v>484</v>
      </c>
      <c r="F474" s="52" t="s">
        <v>1110</v>
      </c>
      <c r="G474" s="52" t="s">
        <v>50</v>
      </c>
      <c r="H474" s="52" t="s">
        <v>2057</v>
      </c>
      <c r="I474" s="52">
        <v>871040</v>
      </c>
      <c r="J474" s="58" t="str">
        <f>VLOOKUP(I474,[1]Hoja6!A$1:B$57,2,FALSE)</f>
        <v>RADIOGRAFIA DE COLUMNA LUMBOSACRA</v>
      </c>
      <c r="K474" s="52"/>
      <c r="L474" s="32" t="s">
        <v>13</v>
      </c>
      <c r="M474" s="52">
        <v>1</v>
      </c>
      <c r="N474" s="74">
        <v>131850</v>
      </c>
      <c r="O474" s="57">
        <f t="shared" si="26"/>
        <v>92295</v>
      </c>
      <c r="P474" s="57">
        <f t="shared" si="27"/>
        <v>39555</v>
      </c>
    </row>
    <row r="475" spans="1:16" x14ac:dyDescent="0.25">
      <c r="A475" s="50">
        <v>45442</v>
      </c>
      <c r="B475" s="51" t="s">
        <v>2058</v>
      </c>
      <c r="C475" s="52">
        <v>11379595</v>
      </c>
      <c r="D475" s="78" t="s">
        <v>34</v>
      </c>
      <c r="E475" s="75" t="s">
        <v>479</v>
      </c>
      <c r="F475" s="52" t="s">
        <v>1110</v>
      </c>
      <c r="G475" s="52" t="s">
        <v>50</v>
      </c>
      <c r="H475" s="52" t="s">
        <v>2059</v>
      </c>
      <c r="I475" s="52">
        <v>871040</v>
      </c>
      <c r="J475" s="81" t="str">
        <f>VLOOKUP(I475,[1]Hoja6!A$1:B$57,2,FALSE)</f>
        <v>RADIOGRAFIA DE COLUMNA LUMBOSACRA</v>
      </c>
      <c r="K475" s="52"/>
      <c r="L475" s="32" t="s">
        <v>13</v>
      </c>
      <c r="M475" s="52">
        <v>1</v>
      </c>
      <c r="N475" s="74">
        <v>131850</v>
      </c>
      <c r="O475" s="57">
        <f t="shared" ref="O475:O495" si="28">+N475*70%</f>
        <v>92295</v>
      </c>
      <c r="P475" s="57">
        <f t="shared" ref="P475:P495" si="29">+N475*30%</f>
        <v>39555</v>
      </c>
    </row>
    <row r="476" spans="1:16" x14ac:dyDescent="0.25">
      <c r="A476" s="50">
        <v>45442</v>
      </c>
      <c r="B476" s="83" t="s">
        <v>2060</v>
      </c>
      <c r="C476" s="83">
        <v>35220047</v>
      </c>
      <c r="D476" s="84" t="s">
        <v>33</v>
      </c>
      <c r="E476" s="84" t="s">
        <v>238</v>
      </c>
      <c r="F476" s="83" t="s">
        <v>10</v>
      </c>
      <c r="G476" s="83" t="s">
        <v>50</v>
      </c>
      <c r="H476" s="83" t="s">
        <v>2061</v>
      </c>
      <c r="I476" s="83">
        <v>871121</v>
      </c>
      <c r="J476" s="79" t="str">
        <f>VLOOKUP(I476,[1]Hoja6!A$1:B$57,2,FALSE)</f>
        <v>RADIOGRAFIA DE TORAX (P.A.O A.P.Y LATERAL, DECUBITO LATERAL, OBLICUAS O LATERAL CON BARIO)</v>
      </c>
      <c r="L476" s="82" t="s">
        <v>13</v>
      </c>
      <c r="M476" s="10">
        <v>1</v>
      </c>
      <c r="N476" s="74">
        <v>72000</v>
      </c>
      <c r="O476" s="57">
        <f t="shared" si="28"/>
        <v>50400</v>
      </c>
      <c r="P476" s="57">
        <f t="shared" si="29"/>
        <v>21600</v>
      </c>
    </row>
    <row r="477" spans="1:16" x14ac:dyDescent="0.25">
      <c r="A477" s="50">
        <v>45442</v>
      </c>
      <c r="B477" s="51" t="s">
        <v>2062</v>
      </c>
      <c r="C477" s="52">
        <v>1003579445</v>
      </c>
      <c r="D477" s="78" t="s">
        <v>33</v>
      </c>
      <c r="E477" s="75" t="s">
        <v>245</v>
      </c>
      <c r="F477" s="52" t="s">
        <v>10</v>
      </c>
      <c r="G477" s="52" t="s">
        <v>217</v>
      </c>
      <c r="H477" s="52" t="s">
        <v>2063</v>
      </c>
      <c r="I477" s="52">
        <v>873431</v>
      </c>
      <c r="J477" s="81" t="str">
        <f>VLOOKUP(I477,[1]Hoja6!A$1:B$57,2,FALSE)</f>
        <v>RADIOGRAFIA DE TOBILLO AP LATERAL Y ROTACION INTERNA</v>
      </c>
      <c r="K477" s="52"/>
      <c r="L477" s="32" t="s">
        <v>13</v>
      </c>
      <c r="M477" s="52">
        <v>1</v>
      </c>
      <c r="N477" s="74">
        <v>0</v>
      </c>
      <c r="O477" s="57">
        <f t="shared" si="28"/>
        <v>0</v>
      </c>
      <c r="P477" s="57">
        <f t="shared" si="29"/>
        <v>0</v>
      </c>
    </row>
    <row r="478" spans="1:16" x14ac:dyDescent="0.25">
      <c r="A478" s="50">
        <v>45442</v>
      </c>
      <c r="B478" s="51" t="s">
        <v>2064</v>
      </c>
      <c r="C478" s="52">
        <v>41702802</v>
      </c>
      <c r="D478" s="78" t="s">
        <v>33</v>
      </c>
      <c r="E478" s="75" t="s">
        <v>253</v>
      </c>
      <c r="F478" s="52" t="s">
        <v>10</v>
      </c>
      <c r="G478" s="52" t="s">
        <v>50</v>
      </c>
      <c r="H478" s="52" t="s">
        <v>2065</v>
      </c>
      <c r="I478" s="52">
        <v>871121</v>
      </c>
      <c r="J478" s="79" t="str">
        <f>VLOOKUP(I478,[1]Hoja6!A$1:B$57,2,FALSE)</f>
        <v>RADIOGRAFIA DE TORAX (P.A.O A.P.Y LATERAL, DECUBITO LATERAL, OBLICUAS O LATERAL CON BARIO)</v>
      </c>
      <c r="K478" s="52"/>
      <c r="L478" s="32" t="s">
        <v>13</v>
      </c>
      <c r="M478" s="52">
        <v>1</v>
      </c>
      <c r="N478" s="74">
        <v>72000</v>
      </c>
      <c r="O478" s="57">
        <f t="shared" si="28"/>
        <v>50400</v>
      </c>
      <c r="P478" s="57">
        <f t="shared" si="29"/>
        <v>21600</v>
      </c>
    </row>
    <row r="479" spans="1:16" x14ac:dyDescent="0.25">
      <c r="A479" s="50">
        <v>45442</v>
      </c>
      <c r="B479" s="51" t="s">
        <v>2066</v>
      </c>
      <c r="C479" s="52">
        <v>11234113</v>
      </c>
      <c r="D479" s="78" t="s">
        <v>34</v>
      </c>
      <c r="E479" s="75" t="s">
        <v>199</v>
      </c>
      <c r="F479" s="52" t="s">
        <v>16</v>
      </c>
      <c r="G479" s="52" t="s">
        <v>50</v>
      </c>
      <c r="H479" s="52" t="s">
        <v>2067</v>
      </c>
      <c r="I479" s="52">
        <v>873313</v>
      </c>
      <c r="J479" s="81" t="str">
        <f>VLOOKUP(I479,[1]Hoja6!A$1:B$57,2,FALSE)</f>
        <v>RADIOGRAFIA DE PIERNA AP Y LATERAL</v>
      </c>
      <c r="K479" s="52"/>
      <c r="L479" s="32" t="s">
        <v>13</v>
      </c>
      <c r="M479" s="52">
        <v>1</v>
      </c>
      <c r="N479" s="57">
        <v>75920</v>
      </c>
      <c r="O479" s="57">
        <f t="shared" si="28"/>
        <v>53144</v>
      </c>
      <c r="P479" s="57">
        <f t="shared" si="29"/>
        <v>22776</v>
      </c>
    </row>
    <row r="480" spans="1:16" x14ac:dyDescent="0.25">
      <c r="A480" s="50">
        <v>45442</v>
      </c>
      <c r="B480" s="51" t="s">
        <v>2068</v>
      </c>
      <c r="C480" s="52">
        <v>23432848</v>
      </c>
      <c r="D480" s="78" t="s">
        <v>33</v>
      </c>
      <c r="E480" s="75" t="s">
        <v>290</v>
      </c>
      <c r="F480" s="52" t="s">
        <v>16</v>
      </c>
      <c r="G480" s="52" t="s">
        <v>50</v>
      </c>
      <c r="H480" s="52" t="s">
        <v>2071</v>
      </c>
      <c r="I480" s="52">
        <v>871121</v>
      </c>
      <c r="J480" s="79" t="str">
        <f>VLOOKUP(I480,[1]Hoja6!A$1:B$57,2,FALSE)</f>
        <v>RADIOGRAFIA DE TORAX (P.A.O A.P.Y LATERAL, DECUBITO LATERAL, OBLICUAS O LATERAL CON BARIO)</v>
      </c>
      <c r="K480" s="52"/>
      <c r="L480" s="32" t="s">
        <v>13</v>
      </c>
      <c r="M480" s="52">
        <v>1</v>
      </c>
      <c r="N480" s="57">
        <v>83200</v>
      </c>
      <c r="O480" s="57">
        <f t="shared" si="28"/>
        <v>58239.999999999993</v>
      </c>
      <c r="P480" s="57">
        <f t="shared" si="29"/>
        <v>24960</v>
      </c>
    </row>
    <row r="481" spans="1:16" x14ac:dyDescent="0.25">
      <c r="A481" s="50">
        <v>45442</v>
      </c>
      <c r="B481" s="52" t="s">
        <v>2069</v>
      </c>
      <c r="C481" s="52">
        <v>1071162212</v>
      </c>
      <c r="D481" s="78" t="s">
        <v>33</v>
      </c>
      <c r="E481" s="78" t="s">
        <v>230</v>
      </c>
      <c r="F481" s="52" t="s">
        <v>1110</v>
      </c>
      <c r="G481" s="52" t="s">
        <v>217</v>
      </c>
      <c r="H481" s="52" t="s">
        <v>2070</v>
      </c>
      <c r="I481" s="52">
        <v>870102</v>
      </c>
      <c r="J481" s="81" t="str">
        <f>VLOOKUP(I481,[1]Hoja6!A$1:B$57,2,FALSE)</f>
        <v>RADIOGRAFIA DE ORBITAS</v>
      </c>
      <c r="K481" s="52"/>
      <c r="L481" s="32" t="s">
        <v>13</v>
      </c>
      <c r="M481" s="52">
        <v>1</v>
      </c>
      <c r="N481" s="57">
        <v>0</v>
      </c>
      <c r="O481" s="57">
        <f t="shared" si="28"/>
        <v>0</v>
      </c>
      <c r="P481" s="57">
        <f t="shared" si="29"/>
        <v>0</v>
      </c>
    </row>
    <row r="482" spans="1:16" x14ac:dyDescent="0.25">
      <c r="A482" s="50">
        <v>45442</v>
      </c>
      <c r="B482" s="52" t="s">
        <v>2072</v>
      </c>
      <c r="C482" s="52">
        <v>1007357928</v>
      </c>
      <c r="D482" s="78" t="s">
        <v>33</v>
      </c>
      <c r="E482" s="78" t="s">
        <v>298</v>
      </c>
      <c r="F482" s="52" t="s">
        <v>2073</v>
      </c>
      <c r="G482" s="52" t="s">
        <v>217</v>
      </c>
      <c r="H482" s="52" t="s">
        <v>2074</v>
      </c>
      <c r="I482" s="52">
        <v>873210</v>
      </c>
      <c r="J482" s="81" t="str">
        <f>VLOOKUP(I482,[1]Hoja6!A$1:B$57,2,FALSE)</f>
        <v>RADIOGRAFIA DE DEDOS EN MANO</v>
      </c>
      <c r="K482" s="52"/>
      <c r="L482" s="32" t="s">
        <v>13</v>
      </c>
      <c r="M482" s="52">
        <v>1</v>
      </c>
      <c r="N482" s="57">
        <v>0</v>
      </c>
      <c r="O482" s="57">
        <f t="shared" si="28"/>
        <v>0</v>
      </c>
      <c r="P482" s="57">
        <f t="shared" si="29"/>
        <v>0</v>
      </c>
    </row>
    <row r="483" spans="1:16" x14ac:dyDescent="0.25">
      <c r="A483" s="50">
        <v>45442</v>
      </c>
      <c r="B483" s="83" t="s">
        <v>2075</v>
      </c>
      <c r="C483" s="83">
        <v>11232977</v>
      </c>
      <c r="D483" s="84" t="s">
        <v>34</v>
      </c>
      <c r="E483" s="84" t="s">
        <v>119</v>
      </c>
      <c r="F483" s="83" t="s">
        <v>2076</v>
      </c>
      <c r="G483" s="83" t="s">
        <v>217</v>
      </c>
      <c r="H483" s="83" t="s">
        <v>2077</v>
      </c>
      <c r="I483" s="83">
        <v>873122</v>
      </c>
      <c r="J483" s="81" t="str">
        <f>VLOOKUP(I483,[1]Hoja6!A$1:B$57,2,FALSE)</f>
        <v>RADIOGRAFIA DE ANTEBRAZO</v>
      </c>
      <c r="K483" s="2"/>
      <c r="L483" s="2" t="s">
        <v>13</v>
      </c>
      <c r="M483" s="3">
        <v>1</v>
      </c>
      <c r="N483" s="57">
        <v>0</v>
      </c>
      <c r="O483" s="57">
        <f t="shared" si="28"/>
        <v>0</v>
      </c>
      <c r="P483" s="57">
        <f t="shared" si="29"/>
        <v>0</v>
      </c>
    </row>
    <row r="484" spans="1:16" x14ac:dyDescent="0.25">
      <c r="A484" s="50">
        <v>45442</v>
      </c>
      <c r="B484" s="83" t="s">
        <v>2075</v>
      </c>
      <c r="C484" s="83">
        <v>11232977</v>
      </c>
      <c r="D484" s="84" t="s">
        <v>34</v>
      </c>
      <c r="E484" s="84" t="s">
        <v>119</v>
      </c>
      <c r="F484" s="83" t="s">
        <v>2076</v>
      </c>
      <c r="G484" s="83" t="s">
        <v>217</v>
      </c>
      <c r="H484" s="83" t="s">
        <v>2077</v>
      </c>
      <c r="I484" s="52">
        <v>873205</v>
      </c>
      <c r="J484" s="81" t="str">
        <f>VLOOKUP(I484,[1]Hoja6!A$1:B$57,2,FALSE)</f>
        <v>RADIOGRAFIA DE CODO</v>
      </c>
      <c r="K484" s="52"/>
      <c r="L484" s="32" t="s">
        <v>13</v>
      </c>
      <c r="M484" s="52">
        <v>1</v>
      </c>
      <c r="N484" s="57">
        <v>0</v>
      </c>
      <c r="O484" s="57">
        <f t="shared" si="28"/>
        <v>0</v>
      </c>
      <c r="P484" s="57">
        <f t="shared" si="29"/>
        <v>0</v>
      </c>
    </row>
    <row r="485" spans="1:16" x14ac:dyDescent="0.25">
      <c r="A485" s="50">
        <v>45442</v>
      </c>
      <c r="B485" s="83" t="s">
        <v>2075</v>
      </c>
      <c r="C485" s="83">
        <v>11232977</v>
      </c>
      <c r="D485" s="84" t="s">
        <v>34</v>
      </c>
      <c r="E485" s="84" t="s">
        <v>119</v>
      </c>
      <c r="F485" s="83" t="s">
        <v>2076</v>
      </c>
      <c r="G485" s="83" t="s">
        <v>217</v>
      </c>
      <c r="H485" s="83" t="s">
        <v>2077</v>
      </c>
      <c r="I485" s="52">
        <v>873313</v>
      </c>
      <c r="J485" s="81" t="str">
        <f>VLOOKUP(I485,[1]Hoja6!A$1:B$57,2,FALSE)</f>
        <v>RADIOGRAFIA DE PIERNA AP Y LATERAL</v>
      </c>
      <c r="K485" s="52"/>
      <c r="L485" s="32" t="s">
        <v>13</v>
      </c>
      <c r="M485" s="52">
        <v>1</v>
      </c>
      <c r="N485" s="57">
        <v>0</v>
      </c>
      <c r="O485" s="57">
        <f t="shared" si="28"/>
        <v>0</v>
      </c>
      <c r="P485" s="57">
        <f t="shared" si="29"/>
        <v>0</v>
      </c>
    </row>
    <row r="486" spans="1:16" x14ac:dyDescent="0.25">
      <c r="A486" s="50">
        <v>45442</v>
      </c>
      <c r="B486" s="83" t="s">
        <v>2075</v>
      </c>
      <c r="C486" s="83">
        <v>11232977</v>
      </c>
      <c r="D486" s="84" t="s">
        <v>34</v>
      </c>
      <c r="E486" s="84" t="s">
        <v>119</v>
      </c>
      <c r="F486" s="83" t="s">
        <v>2076</v>
      </c>
      <c r="G486" s="83" t="s">
        <v>217</v>
      </c>
      <c r="H486" s="83" t="s">
        <v>2077</v>
      </c>
      <c r="I486" s="52">
        <v>873333</v>
      </c>
      <c r="J486" s="81" t="str">
        <f>VLOOKUP(I486,[1]Hoja6!A$1:B$57,2,FALSE)</f>
        <v>RADIOGRAFÍA DE PIE (AP, LATERAL Y OBLICUA)</v>
      </c>
      <c r="K486" s="52"/>
      <c r="L486" s="32" t="s">
        <v>13</v>
      </c>
      <c r="M486" s="52">
        <v>1</v>
      </c>
      <c r="N486" s="57">
        <v>0</v>
      </c>
      <c r="O486" s="57">
        <f t="shared" si="28"/>
        <v>0</v>
      </c>
      <c r="P486" s="57">
        <f t="shared" si="29"/>
        <v>0</v>
      </c>
    </row>
    <row r="487" spans="1:16" x14ac:dyDescent="0.25">
      <c r="A487" s="50">
        <v>45442</v>
      </c>
      <c r="B487" s="83" t="s">
        <v>2075</v>
      </c>
      <c r="C487" s="83">
        <v>11232977</v>
      </c>
      <c r="D487" s="84" t="s">
        <v>34</v>
      </c>
      <c r="E487" s="84" t="s">
        <v>119</v>
      </c>
      <c r="F487" s="83" t="s">
        <v>2076</v>
      </c>
      <c r="G487" s="83" t="s">
        <v>217</v>
      </c>
      <c r="H487" s="83" t="s">
        <v>2077</v>
      </c>
      <c r="I487" s="52">
        <v>873420</v>
      </c>
      <c r="J487" s="81" t="str">
        <f>VLOOKUP(I487,[1]Hoja6!A$1:B$57,2,FALSE)</f>
        <v>RADIOGRAFIA DE RODILLA AP, LATERAL</v>
      </c>
      <c r="K487" s="52"/>
      <c r="L487" s="32" t="s">
        <v>13</v>
      </c>
      <c r="M487" s="52">
        <v>1</v>
      </c>
      <c r="N487" s="57">
        <v>0</v>
      </c>
      <c r="O487" s="57">
        <f t="shared" si="28"/>
        <v>0</v>
      </c>
      <c r="P487" s="57">
        <f t="shared" si="29"/>
        <v>0</v>
      </c>
    </row>
    <row r="488" spans="1:16" x14ac:dyDescent="0.25">
      <c r="A488" s="50">
        <v>45442</v>
      </c>
      <c r="B488" s="51" t="s">
        <v>2078</v>
      </c>
      <c r="C488" s="52">
        <v>1003579305</v>
      </c>
      <c r="D488" s="78" t="s">
        <v>33</v>
      </c>
      <c r="E488" s="75" t="s">
        <v>298</v>
      </c>
      <c r="F488" s="52" t="s">
        <v>16</v>
      </c>
      <c r="G488" s="52" t="s">
        <v>31</v>
      </c>
      <c r="H488" s="52" t="s">
        <v>2079</v>
      </c>
      <c r="I488" s="52">
        <v>871111</v>
      </c>
      <c r="J488" s="81" t="str">
        <f>VLOOKUP(I488,[1]Hoja6!A$1:B$57,2,FALSE)</f>
        <v>RADIOGRAFIA DE REJA COSTAL</v>
      </c>
      <c r="K488" s="52"/>
      <c r="L488" s="32" t="s">
        <v>13</v>
      </c>
      <c r="M488" s="52">
        <v>1</v>
      </c>
      <c r="N488" s="57"/>
      <c r="O488" s="57">
        <f t="shared" si="28"/>
        <v>0</v>
      </c>
      <c r="P488" s="57">
        <f t="shared" si="29"/>
        <v>0</v>
      </c>
    </row>
    <row r="489" spans="1:16" x14ac:dyDescent="0.25">
      <c r="A489" s="50">
        <v>45443</v>
      </c>
      <c r="B489" s="51" t="s">
        <v>2080</v>
      </c>
      <c r="C489" s="52" t="s">
        <v>2081</v>
      </c>
      <c r="D489" s="78" t="s">
        <v>34</v>
      </c>
      <c r="E489" s="75" t="s">
        <v>47</v>
      </c>
      <c r="F489" s="52" t="s">
        <v>1110</v>
      </c>
      <c r="G489" s="52" t="s">
        <v>50</v>
      </c>
      <c r="H489" s="52" t="s">
        <v>2082</v>
      </c>
      <c r="I489" s="52">
        <v>871121</v>
      </c>
      <c r="J489" s="79" t="str">
        <f>VLOOKUP(I489,[1]Hoja6!A$1:B$57,2,FALSE)</f>
        <v>RADIOGRAFIA DE TORAX (P.A.O A.P.Y LATERAL, DECUBITO LATERAL, OBLICUAS O LATERAL CON BARIO)</v>
      </c>
      <c r="K489" s="52"/>
      <c r="L489" s="32" t="s">
        <v>27</v>
      </c>
      <c r="M489" s="52">
        <v>1</v>
      </c>
      <c r="N489" s="57">
        <v>93600</v>
      </c>
      <c r="O489" s="57">
        <f t="shared" si="28"/>
        <v>65519.999999999993</v>
      </c>
      <c r="P489" s="57">
        <f t="shared" si="29"/>
        <v>28080</v>
      </c>
    </row>
    <row r="490" spans="1:16" x14ac:dyDescent="0.25">
      <c r="A490" s="50">
        <v>45443</v>
      </c>
      <c r="B490" s="86" t="s">
        <v>2083</v>
      </c>
      <c r="C490" s="83">
        <v>20677683</v>
      </c>
      <c r="D490" s="2" t="s">
        <v>33</v>
      </c>
      <c r="E490" s="85" t="s">
        <v>149</v>
      </c>
      <c r="F490" s="83" t="s">
        <v>16</v>
      </c>
      <c r="G490" s="83" t="s">
        <v>50</v>
      </c>
      <c r="H490" s="83" t="s">
        <v>2084</v>
      </c>
      <c r="I490" s="83">
        <v>871040</v>
      </c>
      <c r="J490" s="81" t="str">
        <f>VLOOKUP(I490,[1]Hoja6!A$1:B$57,2,FALSE)</f>
        <v>RADIOGRAFIA DE COLUMNA LUMBOSACRA</v>
      </c>
      <c r="K490" s="2"/>
      <c r="L490" s="2" t="s">
        <v>27</v>
      </c>
      <c r="M490" s="3">
        <v>1</v>
      </c>
      <c r="N490" s="57">
        <v>117200</v>
      </c>
      <c r="O490" s="57">
        <f t="shared" si="28"/>
        <v>82040</v>
      </c>
      <c r="P490" s="57">
        <f t="shared" si="29"/>
        <v>35160</v>
      </c>
    </row>
    <row r="491" spans="1:16" x14ac:dyDescent="0.25">
      <c r="A491" s="50">
        <v>45443</v>
      </c>
      <c r="B491" s="51" t="s">
        <v>2085</v>
      </c>
      <c r="C491" s="52">
        <v>3055823</v>
      </c>
      <c r="D491" s="78" t="s">
        <v>34</v>
      </c>
      <c r="E491" s="75" t="s">
        <v>47</v>
      </c>
      <c r="F491" s="52" t="s">
        <v>16</v>
      </c>
      <c r="G491" s="52" t="s">
        <v>50</v>
      </c>
      <c r="H491" s="52" t="s">
        <v>2086</v>
      </c>
      <c r="I491" s="52">
        <v>873420</v>
      </c>
      <c r="J491" s="81" t="str">
        <f>VLOOKUP(I491,[1]Hoja6!A$1:B$57,2,FALSE)</f>
        <v>RADIOGRAFIA DE RODILLA AP, LATERAL</v>
      </c>
      <c r="K491" s="52"/>
      <c r="L491" s="32" t="s">
        <v>27</v>
      </c>
      <c r="M491" s="52">
        <v>1</v>
      </c>
      <c r="N491" s="57">
        <v>75920</v>
      </c>
      <c r="O491" s="57">
        <f t="shared" si="28"/>
        <v>53144</v>
      </c>
      <c r="P491" s="57">
        <f t="shared" si="29"/>
        <v>22776</v>
      </c>
    </row>
    <row r="492" spans="1:16" x14ac:dyDescent="0.25">
      <c r="A492" s="50">
        <v>45443</v>
      </c>
      <c r="B492" s="51" t="s">
        <v>2085</v>
      </c>
      <c r="C492" s="52">
        <v>3055823</v>
      </c>
      <c r="D492" s="78" t="s">
        <v>34</v>
      </c>
      <c r="E492" s="75" t="s">
        <v>47</v>
      </c>
      <c r="F492" s="52" t="s">
        <v>16</v>
      </c>
      <c r="G492" s="52" t="s">
        <v>50</v>
      </c>
      <c r="H492" s="52" t="s">
        <v>2086</v>
      </c>
      <c r="I492" s="52">
        <v>873422</v>
      </c>
      <c r="J492" s="79" t="str">
        <f>VLOOKUP(I492,[1]Hoja6!A$1:B$57,2,FALSE)</f>
        <v>RADIOGRAFIA DE RODILLAS COMPARATIVAS POSICION VERTICAL (UNICAMENTE VISTA ANTEROPOSTERIOR)    (54)</v>
      </c>
      <c r="K492" s="52"/>
      <c r="L492" s="32" t="s">
        <v>27</v>
      </c>
      <c r="M492" s="52">
        <v>1</v>
      </c>
      <c r="N492" s="57">
        <v>34320</v>
      </c>
      <c r="O492" s="57">
        <f t="shared" si="28"/>
        <v>24024</v>
      </c>
      <c r="P492" s="57">
        <f t="shared" si="29"/>
        <v>10296</v>
      </c>
    </row>
    <row r="493" spans="1:16" x14ac:dyDescent="0.25">
      <c r="A493" s="50">
        <v>45443</v>
      </c>
      <c r="B493" s="51" t="s">
        <v>2087</v>
      </c>
      <c r="C493" s="52">
        <v>20678550</v>
      </c>
      <c r="D493" s="78" t="s">
        <v>33</v>
      </c>
      <c r="E493" s="75" t="s">
        <v>386</v>
      </c>
      <c r="F493" s="52" t="s">
        <v>10</v>
      </c>
      <c r="G493" s="52" t="s">
        <v>50</v>
      </c>
      <c r="H493" s="52" t="s">
        <v>2088</v>
      </c>
      <c r="I493" s="52">
        <v>871040</v>
      </c>
      <c r="J493" s="81" t="str">
        <f>VLOOKUP(I493,[1]Hoja6!A$1:B$57,2,FALSE)</f>
        <v>RADIOGRAFIA DE COLUMNA LUMBOSACRA</v>
      </c>
      <c r="K493" s="52"/>
      <c r="L493" s="32" t="s">
        <v>27</v>
      </c>
      <c r="M493" s="52">
        <v>1</v>
      </c>
      <c r="N493" s="57">
        <v>101430</v>
      </c>
      <c r="O493" s="57">
        <f t="shared" si="28"/>
        <v>71001</v>
      </c>
      <c r="P493" s="57">
        <f t="shared" si="29"/>
        <v>30429</v>
      </c>
    </row>
    <row r="494" spans="1:16" x14ac:dyDescent="0.25">
      <c r="A494" s="50">
        <v>45443</v>
      </c>
      <c r="B494" s="87" t="s">
        <v>2087</v>
      </c>
      <c r="C494" s="52">
        <v>20678550</v>
      </c>
      <c r="D494" s="78" t="s">
        <v>33</v>
      </c>
      <c r="E494" s="75" t="s">
        <v>386</v>
      </c>
      <c r="F494" s="52" t="s">
        <v>10</v>
      </c>
      <c r="G494" s="52" t="s">
        <v>50</v>
      </c>
      <c r="H494" s="52" t="s">
        <v>2088</v>
      </c>
      <c r="I494" s="52">
        <v>873411</v>
      </c>
      <c r="J494" s="81" t="str">
        <f>VLOOKUP(I494,[1]Hoja6!A$1:B$57,2,FALSE)</f>
        <v>RADIOGRAFIA DE PELVIS O  ARTICULACION COXO-FEMORAL  (AP, LATERAL )</v>
      </c>
      <c r="K494" s="52"/>
      <c r="L494" s="32" t="s">
        <v>27</v>
      </c>
      <c r="M494" s="52">
        <v>1</v>
      </c>
      <c r="N494" s="57">
        <v>55800</v>
      </c>
      <c r="O494" s="57">
        <f t="shared" si="28"/>
        <v>39060</v>
      </c>
      <c r="P494" s="57">
        <f t="shared" si="29"/>
        <v>16740</v>
      </c>
    </row>
    <row r="495" spans="1:16" x14ac:dyDescent="0.25">
      <c r="A495" s="50">
        <v>45443</v>
      </c>
      <c r="B495" s="51" t="s">
        <v>2087</v>
      </c>
      <c r="C495" s="52">
        <v>20678550</v>
      </c>
      <c r="D495" s="78" t="s">
        <v>33</v>
      </c>
      <c r="E495" s="75" t="s">
        <v>386</v>
      </c>
      <c r="F495" s="52" t="s">
        <v>365</v>
      </c>
      <c r="G495" s="52" t="s">
        <v>50</v>
      </c>
      <c r="H495" s="52" t="s">
        <v>2088</v>
      </c>
      <c r="I495" s="52">
        <v>873412</v>
      </c>
      <c r="J495" s="81" t="str">
        <f>VLOOKUP(I495,[1]Hoja6!A$1:B$57,2,FALSE)</f>
        <v>RADIOGRAFIA DE PELVIS (CADERA) COMPARATIVA    (54)</v>
      </c>
      <c r="K495" s="52"/>
      <c r="L495" s="32" t="s">
        <v>27</v>
      </c>
      <c r="M495" s="52">
        <v>1</v>
      </c>
      <c r="N495" s="57">
        <v>29700</v>
      </c>
      <c r="O495" s="57">
        <f t="shared" si="28"/>
        <v>20790</v>
      </c>
      <c r="P495" s="57">
        <f t="shared" si="29"/>
        <v>8910</v>
      </c>
    </row>
    <row r="496" spans="1:16" x14ac:dyDescent="0.25">
      <c r="A496" s="50">
        <v>45443</v>
      </c>
      <c r="B496" s="51" t="s">
        <v>2089</v>
      </c>
      <c r="C496" s="52">
        <v>11230223</v>
      </c>
      <c r="D496" s="78" t="s">
        <v>34</v>
      </c>
      <c r="E496" s="75" t="s">
        <v>149</v>
      </c>
      <c r="F496" s="52" t="s">
        <v>16</v>
      </c>
      <c r="G496" s="52" t="s">
        <v>50</v>
      </c>
      <c r="H496" s="52" t="s">
        <v>2090</v>
      </c>
      <c r="I496" s="52">
        <v>871040</v>
      </c>
      <c r="J496" s="81" t="str">
        <f>VLOOKUP(I496,[1]Hoja6!A$1:B$57,2,FALSE)</f>
        <v>RADIOGRAFIA DE COLUMNA LUMBOSACRA</v>
      </c>
      <c r="K496" s="52"/>
      <c r="L496" s="32" t="s">
        <v>27</v>
      </c>
      <c r="M496" s="52">
        <v>1</v>
      </c>
      <c r="N496" s="57">
        <v>117200</v>
      </c>
      <c r="O496" s="57">
        <f t="shared" ref="O496:O501" si="30">+N496*70%</f>
        <v>82040</v>
      </c>
      <c r="P496" s="57">
        <f t="shared" ref="P496:P501" si="31">+N496*30%</f>
        <v>35160</v>
      </c>
    </row>
    <row r="497" spans="1:16" x14ac:dyDescent="0.25">
      <c r="A497" s="50">
        <v>45443</v>
      </c>
      <c r="B497" s="83" t="s">
        <v>2089</v>
      </c>
      <c r="C497" s="83">
        <v>11230223</v>
      </c>
      <c r="D497" s="85" t="s">
        <v>34</v>
      </c>
      <c r="E497" s="85" t="s">
        <v>149</v>
      </c>
      <c r="F497" s="83" t="s">
        <v>16</v>
      </c>
      <c r="G497" s="83" t="s">
        <v>50</v>
      </c>
      <c r="H497" s="83" t="s">
        <v>2091</v>
      </c>
      <c r="I497" s="83">
        <v>871121</v>
      </c>
      <c r="J497" s="79" t="str">
        <f>VLOOKUP(I497,[1]Hoja6!A$1:B$57,2,FALSE)</f>
        <v>RADIOGRAFIA DE TORAX (P.A.O A.P.Y LATERAL, DECUBITO LATERAL, OBLICUAS O LATERAL CON BARIO)</v>
      </c>
      <c r="K497" s="2"/>
      <c r="L497" s="2" t="s">
        <v>27</v>
      </c>
      <c r="M497" s="3">
        <v>1</v>
      </c>
      <c r="N497" s="57">
        <v>83200</v>
      </c>
      <c r="O497" s="57">
        <f t="shared" si="30"/>
        <v>58239.999999999993</v>
      </c>
      <c r="P497" s="57">
        <f t="shared" si="31"/>
        <v>24960</v>
      </c>
    </row>
    <row r="498" spans="1:16" x14ac:dyDescent="0.25">
      <c r="A498" s="50">
        <v>45443</v>
      </c>
      <c r="B498" s="51" t="s">
        <v>2092</v>
      </c>
      <c r="C498" s="52">
        <v>35220345</v>
      </c>
      <c r="D498" s="78" t="s">
        <v>34</v>
      </c>
      <c r="E498" s="75" t="s">
        <v>477</v>
      </c>
      <c r="F498" s="52" t="s">
        <v>10</v>
      </c>
      <c r="G498" s="52" t="s">
        <v>50</v>
      </c>
      <c r="H498" s="52" t="s">
        <v>2093</v>
      </c>
      <c r="I498" s="52">
        <v>873333</v>
      </c>
      <c r="J498" s="81" t="str">
        <f>VLOOKUP(I498,[1]Hoja6!A$1:B$57,2,FALSE)</f>
        <v>RADIOGRAFÍA DE PIE (AP, LATERAL Y OBLICUA)</v>
      </c>
      <c r="K498" s="52"/>
      <c r="L498" s="32" t="s">
        <v>27</v>
      </c>
      <c r="M498" s="52">
        <v>1</v>
      </c>
      <c r="N498" s="57">
        <v>50670</v>
      </c>
      <c r="O498" s="57">
        <f t="shared" si="30"/>
        <v>35469</v>
      </c>
      <c r="P498" s="57">
        <f t="shared" si="31"/>
        <v>15201</v>
      </c>
    </row>
    <row r="499" spans="1:16" x14ac:dyDescent="0.25">
      <c r="A499" s="50">
        <v>45443</v>
      </c>
      <c r="B499" s="51" t="s">
        <v>2094</v>
      </c>
      <c r="C499" s="52">
        <v>1071164862</v>
      </c>
      <c r="D499" s="78" t="s">
        <v>34</v>
      </c>
      <c r="E499" s="75" t="s">
        <v>36</v>
      </c>
      <c r="F499" s="52" t="s">
        <v>10</v>
      </c>
      <c r="G499" s="52" t="s">
        <v>50</v>
      </c>
      <c r="H499" s="52" t="s">
        <v>2095</v>
      </c>
      <c r="I499" s="52">
        <v>873420</v>
      </c>
      <c r="J499" s="81" t="str">
        <f>VLOOKUP(I499,[1]Hoja6!A$1:B$57,2,FALSE)</f>
        <v>RADIOGRAFIA DE RODILLA AP, LATERAL</v>
      </c>
      <c r="K499" s="52"/>
      <c r="L499" s="32" t="s">
        <v>27</v>
      </c>
      <c r="M499" s="52">
        <v>1</v>
      </c>
      <c r="N499" s="57">
        <v>65700</v>
      </c>
      <c r="O499" s="57">
        <f t="shared" si="30"/>
        <v>45990</v>
      </c>
      <c r="P499" s="57">
        <f t="shared" si="31"/>
        <v>19710</v>
      </c>
    </row>
    <row r="500" spans="1:16" x14ac:dyDescent="0.25">
      <c r="A500" s="50">
        <v>45443</v>
      </c>
      <c r="B500" s="51" t="s">
        <v>2096</v>
      </c>
      <c r="C500" s="52">
        <v>4226010</v>
      </c>
      <c r="D500" s="78" t="s">
        <v>34</v>
      </c>
      <c r="E500" s="75" t="s">
        <v>833</v>
      </c>
      <c r="F500" s="52" t="s">
        <v>30</v>
      </c>
      <c r="G500" s="52" t="s">
        <v>31</v>
      </c>
      <c r="H500" s="52" t="s">
        <v>2097</v>
      </c>
      <c r="I500" s="52">
        <v>872002</v>
      </c>
      <c r="J500" s="81" t="str">
        <f>VLOOKUP(I500,[1]Hoja6!A$1:B$57,2,FALSE)</f>
        <v>RADIOGRAFIA DE ABDOMEN SIMPLE</v>
      </c>
      <c r="K500" s="52"/>
      <c r="L500" s="32" t="s">
        <v>27</v>
      </c>
      <c r="M500" s="52">
        <v>1</v>
      </c>
      <c r="N500" s="57"/>
      <c r="O500" s="57">
        <f t="shared" si="30"/>
        <v>0</v>
      </c>
      <c r="P500" s="57">
        <f t="shared" si="31"/>
        <v>0</v>
      </c>
    </row>
    <row r="501" spans="1:16" x14ac:dyDescent="0.25">
      <c r="A501" s="50">
        <v>45443</v>
      </c>
      <c r="B501" s="51" t="s">
        <v>2098</v>
      </c>
      <c r="C501" s="52">
        <v>1071168068</v>
      </c>
      <c r="D501" s="78" t="s">
        <v>33</v>
      </c>
      <c r="E501" s="75" t="s">
        <v>129</v>
      </c>
      <c r="F501" s="52" t="s">
        <v>1110</v>
      </c>
      <c r="G501" s="52" t="s">
        <v>31</v>
      </c>
      <c r="H501" s="52" t="s">
        <v>2099</v>
      </c>
      <c r="I501" s="52">
        <v>873431</v>
      </c>
      <c r="J501" s="81" t="str">
        <f>VLOOKUP(I501,[1]Hoja6!A$1:B$57,2,FALSE)</f>
        <v>RADIOGRAFIA DE TOBILLO AP LATERAL Y ROTACION INTERNA</v>
      </c>
      <c r="K501" s="52"/>
      <c r="L501" s="32" t="s">
        <v>27</v>
      </c>
      <c r="M501" s="52">
        <v>1</v>
      </c>
      <c r="N501" s="57"/>
      <c r="O501" s="57">
        <f t="shared" si="30"/>
        <v>0</v>
      </c>
      <c r="P501" s="57">
        <f t="shared" si="31"/>
        <v>0</v>
      </c>
    </row>
    <row r="502" spans="1:16" x14ac:dyDescent="0.25">
      <c r="A502" s="50">
        <v>45443</v>
      </c>
      <c r="B502" s="83" t="s">
        <v>2100</v>
      </c>
      <c r="C502" s="83">
        <v>21042112</v>
      </c>
      <c r="D502" s="85" t="s">
        <v>33</v>
      </c>
      <c r="E502" s="84" t="s">
        <v>290</v>
      </c>
      <c r="F502" s="83" t="s">
        <v>16</v>
      </c>
      <c r="G502" s="83" t="s">
        <v>50</v>
      </c>
      <c r="H502" s="83" t="s">
        <v>2101</v>
      </c>
      <c r="I502" s="83">
        <v>871121</v>
      </c>
      <c r="J502" s="79" t="str">
        <f>VLOOKUP(I502,[1]Hoja6!A$1:B$57,2,FALSE)</f>
        <v>RADIOGRAFIA DE TORAX (P.A.O A.P.Y LATERAL, DECUBITO LATERAL, OBLICUAS O LATERAL CON BARIO)</v>
      </c>
      <c r="K502" s="2"/>
      <c r="L502" s="2" t="s">
        <v>27</v>
      </c>
      <c r="M502" s="3">
        <v>1</v>
      </c>
      <c r="N502" s="57">
        <v>83200</v>
      </c>
      <c r="O502" s="57">
        <f t="shared" ref="O502:O519" si="32">+N502*70%</f>
        <v>58239.999999999993</v>
      </c>
      <c r="P502" s="57">
        <f t="shared" ref="P502:P519" si="33">+N502*30%</f>
        <v>24960</v>
      </c>
    </row>
    <row r="503" spans="1:16" x14ac:dyDescent="0.25">
      <c r="A503" s="50">
        <v>45443</v>
      </c>
      <c r="B503" s="51" t="s">
        <v>2102</v>
      </c>
      <c r="C503" s="52">
        <v>1003475796</v>
      </c>
      <c r="D503" s="78" t="s">
        <v>33</v>
      </c>
      <c r="E503" s="75" t="s">
        <v>409</v>
      </c>
      <c r="F503" s="52" t="s">
        <v>2104</v>
      </c>
      <c r="G503" s="52" t="s">
        <v>31</v>
      </c>
      <c r="H503" s="52" t="s">
        <v>2103</v>
      </c>
      <c r="I503" s="52">
        <v>873313</v>
      </c>
      <c r="J503" s="81" t="str">
        <f>VLOOKUP(I503,[1]Hoja6!A$1:B$57,2,FALSE)</f>
        <v>RADIOGRAFIA DE PIERNA AP Y LATERAL</v>
      </c>
      <c r="K503" s="52"/>
      <c r="L503" s="32" t="s">
        <v>27</v>
      </c>
      <c r="M503" s="52">
        <v>1</v>
      </c>
      <c r="N503" s="57"/>
      <c r="O503" s="57">
        <f t="shared" si="32"/>
        <v>0</v>
      </c>
      <c r="P503" s="57">
        <f t="shared" si="33"/>
        <v>0</v>
      </c>
    </row>
    <row r="504" spans="1:16" x14ac:dyDescent="0.25">
      <c r="A504" s="50">
        <v>45443</v>
      </c>
      <c r="B504" s="51" t="s">
        <v>2102</v>
      </c>
      <c r="C504" s="52">
        <v>1003475796</v>
      </c>
      <c r="D504" s="78" t="s">
        <v>33</v>
      </c>
      <c r="E504" s="75" t="s">
        <v>409</v>
      </c>
      <c r="F504" s="52" t="s">
        <v>2104</v>
      </c>
      <c r="G504" s="52" t="s">
        <v>31</v>
      </c>
      <c r="H504" s="52" t="s">
        <v>2103</v>
      </c>
      <c r="I504" s="52">
        <v>873420</v>
      </c>
      <c r="J504" s="81" t="str">
        <f>VLOOKUP(I504,[1]Hoja6!A$1:B$57,2,FALSE)</f>
        <v>RADIOGRAFIA DE RODILLA AP, LATERAL</v>
      </c>
      <c r="K504" s="52"/>
      <c r="L504" s="32" t="s">
        <v>27</v>
      </c>
      <c r="M504" s="52">
        <v>1</v>
      </c>
      <c r="N504" s="57"/>
      <c r="O504" s="57">
        <f t="shared" si="32"/>
        <v>0</v>
      </c>
      <c r="P504" s="57">
        <f t="shared" si="33"/>
        <v>0</v>
      </c>
    </row>
    <row r="505" spans="1:16" x14ac:dyDescent="0.25">
      <c r="A505" s="50">
        <v>45443</v>
      </c>
      <c r="B505" s="51" t="s">
        <v>2105</v>
      </c>
      <c r="C505" s="52">
        <v>3068449</v>
      </c>
      <c r="D505" s="78" t="s">
        <v>34</v>
      </c>
      <c r="E505" s="75" t="s">
        <v>484</v>
      </c>
      <c r="F505" s="52" t="s">
        <v>10</v>
      </c>
      <c r="G505" s="52" t="s">
        <v>50</v>
      </c>
      <c r="H505" s="52" t="s">
        <v>2106</v>
      </c>
      <c r="I505" s="52">
        <v>871121</v>
      </c>
      <c r="J505" s="79" t="str">
        <f>VLOOKUP(I505,[1]Hoja6!A$1:B$57,2,FALSE)</f>
        <v>RADIOGRAFIA DE TORAX (P.A.O A.P.Y LATERAL, DECUBITO LATERAL, OBLICUAS O LATERAL CON BARIO)</v>
      </c>
      <c r="K505" s="52"/>
      <c r="L505" s="32" t="s">
        <v>27</v>
      </c>
      <c r="M505" s="52">
        <v>1</v>
      </c>
      <c r="N505" s="57">
        <v>72000</v>
      </c>
      <c r="O505" s="57">
        <f t="shared" si="32"/>
        <v>50400</v>
      </c>
      <c r="P505" s="57">
        <f t="shared" si="33"/>
        <v>21600</v>
      </c>
    </row>
    <row r="506" spans="1:16" x14ac:dyDescent="0.25">
      <c r="A506" s="50">
        <v>45443</v>
      </c>
      <c r="B506" s="51" t="s">
        <v>2107</v>
      </c>
      <c r="C506" s="52">
        <v>1010029363</v>
      </c>
      <c r="D506" s="78" t="s">
        <v>34</v>
      </c>
      <c r="E506" s="75" t="s">
        <v>298</v>
      </c>
      <c r="F506" s="52" t="s">
        <v>1110</v>
      </c>
      <c r="G506" s="52" t="s">
        <v>50</v>
      </c>
      <c r="H506" s="52" t="s">
        <v>2108</v>
      </c>
      <c r="I506" s="52">
        <v>870108</v>
      </c>
      <c r="J506" s="81" t="str">
        <f>VLOOKUP(I506,[1]Hoja6!A$1:B$57,2,FALSE)</f>
        <v>RADIOGRAFIA DE SENOS PARANASALES</v>
      </c>
      <c r="K506" s="52"/>
      <c r="L506" s="32" t="s">
        <v>27</v>
      </c>
      <c r="M506" s="52">
        <v>1</v>
      </c>
      <c r="N506" s="57">
        <v>85410</v>
      </c>
      <c r="O506" s="57">
        <f t="shared" si="32"/>
        <v>59786.999999999993</v>
      </c>
      <c r="P506" s="57">
        <f t="shared" si="33"/>
        <v>25623</v>
      </c>
    </row>
    <row r="507" spans="1:16" x14ac:dyDescent="0.25">
      <c r="A507" s="50">
        <v>45443</v>
      </c>
      <c r="B507" s="51" t="s">
        <v>2109</v>
      </c>
      <c r="C507" s="52" t="s">
        <v>2110</v>
      </c>
      <c r="D507" s="78" t="s">
        <v>33</v>
      </c>
      <c r="E507" s="75" t="s">
        <v>257</v>
      </c>
      <c r="F507" s="52" t="s">
        <v>1110</v>
      </c>
      <c r="G507" s="52" t="s">
        <v>50</v>
      </c>
      <c r="H507" s="52" t="s">
        <v>2111</v>
      </c>
      <c r="I507" s="52">
        <v>873122</v>
      </c>
      <c r="J507" s="81" t="str">
        <f>VLOOKUP(I507,[1]Hoja6!A$1:B$57,2,FALSE)</f>
        <v>RADIOGRAFIA DE ANTEBRAZO</v>
      </c>
      <c r="K507" s="52"/>
      <c r="L507" s="32" t="s">
        <v>27</v>
      </c>
      <c r="M507" s="52">
        <v>1</v>
      </c>
      <c r="N507" s="57">
        <v>65880</v>
      </c>
      <c r="O507" s="57">
        <f t="shared" si="32"/>
        <v>46116</v>
      </c>
      <c r="P507" s="57">
        <f t="shared" si="33"/>
        <v>19764</v>
      </c>
    </row>
    <row r="508" spans="1:16" x14ac:dyDescent="0.25">
      <c r="A508" s="50">
        <v>45443</v>
      </c>
      <c r="B508" s="51" t="s">
        <v>2109</v>
      </c>
      <c r="C508" s="52" t="s">
        <v>2110</v>
      </c>
      <c r="D508" s="78" t="s">
        <v>33</v>
      </c>
      <c r="E508" s="75" t="s">
        <v>257</v>
      </c>
      <c r="F508" s="52" t="s">
        <v>1110</v>
      </c>
      <c r="G508" s="52" t="s">
        <v>50</v>
      </c>
      <c r="H508" s="52" t="s">
        <v>2111</v>
      </c>
      <c r="I508" s="52">
        <v>873313</v>
      </c>
      <c r="J508" s="81" t="str">
        <f>VLOOKUP(I508,[1]Hoja6!A$1:B$57,2,FALSE)</f>
        <v>RADIOGRAFIA DE PIERNA AP Y LATERAL</v>
      </c>
      <c r="K508" s="52"/>
      <c r="L508" s="32" t="s">
        <v>27</v>
      </c>
      <c r="M508" s="52">
        <v>1</v>
      </c>
      <c r="N508" s="57">
        <v>94900</v>
      </c>
      <c r="O508" s="57">
        <f t="shared" si="32"/>
        <v>66430</v>
      </c>
      <c r="P508" s="57">
        <f t="shared" si="33"/>
        <v>28470</v>
      </c>
    </row>
    <row r="509" spans="1:16" x14ac:dyDescent="0.25">
      <c r="A509" s="50">
        <v>45443</v>
      </c>
      <c r="B509" s="85" t="s">
        <v>1574</v>
      </c>
      <c r="C509" s="83">
        <v>1076985530</v>
      </c>
      <c r="D509" s="85" t="s">
        <v>34</v>
      </c>
      <c r="E509" s="85" t="s">
        <v>257</v>
      </c>
      <c r="F509" s="83" t="s">
        <v>1110</v>
      </c>
      <c r="G509" s="83" t="s">
        <v>50</v>
      </c>
      <c r="H509" s="83" t="s">
        <v>2112</v>
      </c>
      <c r="I509" s="83">
        <v>873210</v>
      </c>
      <c r="J509" s="81" t="str">
        <f>VLOOKUP(I509,[1]Hoja6!A$1:B$57,2,FALSE)</f>
        <v>RADIOGRAFIA DE DEDOS EN MANO</v>
      </c>
      <c r="K509" s="2"/>
      <c r="L509" s="2" t="s">
        <v>27</v>
      </c>
      <c r="M509" s="3">
        <v>1</v>
      </c>
      <c r="N509" s="57">
        <v>65880</v>
      </c>
      <c r="O509" s="57">
        <f t="shared" si="32"/>
        <v>46116</v>
      </c>
      <c r="P509" s="57">
        <f t="shared" si="33"/>
        <v>19764</v>
      </c>
    </row>
    <row r="510" spans="1:16" x14ac:dyDescent="0.25">
      <c r="A510" s="50"/>
      <c r="B510" s="51"/>
      <c r="C510" s="52"/>
      <c r="D510" s="78"/>
      <c r="E510" s="75"/>
      <c r="F510" s="52"/>
      <c r="G510" s="52"/>
      <c r="H510" s="52"/>
      <c r="I510" s="52"/>
      <c r="J510" s="79" t="e">
        <f>VLOOKUP(I510,[1]Hoja6!A$1:B$57,2,FALSE)</f>
        <v>#N/A</v>
      </c>
      <c r="K510" s="52"/>
      <c r="L510" s="32"/>
      <c r="M510" s="52"/>
      <c r="N510" s="57"/>
      <c r="O510" s="57">
        <f t="shared" si="32"/>
        <v>0</v>
      </c>
      <c r="P510" s="57">
        <f t="shared" si="33"/>
        <v>0</v>
      </c>
    </row>
    <row r="511" spans="1:16" x14ac:dyDescent="0.25">
      <c r="A511" s="50"/>
      <c r="B511" s="51"/>
      <c r="C511" s="52"/>
      <c r="D511" s="78"/>
      <c r="E511" s="75"/>
      <c r="F511" s="52"/>
      <c r="G511" s="52"/>
      <c r="H511" s="52"/>
      <c r="I511" s="52"/>
      <c r="J511" s="79" t="e">
        <f>VLOOKUP(I511,[1]Hoja6!A$1:B$57,2,FALSE)</f>
        <v>#N/A</v>
      </c>
      <c r="K511" s="52"/>
      <c r="L511" s="32"/>
      <c r="M511" s="52"/>
      <c r="N511" s="57"/>
      <c r="O511" s="57">
        <f t="shared" si="32"/>
        <v>0</v>
      </c>
      <c r="P511" s="57">
        <f t="shared" si="33"/>
        <v>0</v>
      </c>
    </row>
    <row r="512" spans="1:16" x14ac:dyDescent="0.25">
      <c r="A512" s="50"/>
      <c r="B512" s="51"/>
      <c r="C512" s="52"/>
      <c r="D512" s="78"/>
      <c r="E512" s="75"/>
      <c r="F512" s="52"/>
      <c r="G512" s="52"/>
      <c r="H512" s="52"/>
      <c r="I512" s="52"/>
      <c r="J512" s="79" t="e">
        <f>VLOOKUP(I512,[1]Hoja6!A$1:B$57,2,FALSE)</f>
        <v>#N/A</v>
      </c>
      <c r="K512" s="52"/>
      <c r="L512" s="32"/>
      <c r="M512" s="52"/>
      <c r="N512" s="57"/>
      <c r="O512" s="57">
        <f t="shared" si="32"/>
        <v>0</v>
      </c>
      <c r="P512" s="57">
        <f t="shared" si="33"/>
        <v>0</v>
      </c>
    </row>
    <row r="513" spans="1:16" x14ac:dyDescent="0.25">
      <c r="A513" s="50"/>
      <c r="B513" s="51"/>
      <c r="C513" s="52"/>
      <c r="D513" s="78"/>
      <c r="E513" s="75"/>
      <c r="F513" s="52"/>
      <c r="G513" s="52"/>
      <c r="H513" s="52"/>
      <c r="I513" s="52"/>
      <c r="J513" s="79" t="e">
        <f>VLOOKUP(I513,[1]Hoja6!A$1:B$57,2,FALSE)</f>
        <v>#N/A</v>
      </c>
      <c r="K513" s="52"/>
      <c r="L513" s="32"/>
      <c r="M513" s="52"/>
      <c r="N513" s="57"/>
      <c r="O513" s="57">
        <f t="shared" si="32"/>
        <v>0</v>
      </c>
      <c r="P513" s="57">
        <f t="shared" si="33"/>
        <v>0</v>
      </c>
    </row>
    <row r="514" spans="1:16" x14ac:dyDescent="0.25">
      <c r="A514" s="50"/>
      <c r="B514" s="51"/>
      <c r="C514" s="52"/>
      <c r="D514" s="78"/>
      <c r="E514" s="75"/>
      <c r="F514" s="52"/>
      <c r="G514" s="52"/>
      <c r="H514" s="52"/>
      <c r="I514" s="52"/>
      <c r="J514" s="79" t="e">
        <f>VLOOKUP(I514,[1]Hoja6!A$1:B$57,2,FALSE)</f>
        <v>#N/A</v>
      </c>
      <c r="K514" s="52"/>
      <c r="L514" s="32"/>
      <c r="M514" s="52"/>
      <c r="N514" s="57"/>
      <c r="O514" s="57">
        <f t="shared" si="32"/>
        <v>0</v>
      </c>
      <c r="P514" s="57">
        <f t="shared" si="33"/>
        <v>0</v>
      </c>
    </row>
    <row r="515" spans="1:16" x14ac:dyDescent="0.25">
      <c r="A515" s="50"/>
      <c r="B515" s="51"/>
      <c r="C515" s="52"/>
      <c r="D515" s="78"/>
      <c r="E515" s="75"/>
      <c r="F515" s="52"/>
      <c r="G515" s="52"/>
      <c r="H515" s="52"/>
      <c r="I515" s="52"/>
      <c r="J515" s="79" t="e">
        <f>VLOOKUP(I515,[1]Hoja6!A$1:B$57,2,FALSE)</f>
        <v>#N/A</v>
      </c>
      <c r="K515" s="52"/>
      <c r="L515" s="32"/>
      <c r="M515" s="52"/>
      <c r="N515" s="57"/>
      <c r="O515" s="57">
        <f t="shared" si="32"/>
        <v>0</v>
      </c>
      <c r="P515" s="57">
        <f t="shared" si="33"/>
        <v>0</v>
      </c>
    </row>
    <row r="516" spans="1:16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79" t="e">
        <f>VLOOKUP(I516,[1]Hoja6!A$1:B$57,2,FALSE)</f>
        <v>#N/A</v>
      </c>
      <c r="K516" s="2"/>
      <c r="L516" s="2"/>
      <c r="M516" s="3"/>
      <c r="N516" s="57"/>
      <c r="O516" s="57">
        <f t="shared" si="32"/>
        <v>0</v>
      </c>
      <c r="P516" s="57">
        <f t="shared" si="33"/>
        <v>0</v>
      </c>
    </row>
    <row r="517" spans="1:16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79" t="e">
        <f>VLOOKUP(I517,[1]Hoja6!A$1:B$57,2,FALSE)</f>
        <v>#N/A</v>
      </c>
      <c r="K517" s="2"/>
      <c r="L517" s="2"/>
      <c r="M517" s="3"/>
      <c r="N517" s="57"/>
      <c r="O517" s="57">
        <f t="shared" si="32"/>
        <v>0</v>
      </c>
      <c r="P517" s="57">
        <f t="shared" si="33"/>
        <v>0</v>
      </c>
    </row>
    <row r="518" spans="1:16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79" t="e">
        <f>VLOOKUP(I518,[1]Hoja6!A$1:B$57,2,FALSE)</f>
        <v>#N/A</v>
      </c>
      <c r="K518" s="2"/>
      <c r="L518" s="2"/>
      <c r="M518" s="3"/>
      <c r="N518" s="57"/>
      <c r="O518" s="57">
        <f t="shared" si="32"/>
        <v>0</v>
      </c>
      <c r="P518" s="57">
        <f t="shared" si="33"/>
        <v>0</v>
      </c>
    </row>
    <row r="519" spans="1:16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79" t="e">
        <f>VLOOKUP(I519,[1]Hoja6!A$1:B$57,2,FALSE)</f>
        <v>#N/A</v>
      </c>
      <c r="K519" s="2"/>
      <c r="L519" s="2"/>
      <c r="M519" s="3"/>
      <c r="N519" s="57"/>
      <c r="O519" s="57">
        <f t="shared" si="32"/>
        <v>0</v>
      </c>
      <c r="P519" s="57">
        <f t="shared" si="33"/>
        <v>0</v>
      </c>
    </row>
  </sheetData>
  <autoFilter ref="A5:P379" xr:uid="{00000000-0009-0000-0000-000002000000}">
    <sortState ref="A6:P379">
      <sortCondition ref="A5:A379"/>
    </sortState>
  </autoFilter>
  <mergeCells count="4">
    <mergeCell ref="A1:P1"/>
    <mergeCell ref="A2:P2"/>
    <mergeCell ref="A3:P3"/>
    <mergeCell ref="A4:P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885"/>
  <sheetViews>
    <sheetView topLeftCell="A426" zoomScale="98" zoomScaleNormal="98" workbookViewId="0">
      <selection activeCell="N435" sqref="N435"/>
    </sheetView>
  </sheetViews>
  <sheetFormatPr baseColWidth="10" defaultColWidth="24.42578125" defaultRowHeight="15" x14ac:dyDescent="0.25"/>
  <cols>
    <col min="1" max="1" width="16.85546875" customWidth="1"/>
    <col min="2" max="2" width="43.5703125" bestFit="1" customWidth="1"/>
    <col min="3" max="3" width="21.28515625" customWidth="1"/>
    <col min="4" max="4" width="7.28515625" customWidth="1"/>
    <col min="5" max="5" width="9" customWidth="1"/>
    <col min="6" max="6" width="22.42578125" customWidth="1"/>
    <col min="7" max="7" width="23" customWidth="1"/>
    <col min="8" max="8" width="18.140625" customWidth="1"/>
    <col min="9" max="9" width="17.28515625" customWidth="1"/>
    <col min="10" max="10" width="89.7109375" customWidth="1"/>
    <col min="11" max="11" width="13.28515625" customWidth="1"/>
    <col min="12" max="12" width="19.140625" customWidth="1"/>
    <col min="13" max="13" width="7.28515625" customWidth="1"/>
    <col min="14" max="14" width="14.42578125" bestFit="1" customWidth="1"/>
    <col min="15" max="16" width="12.85546875" bestFit="1" customWidth="1"/>
    <col min="17" max="17" width="13.85546875" style="100" customWidth="1"/>
    <col min="18" max="18" width="12.42578125" style="100" customWidth="1"/>
    <col min="19" max="19" width="13" style="100" customWidth="1"/>
    <col min="20" max="20" width="14.42578125" style="100" customWidth="1"/>
    <col min="21" max="21" width="14.140625" style="100" customWidth="1"/>
  </cols>
  <sheetData>
    <row r="1" spans="1:22" ht="34.5" customHeight="1" x14ac:dyDescent="0.25">
      <c r="A1" s="155" t="s">
        <v>997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7"/>
    </row>
    <row r="2" spans="1:22" ht="18" customHeight="1" x14ac:dyDescent="0.25">
      <c r="A2" s="152" t="s">
        <v>998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4"/>
    </row>
    <row r="3" spans="1:22" ht="18" x14ac:dyDescent="0.25">
      <c r="A3" s="152" t="s">
        <v>1103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4"/>
    </row>
    <row r="4" spans="1:22" ht="18.75" thickBot="1" x14ac:dyDescent="0.3">
      <c r="A4" s="149" t="s">
        <v>999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1"/>
    </row>
    <row r="5" spans="1:22" s="10" customFormat="1" ht="38.25" x14ac:dyDescent="0.25">
      <c r="A5" s="39" t="s">
        <v>1000</v>
      </c>
      <c r="B5" s="40" t="s">
        <v>1001</v>
      </c>
      <c r="C5" s="41" t="s">
        <v>1002</v>
      </c>
      <c r="D5" s="41" t="s">
        <v>32</v>
      </c>
      <c r="E5" s="41" t="s">
        <v>1</v>
      </c>
      <c r="F5" s="40" t="s">
        <v>2</v>
      </c>
      <c r="G5" s="40" t="s">
        <v>1003</v>
      </c>
      <c r="H5" s="40" t="s">
        <v>1004</v>
      </c>
      <c r="I5" s="40" t="s">
        <v>1006</v>
      </c>
      <c r="J5" s="40" t="s">
        <v>940</v>
      </c>
      <c r="K5" s="43" t="s">
        <v>7</v>
      </c>
      <c r="L5" s="43" t="s">
        <v>8</v>
      </c>
      <c r="M5" s="40" t="s">
        <v>1005</v>
      </c>
      <c r="N5" s="42" t="s">
        <v>1007</v>
      </c>
      <c r="O5" s="43">
        <v>0.7</v>
      </c>
      <c r="P5" s="43">
        <v>0.3</v>
      </c>
      <c r="Q5" s="40" t="s">
        <v>2796</v>
      </c>
      <c r="R5" s="40" t="s">
        <v>2797</v>
      </c>
      <c r="S5" s="40" t="s">
        <v>2798</v>
      </c>
      <c r="T5" s="40" t="s">
        <v>2799</v>
      </c>
      <c r="U5" s="40" t="s">
        <v>2800</v>
      </c>
      <c r="V5" s="40" t="s">
        <v>2801</v>
      </c>
    </row>
    <row r="6" spans="1:22" s="10" customFormat="1" x14ac:dyDescent="0.25">
      <c r="A6" s="44">
        <v>45444</v>
      </c>
      <c r="B6" s="45" t="s">
        <v>2113</v>
      </c>
      <c r="C6" s="46" t="s">
        <v>2114</v>
      </c>
      <c r="D6" s="2" t="s">
        <v>33</v>
      </c>
      <c r="E6" s="2" t="s">
        <v>149</v>
      </c>
      <c r="F6" s="47" t="s">
        <v>16</v>
      </c>
      <c r="G6" s="47" t="s">
        <v>31</v>
      </c>
      <c r="H6" s="48" t="s">
        <v>2115</v>
      </c>
      <c r="I6" s="49">
        <v>873333</v>
      </c>
      <c r="J6" s="58" t="str">
        <f>VLOOKUP(I6,[1]Hoja6!A$1:B$57,2,FALSE)</f>
        <v>RADIOGRAFÍA DE PIE (AP, LATERAL Y OBLICUA)</v>
      </c>
      <c r="K6" s="2"/>
      <c r="L6" s="2" t="s">
        <v>2116</v>
      </c>
      <c r="M6" s="49">
        <v>1</v>
      </c>
      <c r="N6" s="57"/>
      <c r="O6" s="57">
        <f t="shared" ref="O6:O69" si="0">+N6*70%</f>
        <v>0</v>
      </c>
      <c r="P6" s="96">
        <f t="shared" ref="P6:P69" si="1">+N6*30%</f>
        <v>0</v>
      </c>
      <c r="Q6" s="97"/>
      <c r="R6" s="97"/>
      <c r="S6" s="97"/>
      <c r="T6" s="97"/>
      <c r="U6" s="97"/>
      <c r="V6" s="3"/>
    </row>
    <row r="7" spans="1:22" s="10" customFormat="1" x14ac:dyDescent="0.25">
      <c r="A7" s="44">
        <v>45444</v>
      </c>
      <c r="B7" s="45" t="s">
        <v>2113</v>
      </c>
      <c r="C7" s="46" t="s">
        <v>2114</v>
      </c>
      <c r="D7" s="2" t="s">
        <v>33</v>
      </c>
      <c r="E7" s="2" t="s">
        <v>149</v>
      </c>
      <c r="F7" s="47" t="s">
        <v>16</v>
      </c>
      <c r="G7" s="47" t="s">
        <v>31</v>
      </c>
      <c r="H7" s="48" t="s">
        <v>2115</v>
      </c>
      <c r="I7" s="49">
        <v>873411</v>
      </c>
      <c r="J7" s="58" t="str">
        <f>VLOOKUP(I7,[1]Hoja6!A$1:B$57,2,FALSE)</f>
        <v>RADIOGRAFIA DE PELVIS O  ARTICULACION COXO-FEMORAL  (AP, LATERAL )</v>
      </c>
      <c r="K7" s="2"/>
      <c r="L7" s="2" t="s">
        <v>2116</v>
      </c>
      <c r="M7" s="49">
        <v>1</v>
      </c>
      <c r="N7" s="57"/>
      <c r="O7" s="57">
        <f t="shared" si="0"/>
        <v>0</v>
      </c>
      <c r="P7" s="96">
        <f t="shared" si="1"/>
        <v>0</v>
      </c>
      <c r="Q7" s="97"/>
      <c r="R7" s="97"/>
      <c r="S7" s="97"/>
      <c r="T7" s="97"/>
      <c r="U7" s="97"/>
      <c r="V7" s="3"/>
    </row>
    <row r="8" spans="1:22" s="10" customFormat="1" x14ac:dyDescent="0.25">
      <c r="A8" s="44">
        <v>45444</v>
      </c>
      <c r="B8" s="45" t="s">
        <v>2117</v>
      </c>
      <c r="C8" s="46" t="s">
        <v>2118</v>
      </c>
      <c r="D8" s="2" t="s">
        <v>34</v>
      </c>
      <c r="E8" s="2" t="s">
        <v>245</v>
      </c>
      <c r="F8" s="47" t="s">
        <v>10</v>
      </c>
      <c r="G8" s="47" t="s">
        <v>31</v>
      </c>
      <c r="H8" s="48" t="s">
        <v>2119</v>
      </c>
      <c r="I8" s="49">
        <v>873431</v>
      </c>
      <c r="J8" s="58" t="str">
        <f>VLOOKUP(I8,[1]Hoja6!A$1:B$57,2,FALSE)</f>
        <v>RADIOGRAFIA DE TOBILLO AP LATERAL Y ROTACION INTERNA</v>
      </c>
      <c r="K8" s="2"/>
      <c r="L8" s="2" t="s">
        <v>2116</v>
      </c>
      <c r="M8" s="49">
        <v>1</v>
      </c>
      <c r="N8" s="57"/>
      <c r="O8" s="57">
        <f t="shared" si="0"/>
        <v>0</v>
      </c>
      <c r="P8" s="96">
        <f t="shared" si="1"/>
        <v>0</v>
      </c>
      <c r="Q8" s="97"/>
      <c r="R8" s="97"/>
      <c r="S8" s="97"/>
      <c r="T8" s="97"/>
      <c r="U8" s="97"/>
      <c r="V8" s="3"/>
    </row>
    <row r="9" spans="1:22" s="10" customFormat="1" x14ac:dyDescent="0.25">
      <c r="A9" s="44">
        <v>45444</v>
      </c>
      <c r="B9" s="45" t="s">
        <v>2120</v>
      </c>
      <c r="C9" s="46" t="s">
        <v>2121</v>
      </c>
      <c r="D9" s="2" t="s">
        <v>34</v>
      </c>
      <c r="E9" s="2" t="s">
        <v>129</v>
      </c>
      <c r="F9" s="47" t="s">
        <v>2122</v>
      </c>
      <c r="G9" s="47" t="s">
        <v>31</v>
      </c>
      <c r="H9" s="48" t="s">
        <v>2123</v>
      </c>
      <c r="I9" s="49">
        <v>870101</v>
      </c>
      <c r="J9" s="58" t="str">
        <f>VLOOKUP(I9,[1]Hoja6!A$1:B$57,2,FALSE)</f>
        <v>RADIOGRAFIA DE CARA (PERFILOGRAMA)</v>
      </c>
      <c r="K9" s="2"/>
      <c r="L9" s="2" t="s">
        <v>2116</v>
      </c>
      <c r="M9" s="49">
        <v>1</v>
      </c>
      <c r="N9" s="57"/>
      <c r="O9" s="57">
        <f t="shared" si="0"/>
        <v>0</v>
      </c>
      <c r="P9" s="96">
        <f t="shared" si="1"/>
        <v>0</v>
      </c>
      <c r="Q9" s="97"/>
      <c r="R9" s="97"/>
      <c r="S9" s="97"/>
      <c r="T9" s="97"/>
      <c r="U9" s="97"/>
      <c r="V9" s="3"/>
    </row>
    <row r="10" spans="1:22" s="10" customFormat="1" x14ac:dyDescent="0.25">
      <c r="A10" s="44">
        <v>45444</v>
      </c>
      <c r="B10" s="45" t="s">
        <v>2124</v>
      </c>
      <c r="C10" s="46" t="s">
        <v>2125</v>
      </c>
      <c r="D10" s="2" t="s">
        <v>33</v>
      </c>
      <c r="E10" s="2" t="s">
        <v>136</v>
      </c>
      <c r="F10" s="47" t="s">
        <v>2126</v>
      </c>
      <c r="G10" s="47" t="s">
        <v>31</v>
      </c>
      <c r="H10" s="48" t="s">
        <v>2127</v>
      </c>
      <c r="I10" s="49">
        <v>873202</v>
      </c>
      <c r="J10" s="58" t="str">
        <f>VLOOKUP(I10,[1]Hoja6!A$1:B$57,2,FALSE)</f>
        <v>RADIOGRAFIA DE ARTICULACIONES ACROMIO CLAVICULARES COMPARATIVAS    (54)</v>
      </c>
      <c r="K10" s="2"/>
      <c r="L10" s="2" t="s">
        <v>2116</v>
      </c>
      <c r="M10" s="49">
        <v>1</v>
      </c>
      <c r="N10" s="57"/>
      <c r="O10" s="57">
        <f t="shared" si="0"/>
        <v>0</v>
      </c>
      <c r="P10" s="96">
        <f t="shared" si="1"/>
        <v>0</v>
      </c>
      <c r="Q10" s="97"/>
      <c r="R10" s="97"/>
      <c r="S10" s="97"/>
      <c r="T10" s="97"/>
      <c r="U10" s="97"/>
      <c r="V10" s="3"/>
    </row>
    <row r="11" spans="1:22" s="10" customFormat="1" x14ac:dyDescent="0.25">
      <c r="A11" s="44">
        <v>45444</v>
      </c>
      <c r="B11" s="45" t="s">
        <v>2124</v>
      </c>
      <c r="C11" s="46" t="s">
        <v>2125</v>
      </c>
      <c r="D11" s="2" t="s">
        <v>33</v>
      </c>
      <c r="E11" s="2" t="s">
        <v>136</v>
      </c>
      <c r="F11" s="47" t="s">
        <v>2126</v>
      </c>
      <c r="G11" s="47" t="s">
        <v>31</v>
      </c>
      <c r="H11" s="48" t="s">
        <v>2127</v>
      </c>
      <c r="I11" s="49">
        <v>873204</v>
      </c>
      <c r="J11" s="58" t="str">
        <f>VLOOKUP(I11,[1]Hoja6!A$1:B$57,2,FALSE)</f>
        <v>RADIOGRAFIA DE HOMBRO</v>
      </c>
      <c r="K11" s="2"/>
      <c r="L11" s="2" t="s">
        <v>2116</v>
      </c>
      <c r="M11" s="49">
        <v>1</v>
      </c>
      <c r="N11" s="57"/>
      <c r="O11" s="57">
        <f t="shared" si="0"/>
        <v>0</v>
      </c>
      <c r="P11" s="96">
        <f t="shared" si="1"/>
        <v>0</v>
      </c>
      <c r="Q11" s="97"/>
      <c r="R11" s="97"/>
      <c r="S11" s="97"/>
      <c r="T11" s="97"/>
      <c r="U11" s="97"/>
      <c r="V11" s="3"/>
    </row>
    <row r="12" spans="1:22" s="10" customFormat="1" x14ac:dyDescent="0.25">
      <c r="A12" s="44">
        <v>45444</v>
      </c>
      <c r="B12" s="45" t="s">
        <v>2128</v>
      </c>
      <c r="C12" s="46" t="s">
        <v>2129</v>
      </c>
      <c r="D12" s="2" t="s">
        <v>34</v>
      </c>
      <c r="E12" s="2" t="s">
        <v>245</v>
      </c>
      <c r="F12" s="47" t="s">
        <v>16</v>
      </c>
      <c r="G12" s="47" t="s">
        <v>31</v>
      </c>
      <c r="H12" s="48" t="s">
        <v>2130</v>
      </c>
      <c r="I12" s="49">
        <v>873333</v>
      </c>
      <c r="J12" s="58" t="str">
        <f>VLOOKUP(I12,[1]Hoja6!A$1:B$57,2,FALSE)</f>
        <v>RADIOGRAFÍA DE PIE (AP, LATERAL Y OBLICUA)</v>
      </c>
      <c r="K12" s="2"/>
      <c r="L12" s="2" t="s">
        <v>2116</v>
      </c>
      <c r="M12" s="49">
        <v>1</v>
      </c>
      <c r="N12" s="57"/>
      <c r="O12" s="57">
        <f t="shared" si="0"/>
        <v>0</v>
      </c>
      <c r="P12" s="96">
        <f t="shared" si="1"/>
        <v>0</v>
      </c>
      <c r="Q12" s="97"/>
      <c r="R12" s="97"/>
      <c r="S12" s="97"/>
      <c r="T12" s="97"/>
      <c r="U12" s="97"/>
      <c r="V12" s="3"/>
    </row>
    <row r="13" spans="1:22" s="10" customFormat="1" x14ac:dyDescent="0.25">
      <c r="A13" s="44">
        <v>45444</v>
      </c>
      <c r="B13" s="45" t="s">
        <v>2131</v>
      </c>
      <c r="C13" s="46" t="s">
        <v>2132</v>
      </c>
      <c r="D13" s="2" t="s">
        <v>34</v>
      </c>
      <c r="E13" s="2" t="s">
        <v>278</v>
      </c>
      <c r="F13" s="47" t="s">
        <v>10</v>
      </c>
      <c r="G13" s="47" t="s">
        <v>31</v>
      </c>
      <c r="H13" s="48" t="s">
        <v>2133</v>
      </c>
      <c r="I13" s="49">
        <v>871111</v>
      </c>
      <c r="J13" s="58" t="str">
        <f>VLOOKUP(I13,[1]Hoja6!A$1:B$57,2,FALSE)</f>
        <v>RADIOGRAFIA DE REJA COSTAL</v>
      </c>
      <c r="K13" s="2"/>
      <c r="L13" s="2" t="s">
        <v>2116</v>
      </c>
      <c r="M13" s="49">
        <v>1</v>
      </c>
      <c r="N13" s="57"/>
      <c r="O13" s="57">
        <f t="shared" si="0"/>
        <v>0</v>
      </c>
      <c r="P13" s="96">
        <f t="shared" si="1"/>
        <v>0</v>
      </c>
      <c r="Q13" s="97"/>
      <c r="R13" s="97"/>
      <c r="S13" s="97"/>
      <c r="T13" s="97"/>
      <c r="U13" s="97"/>
      <c r="V13" s="3"/>
    </row>
    <row r="14" spans="1:22" s="10" customFormat="1" x14ac:dyDescent="0.25">
      <c r="A14" s="44">
        <v>45444</v>
      </c>
      <c r="B14" s="45" t="s">
        <v>2134</v>
      </c>
      <c r="C14" s="46" t="s">
        <v>2135</v>
      </c>
      <c r="D14" s="2" t="s">
        <v>34</v>
      </c>
      <c r="E14" s="2" t="s">
        <v>367</v>
      </c>
      <c r="F14" s="47" t="s">
        <v>44</v>
      </c>
      <c r="G14" s="47" t="s">
        <v>31</v>
      </c>
      <c r="H14" s="48" t="s">
        <v>2136</v>
      </c>
      <c r="I14" s="49">
        <v>871121</v>
      </c>
      <c r="J14" s="58" t="str">
        <f>VLOOKUP(I14,[1]Hoja6!A$1:B$57,2,FALSE)</f>
        <v>RADIOGRAFIA DE TORAX (P.A.O A.P.Y LATERAL, DECUBITO LATERAL, OBLICUAS O LATERAL CON BARIO)</v>
      </c>
      <c r="K14" s="2"/>
      <c r="L14" s="2" t="s">
        <v>2116</v>
      </c>
      <c r="M14" s="49">
        <v>1</v>
      </c>
      <c r="N14" s="57"/>
      <c r="O14" s="57">
        <f t="shared" si="0"/>
        <v>0</v>
      </c>
      <c r="P14" s="96">
        <f t="shared" si="1"/>
        <v>0</v>
      </c>
      <c r="Q14" s="97"/>
      <c r="R14" s="97"/>
      <c r="S14" s="97"/>
      <c r="T14" s="97"/>
      <c r="U14" s="97"/>
      <c r="V14" s="3"/>
    </row>
    <row r="15" spans="1:22" s="10" customFormat="1" x14ac:dyDescent="0.25">
      <c r="A15" s="44">
        <v>45444</v>
      </c>
      <c r="B15" s="45" t="s">
        <v>2137</v>
      </c>
      <c r="C15" s="46" t="s">
        <v>2138</v>
      </c>
      <c r="D15" s="2" t="s">
        <v>34</v>
      </c>
      <c r="E15" s="2" t="s">
        <v>257</v>
      </c>
      <c r="F15" s="47" t="s">
        <v>16</v>
      </c>
      <c r="G15" s="47" t="s">
        <v>31</v>
      </c>
      <c r="H15" s="48" t="s">
        <v>2139</v>
      </c>
      <c r="I15" s="49">
        <v>873210</v>
      </c>
      <c r="J15" s="58" t="str">
        <f>VLOOKUP(I15,[1]Hoja6!A$1:B$57,2,FALSE)</f>
        <v>RADIOGRAFIA DE DEDOS EN MANO</v>
      </c>
      <c r="K15" s="2"/>
      <c r="L15" s="2" t="s">
        <v>2116</v>
      </c>
      <c r="M15" s="49">
        <v>2</v>
      </c>
      <c r="N15" s="57"/>
      <c r="O15" s="57">
        <f t="shared" si="0"/>
        <v>0</v>
      </c>
      <c r="P15" s="96">
        <f t="shared" si="1"/>
        <v>0</v>
      </c>
      <c r="Q15" s="97"/>
      <c r="R15" s="97"/>
      <c r="S15" s="97"/>
      <c r="T15" s="97"/>
      <c r="U15" s="97"/>
      <c r="V15" s="3"/>
    </row>
    <row r="16" spans="1:22" s="10" customFormat="1" x14ac:dyDescent="0.25">
      <c r="A16" s="44">
        <v>45444</v>
      </c>
      <c r="B16" s="45" t="s">
        <v>2140</v>
      </c>
      <c r="C16" s="46" t="s">
        <v>2141</v>
      </c>
      <c r="D16" s="2" t="s">
        <v>33</v>
      </c>
      <c r="E16" s="2" t="s">
        <v>215</v>
      </c>
      <c r="F16" s="47" t="s">
        <v>16</v>
      </c>
      <c r="G16" s="47" t="s">
        <v>31</v>
      </c>
      <c r="H16" s="48" t="s">
        <v>2142</v>
      </c>
      <c r="I16" s="49">
        <v>871121</v>
      </c>
      <c r="J16" s="58" t="str">
        <f>VLOOKUP(I16,[1]Hoja6!A$1:B$57,2,FALSE)</f>
        <v>RADIOGRAFIA DE TORAX (P.A.O A.P.Y LATERAL, DECUBITO LATERAL, OBLICUAS O LATERAL CON BARIO)</v>
      </c>
      <c r="K16" s="2"/>
      <c r="L16" s="2" t="s">
        <v>2116</v>
      </c>
      <c r="M16" s="49">
        <v>1</v>
      </c>
      <c r="N16" s="57"/>
      <c r="O16" s="57">
        <f t="shared" si="0"/>
        <v>0</v>
      </c>
      <c r="P16" s="96">
        <f t="shared" si="1"/>
        <v>0</v>
      </c>
      <c r="Q16" s="97"/>
      <c r="R16" s="97"/>
      <c r="S16" s="97"/>
      <c r="T16" s="97"/>
      <c r="U16" s="97"/>
      <c r="V16" s="3"/>
    </row>
    <row r="17" spans="1:22" s="10" customFormat="1" x14ac:dyDescent="0.25">
      <c r="A17" s="44">
        <v>45447</v>
      </c>
      <c r="B17" s="45" t="s">
        <v>2143</v>
      </c>
      <c r="C17" s="46" t="s">
        <v>2144</v>
      </c>
      <c r="D17" s="2" t="s">
        <v>34</v>
      </c>
      <c r="E17" s="2" t="s">
        <v>389</v>
      </c>
      <c r="F17" s="47" t="s">
        <v>10</v>
      </c>
      <c r="G17" s="47" t="s">
        <v>31</v>
      </c>
      <c r="H17" s="48" t="s">
        <v>2145</v>
      </c>
      <c r="I17" s="49">
        <v>873333</v>
      </c>
      <c r="J17" s="58" t="str">
        <f>VLOOKUP(I17,[1]Hoja6!A$1:B$57,2,FALSE)</f>
        <v>RADIOGRAFÍA DE PIE (AP, LATERAL Y OBLICUA)</v>
      </c>
      <c r="K17" s="2"/>
      <c r="L17" s="2" t="s">
        <v>2116</v>
      </c>
      <c r="M17" s="49">
        <v>1</v>
      </c>
      <c r="N17" s="57"/>
      <c r="O17" s="57">
        <f t="shared" si="0"/>
        <v>0</v>
      </c>
      <c r="P17" s="96">
        <f t="shared" si="1"/>
        <v>0</v>
      </c>
      <c r="Q17" s="97"/>
      <c r="R17" s="97"/>
      <c r="S17" s="97"/>
      <c r="T17" s="97"/>
      <c r="U17" s="97"/>
      <c r="V17" s="3"/>
    </row>
    <row r="18" spans="1:22" s="10" customFormat="1" x14ac:dyDescent="0.25">
      <c r="A18" s="44">
        <v>45447</v>
      </c>
      <c r="B18" s="45" t="s">
        <v>2146</v>
      </c>
      <c r="C18" s="46" t="s">
        <v>2147</v>
      </c>
      <c r="D18" s="2" t="s">
        <v>33</v>
      </c>
      <c r="E18" s="2" t="s">
        <v>359</v>
      </c>
      <c r="F18" s="47" t="s">
        <v>10</v>
      </c>
      <c r="G18" s="47" t="s">
        <v>2148</v>
      </c>
      <c r="H18" s="48" t="s">
        <v>2149</v>
      </c>
      <c r="I18" s="49">
        <v>871030</v>
      </c>
      <c r="J18" s="58" t="str">
        <f>VLOOKUP(I18,[1]Hoja6!A$1:B$57,2,FALSE)</f>
        <v>RADIOGRAFIA DE COLUMNA DORSAL</v>
      </c>
      <c r="K18" s="2"/>
      <c r="L18" s="2" t="s">
        <v>2116</v>
      </c>
      <c r="M18" s="49">
        <v>1</v>
      </c>
      <c r="N18" s="57">
        <v>81270</v>
      </c>
      <c r="O18" s="57">
        <f t="shared" si="0"/>
        <v>56889</v>
      </c>
      <c r="P18" s="96">
        <f t="shared" si="1"/>
        <v>24381</v>
      </c>
      <c r="Q18" s="97"/>
      <c r="R18" s="97"/>
      <c r="S18" s="97"/>
      <c r="T18" s="97"/>
      <c r="U18" s="97"/>
      <c r="V18" s="3"/>
    </row>
    <row r="19" spans="1:22" s="10" customFormat="1" x14ac:dyDescent="0.25">
      <c r="A19" s="44">
        <v>45447</v>
      </c>
      <c r="B19" s="45" t="s">
        <v>2146</v>
      </c>
      <c r="C19" s="46" t="s">
        <v>2147</v>
      </c>
      <c r="D19" s="2" t="s">
        <v>33</v>
      </c>
      <c r="E19" s="2">
        <v>44</v>
      </c>
      <c r="F19" s="47" t="s">
        <v>10</v>
      </c>
      <c r="G19" s="47" t="s">
        <v>2148</v>
      </c>
      <c r="H19" s="48" t="s">
        <v>2149</v>
      </c>
      <c r="I19" s="49">
        <v>871040</v>
      </c>
      <c r="J19" s="58" t="str">
        <f>VLOOKUP(I19,[1]Hoja6!A$1:B$57,2,FALSE)</f>
        <v>RADIOGRAFIA DE COLUMNA LUMBOSACRA</v>
      </c>
      <c r="K19" s="2"/>
      <c r="L19" s="2" t="s">
        <v>2116</v>
      </c>
      <c r="M19" s="49">
        <v>1</v>
      </c>
      <c r="N19" s="57">
        <v>101430</v>
      </c>
      <c r="O19" s="57">
        <f t="shared" si="0"/>
        <v>71001</v>
      </c>
      <c r="P19" s="96">
        <f t="shared" si="1"/>
        <v>30429</v>
      </c>
      <c r="Q19" s="97"/>
      <c r="R19" s="97"/>
      <c r="S19" s="97"/>
      <c r="T19" s="97"/>
      <c r="U19" s="97"/>
      <c r="V19" s="3"/>
    </row>
    <row r="20" spans="1:22" s="10" customFormat="1" x14ac:dyDescent="0.25">
      <c r="A20" s="44">
        <v>45447</v>
      </c>
      <c r="B20" s="45" t="s">
        <v>2150</v>
      </c>
      <c r="C20" s="46" t="s">
        <v>2151</v>
      </c>
      <c r="D20" s="2" t="s">
        <v>34</v>
      </c>
      <c r="E20" s="2" t="s">
        <v>125</v>
      </c>
      <c r="F20" s="47" t="s">
        <v>16</v>
      </c>
      <c r="G20" s="47" t="s">
        <v>2148</v>
      </c>
      <c r="H20" s="48" t="s">
        <v>2180</v>
      </c>
      <c r="I20" s="49">
        <v>871111</v>
      </c>
      <c r="J20" s="58" t="str">
        <f>VLOOKUP(I20,[1]Hoja6!A$1:B$57,2,FALSE)</f>
        <v>RADIOGRAFIA DE REJA COSTAL</v>
      </c>
      <c r="K20" s="2"/>
      <c r="L20" s="2" t="s">
        <v>2116</v>
      </c>
      <c r="M20" s="49">
        <v>1</v>
      </c>
      <c r="N20" s="57">
        <v>83200</v>
      </c>
      <c r="O20" s="57">
        <f t="shared" si="0"/>
        <v>58239.999999999993</v>
      </c>
      <c r="P20" s="96">
        <f t="shared" si="1"/>
        <v>24960</v>
      </c>
      <c r="Q20" s="97"/>
      <c r="R20" s="97"/>
      <c r="S20" s="97"/>
      <c r="T20" s="97"/>
      <c r="U20" s="97"/>
      <c r="V20" s="3"/>
    </row>
    <row r="21" spans="1:22" s="10" customFormat="1" x14ac:dyDescent="0.25">
      <c r="A21" s="44">
        <v>45447</v>
      </c>
      <c r="B21" s="45" t="s">
        <v>2152</v>
      </c>
      <c r="C21" s="46" t="s">
        <v>2153</v>
      </c>
      <c r="D21" s="2" t="s">
        <v>34</v>
      </c>
      <c r="E21" s="2" t="s">
        <v>386</v>
      </c>
      <c r="F21" s="47" t="s">
        <v>2154</v>
      </c>
      <c r="G21" s="47" t="s">
        <v>31</v>
      </c>
      <c r="H21" s="48" t="s">
        <v>2155</v>
      </c>
      <c r="I21" s="49">
        <v>873206</v>
      </c>
      <c r="J21" s="58" t="str">
        <f>VLOOKUP(I21,[1]Hoja6!A$1:B$57,2,FALSE)</f>
        <v>RADIOGRAFIA DE MUÑECA</v>
      </c>
      <c r="K21" s="2"/>
      <c r="L21" s="2" t="s">
        <v>2116</v>
      </c>
      <c r="M21" s="49">
        <v>1</v>
      </c>
      <c r="N21" s="57"/>
      <c r="O21" s="57">
        <f t="shared" si="0"/>
        <v>0</v>
      </c>
      <c r="P21" s="96">
        <f t="shared" si="1"/>
        <v>0</v>
      </c>
      <c r="Q21" s="97"/>
      <c r="R21" s="97"/>
      <c r="S21" s="97"/>
      <c r="T21" s="97"/>
      <c r="U21" s="97"/>
      <c r="V21" s="3"/>
    </row>
    <row r="22" spans="1:22" s="10" customFormat="1" x14ac:dyDescent="0.25">
      <c r="A22" s="44">
        <v>45447</v>
      </c>
      <c r="B22" s="45" t="s">
        <v>2158</v>
      </c>
      <c r="C22" s="46" t="s">
        <v>2156</v>
      </c>
      <c r="D22" s="2" t="s">
        <v>34</v>
      </c>
      <c r="E22" s="2" t="s">
        <v>1089</v>
      </c>
      <c r="F22" s="47" t="s">
        <v>16</v>
      </c>
      <c r="G22" s="47" t="s">
        <v>31</v>
      </c>
      <c r="H22" s="48" t="s">
        <v>2157</v>
      </c>
      <c r="I22" s="49">
        <v>871121</v>
      </c>
      <c r="J22" s="58" t="str">
        <f>VLOOKUP(I22,[1]Hoja6!A$1:B$57,2,FALSE)</f>
        <v>RADIOGRAFIA DE TORAX (P.A.O A.P.Y LATERAL, DECUBITO LATERAL, OBLICUAS O LATERAL CON BARIO)</v>
      </c>
      <c r="K22" s="2"/>
      <c r="L22" s="2" t="s">
        <v>2116</v>
      </c>
      <c r="M22" s="49">
        <v>1</v>
      </c>
      <c r="N22" s="57"/>
      <c r="O22" s="57">
        <f t="shared" si="0"/>
        <v>0</v>
      </c>
      <c r="P22" s="96">
        <f t="shared" si="1"/>
        <v>0</v>
      </c>
      <c r="Q22" s="97"/>
      <c r="R22" s="97"/>
      <c r="S22" s="97"/>
      <c r="T22" s="97"/>
      <c r="U22" s="97"/>
      <c r="V22" s="3"/>
    </row>
    <row r="23" spans="1:22" s="10" customFormat="1" x14ac:dyDescent="0.25">
      <c r="A23" s="44">
        <v>45447</v>
      </c>
      <c r="B23" s="45" t="s">
        <v>2158</v>
      </c>
      <c r="C23" s="46" t="s">
        <v>2156</v>
      </c>
      <c r="D23" s="2" t="s">
        <v>34</v>
      </c>
      <c r="E23" s="2" t="s">
        <v>1089</v>
      </c>
      <c r="F23" s="47" t="s">
        <v>16</v>
      </c>
      <c r="G23" s="47" t="s">
        <v>217</v>
      </c>
      <c r="H23" s="48" t="s">
        <v>2157</v>
      </c>
      <c r="I23" s="49">
        <v>873204</v>
      </c>
      <c r="J23" s="58" t="str">
        <f>VLOOKUP(I23,[1]Hoja6!A$1:B$57,2,FALSE)</f>
        <v>RADIOGRAFIA DE HOMBRO</v>
      </c>
      <c r="K23" s="2"/>
      <c r="L23" s="2" t="s">
        <v>2116</v>
      </c>
      <c r="M23" s="49">
        <v>1</v>
      </c>
      <c r="N23" s="57"/>
      <c r="O23" s="57">
        <f t="shared" si="0"/>
        <v>0</v>
      </c>
      <c r="P23" s="96">
        <f t="shared" si="1"/>
        <v>0</v>
      </c>
      <c r="Q23" s="97"/>
      <c r="R23" s="97"/>
      <c r="S23" s="97"/>
      <c r="T23" s="97"/>
      <c r="U23" s="97"/>
      <c r="V23" s="3"/>
    </row>
    <row r="24" spans="1:22" s="10" customFormat="1" x14ac:dyDescent="0.25">
      <c r="A24" s="44">
        <v>45447</v>
      </c>
      <c r="B24" s="45" t="s">
        <v>2158</v>
      </c>
      <c r="C24" s="46" t="s">
        <v>2156</v>
      </c>
      <c r="D24" s="2" t="s">
        <v>34</v>
      </c>
      <c r="E24" s="2" t="s">
        <v>1089</v>
      </c>
      <c r="F24" s="47" t="s">
        <v>16</v>
      </c>
      <c r="G24" s="47" t="s">
        <v>31</v>
      </c>
      <c r="H24" s="48" t="s">
        <v>2157</v>
      </c>
      <c r="I24" s="49">
        <v>873205</v>
      </c>
      <c r="J24" s="58" t="str">
        <f>VLOOKUP(I24,[1]Hoja6!A$1:B$57,2,FALSE)</f>
        <v>RADIOGRAFIA DE CODO</v>
      </c>
      <c r="K24" s="2"/>
      <c r="L24" s="2" t="s">
        <v>2116</v>
      </c>
      <c r="M24" s="49">
        <v>1</v>
      </c>
      <c r="N24" s="57"/>
      <c r="O24" s="57">
        <f t="shared" si="0"/>
        <v>0</v>
      </c>
      <c r="P24" s="96">
        <f t="shared" si="1"/>
        <v>0</v>
      </c>
      <c r="Q24" s="97"/>
      <c r="R24" s="97"/>
      <c r="S24" s="97"/>
      <c r="T24" s="97"/>
      <c r="U24" s="97"/>
      <c r="V24" s="3"/>
    </row>
    <row r="25" spans="1:22" s="10" customFormat="1" x14ac:dyDescent="0.25">
      <c r="A25" s="44">
        <v>45447</v>
      </c>
      <c r="B25" s="45" t="s">
        <v>2161</v>
      </c>
      <c r="C25" s="46" t="s">
        <v>2162</v>
      </c>
      <c r="D25" s="2" t="s">
        <v>33</v>
      </c>
      <c r="E25" s="2" t="s">
        <v>162</v>
      </c>
      <c r="F25" s="47" t="s">
        <v>44</v>
      </c>
      <c r="G25" s="47" t="s">
        <v>2148</v>
      </c>
      <c r="H25" s="48" t="s">
        <v>2163</v>
      </c>
      <c r="I25" s="49">
        <v>871121</v>
      </c>
      <c r="J25" s="58" t="str">
        <f>VLOOKUP(I25,[1]Hoja6!A$1:B$57,2,FALSE)</f>
        <v>RADIOGRAFIA DE TORAX (P.A.O A.P.Y LATERAL, DECUBITO LATERAL, OBLICUAS O LATERAL CON BARIO)</v>
      </c>
      <c r="K25" s="2"/>
      <c r="L25" s="2" t="s">
        <v>2116</v>
      </c>
      <c r="M25" s="49">
        <v>1</v>
      </c>
      <c r="N25" s="57">
        <v>93600</v>
      </c>
      <c r="O25" s="57">
        <f t="shared" si="0"/>
        <v>65519.999999999993</v>
      </c>
      <c r="P25" s="96">
        <f t="shared" si="1"/>
        <v>28080</v>
      </c>
      <c r="Q25" s="97"/>
      <c r="R25" s="97"/>
      <c r="S25" s="97"/>
      <c r="T25" s="97"/>
      <c r="U25" s="97"/>
      <c r="V25" s="3"/>
    </row>
    <row r="26" spans="1:22" s="10" customFormat="1" x14ac:dyDescent="0.25">
      <c r="A26" s="44">
        <v>45447</v>
      </c>
      <c r="B26" s="45" t="s">
        <v>2159</v>
      </c>
      <c r="C26" s="46" t="s">
        <v>2160</v>
      </c>
      <c r="D26" s="2" t="s">
        <v>34</v>
      </c>
      <c r="E26" s="2" t="s">
        <v>278</v>
      </c>
      <c r="F26" s="47" t="s">
        <v>10</v>
      </c>
      <c r="G26" s="47" t="s">
        <v>2148</v>
      </c>
      <c r="H26" s="48" t="s">
        <v>2164</v>
      </c>
      <c r="I26" s="49">
        <v>873411</v>
      </c>
      <c r="J26" s="58" t="str">
        <f>VLOOKUP(I26,[1]Hoja6!A$1:B$57,2,FALSE)</f>
        <v>RADIOGRAFIA DE PELVIS O  ARTICULACION COXO-FEMORAL  (AP, LATERAL )</v>
      </c>
      <c r="K26" s="2"/>
      <c r="L26" s="2" t="s">
        <v>2116</v>
      </c>
      <c r="M26" s="49">
        <v>1</v>
      </c>
      <c r="N26" s="57">
        <v>55800</v>
      </c>
      <c r="O26" s="57">
        <f t="shared" si="0"/>
        <v>39060</v>
      </c>
      <c r="P26" s="96">
        <f t="shared" si="1"/>
        <v>16740</v>
      </c>
      <c r="Q26" s="97"/>
      <c r="R26" s="97"/>
      <c r="S26" s="97"/>
      <c r="T26" s="97"/>
      <c r="U26" s="97"/>
      <c r="V26" s="3"/>
    </row>
    <row r="27" spans="1:22" s="10" customFormat="1" x14ac:dyDescent="0.25">
      <c r="A27" s="44">
        <v>45447</v>
      </c>
      <c r="B27" s="45" t="s">
        <v>2159</v>
      </c>
      <c r="C27" s="46" t="s">
        <v>2160</v>
      </c>
      <c r="D27" s="2" t="s">
        <v>34</v>
      </c>
      <c r="E27" s="2" t="s">
        <v>278</v>
      </c>
      <c r="F27" s="47" t="s">
        <v>10</v>
      </c>
      <c r="G27" s="47" t="s">
        <v>2148</v>
      </c>
      <c r="H27" s="48" t="s">
        <v>2164</v>
      </c>
      <c r="I27" s="49">
        <v>873412</v>
      </c>
      <c r="J27" s="58" t="str">
        <f>VLOOKUP(I27,[1]Hoja6!A$1:B$57,2,FALSE)</f>
        <v>RADIOGRAFIA DE PELVIS (CADERA) COMPARATIVA    (54)</v>
      </c>
      <c r="K27" s="2"/>
      <c r="L27" s="2" t="s">
        <v>2116</v>
      </c>
      <c r="M27" s="49">
        <v>1</v>
      </c>
      <c r="N27" s="57">
        <v>29700</v>
      </c>
      <c r="O27" s="57">
        <f t="shared" si="0"/>
        <v>20790</v>
      </c>
      <c r="P27" s="96">
        <f t="shared" si="1"/>
        <v>8910</v>
      </c>
      <c r="Q27" s="97"/>
      <c r="R27" s="97"/>
      <c r="S27" s="97"/>
      <c r="T27" s="97"/>
      <c r="U27" s="97"/>
      <c r="V27" s="3"/>
    </row>
    <row r="28" spans="1:22" s="10" customFormat="1" x14ac:dyDescent="0.25">
      <c r="A28" s="44">
        <v>45447</v>
      </c>
      <c r="B28" s="45" t="s">
        <v>2165</v>
      </c>
      <c r="C28" s="46" t="s">
        <v>2166</v>
      </c>
      <c r="D28" s="2" t="s">
        <v>34</v>
      </c>
      <c r="E28" s="2" t="s">
        <v>53</v>
      </c>
      <c r="F28" s="47" t="s">
        <v>10</v>
      </c>
      <c r="G28" s="47" t="s">
        <v>31</v>
      </c>
      <c r="H28" s="48" t="s">
        <v>2167</v>
      </c>
      <c r="I28" s="49">
        <v>873122</v>
      </c>
      <c r="J28" s="58" t="str">
        <f>VLOOKUP(I28,[1]Hoja6!A$1:B$57,2,FALSE)</f>
        <v>RADIOGRAFIA DE ANTEBRAZO</v>
      </c>
      <c r="K28" s="2"/>
      <c r="L28" s="2" t="s">
        <v>2116</v>
      </c>
      <c r="M28" s="49">
        <v>1</v>
      </c>
      <c r="N28" s="57"/>
      <c r="O28" s="57">
        <f t="shared" si="0"/>
        <v>0</v>
      </c>
      <c r="P28" s="96">
        <f t="shared" si="1"/>
        <v>0</v>
      </c>
      <c r="Q28" s="97"/>
      <c r="R28" s="97"/>
      <c r="S28" s="97"/>
      <c r="T28" s="97"/>
      <c r="U28" s="97"/>
      <c r="V28" s="3"/>
    </row>
    <row r="29" spans="1:22" s="10" customFormat="1" x14ac:dyDescent="0.25">
      <c r="A29" s="44">
        <v>45447</v>
      </c>
      <c r="B29" s="45" t="s">
        <v>2165</v>
      </c>
      <c r="C29" s="46" t="s">
        <v>2166</v>
      </c>
      <c r="D29" s="2" t="s">
        <v>34</v>
      </c>
      <c r="E29" s="2" t="s">
        <v>53</v>
      </c>
      <c r="F29" s="47" t="s">
        <v>10</v>
      </c>
      <c r="G29" s="47" t="s">
        <v>31</v>
      </c>
      <c r="H29" s="48" t="s">
        <v>2167</v>
      </c>
      <c r="I29" s="49">
        <v>873205</v>
      </c>
      <c r="J29" s="58" t="str">
        <f>VLOOKUP(I29,[1]Hoja6!A$1:B$57,2,FALSE)</f>
        <v>RADIOGRAFIA DE CODO</v>
      </c>
      <c r="K29" s="2"/>
      <c r="L29" s="2" t="s">
        <v>2116</v>
      </c>
      <c r="M29" s="49">
        <v>1</v>
      </c>
      <c r="N29" s="57"/>
      <c r="O29" s="57">
        <f t="shared" si="0"/>
        <v>0</v>
      </c>
      <c r="P29" s="96">
        <f t="shared" si="1"/>
        <v>0</v>
      </c>
      <c r="Q29" s="97"/>
      <c r="R29" s="97"/>
      <c r="S29" s="97"/>
      <c r="T29" s="97"/>
      <c r="U29" s="97"/>
      <c r="V29" s="3"/>
    </row>
    <row r="30" spans="1:22" s="10" customFormat="1" x14ac:dyDescent="0.25">
      <c r="A30" s="44">
        <v>45447</v>
      </c>
      <c r="B30" s="45" t="s">
        <v>2168</v>
      </c>
      <c r="C30" s="46" t="s">
        <v>2169</v>
      </c>
      <c r="D30" s="2" t="s">
        <v>34</v>
      </c>
      <c r="E30" s="2" t="s">
        <v>114</v>
      </c>
      <c r="F30" s="47" t="s">
        <v>2126</v>
      </c>
      <c r="G30" s="47" t="s">
        <v>31</v>
      </c>
      <c r="H30" s="48" t="s">
        <v>2170</v>
      </c>
      <c r="I30" s="49">
        <v>871121</v>
      </c>
      <c r="J30" s="58" t="str">
        <f>VLOOKUP(I30,[1]Hoja6!A$1:B$57,2,FALSE)</f>
        <v>RADIOGRAFIA DE TORAX (P.A.O A.P.Y LATERAL, DECUBITO LATERAL, OBLICUAS O LATERAL CON BARIO)</v>
      </c>
      <c r="K30" s="2"/>
      <c r="L30" s="2" t="s">
        <v>2116</v>
      </c>
      <c r="M30" s="49">
        <v>1</v>
      </c>
      <c r="N30" s="57"/>
      <c r="O30" s="57">
        <f t="shared" si="0"/>
        <v>0</v>
      </c>
      <c r="P30" s="96">
        <f t="shared" si="1"/>
        <v>0</v>
      </c>
      <c r="Q30" s="97"/>
      <c r="R30" s="97"/>
      <c r="S30" s="97"/>
      <c r="T30" s="97"/>
      <c r="U30" s="97"/>
      <c r="V30" s="3"/>
    </row>
    <row r="31" spans="1:22" s="10" customFormat="1" x14ac:dyDescent="0.25">
      <c r="A31" s="44">
        <v>45447</v>
      </c>
      <c r="B31" s="45" t="s">
        <v>2171</v>
      </c>
      <c r="C31" s="46" t="s">
        <v>2172</v>
      </c>
      <c r="D31" s="2" t="s">
        <v>34</v>
      </c>
      <c r="E31" s="2" t="s">
        <v>391</v>
      </c>
      <c r="F31" s="47" t="s">
        <v>402</v>
      </c>
      <c r="G31" s="47" t="s">
        <v>31</v>
      </c>
      <c r="H31" s="48" t="s">
        <v>2173</v>
      </c>
      <c r="I31" s="49">
        <v>873333</v>
      </c>
      <c r="J31" s="58" t="str">
        <f>VLOOKUP(I31,[1]Hoja6!A$1:B$57,2,FALSE)</f>
        <v>RADIOGRAFÍA DE PIE (AP, LATERAL Y OBLICUA)</v>
      </c>
      <c r="K31" s="2"/>
      <c r="L31" s="2" t="s">
        <v>2116</v>
      </c>
      <c r="M31" s="49">
        <v>1</v>
      </c>
      <c r="N31" s="57"/>
      <c r="O31" s="57">
        <f t="shared" si="0"/>
        <v>0</v>
      </c>
      <c r="P31" s="96">
        <f t="shared" si="1"/>
        <v>0</v>
      </c>
      <c r="Q31" s="97"/>
      <c r="R31" s="97"/>
      <c r="S31" s="97"/>
      <c r="T31" s="97"/>
      <c r="U31" s="97"/>
      <c r="V31" s="3"/>
    </row>
    <row r="32" spans="1:22" s="10" customFormat="1" x14ac:dyDescent="0.25">
      <c r="A32" s="44">
        <v>45447</v>
      </c>
      <c r="B32" s="45" t="s">
        <v>2171</v>
      </c>
      <c r="C32" s="46" t="s">
        <v>2172</v>
      </c>
      <c r="D32" s="2" t="s">
        <v>34</v>
      </c>
      <c r="E32" s="2" t="s">
        <v>391</v>
      </c>
      <c r="F32" s="47" t="s">
        <v>402</v>
      </c>
      <c r="G32" s="47" t="s">
        <v>31</v>
      </c>
      <c r="H32" s="48" t="s">
        <v>2173</v>
      </c>
      <c r="I32" s="49">
        <v>873431</v>
      </c>
      <c r="J32" s="58" t="str">
        <f>VLOOKUP(I32,[1]Hoja6!A$1:B$57,2,FALSE)</f>
        <v>RADIOGRAFIA DE TOBILLO AP LATERAL Y ROTACION INTERNA</v>
      </c>
      <c r="K32" s="2"/>
      <c r="L32" s="2" t="s">
        <v>2116</v>
      </c>
      <c r="M32" s="49">
        <v>1</v>
      </c>
      <c r="N32" s="57"/>
      <c r="O32" s="57">
        <f t="shared" si="0"/>
        <v>0</v>
      </c>
      <c r="P32" s="96">
        <f t="shared" si="1"/>
        <v>0</v>
      </c>
      <c r="Q32" s="97"/>
      <c r="R32" s="97"/>
      <c r="S32" s="97"/>
      <c r="T32" s="97"/>
      <c r="U32" s="97"/>
      <c r="V32" s="3"/>
    </row>
    <row r="33" spans="1:22" s="10" customFormat="1" x14ac:dyDescent="0.25">
      <c r="A33" s="44">
        <v>45447</v>
      </c>
      <c r="B33" s="45" t="s">
        <v>2174</v>
      </c>
      <c r="C33" s="46" t="s">
        <v>2175</v>
      </c>
      <c r="D33" s="2" t="s">
        <v>33</v>
      </c>
      <c r="E33" s="2" t="s">
        <v>298</v>
      </c>
      <c r="F33" s="47" t="s">
        <v>216</v>
      </c>
      <c r="G33" s="47" t="s">
        <v>31</v>
      </c>
      <c r="H33" s="48" t="s">
        <v>2176</v>
      </c>
      <c r="I33" s="49">
        <v>871121</v>
      </c>
      <c r="J33" s="58" t="str">
        <f>VLOOKUP(I33,[1]Hoja6!A$1:B$57,2,FALSE)</f>
        <v>RADIOGRAFIA DE TORAX (P.A.O A.P.Y LATERAL, DECUBITO LATERAL, OBLICUAS O LATERAL CON BARIO)</v>
      </c>
      <c r="K33" s="2"/>
      <c r="L33" s="2" t="s">
        <v>2116</v>
      </c>
      <c r="M33" s="49">
        <v>1</v>
      </c>
      <c r="N33" s="57"/>
      <c r="O33" s="57">
        <f t="shared" si="0"/>
        <v>0</v>
      </c>
      <c r="P33" s="96">
        <f t="shared" si="1"/>
        <v>0</v>
      </c>
      <c r="Q33" s="97"/>
      <c r="R33" s="97"/>
      <c r="S33" s="97"/>
      <c r="T33" s="97"/>
      <c r="U33" s="97"/>
      <c r="V33" s="3"/>
    </row>
    <row r="34" spans="1:22" s="10" customFormat="1" x14ac:dyDescent="0.25">
      <c r="A34" s="44">
        <v>45447</v>
      </c>
      <c r="B34" s="45" t="s">
        <v>2177</v>
      </c>
      <c r="C34" s="46" t="s">
        <v>2178</v>
      </c>
      <c r="D34" s="2" t="s">
        <v>33</v>
      </c>
      <c r="E34" s="2" t="s">
        <v>231</v>
      </c>
      <c r="F34" s="47" t="s">
        <v>44</v>
      </c>
      <c r="G34" s="47" t="s">
        <v>2148</v>
      </c>
      <c r="H34" s="48" t="s">
        <v>2179</v>
      </c>
      <c r="I34" s="49">
        <v>873204</v>
      </c>
      <c r="J34" s="58" t="str">
        <f>VLOOKUP(I34,[1]Hoja6!A$1:B$57,2,FALSE)</f>
        <v>RADIOGRAFIA DE HOMBRO</v>
      </c>
      <c r="K34" s="2"/>
      <c r="L34" s="2" t="s">
        <v>2116</v>
      </c>
      <c r="M34" s="49">
        <v>1</v>
      </c>
      <c r="N34" s="57"/>
      <c r="O34" s="57"/>
      <c r="P34" s="96"/>
      <c r="Q34" s="97"/>
      <c r="R34" s="97"/>
      <c r="S34" s="97"/>
      <c r="T34" s="97"/>
      <c r="U34" s="97"/>
      <c r="V34" s="3"/>
    </row>
    <row r="35" spans="1:22" s="10" customFormat="1" x14ac:dyDescent="0.25">
      <c r="A35" s="44">
        <v>45447</v>
      </c>
      <c r="B35" s="45" t="s">
        <v>2181</v>
      </c>
      <c r="C35" s="46" t="s">
        <v>2182</v>
      </c>
      <c r="D35" s="2" t="s">
        <v>34</v>
      </c>
      <c r="E35" s="2" t="s">
        <v>409</v>
      </c>
      <c r="F35" s="47" t="s">
        <v>30</v>
      </c>
      <c r="G35" s="47" t="s">
        <v>31</v>
      </c>
      <c r="H35" s="48" t="s">
        <v>2183</v>
      </c>
      <c r="I35" s="49">
        <v>870107</v>
      </c>
      <c r="J35" s="58" t="str">
        <f>VLOOKUP(I35,[1]Hoja6!A$1:B$57,2,FALSE)</f>
        <v>RADIOGRAFIA DE HUESOS NASALES</v>
      </c>
      <c r="K35" s="2"/>
      <c r="L35" s="2" t="s">
        <v>13</v>
      </c>
      <c r="M35" s="49">
        <v>1</v>
      </c>
      <c r="N35" s="57">
        <v>72000</v>
      </c>
      <c r="O35" s="57">
        <f t="shared" si="0"/>
        <v>50400</v>
      </c>
      <c r="P35" s="96">
        <f t="shared" si="1"/>
        <v>21600</v>
      </c>
      <c r="Q35" s="97"/>
      <c r="R35" s="97"/>
      <c r="S35" s="97"/>
      <c r="T35" s="97"/>
      <c r="U35" s="97"/>
      <c r="V35" s="3"/>
    </row>
    <row r="36" spans="1:22" s="10" customFormat="1" x14ac:dyDescent="0.25">
      <c r="A36" s="44">
        <v>45448</v>
      </c>
      <c r="B36" s="45" t="s">
        <v>2184</v>
      </c>
      <c r="C36" s="46" t="s">
        <v>2185</v>
      </c>
      <c r="D36" s="2" t="s">
        <v>33</v>
      </c>
      <c r="E36" s="2" t="s">
        <v>2186</v>
      </c>
      <c r="F36" s="47" t="s">
        <v>10</v>
      </c>
      <c r="G36" s="47" t="s">
        <v>2148</v>
      </c>
      <c r="H36" s="48" t="s">
        <v>2187</v>
      </c>
      <c r="I36" s="49">
        <v>871121</v>
      </c>
      <c r="J36" s="58" t="str">
        <f>VLOOKUP(I36,[1]Hoja6!A$1:B$57,2,FALSE)</f>
        <v>RADIOGRAFIA DE TORAX (P.A.O A.P.Y LATERAL, DECUBITO LATERAL, OBLICUAS O LATERAL CON BARIO)</v>
      </c>
      <c r="K36" s="2"/>
      <c r="L36" s="2" t="s">
        <v>13</v>
      </c>
      <c r="M36" s="49">
        <v>1</v>
      </c>
      <c r="N36" s="57">
        <v>93600</v>
      </c>
      <c r="O36" s="57">
        <f t="shared" si="0"/>
        <v>65519.999999999993</v>
      </c>
      <c r="P36" s="96">
        <f t="shared" si="1"/>
        <v>28080</v>
      </c>
      <c r="Q36" s="97"/>
      <c r="R36" s="97"/>
      <c r="S36" s="97"/>
      <c r="T36" s="97"/>
      <c r="U36" s="97"/>
      <c r="V36" s="3"/>
    </row>
    <row r="37" spans="1:22" s="10" customFormat="1" x14ac:dyDescent="0.25">
      <c r="A37" s="44">
        <v>45448</v>
      </c>
      <c r="B37" s="45" t="s">
        <v>2188</v>
      </c>
      <c r="C37" s="46" t="s">
        <v>2189</v>
      </c>
      <c r="D37" s="2" t="s">
        <v>34</v>
      </c>
      <c r="E37" s="2" t="s">
        <v>359</v>
      </c>
      <c r="F37" s="47" t="s">
        <v>44</v>
      </c>
      <c r="G37" s="47" t="s">
        <v>2148</v>
      </c>
      <c r="H37" s="48" t="s">
        <v>2190</v>
      </c>
      <c r="I37" s="49">
        <v>871121</v>
      </c>
      <c r="J37" s="58" t="str">
        <f>VLOOKUP(I37,[1]Hoja6!A$1:B$57,2,FALSE)</f>
        <v>RADIOGRAFIA DE TORAX (P.A.O A.P.Y LATERAL, DECUBITO LATERAL, OBLICUAS O LATERAL CON BARIO)</v>
      </c>
      <c r="K37" s="2"/>
      <c r="L37" s="2" t="s">
        <v>13</v>
      </c>
      <c r="M37" s="49">
        <v>1</v>
      </c>
      <c r="N37" s="57">
        <v>65700</v>
      </c>
      <c r="O37" s="57">
        <f t="shared" si="0"/>
        <v>45990</v>
      </c>
      <c r="P37" s="96">
        <f t="shared" si="1"/>
        <v>19710</v>
      </c>
      <c r="Q37" s="97"/>
      <c r="R37" s="97"/>
      <c r="S37" s="97"/>
      <c r="T37" s="97"/>
      <c r="U37" s="97"/>
      <c r="V37" s="3"/>
    </row>
    <row r="38" spans="1:22" s="10" customFormat="1" x14ac:dyDescent="0.25">
      <c r="A38" s="44">
        <v>45448</v>
      </c>
      <c r="B38" s="45" t="s">
        <v>2191</v>
      </c>
      <c r="C38" s="46" t="s">
        <v>2192</v>
      </c>
      <c r="D38" s="2" t="s">
        <v>34</v>
      </c>
      <c r="E38" s="2" t="s">
        <v>341</v>
      </c>
      <c r="F38" s="47" t="s">
        <v>10</v>
      </c>
      <c r="G38" s="47" t="s">
        <v>2148</v>
      </c>
      <c r="H38" s="48" t="s">
        <v>2193</v>
      </c>
      <c r="I38" s="49">
        <v>873312</v>
      </c>
      <c r="J38" s="58" t="str">
        <f>VLOOKUP(I38,[1]Hoja6!A$1:B$57,2,FALSE)</f>
        <v>RADIOGRAFIA DE FEMUR AP Y  LATERAL</v>
      </c>
      <c r="K38" s="2"/>
      <c r="L38" s="2" t="s">
        <v>13</v>
      </c>
      <c r="M38" s="49">
        <v>1</v>
      </c>
      <c r="N38" s="57">
        <v>65700</v>
      </c>
      <c r="O38" s="57">
        <f t="shared" si="0"/>
        <v>45990</v>
      </c>
      <c r="P38" s="96">
        <f t="shared" si="1"/>
        <v>19710</v>
      </c>
      <c r="Q38" s="97"/>
      <c r="R38" s="97"/>
      <c r="S38" s="97"/>
      <c r="T38" s="97"/>
      <c r="U38" s="97"/>
      <c r="V38" s="3"/>
    </row>
    <row r="39" spans="1:22" s="10" customFormat="1" x14ac:dyDescent="0.25">
      <c r="A39" s="44">
        <v>45448</v>
      </c>
      <c r="B39" s="45" t="s">
        <v>2191</v>
      </c>
      <c r="C39" s="46" t="s">
        <v>2192</v>
      </c>
      <c r="D39" s="2" t="s">
        <v>34</v>
      </c>
      <c r="E39" s="2" t="s">
        <v>341</v>
      </c>
      <c r="F39" s="47" t="s">
        <v>10</v>
      </c>
      <c r="G39" s="47" t="s">
        <v>2148</v>
      </c>
      <c r="H39" s="48" t="s">
        <v>2193</v>
      </c>
      <c r="I39" s="49">
        <v>873313</v>
      </c>
      <c r="J39" s="58" t="str">
        <f>VLOOKUP(I39,[1]Hoja6!A$1:B$57,2,FALSE)</f>
        <v>RADIOGRAFIA DE PIERNA AP Y LATERAL</v>
      </c>
      <c r="K39" s="2"/>
      <c r="L39" s="2" t="s">
        <v>13</v>
      </c>
      <c r="M39" s="49">
        <v>1</v>
      </c>
      <c r="N39" s="57">
        <v>65700</v>
      </c>
      <c r="O39" s="57">
        <f t="shared" si="0"/>
        <v>45990</v>
      </c>
      <c r="P39" s="96">
        <f t="shared" si="1"/>
        <v>19710</v>
      </c>
      <c r="Q39" s="97"/>
      <c r="R39" s="97"/>
      <c r="S39" s="97"/>
      <c r="T39" s="97"/>
      <c r="U39" s="97"/>
      <c r="V39" s="3"/>
    </row>
    <row r="40" spans="1:22" s="10" customFormat="1" x14ac:dyDescent="0.25">
      <c r="A40" s="44">
        <v>45448</v>
      </c>
      <c r="B40" s="45" t="s">
        <v>2191</v>
      </c>
      <c r="C40" s="46" t="s">
        <v>2192</v>
      </c>
      <c r="D40" s="2" t="s">
        <v>34</v>
      </c>
      <c r="E40" s="2" t="s">
        <v>341</v>
      </c>
      <c r="F40" s="47" t="s">
        <v>10</v>
      </c>
      <c r="G40" s="47" t="s">
        <v>2148</v>
      </c>
      <c r="H40" s="48" t="s">
        <v>2193</v>
      </c>
      <c r="I40" s="49">
        <v>873420</v>
      </c>
      <c r="J40" s="58" t="str">
        <f>VLOOKUP(I40,[1]Hoja6!A$1:B$57,2,FALSE)</f>
        <v>RADIOGRAFIA DE RODILLA AP, LATERAL</v>
      </c>
      <c r="K40" s="2"/>
      <c r="L40" s="2" t="s">
        <v>13</v>
      </c>
      <c r="M40" s="49">
        <v>1</v>
      </c>
      <c r="N40" s="57">
        <v>72000</v>
      </c>
      <c r="O40" s="57">
        <f t="shared" si="0"/>
        <v>50400</v>
      </c>
      <c r="P40" s="96">
        <f t="shared" si="1"/>
        <v>21600</v>
      </c>
      <c r="Q40" s="97"/>
      <c r="R40" s="97"/>
      <c r="S40" s="97"/>
      <c r="T40" s="97"/>
      <c r="U40" s="97"/>
      <c r="V40" s="3"/>
    </row>
    <row r="41" spans="1:22" s="10" customFormat="1" x14ac:dyDescent="0.25">
      <c r="A41" s="44">
        <v>45448</v>
      </c>
      <c r="B41" s="45" t="s">
        <v>2194</v>
      </c>
      <c r="C41" s="46" t="s">
        <v>2195</v>
      </c>
      <c r="D41" s="2" t="s">
        <v>33</v>
      </c>
      <c r="E41" s="2" t="s">
        <v>125</v>
      </c>
      <c r="F41" s="47" t="s">
        <v>10</v>
      </c>
      <c r="G41" s="47" t="s">
        <v>2148</v>
      </c>
      <c r="H41" s="48" t="s">
        <v>2198</v>
      </c>
      <c r="I41" s="49">
        <v>871121</v>
      </c>
      <c r="J41" s="58" t="str">
        <f>VLOOKUP(I41,[1]Hoja6!A$1:B$57,2,FALSE)</f>
        <v>RADIOGRAFIA DE TORAX (P.A.O A.P.Y LATERAL, DECUBITO LATERAL, OBLICUAS O LATERAL CON BARIO)</v>
      </c>
      <c r="K41" s="2"/>
      <c r="L41" s="2" t="s">
        <v>13</v>
      </c>
      <c r="M41" s="49">
        <v>1</v>
      </c>
      <c r="N41" s="57">
        <v>34320</v>
      </c>
      <c r="O41" s="57">
        <f t="shared" si="0"/>
        <v>24024</v>
      </c>
      <c r="P41" s="96">
        <f t="shared" si="1"/>
        <v>10296</v>
      </c>
      <c r="Q41" s="97"/>
      <c r="R41" s="97"/>
      <c r="S41" s="97"/>
      <c r="T41" s="97"/>
      <c r="U41" s="97"/>
      <c r="V41" s="3"/>
    </row>
    <row r="42" spans="1:22" s="10" customFormat="1" x14ac:dyDescent="0.25">
      <c r="A42" s="44">
        <v>45448</v>
      </c>
      <c r="B42" s="45" t="s">
        <v>2196</v>
      </c>
      <c r="C42" s="46" t="s">
        <v>2197</v>
      </c>
      <c r="D42" s="2" t="s">
        <v>34</v>
      </c>
      <c r="E42" s="2" t="s">
        <v>37</v>
      </c>
      <c r="F42" s="47" t="s">
        <v>16</v>
      </c>
      <c r="G42" s="47" t="s">
        <v>2148</v>
      </c>
      <c r="H42" s="48" t="s">
        <v>2199</v>
      </c>
      <c r="I42" s="49">
        <v>873412</v>
      </c>
      <c r="J42" s="58" t="str">
        <f>VLOOKUP(I42,[1]Hoja6!A$1:B$57,2,FALSE)</f>
        <v>RADIOGRAFIA DE PELVIS (CADERA) COMPARATIVA    (54)</v>
      </c>
      <c r="K42" s="2"/>
      <c r="L42" s="2" t="s">
        <v>13</v>
      </c>
      <c r="M42" s="49">
        <v>1</v>
      </c>
      <c r="N42" s="57">
        <v>64480</v>
      </c>
      <c r="O42" s="57">
        <f t="shared" si="0"/>
        <v>45136</v>
      </c>
      <c r="P42" s="96">
        <f t="shared" si="1"/>
        <v>19344</v>
      </c>
      <c r="Q42" s="97"/>
      <c r="R42" s="97"/>
      <c r="S42" s="97"/>
      <c r="T42" s="97"/>
      <c r="U42" s="97"/>
      <c r="V42" s="3"/>
    </row>
    <row r="43" spans="1:22" s="10" customFormat="1" x14ac:dyDescent="0.25">
      <c r="A43" s="44">
        <v>45448</v>
      </c>
      <c r="B43" s="45" t="s">
        <v>2196</v>
      </c>
      <c r="C43" s="46" t="s">
        <v>2197</v>
      </c>
      <c r="D43" s="2" t="s">
        <v>34</v>
      </c>
      <c r="E43" s="2" t="s">
        <v>37</v>
      </c>
      <c r="F43" s="47" t="s">
        <v>16</v>
      </c>
      <c r="G43" s="47" t="s">
        <v>2148</v>
      </c>
      <c r="H43" s="48" t="s">
        <v>2199</v>
      </c>
      <c r="I43" s="49">
        <v>873411</v>
      </c>
      <c r="J43" s="58" t="str">
        <f>VLOOKUP(I43,[1]Hoja6!A$1:B$57,2,FALSE)</f>
        <v>RADIOGRAFIA DE PELVIS O  ARTICULACION COXO-FEMORAL  (AP, LATERAL )</v>
      </c>
      <c r="K43" s="2"/>
      <c r="L43" s="2" t="s">
        <v>13</v>
      </c>
      <c r="M43" s="49">
        <v>1</v>
      </c>
      <c r="N43" s="57">
        <v>72000</v>
      </c>
      <c r="O43" s="57">
        <f t="shared" si="0"/>
        <v>50400</v>
      </c>
      <c r="P43" s="96">
        <f t="shared" si="1"/>
        <v>21600</v>
      </c>
      <c r="Q43" s="97"/>
      <c r="R43" s="97"/>
      <c r="S43" s="97"/>
      <c r="T43" s="97"/>
      <c r="U43" s="97"/>
      <c r="V43" s="3"/>
    </row>
    <row r="44" spans="1:22" s="10" customFormat="1" x14ac:dyDescent="0.25">
      <c r="A44" s="44">
        <v>45448</v>
      </c>
      <c r="B44" s="45" t="s">
        <v>2200</v>
      </c>
      <c r="C44" s="46" t="s">
        <v>2201</v>
      </c>
      <c r="D44" s="2" t="s">
        <v>34</v>
      </c>
      <c r="E44" s="2" t="s">
        <v>273</v>
      </c>
      <c r="F44" s="47" t="s">
        <v>10</v>
      </c>
      <c r="G44" s="47" t="s">
        <v>2148</v>
      </c>
      <c r="H44" s="48" t="s">
        <v>2202</v>
      </c>
      <c r="I44" s="49">
        <v>871121</v>
      </c>
      <c r="J44" s="58" t="str">
        <f>VLOOKUP(I44,[1]Hoja6!A$1:B$57,2,FALSE)</f>
        <v>RADIOGRAFIA DE TORAX (P.A.O A.P.Y LATERAL, DECUBITO LATERAL, OBLICUAS O LATERAL CON BARIO)</v>
      </c>
      <c r="K44" s="2"/>
      <c r="L44" s="2" t="s">
        <v>13</v>
      </c>
      <c r="M44" s="49">
        <v>1</v>
      </c>
      <c r="N44" s="57">
        <v>38610</v>
      </c>
      <c r="O44" s="57">
        <f t="shared" si="0"/>
        <v>27027</v>
      </c>
      <c r="P44" s="96">
        <f t="shared" si="1"/>
        <v>11583</v>
      </c>
      <c r="Q44" s="97"/>
      <c r="R44" s="97"/>
      <c r="S44" s="97"/>
      <c r="T44" s="97"/>
      <c r="U44" s="97"/>
      <c r="V44" s="3"/>
    </row>
    <row r="45" spans="1:22" s="10" customFormat="1" x14ac:dyDescent="0.25">
      <c r="A45" s="44">
        <v>45448</v>
      </c>
      <c r="B45" s="45" t="s">
        <v>2203</v>
      </c>
      <c r="C45" s="46" t="s">
        <v>2204</v>
      </c>
      <c r="D45" s="2" t="s">
        <v>33</v>
      </c>
      <c r="E45" s="2" t="s">
        <v>826</v>
      </c>
      <c r="F45" s="47" t="s">
        <v>44</v>
      </c>
      <c r="G45" s="47" t="s">
        <v>2148</v>
      </c>
      <c r="H45" s="48" t="s">
        <v>2205</v>
      </c>
      <c r="I45" s="49">
        <v>873412</v>
      </c>
      <c r="J45" s="58" t="str">
        <f>VLOOKUP(I45,[1]Hoja6!A$1:B$57,2,FALSE)</f>
        <v>RADIOGRAFIA DE PELVIS (CADERA) COMPARATIVA    (54)</v>
      </c>
      <c r="K45" s="2"/>
      <c r="L45" s="2" t="s">
        <v>13</v>
      </c>
      <c r="M45" s="49">
        <v>1</v>
      </c>
      <c r="N45" s="57">
        <v>72540</v>
      </c>
      <c r="O45" s="57">
        <f t="shared" si="0"/>
        <v>50778</v>
      </c>
      <c r="P45" s="96">
        <f t="shared" si="1"/>
        <v>21762</v>
      </c>
      <c r="Q45" s="97"/>
      <c r="R45" s="97"/>
      <c r="S45" s="97"/>
      <c r="T45" s="97"/>
      <c r="U45" s="97"/>
      <c r="V45" s="3"/>
    </row>
    <row r="46" spans="1:22" s="10" customFormat="1" x14ac:dyDescent="0.25">
      <c r="A46" s="44">
        <v>45448</v>
      </c>
      <c r="B46" s="45" t="s">
        <v>2203</v>
      </c>
      <c r="C46" s="46" t="s">
        <v>2204</v>
      </c>
      <c r="D46" s="2" t="s">
        <v>33</v>
      </c>
      <c r="E46" s="2" t="s">
        <v>826</v>
      </c>
      <c r="F46" s="47" t="s">
        <v>44</v>
      </c>
      <c r="G46" s="47" t="s">
        <v>2148</v>
      </c>
      <c r="H46" s="48" t="s">
        <v>2205</v>
      </c>
      <c r="I46" s="49">
        <v>873411</v>
      </c>
      <c r="J46" s="58" t="str">
        <f>VLOOKUP(I46,[1]Hoja6!A$1:B$57,2,FALSE)</f>
        <v>RADIOGRAFIA DE PELVIS O  ARTICULACION COXO-FEMORAL  (AP, LATERAL )</v>
      </c>
      <c r="K46" s="2"/>
      <c r="L46" s="2" t="s">
        <v>13</v>
      </c>
      <c r="M46" s="49">
        <v>1</v>
      </c>
      <c r="N46" s="57">
        <v>55800</v>
      </c>
      <c r="O46" s="57">
        <f t="shared" si="0"/>
        <v>39060</v>
      </c>
      <c r="P46" s="96">
        <f t="shared" si="1"/>
        <v>16740</v>
      </c>
      <c r="Q46" s="97"/>
      <c r="R46" s="97"/>
      <c r="S46" s="97"/>
      <c r="T46" s="97"/>
      <c r="U46" s="97"/>
      <c r="V46" s="3"/>
    </row>
    <row r="47" spans="1:22" s="10" customFormat="1" x14ac:dyDescent="0.25">
      <c r="A47" s="44">
        <v>45448</v>
      </c>
      <c r="B47" s="45" t="s">
        <v>2206</v>
      </c>
      <c r="C47" s="46" t="s">
        <v>2207</v>
      </c>
      <c r="D47" s="2" t="s">
        <v>33</v>
      </c>
      <c r="E47" s="2" t="s">
        <v>302</v>
      </c>
      <c r="F47" s="47" t="s">
        <v>10</v>
      </c>
      <c r="G47" s="47" t="s">
        <v>2148</v>
      </c>
      <c r="H47" s="48" t="s">
        <v>2208</v>
      </c>
      <c r="I47" s="49">
        <v>873411</v>
      </c>
      <c r="J47" s="58" t="str">
        <f>VLOOKUP(I47,[1]Hoja6!A$1:B$57,2,FALSE)</f>
        <v>RADIOGRAFIA DE PELVIS O  ARTICULACION COXO-FEMORAL  (AP, LATERAL )</v>
      </c>
      <c r="K47" s="2"/>
      <c r="L47" s="2" t="s">
        <v>13</v>
      </c>
      <c r="M47" s="49">
        <v>1</v>
      </c>
      <c r="N47" s="57">
        <v>55800</v>
      </c>
      <c r="O47" s="57">
        <f t="shared" si="0"/>
        <v>39060</v>
      </c>
      <c r="P47" s="96">
        <f t="shared" si="1"/>
        <v>16740</v>
      </c>
      <c r="Q47" s="97"/>
      <c r="R47" s="97"/>
      <c r="S47" s="97"/>
      <c r="T47" s="97"/>
      <c r="U47" s="97"/>
      <c r="V47" s="3"/>
    </row>
    <row r="48" spans="1:22" s="10" customFormat="1" x14ac:dyDescent="0.25">
      <c r="A48" s="44">
        <v>45448</v>
      </c>
      <c r="B48" s="45" t="s">
        <v>2206</v>
      </c>
      <c r="C48" s="46" t="s">
        <v>2207</v>
      </c>
      <c r="D48" s="2" t="s">
        <v>33</v>
      </c>
      <c r="E48" s="2" t="s">
        <v>302</v>
      </c>
      <c r="F48" s="47" t="s">
        <v>10</v>
      </c>
      <c r="G48" s="47" t="s">
        <v>2148</v>
      </c>
      <c r="H48" s="48" t="s">
        <v>2208</v>
      </c>
      <c r="I48" s="49">
        <v>873412</v>
      </c>
      <c r="J48" s="58" t="str">
        <f>VLOOKUP(I48,[1]Hoja6!A$1:B$57,2,FALSE)</f>
        <v>RADIOGRAFIA DE PELVIS (CADERA) COMPARATIVA    (54)</v>
      </c>
      <c r="K48" s="2"/>
      <c r="L48" s="2" t="s">
        <v>13</v>
      </c>
      <c r="M48" s="49">
        <v>1</v>
      </c>
      <c r="N48" s="57">
        <v>29700</v>
      </c>
      <c r="O48" s="57">
        <f t="shared" si="0"/>
        <v>20790</v>
      </c>
      <c r="P48" s="96">
        <f t="shared" si="1"/>
        <v>8910</v>
      </c>
      <c r="Q48" s="97"/>
      <c r="R48" s="97"/>
      <c r="S48" s="97"/>
      <c r="T48" s="97"/>
      <c r="U48" s="97"/>
      <c r="V48" s="3"/>
    </row>
    <row r="49" spans="1:22" s="10" customFormat="1" x14ac:dyDescent="0.25">
      <c r="A49" s="44">
        <v>45448</v>
      </c>
      <c r="B49" s="45" t="s">
        <v>2209</v>
      </c>
      <c r="C49" s="46" t="s">
        <v>2210</v>
      </c>
      <c r="D49" s="2" t="s">
        <v>33</v>
      </c>
      <c r="E49" s="2" t="s">
        <v>253</v>
      </c>
      <c r="F49" s="47" t="s">
        <v>216</v>
      </c>
      <c r="G49" s="47" t="s">
        <v>2148</v>
      </c>
      <c r="H49" s="48" t="s">
        <v>2211</v>
      </c>
      <c r="I49" s="49">
        <v>873210</v>
      </c>
      <c r="J49" s="58" t="str">
        <f>VLOOKUP(I49,[1]Hoja6!A$1:B$57,2,FALSE)</f>
        <v>RADIOGRAFIA DE DEDOS EN MANO</v>
      </c>
      <c r="K49" s="2"/>
      <c r="L49" s="2" t="s">
        <v>13</v>
      </c>
      <c r="M49" s="49">
        <v>2</v>
      </c>
      <c r="N49" s="57">
        <v>139400</v>
      </c>
      <c r="O49" s="57">
        <f t="shared" si="0"/>
        <v>97580</v>
      </c>
      <c r="P49" s="96">
        <f t="shared" si="1"/>
        <v>41820</v>
      </c>
      <c r="Q49" s="97"/>
      <c r="R49" s="97"/>
      <c r="S49" s="97"/>
      <c r="T49" s="97"/>
      <c r="U49" s="97"/>
      <c r="V49" s="3"/>
    </row>
    <row r="50" spans="1:22" s="10" customFormat="1" x14ac:dyDescent="0.25">
      <c r="A50" s="44">
        <v>45448</v>
      </c>
      <c r="B50" s="45" t="s">
        <v>910</v>
      </c>
      <c r="C50" s="46" t="s">
        <v>2212</v>
      </c>
      <c r="D50" s="2" t="s">
        <v>33</v>
      </c>
      <c r="E50" s="2" t="s">
        <v>386</v>
      </c>
      <c r="F50" s="47" t="s">
        <v>16</v>
      </c>
      <c r="G50" s="47" t="s">
        <v>217</v>
      </c>
      <c r="H50" s="48" t="s">
        <v>2213</v>
      </c>
      <c r="I50" s="49">
        <v>873210</v>
      </c>
      <c r="J50" s="58" t="str">
        <f>VLOOKUP(I50,[1]Hoja6!A$1:B$57,2,FALSE)</f>
        <v>RADIOGRAFIA DE DEDOS EN MANO</v>
      </c>
      <c r="K50" s="2"/>
      <c r="L50" s="2" t="s">
        <v>13</v>
      </c>
      <c r="M50" s="49">
        <v>1</v>
      </c>
      <c r="N50" s="57">
        <v>0</v>
      </c>
      <c r="O50" s="57">
        <f t="shared" si="0"/>
        <v>0</v>
      </c>
      <c r="P50" s="96">
        <f t="shared" si="1"/>
        <v>0</v>
      </c>
      <c r="Q50" s="97"/>
      <c r="R50" s="97"/>
      <c r="S50" s="97"/>
      <c r="T50" s="97"/>
      <c r="U50" s="97"/>
      <c r="V50" s="3"/>
    </row>
    <row r="51" spans="1:22" s="10" customFormat="1" x14ac:dyDescent="0.25">
      <c r="A51" s="44">
        <v>45448</v>
      </c>
      <c r="B51" s="45" t="s">
        <v>387</v>
      </c>
      <c r="C51" s="46" t="s">
        <v>2214</v>
      </c>
      <c r="D51" s="2" t="s">
        <v>33</v>
      </c>
      <c r="E51" s="2" t="s">
        <v>107</v>
      </c>
      <c r="F51" s="47" t="s">
        <v>44</v>
      </c>
      <c r="G51" s="47" t="s">
        <v>2148</v>
      </c>
      <c r="H51" s="48" t="s">
        <v>2215</v>
      </c>
      <c r="I51" s="49">
        <v>872002</v>
      </c>
      <c r="J51" s="58" t="str">
        <f>VLOOKUP(I51,[1]Hoja6!A$1:B$57,2,FALSE)</f>
        <v>RADIOGRAFIA DE ABDOMEN SIMPLE</v>
      </c>
      <c r="K51" s="2"/>
      <c r="L51" s="2" t="s">
        <v>13</v>
      </c>
      <c r="M51" s="49">
        <v>1</v>
      </c>
      <c r="N51" s="57">
        <v>109170</v>
      </c>
      <c r="O51" s="57">
        <f t="shared" si="0"/>
        <v>76419</v>
      </c>
      <c r="P51" s="96">
        <f t="shared" si="1"/>
        <v>32751</v>
      </c>
      <c r="Q51" s="97"/>
      <c r="R51" s="97"/>
      <c r="S51" s="97"/>
      <c r="T51" s="97"/>
      <c r="U51" s="97"/>
      <c r="V51" s="3"/>
    </row>
    <row r="52" spans="1:22" s="10" customFormat="1" x14ac:dyDescent="0.25">
      <c r="A52" s="44">
        <v>45448</v>
      </c>
      <c r="B52" s="45" t="s">
        <v>2216</v>
      </c>
      <c r="C52" s="46" t="s">
        <v>2217</v>
      </c>
      <c r="D52" s="2" t="s">
        <v>33</v>
      </c>
      <c r="E52" s="2" t="s">
        <v>136</v>
      </c>
      <c r="F52" s="47" t="s">
        <v>10</v>
      </c>
      <c r="G52" s="47" t="s">
        <v>2148</v>
      </c>
      <c r="H52" s="48" t="s">
        <v>2218</v>
      </c>
      <c r="I52" s="49">
        <v>872002</v>
      </c>
      <c r="J52" s="58" t="str">
        <f>VLOOKUP(I52,[1]Hoja6!A$1:B$57,2,FALSE)</f>
        <v>RADIOGRAFIA DE ABDOMEN SIMPLE</v>
      </c>
      <c r="K52" s="2"/>
      <c r="L52" s="2" t="s">
        <v>13</v>
      </c>
      <c r="M52" s="49">
        <v>1</v>
      </c>
      <c r="N52" s="57">
        <v>83970</v>
      </c>
      <c r="O52" s="57">
        <f t="shared" si="0"/>
        <v>58778.999999999993</v>
      </c>
      <c r="P52" s="96">
        <f t="shared" si="1"/>
        <v>25191</v>
      </c>
      <c r="Q52" s="97"/>
      <c r="R52" s="97"/>
      <c r="S52" s="97"/>
      <c r="T52" s="97"/>
      <c r="U52" s="97"/>
      <c r="V52" s="3"/>
    </row>
    <row r="53" spans="1:22" s="10" customFormat="1" x14ac:dyDescent="0.25">
      <c r="A53" s="44">
        <v>45448</v>
      </c>
      <c r="B53" s="45" t="s">
        <v>2219</v>
      </c>
      <c r="C53" s="46" t="s">
        <v>2220</v>
      </c>
      <c r="D53" s="2" t="s">
        <v>33</v>
      </c>
      <c r="E53" s="2" t="s">
        <v>1272</v>
      </c>
      <c r="F53" s="47" t="s">
        <v>10</v>
      </c>
      <c r="G53" s="47" t="s">
        <v>2148</v>
      </c>
      <c r="H53" s="48" t="s">
        <v>2221</v>
      </c>
      <c r="I53" s="49">
        <v>871020</v>
      </c>
      <c r="J53" s="58" t="str">
        <f>VLOOKUP(I53,[1]Hoja6!A$1:B$57,2,FALSE)</f>
        <v>RADIOGRAFIA DE COLUMNA TORACICA</v>
      </c>
      <c r="K53" s="2"/>
      <c r="L53" s="2" t="s">
        <v>13</v>
      </c>
      <c r="M53" s="49">
        <v>1</v>
      </c>
      <c r="N53" s="57">
        <v>81270</v>
      </c>
      <c r="O53" s="57">
        <f t="shared" si="0"/>
        <v>56889</v>
      </c>
      <c r="P53" s="96">
        <f t="shared" si="1"/>
        <v>24381</v>
      </c>
      <c r="Q53" s="97"/>
      <c r="R53" s="97"/>
      <c r="S53" s="97"/>
      <c r="T53" s="97"/>
      <c r="U53" s="97"/>
      <c r="V53" s="3"/>
    </row>
    <row r="54" spans="1:22" s="10" customFormat="1" x14ac:dyDescent="0.25">
      <c r="A54" s="44">
        <v>45448</v>
      </c>
      <c r="B54" s="45" t="s">
        <v>2222</v>
      </c>
      <c r="C54" s="46" t="s">
        <v>2223</v>
      </c>
      <c r="D54" s="2" t="s">
        <v>33</v>
      </c>
      <c r="E54" s="2" t="s">
        <v>215</v>
      </c>
      <c r="F54" s="47" t="s">
        <v>10</v>
      </c>
      <c r="G54" s="47" t="s">
        <v>2148</v>
      </c>
      <c r="H54" s="48" t="s">
        <v>2224</v>
      </c>
      <c r="I54" s="49">
        <v>873004</v>
      </c>
      <c r="J54" s="58" t="str">
        <f>VLOOKUP(I54,[1]Hoja6!A$1:B$57,2,FALSE)</f>
        <v>RADIOGRAFIA PARA DETECTAR EDAD OSEA [CARPOGRAMA]</v>
      </c>
      <c r="K54" s="2"/>
      <c r="L54" s="2" t="s">
        <v>13</v>
      </c>
      <c r="M54" s="49">
        <v>1</v>
      </c>
      <c r="N54" s="57">
        <v>50670</v>
      </c>
      <c r="O54" s="57">
        <f t="shared" si="0"/>
        <v>35469</v>
      </c>
      <c r="P54" s="96">
        <f t="shared" si="1"/>
        <v>15201</v>
      </c>
      <c r="Q54" s="97"/>
      <c r="R54" s="97"/>
      <c r="S54" s="97"/>
      <c r="T54" s="97"/>
      <c r="U54" s="97"/>
      <c r="V54" s="3"/>
    </row>
    <row r="55" spans="1:22" s="10" customFormat="1" x14ac:dyDescent="0.25">
      <c r="A55" s="44">
        <v>45448</v>
      </c>
      <c r="B55" s="45" t="s">
        <v>2225</v>
      </c>
      <c r="C55" s="46" t="s">
        <v>2226</v>
      </c>
      <c r="D55" s="2" t="s">
        <v>33</v>
      </c>
      <c r="E55" s="2" t="s">
        <v>114</v>
      </c>
      <c r="F55" s="47" t="s">
        <v>10</v>
      </c>
      <c r="G55" s="47" t="s">
        <v>2148</v>
      </c>
      <c r="H55" s="48" t="s">
        <v>2227</v>
      </c>
      <c r="I55" s="49">
        <v>870602</v>
      </c>
      <c r="J55" s="58" t="str">
        <f>VLOOKUP(I55,[1]Hoja6!A$1:B$57,2,FALSE)</f>
        <v>RADIOGRAFIA DE CAVUM FARINGEO</v>
      </c>
      <c r="K55" s="2"/>
      <c r="L55" s="2" t="s">
        <v>13</v>
      </c>
      <c r="M55" s="49">
        <v>1</v>
      </c>
      <c r="N55" s="57">
        <v>75870</v>
      </c>
      <c r="O55" s="57">
        <f t="shared" si="0"/>
        <v>53109</v>
      </c>
      <c r="P55" s="96">
        <f t="shared" si="1"/>
        <v>22761</v>
      </c>
      <c r="Q55" s="97"/>
      <c r="R55" s="97"/>
      <c r="S55" s="97"/>
      <c r="T55" s="97"/>
      <c r="U55" s="97"/>
      <c r="V55" s="3"/>
    </row>
    <row r="56" spans="1:22" s="10" customFormat="1" x14ac:dyDescent="0.25">
      <c r="A56" s="44">
        <v>45448</v>
      </c>
      <c r="B56" s="45" t="s">
        <v>2011</v>
      </c>
      <c r="C56" s="46" t="s">
        <v>2228</v>
      </c>
      <c r="D56" s="2" t="s">
        <v>33</v>
      </c>
      <c r="E56" s="2" t="s">
        <v>391</v>
      </c>
      <c r="F56" s="47" t="s">
        <v>16</v>
      </c>
      <c r="G56" s="47" t="s">
        <v>217</v>
      </c>
      <c r="H56" s="48" t="s">
        <v>2229</v>
      </c>
      <c r="I56" s="49">
        <v>873210</v>
      </c>
      <c r="J56" s="58" t="str">
        <f>VLOOKUP(I56,[1]Hoja6!A$1:B$57,2,FALSE)</f>
        <v>RADIOGRAFIA DE DEDOS EN MANO</v>
      </c>
      <c r="K56" s="2"/>
      <c r="L56" s="2" t="s">
        <v>13</v>
      </c>
      <c r="M56" s="49">
        <v>1</v>
      </c>
      <c r="N56" s="57">
        <v>0</v>
      </c>
      <c r="O56" s="57">
        <f t="shared" si="0"/>
        <v>0</v>
      </c>
      <c r="P56" s="96">
        <f t="shared" si="1"/>
        <v>0</v>
      </c>
      <c r="Q56" s="97"/>
      <c r="R56" s="97"/>
      <c r="S56" s="97"/>
      <c r="T56" s="97"/>
      <c r="U56" s="97"/>
      <c r="V56" s="3"/>
    </row>
    <row r="57" spans="1:22" s="10" customFormat="1" x14ac:dyDescent="0.25">
      <c r="A57" s="44">
        <v>45449</v>
      </c>
      <c r="B57" s="45" t="s">
        <v>2230</v>
      </c>
      <c r="C57" s="46" t="s">
        <v>2231</v>
      </c>
      <c r="D57" s="2" t="s">
        <v>33</v>
      </c>
      <c r="E57" s="2" t="s">
        <v>253</v>
      </c>
      <c r="F57" s="47" t="s">
        <v>10</v>
      </c>
      <c r="G57" s="47" t="s">
        <v>2148</v>
      </c>
      <c r="H57" s="48" t="s">
        <v>2232</v>
      </c>
      <c r="I57" s="49">
        <v>871121</v>
      </c>
      <c r="J57" s="58" t="str">
        <f>VLOOKUP(I57,[1]Hoja6!A$1:B$57,2,FALSE)</f>
        <v>RADIOGRAFIA DE TORAX (P.A.O A.P.Y LATERAL, DECUBITO LATERAL, OBLICUAS O LATERAL CON BARIO)</v>
      </c>
      <c r="K57" s="2"/>
      <c r="L57" s="2" t="s">
        <v>2116</v>
      </c>
      <c r="M57" s="49">
        <v>1</v>
      </c>
      <c r="N57" s="57">
        <v>72000</v>
      </c>
      <c r="O57" s="57">
        <f t="shared" si="0"/>
        <v>50400</v>
      </c>
      <c r="P57" s="96">
        <f t="shared" si="1"/>
        <v>21600</v>
      </c>
      <c r="Q57" s="97"/>
      <c r="R57" s="97"/>
      <c r="S57" s="97"/>
      <c r="T57" s="97"/>
      <c r="U57" s="97"/>
      <c r="V57" s="3"/>
    </row>
    <row r="58" spans="1:22" s="10" customFormat="1" x14ac:dyDescent="0.25">
      <c r="A58" s="44">
        <v>45449</v>
      </c>
      <c r="B58" s="45" t="s">
        <v>2233</v>
      </c>
      <c r="C58" s="46" t="s">
        <v>2234</v>
      </c>
      <c r="D58" s="2" t="s">
        <v>34</v>
      </c>
      <c r="E58" s="2" t="s">
        <v>149</v>
      </c>
      <c r="F58" s="47" t="s">
        <v>16</v>
      </c>
      <c r="G58" s="47" t="s">
        <v>2148</v>
      </c>
      <c r="H58" s="48" t="s">
        <v>2235</v>
      </c>
      <c r="I58" s="49">
        <v>871121</v>
      </c>
      <c r="J58" s="58" t="str">
        <f>VLOOKUP(I58,[1]Hoja6!A$1:B$57,2,FALSE)</f>
        <v>RADIOGRAFIA DE TORAX (P.A.O A.P.Y LATERAL, DECUBITO LATERAL, OBLICUAS O LATERAL CON BARIO)</v>
      </c>
      <c r="K58" s="2"/>
      <c r="L58" s="2" t="s">
        <v>2116</v>
      </c>
      <c r="M58" s="49">
        <v>1</v>
      </c>
      <c r="N58" s="57">
        <v>83200</v>
      </c>
      <c r="O58" s="57">
        <f t="shared" si="0"/>
        <v>58239.999999999993</v>
      </c>
      <c r="P58" s="96">
        <f t="shared" si="1"/>
        <v>24960</v>
      </c>
      <c r="Q58" s="97"/>
      <c r="R58" s="97"/>
      <c r="S58" s="97"/>
      <c r="T58" s="97"/>
      <c r="U58" s="97"/>
      <c r="V58" s="3"/>
    </row>
    <row r="59" spans="1:22" s="10" customFormat="1" x14ac:dyDescent="0.25">
      <c r="A59" s="44">
        <v>45449</v>
      </c>
      <c r="B59" s="45" t="s">
        <v>2236</v>
      </c>
      <c r="C59" s="46" t="s">
        <v>2237</v>
      </c>
      <c r="D59" s="2" t="s">
        <v>33</v>
      </c>
      <c r="E59" s="2" t="s">
        <v>224</v>
      </c>
      <c r="F59" s="47" t="s">
        <v>44</v>
      </c>
      <c r="G59" s="47" t="s">
        <v>2148</v>
      </c>
      <c r="H59" s="48" t="s">
        <v>2238</v>
      </c>
      <c r="I59" s="49">
        <v>871040</v>
      </c>
      <c r="J59" s="58" t="str">
        <f>VLOOKUP(I59,[1]Hoja6!A$1:B$57,2,FALSE)</f>
        <v>RADIOGRAFIA DE COLUMNA LUMBOSACRA</v>
      </c>
      <c r="K59" s="2"/>
      <c r="L59" s="2" t="s">
        <v>2116</v>
      </c>
      <c r="M59" s="49">
        <v>1</v>
      </c>
      <c r="N59" s="57">
        <v>131850</v>
      </c>
      <c r="O59" s="57">
        <f t="shared" si="0"/>
        <v>92295</v>
      </c>
      <c r="P59" s="96">
        <f t="shared" si="1"/>
        <v>39555</v>
      </c>
      <c r="Q59" s="97"/>
      <c r="R59" s="97"/>
      <c r="S59" s="97"/>
      <c r="T59" s="97"/>
      <c r="U59" s="97"/>
      <c r="V59" s="3"/>
    </row>
    <row r="60" spans="1:22" s="10" customFormat="1" x14ac:dyDescent="0.25">
      <c r="A60" s="44">
        <v>45449</v>
      </c>
      <c r="B60" s="45" t="s">
        <v>2239</v>
      </c>
      <c r="C60" s="46" t="s">
        <v>2240</v>
      </c>
      <c r="D60" s="2" t="s">
        <v>34</v>
      </c>
      <c r="E60" s="2" t="s">
        <v>192</v>
      </c>
      <c r="F60" s="47" t="s">
        <v>16</v>
      </c>
      <c r="G60" s="47" t="s">
        <v>31</v>
      </c>
      <c r="H60" s="48" t="s">
        <v>2241</v>
      </c>
      <c r="I60" s="49">
        <v>873431</v>
      </c>
      <c r="J60" s="58" t="str">
        <f>VLOOKUP(I60,[1]Hoja6!A$1:B$57,2,FALSE)</f>
        <v>RADIOGRAFIA DE TOBILLO AP LATERAL Y ROTACION INTERNA</v>
      </c>
      <c r="K60" s="2"/>
      <c r="L60" s="2" t="s">
        <v>2116</v>
      </c>
      <c r="M60" s="49">
        <v>1</v>
      </c>
      <c r="N60" s="57"/>
      <c r="O60" s="57">
        <f t="shared" si="0"/>
        <v>0</v>
      </c>
      <c r="P60" s="96">
        <f t="shared" si="1"/>
        <v>0</v>
      </c>
      <c r="Q60" s="97"/>
      <c r="R60" s="97"/>
      <c r="S60" s="97"/>
      <c r="T60" s="97"/>
      <c r="U60" s="97"/>
      <c r="V60" s="3"/>
    </row>
    <row r="61" spans="1:22" s="10" customFormat="1" x14ac:dyDescent="0.25">
      <c r="A61" s="44">
        <v>45449</v>
      </c>
      <c r="B61" s="45" t="s">
        <v>2242</v>
      </c>
      <c r="C61" s="46" t="s">
        <v>2243</v>
      </c>
      <c r="D61" s="2" t="s">
        <v>33</v>
      </c>
      <c r="E61" s="2" t="s">
        <v>172</v>
      </c>
      <c r="F61" s="47" t="s">
        <v>10</v>
      </c>
      <c r="G61" s="47" t="s">
        <v>2148</v>
      </c>
      <c r="H61" s="48" t="s">
        <v>2244</v>
      </c>
      <c r="I61" s="49">
        <v>871121</v>
      </c>
      <c r="J61" s="58" t="str">
        <f>VLOOKUP(I61,[1]Hoja6!A$1:B$57,2,FALSE)</f>
        <v>RADIOGRAFIA DE TORAX (P.A.O A.P.Y LATERAL, DECUBITO LATERAL, OBLICUAS O LATERAL CON BARIO)</v>
      </c>
      <c r="K61" s="2"/>
      <c r="L61" s="2" t="s">
        <v>2116</v>
      </c>
      <c r="M61" s="49">
        <v>1</v>
      </c>
      <c r="N61" s="57">
        <v>72000</v>
      </c>
      <c r="O61" s="57">
        <f t="shared" si="0"/>
        <v>50400</v>
      </c>
      <c r="P61" s="96">
        <f t="shared" si="1"/>
        <v>21600</v>
      </c>
      <c r="Q61" s="97"/>
      <c r="R61" s="97"/>
      <c r="S61" s="97"/>
      <c r="T61" s="97"/>
      <c r="U61" s="97"/>
      <c r="V61" s="3"/>
    </row>
    <row r="62" spans="1:22" s="10" customFormat="1" x14ac:dyDescent="0.25">
      <c r="A62" s="44">
        <v>45449</v>
      </c>
      <c r="B62" s="45" t="s">
        <v>2245</v>
      </c>
      <c r="C62" s="46" t="s">
        <v>1724</v>
      </c>
      <c r="D62" s="2" t="s">
        <v>33</v>
      </c>
      <c r="E62" s="2" t="s">
        <v>149</v>
      </c>
      <c r="F62" s="47" t="s">
        <v>16</v>
      </c>
      <c r="G62" s="47" t="s">
        <v>2148</v>
      </c>
      <c r="H62" s="48" t="s">
        <v>2246</v>
      </c>
      <c r="I62" s="49">
        <v>873411</v>
      </c>
      <c r="J62" s="58" t="str">
        <f>VLOOKUP(I62,[1]Hoja6!A$1:B$57,2,FALSE)</f>
        <v>RADIOGRAFIA DE PELVIS O  ARTICULACION COXO-FEMORAL  (AP, LATERAL )</v>
      </c>
      <c r="K62" s="2"/>
      <c r="L62" s="2" t="s">
        <v>2116</v>
      </c>
      <c r="M62" s="49">
        <v>1</v>
      </c>
      <c r="N62" s="57">
        <v>64480</v>
      </c>
      <c r="O62" s="57">
        <f t="shared" si="0"/>
        <v>45136</v>
      </c>
      <c r="P62" s="96">
        <f t="shared" si="1"/>
        <v>19344</v>
      </c>
      <c r="Q62" s="97"/>
      <c r="R62" s="97"/>
      <c r="S62" s="97"/>
      <c r="T62" s="97"/>
      <c r="U62" s="97"/>
      <c r="V62" s="3"/>
    </row>
    <row r="63" spans="1:22" s="10" customFormat="1" x14ac:dyDescent="0.25">
      <c r="A63" s="44">
        <v>45449</v>
      </c>
      <c r="B63" s="45" t="s">
        <v>2247</v>
      </c>
      <c r="C63" s="46" t="s">
        <v>2248</v>
      </c>
      <c r="D63" s="2" t="s">
        <v>33</v>
      </c>
      <c r="E63" s="2" t="s">
        <v>53</v>
      </c>
      <c r="F63" s="47" t="s">
        <v>2122</v>
      </c>
      <c r="G63" s="47" t="s">
        <v>2148</v>
      </c>
      <c r="H63" s="48" t="s">
        <v>2249</v>
      </c>
      <c r="I63" s="49">
        <v>871121</v>
      </c>
      <c r="J63" s="58" t="str">
        <f>VLOOKUP(I63,[1]Hoja6!A$1:B$57,2,FALSE)</f>
        <v>RADIOGRAFIA DE TORAX (P.A.O A.P.Y LATERAL, DECUBITO LATERAL, OBLICUAS O LATERAL CON BARIO)</v>
      </c>
      <c r="K63" s="2"/>
      <c r="L63" s="2" t="s">
        <v>2116</v>
      </c>
      <c r="M63" s="49">
        <v>1</v>
      </c>
      <c r="N63" s="57">
        <v>104000</v>
      </c>
      <c r="O63" s="57">
        <f t="shared" si="0"/>
        <v>72800</v>
      </c>
      <c r="P63" s="96">
        <f t="shared" si="1"/>
        <v>31200</v>
      </c>
      <c r="Q63" s="97"/>
      <c r="R63" s="97"/>
      <c r="S63" s="97"/>
      <c r="T63" s="97"/>
      <c r="U63" s="97"/>
      <c r="V63" s="3"/>
    </row>
    <row r="64" spans="1:22" s="10" customFormat="1" x14ac:dyDescent="0.25">
      <c r="A64" s="44">
        <v>45449</v>
      </c>
      <c r="B64" s="45" t="s">
        <v>1384</v>
      </c>
      <c r="C64" s="46" t="s">
        <v>1385</v>
      </c>
      <c r="D64" s="2" t="s">
        <v>34</v>
      </c>
      <c r="E64" s="2" t="s">
        <v>285</v>
      </c>
      <c r="F64" s="47" t="s">
        <v>44</v>
      </c>
      <c r="G64" s="47" t="s">
        <v>31</v>
      </c>
      <c r="H64" s="48" t="s">
        <v>2250</v>
      </c>
      <c r="I64" s="49">
        <v>871121</v>
      </c>
      <c r="J64" s="58" t="str">
        <f>VLOOKUP(I64,[1]Hoja6!A$1:B$57,2,FALSE)</f>
        <v>RADIOGRAFIA DE TORAX (P.A.O A.P.Y LATERAL, DECUBITO LATERAL, OBLICUAS O LATERAL CON BARIO)</v>
      </c>
      <c r="K64" s="2"/>
      <c r="L64" s="2" t="s">
        <v>2116</v>
      </c>
      <c r="M64" s="49">
        <v>1</v>
      </c>
      <c r="N64" s="57"/>
      <c r="O64" s="57">
        <f t="shared" si="0"/>
        <v>0</v>
      </c>
      <c r="P64" s="96">
        <f t="shared" si="1"/>
        <v>0</v>
      </c>
      <c r="Q64" s="97"/>
      <c r="R64" s="97"/>
      <c r="S64" s="97"/>
      <c r="T64" s="97"/>
      <c r="U64" s="97"/>
      <c r="V64" s="3"/>
    </row>
    <row r="65" spans="1:22" s="10" customFormat="1" x14ac:dyDescent="0.25">
      <c r="A65" s="44">
        <v>45449</v>
      </c>
      <c r="B65" s="64" t="s">
        <v>1384</v>
      </c>
      <c r="C65" s="65" t="s">
        <v>1385</v>
      </c>
      <c r="D65" s="21" t="s">
        <v>34</v>
      </c>
      <c r="E65" s="21" t="s">
        <v>285</v>
      </c>
      <c r="F65" s="66" t="s">
        <v>44</v>
      </c>
      <c r="G65" s="66" t="s">
        <v>31</v>
      </c>
      <c r="H65" s="67" t="s">
        <v>2250</v>
      </c>
      <c r="I65" s="63">
        <v>873312</v>
      </c>
      <c r="J65" s="58" t="str">
        <f>VLOOKUP(I65,[1]Hoja6!A$1:B$57,2,FALSE)</f>
        <v>RADIOGRAFIA DE FEMUR AP Y  LATERAL</v>
      </c>
      <c r="K65" s="2"/>
      <c r="L65" s="2" t="s">
        <v>2116</v>
      </c>
      <c r="M65" s="49">
        <v>2</v>
      </c>
      <c r="N65" s="57"/>
      <c r="O65" s="57">
        <f t="shared" si="0"/>
        <v>0</v>
      </c>
      <c r="P65" s="96">
        <f t="shared" si="1"/>
        <v>0</v>
      </c>
      <c r="Q65" s="97"/>
      <c r="R65" s="97"/>
      <c r="S65" s="97"/>
      <c r="T65" s="97"/>
      <c r="U65" s="97"/>
      <c r="V65" s="3"/>
    </row>
    <row r="66" spans="1:22" s="10" customFormat="1" x14ac:dyDescent="0.25">
      <c r="A66" s="44">
        <v>45449</v>
      </c>
      <c r="B66" s="64" t="s">
        <v>1384</v>
      </c>
      <c r="C66" s="65" t="s">
        <v>2251</v>
      </c>
      <c r="D66" s="21" t="s">
        <v>34</v>
      </c>
      <c r="E66" s="21" t="s">
        <v>285</v>
      </c>
      <c r="F66" s="66" t="s">
        <v>44</v>
      </c>
      <c r="G66" s="66" t="s">
        <v>31</v>
      </c>
      <c r="H66" s="67" t="s">
        <v>2250</v>
      </c>
      <c r="I66" s="63">
        <v>873411</v>
      </c>
      <c r="J66" s="58" t="str">
        <f>VLOOKUP(I66,[1]Hoja6!A$1:B$57,2,FALSE)</f>
        <v>RADIOGRAFIA DE PELVIS O  ARTICULACION COXO-FEMORAL  (AP, LATERAL )</v>
      </c>
      <c r="K66" s="2"/>
      <c r="L66" s="2" t="s">
        <v>2116</v>
      </c>
      <c r="M66" s="49">
        <v>1</v>
      </c>
      <c r="N66" s="57"/>
      <c r="O66" s="57">
        <f t="shared" si="0"/>
        <v>0</v>
      </c>
      <c r="P66" s="96">
        <f t="shared" si="1"/>
        <v>0</v>
      </c>
      <c r="Q66" s="97"/>
      <c r="R66" s="97"/>
      <c r="S66" s="97"/>
      <c r="T66" s="97"/>
      <c r="U66" s="97"/>
      <c r="V66" s="3"/>
    </row>
    <row r="67" spans="1:22" s="10" customFormat="1" x14ac:dyDescent="0.25">
      <c r="A67" s="44">
        <v>45449</v>
      </c>
      <c r="B67" s="64" t="s">
        <v>2252</v>
      </c>
      <c r="C67" s="65" t="s">
        <v>2253</v>
      </c>
      <c r="D67" s="21" t="s">
        <v>34</v>
      </c>
      <c r="E67" s="21" t="s">
        <v>123</v>
      </c>
      <c r="F67" s="66" t="s">
        <v>30</v>
      </c>
      <c r="G67" s="66" t="s">
        <v>31</v>
      </c>
      <c r="H67" s="67" t="s">
        <v>2254</v>
      </c>
      <c r="I67" s="63">
        <v>871121</v>
      </c>
      <c r="J67" s="58" t="str">
        <f>VLOOKUP(I67,[1]Hoja6!A$1:B$57,2,FALSE)</f>
        <v>RADIOGRAFIA DE TORAX (P.A.O A.P.Y LATERAL, DECUBITO LATERAL, OBLICUAS O LATERAL CON BARIO)</v>
      </c>
      <c r="K67" s="2"/>
      <c r="L67" s="2" t="s">
        <v>2116</v>
      </c>
      <c r="M67" s="49">
        <v>1</v>
      </c>
      <c r="N67" s="57"/>
      <c r="O67" s="57">
        <f t="shared" si="0"/>
        <v>0</v>
      </c>
      <c r="P67" s="96">
        <f t="shared" si="1"/>
        <v>0</v>
      </c>
      <c r="Q67" s="97"/>
      <c r="R67" s="97"/>
      <c r="S67" s="97"/>
      <c r="T67" s="97"/>
      <c r="U67" s="97"/>
      <c r="V67" s="3"/>
    </row>
    <row r="68" spans="1:22" s="10" customFormat="1" x14ac:dyDescent="0.25">
      <c r="A68" s="44">
        <v>45449</v>
      </c>
      <c r="B68" s="64" t="s">
        <v>2255</v>
      </c>
      <c r="C68" s="65" t="s">
        <v>2256</v>
      </c>
      <c r="D68" s="21" t="s">
        <v>34</v>
      </c>
      <c r="E68" s="21" t="s">
        <v>123</v>
      </c>
      <c r="F68" s="66" t="s">
        <v>16</v>
      </c>
      <c r="G68" s="66" t="s">
        <v>31</v>
      </c>
      <c r="H68" s="67" t="s">
        <v>2257</v>
      </c>
      <c r="I68" s="63">
        <v>870107</v>
      </c>
      <c r="J68" s="58" t="str">
        <f>VLOOKUP(I68,[1]Hoja6!A$1:B$57,2,FALSE)</f>
        <v>RADIOGRAFIA DE HUESOS NASALES</v>
      </c>
      <c r="K68" s="2"/>
      <c r="L68" s="2" t="s">
        <v>2116</v>
      </c>
      <c r="M68" s="49">
        <v>1</v>
      </c>
      <c r="N68" s="57"/>
      <c r="O68" s="57">
        <f t="shared" si="0"/>
        <v>0</v>
      </c>
      <c r="P68" s="96">
        <f t="shared" si="1"/>
        <v>0</v>
      </c>
      <c r="Q68" s="97"/>
      <c r="R68" s="97"/>
      <c r="S68" s="97"/>
      <c r="T68" s="97"/>
      <c r="U68" s="97"/>
      <c r="V68" s="3"/>
    </row>
    <row r="69" spans="1:22" s="10" customFormat="1" x14ac:dyDescent="0.25">
      <c r="A69" s="44">
        <v>45449</v>
      </c>
      <c r="B69" s="64" t="s">
        <v>2258</v>
      </c>
      <c r="C69" s="65" t="s">
        <v>2259</v>
      </c>
      <c r="D69" s="21" t="s">
        <v>34</v>
      </c>
      <c r="E69" s="21" t="s">
        <v>484</v>
      </c>
      <c r="F69" s="66" t="s">
        <v>16</v>
      </c>
      <c r="G69" s="66" t="s">
        <v>2148</v>
      </c>
      <c r="H69" s="67" t="s">
        <v>2260</v>
      </c>
      <c r="I69" s="63">
        <v>873412</v>
      </c>
      <c r="J69" s="58" t="str">
        <f>VLOOKUP(I69,[1]Hoja6!A$1:B$57,2,FALSE)</f>
        <v>RADIOGRAFIA DE PELVIS (CADERA) COMPARATIVA    (54)</v>
      </c>
      <c r="K69" s="2"/>
      <c r="L69" s="2" t="s">
        <v>2116</v>
      </c>
      <c r="M69" s="49">
        <v>1</v>
      </c>
      <c r="N69" s="57">
        <v>34320</v>
      </c>
      <c r="O69" s="57">
        <f t="shared" si="0"/>
        <v>24024</v>
      </c>
      <c r="P69" s="96">
        <f t="shared" si="1"/>
        <v>10296</v>
      </c>
      <c r="Q69" s="97"/>
      <c r="R69" s="97"/>
      <c r="S69" s="97"/>
      <c r="T69" s="97"/>
      <c r="U69" s="97"/>
      <c r="V69" s="3"/>
    </row>
    <row r="70" spans="1:22" s="10" customFormat="1" x14ac:dyDescent="0.25">
      <c r="A70" s="44">
        <v>45449</v>
      </c>
      <c r="B70" s="64" t="s">
        <v>2258</v>
      </c>
      <c r="C70" s="65" t="s">
        <v>2259</v>
      </c>
      <c r="D70" s="21" t="s">
        <v>34</v>
      </c>
      <c r="E70" s="21" t="s">
        <v>484</v>
      </c>
      <c r="F70" s="66" t="s">
        <v>16</v>
      </c>
      <c r="G70" s="66" t="s">
        <v>2148</v>
      </c>
      <c r="H70" s="67" t="s">
        <v>2260</v>
      </c>
      <c r="I70" s="63">
        <v>873411</v>
      </c>
      <c r="J70" s="58" t="str">
        <f>VLOOKUP(I70,[1]Hoja6!A$1:B$57,2,FALSE)</f>
        <v>RADIOGRAFIA DE PELVIS O  ARTICULACION COXO-FEMORAL  (AP, LATERAL )</v>
      </c>
      <c r="K70" s="2"/>
      <c r="L70" s="2" t="s">
        <v>2116</v>
      </c>
      <c r="M70" s="49">
        <v>1</v>
      </c>
      <c r="N70" s="57">
        <v>64480</v>
      </c>
      <c r="O70" s="57">
        <f t="shared" ref="O70:O133" si="2">+N70*70%</f>
        <v>45136</v>
      </c>
      <c r="P70" s="96">
        <f t="shared" ref="P70:P133" si="3">+N70*30%</f>
        <v>19344</v>
      </c>
      <c r="Q70" s="97"/>
      <c r="R70" s="97"/>
      <c r="S70" s="97"/>
      <c r="T70" s="97"/>
      <c r="U70" s="97"/>
      <c r="V70" s="3"/>
    </row>
    <row r="71" spans="1:22" s="10" customFormat="1" x14ac:dyDescent="0.25">
      <c r="A71" s="44">
        <v>45449</v>
      </c>
      <c r="B71" s="64" t="s">
        <v>2261</v>
      </c>
      <c r="C71" s="65" t="s">
        <v>2262</v>
      </c>
      <c r="D71" s="21" t="s">
        <v>34</v>
      </c>
      <c r="E71" s="21" t="s">
        <v>199</v>
      </c>
      <c r="F71" s="66" t="s">
        <v>16</v>
      </c>
      <c r="G71" s="66" t="s">
        <v>217</v>
      </c>
      <c r="H71" s="67" t="s">
        <v>2263</v>
      </c>
      <c r="I71" s="63">
        <v>871111</v>
      </c>
      <c r="J71" s="58" t="str">
        <f>VLOOKUP(I71,[1]Hoja6!A$1:B$57,2,FALSE)</f>
        <v>RADIOGRAFIA DE REJA COSTAL</v>
      </c>
      <c r="K71" s="2"/>
      <c r="L71" s="2" t="s">
        <v>2116</v>
      </c>
      <c r="M71" s="49">
        <v>1</v>
      </c>
      <c r="N71" s="57"/>
      <c r="O71" s="57">
        <f t="shared" si="2"/>
        <v>0</v>
      </c>
      <c r="P71" s="96">
        <f t="shared" si="3"/>
        <v>0</v>
      </c>
      <c r="Q71" s="97"/>
      <c r="R71" s="97"/>
      <c r="S71" s="97"/>
      <c r="T71" s="97"/>
      <c r="U71" s="97"/>
      <c r="V71" s="3"/>
    </row>
    <row r="72" spans="1:22" s="10" customFormat="1" x14ac:dyDescent="0.25">
      <c r="A72" s="44">
        <v>45449</v>
      </c>
      <c r="B72" s="64" t="s">
        <v>2261</v>
      </c>
      <c r="C72" s="65" t="s">
        <v>2262</v>
      </c>
      <c r="D72" s="21" t="s">
        <v>34</v>
      </c>
      <c r="E72" s="21" t="s">
        <v>199</v>
      </c>
      <c r="F72" s="66" t="s">
        <v>16</v>
      </c>
      <c r="G72" s="66" t="s">
        <v>31</v>
      </c>
      <c r="H72" s="67" t="s">
        <v>2263</v>
      </c>
      <c r="I72" s="63">
        <v>871121</v>
      </c>
      <c r="J72" s="58" t="str">
        <f>VLOOKUP(I72,[1]Hoja6!A$1:B$57,2,FALSE)</f>
        <v>RADIOGRAFIA DE TORAX (P.A.O A.P.Y LATERAL, DECUBITO LATERAL, OBLICUAS O LATERAL CON BARIO)</v>
      </c>
      <c r="K72" s="2"/>
      <c r="L72" s="2" t="s">
        <v>2116</v>
      </c>
      <c r="M72" s="49">
        <v>1</v>
      </c>
      <c r="N72" s="57"/>
      <c r="O72" s="57">
        <f t="shared" si="2"/>
        <v>0</v>
      </c>
      <c r="P72" s="96">
        <f t="shared" si="3"/>
        <v>0</v>
      </c>
      <c r="Q72" s="97"/>
      <c r="R72" s="97"/>
      <c r="S72" s="97"/>
      <c r="T72" s="97"/>
      <c r="U72" s="97"/>
      <c r="V72" s="3"/>
    </row>
    <row r="73" spans="1:22" s="10" customFormat="1" x14ac:dyDescent="0.25">
      <c r="A73" s="44">
        <v>45449</v>
      </c>
      <c r="B73" s="64" t="s">
        <v>2264</v>
      </c>
      <c r="C73" s="65" t="s">
        <v>2265</v>
      </c>
      <c r="D73" s="21" t="s">
        <v>33</v>
      </c>
      <c r="E73" s="21" t="s">
        <v>192</v>
      </c>
      <c r="F73" s="66" t="s">
        <v>10</v>
      </c>
      <c r="G73" s="66" t="s">
        <v>31</v>
      </c>
      <c r="H73" s="67" t="s">
        <v>2266</v>
      </c>
      <c r="I73" s="63">
        <v>871121</v>
      </c>
      <c r="J73" s="58" t="str">
        <f>VLOOKUP(I73,[1]Hoja6!A$1:B$57,2,FALSE)</f>
        <v>RADIOGRAFIA DE TORAX (P.A.O A.P.Y LATERAL, DECUBITO LATERAL, OBLICUAS O LATERAL CON BARIO)</v>
      </c>
      <c r="K73" s="2"/>
      <c r="L73" s="2" t="s">
        <v>2116</v>
      </c>
      <c r="M73" s="49">
        <v>1</v>
      </c>
      <c r="N73" s="57"/>
      <c r="O73" s="57">
        <f t="shared" si="2"/>
        <v>0</v>
      </c>
      <c r="P73" s="96">
        <f t="shared" si="3"/>
        <v>0</v>
      </c>
      <c r="Q73" s="97"/>
      <c r="R73" s="97"/>
      <c r="S73" s="97"/>
      <c r="T73" s="97"/>
      <c r="U73" s="97"/>
      <c r="V73" s="3"/>
    </row>
    <row r="74" spans="1:22" s="10" customFormat="1" x14ac:dyDescent="0.25">
      <c r="A74" s="44">
        <v>45449</v>
      </c>
      <c r="B74" s="45" t="s">
        <v>2267</v>
      </c>
      <c r="C74" s="46" t="s">
        <v>2268</v>
      </c>
      <c r="D74" s="2" t="s">
        <v>33</v>
      </c>
      <c r="E74" s="2" t="s">
        <v>498</v>
      </c>
      <c r="F74" s="47" t="s">
        <v>30</v>
      </c>
      <c r="G74" s="47" t="s">
        <v>31</v>
      </c>
      <c r="H74" s="48" t="s">
        <v>2269</v>
      </c>
      <c r="I74" s="49">
        <v>873420</v>
      </c>
      <c r="J74" s="58" t="str">
        <f>VLOOKUP(I74,[1]Hoja6!A$1:B$57,2,FALSE)</f>
        <v>RADIOGRAFIA DE RODILLA AP, LATERAL</v>
      </c>
      <c r="K74" s="2"/>
      <c r="L74" s="2" t="s">
        <v>2116</v>
      </c>
      <c r="M74" s="49">
        <v>1</v>
      </c>
      <c r="N74" s="57"/>
      <c r="O74" s="57">
        <f t="shared" si="2"/>
        <v>0</v>
      </c>
      <c r="P74" s="96">
        <f t="shared" si="3"/>
        <v>0</v>
      </c>
      <c r="Q74" s="97"/>
      <c r="R74" s="97"/>
      <c r="S74" s="97"/>
      <c r="T74" s="97"/>
      <c r="U74" s="97"/>
      <c r="V74" s="3"/>
    </row>
    <row r="75" spans="1:22" s="10" customFormat="1" x14ac:dyDescent="0.25">
      <c r="A75" s="44">
        <v>45449</v>
      </c>
      <c r="B75" s="45" t="s">
        <v>2267</v>
      </c>
      <c r="C75" s="46" t="s">
        <v>2268</v>
      </c>
      <c r="D75" s="2" t="s">
        <v>33</v>
      </c>
      <c r="E75" s="2" t="s">
        <v>498</v>
      </c>
      <c r="F75" s="47" t="s">
        <v>216</v>
      </c>
      <c r="G75" s="47" t="s">
        <v>31</v>
      </c>
      <c r="H75" s="48" t="s">
        <v>2269</v>
      </c>
      <c r="I75" s="49">
        <v>873422</v>
      </c>
      <c r="J75" s="58" t="str">
        <f>VLOOKUP(I75,[1]Hoja6!A$1:B$57,2,FALSE)</f>
        <v>RADIOGRAFIA DE RODILLAS COMPARATIVAS POSICION VERTICAL (UNICAMENTE VISTA ANTEROPOSTERIOR)    (54)</v>
      </c>
      <c r="K75" s="2"/>
      <c r="L75" s="2" t="s">
        <v>2116</v>
      </c>
      <c r="M75" s="49">
        <v>1</v>
      </c>
      <c r="N75" s="57"/>
      <c r="O75" s="57">
        <f t="shared" si="2"/>
        <v>0</v>
      </c>
      <c r="P75" s="96">
        <f t="shared" si="3"/>
        <v>0</v>
      </c>
      <c r="Q75" s="97"/>
      <c r="R75" s="97"/>
      <c r="S75" s="97"/>
      <c r="T75" s="97"/>
      <c r="U75" s="97"/>
      <c r="V75" s="3"/>
    </row>
    <row r="76" spans="1:22" s="10" customFormat="1" x14ac:dyDescent="0.25">
      <c r="A76" s="44">
        <v>45449</v>
      </c>
      <c r="B76" s="45" t="s">
        <v>2270</v>
      </c>
      <c r="C76" s="46" t="s">
        <v>2271</v>
      </c>
      <c r="D76" s="2" t="s">
        <v>34</v>
      </c>
      <c r="E76" s="2" t="s">
        <v>136</v>
      </c>
      <c r="F76" s="47" t="s">
        <v>16</v>
      </c>
      <c r="G76" s="47" t="s">
        <v>31</v>
      </c>
      <c r="H76" s="48" t="s">
        <v>2272</v>
      </c>
      <c r="I76" s="49">
        <v>873206</v>
      </c>
      <c r="J76" s="58" t="str">
        <f>VLOOKUP(I76,[1]Hoja6!A$1:B$57,2,FALSE)</f>
        <v>RADIOGRAFIA DE MUÑECA</v>
      </c>
      <c r="K76" s="2"/>
      <c r="L76" s="2" t="s">
        <v>2116</v>
      </c>
      <c r="M76" s="49">
        <v>2</v>
      </c>
      <c r="N76" s="57"/>
      <c r="O76" s="57">
        <f t="shared" si="2"/>
        <v>0</v>
      </c>
      <c r="P76" s="96">
        <f t="shared" si="3"/>
        <v>0</v>
      </c>
      <c r="Q76" s="97"/>
      <c r="R76" s="97"/>
      <c r="S76" s="97"/>
      <c r="T76" s="97"/>
      <c r="U76" s="97"/>
      <c r="V76" s="3"/>
    </row>
    <row r="77" spans="1:22" s="10" customFormat="1" x14ac:dyDescent="0.25">
      <c r="A77" s="44">
        <v>45450</v>
      </c>
      <c r="B77" s="45" t="s">
        <v>2273</v>
      </c>
      <c r="C77" s="46" t="s">
        <v>2274</v>
      </c>
      <c r="D77" s="2" t="s">
        <v>33</v>
      </c>
      <c r="E77" s="2" t="s">
        <v>253</v>
      </c>
      <c r="F77" s="47" t="s">
        <v>16</v>
      </c>
      <c r="G77" s="47" t="s">
        <v>217</v>
      </c>
      <c r="H77" s="48" t="s">
        <v>2275</v>
      </c>
      <c r="I77" s="49">
        <v>873420</v>
      </c>
      <c r="J77" s="58" t="str">
        <f>VLOOKUP(I77,[1]Hoja6!A$1:B$57,2,FALSE)</f>
        <v>RADIOGRAFIA DE RODILLA AP, LATERAL</v>
      </c>
      <c r="K77" s="2"/>
      <c r="L77" s="2" t="s">
        <v>13</v>
      </c>
      <c r="M77" s="49">
        <v>1</v>
      </c>
      <c r="N77" s="57">
        <v>0</v>
      </c>
      <c r="O77" s="57">
        <f t="shared" si="2"/>
        <v>0</v>
      </c>
      <c r="P77" s="96">
        <f t="shared" si="3"/>
        <v>0</v>
      </c>
      <c r="Q77" s="97"/>
      <c r="R77" s="97"/>
      <c r="S77" s="97"/>
      <c r="T77" s="97"/>
      <c r="U77" s="97"/>
      <c r="V77" s="3"/>
    </row>
    <row r="78" spans="1:22" s="10" customFormat="1" x14ac:dyDescent="0.25">
      <c r="A78" s="44">
        <v>45450</v>
      </c>
      <c r="B78" s="45" t="s">
        <v>2276</v>
      </c>
      <c r="C78" s="46" t="s">
        <v>2277</v>
      </c>
      <c r="D78" s="2" t="s">
        <v>34</v>
      </c>
      <c r="E78" s="2" t="s">
        <v>119</v>
      </c>
      <c r="F78" s="47" t="s">
        <v>10</v>
      </c>
      <c r="G78" s="47" t="s">
        <v>2148</v>
      </c>
      <c r="H78" s="48" t="s">
        <v>2278</v>
      </c>
      <c r="I78" s="49">
        <v>871121</v>
      </c>
      <c r="J78" s="58" t="str">
        <f>VLOOKUP(I78,[1]Hoja6!A$1:B$57,2,FALSE)</f>
        <v>RADIOGRAFIA DE TORAX (P.A.O A.P.Y LATERAL, DECUBITO LATERAL, OBLICUAS O LATERAL CON BARIO)</v>
      </c>
      <c r="K78" s="2"/>
      <c r="L78" s="2" t="s">
        <v>13</v>
      </c>
      <c r="M78" s="49">
        <v>1</v>
      </c>
      <c r="N78" s="57">
        <v>72000</v>
      </c>
      <c r="O78" s="57">
        <f t="shared" si="2"/>
        <v>50400</v>
      </c>
      <c r="P78" s="96">
        <f t="shared" si="3"/>
        <v>21600</v>
      </c>
      <c r="Q78" s="97"/>
      <c r="R78" s="97"/>
      <c r="S78" s="97"/>
      <c r="T78" s="97"/>
      <c r="U78" s="97"/>
      <c r="V78" s="3"/>
    </row>
    <row r="79" spans="1:22" s="10" customFormat="1" x14ac:dyDescent="0.25">
      <c r="A79" s="44">
        <v>45450</v>
      </c>
      <c r="B79" s="45" t="s">
        <v>2279</v>
      </c>
      <c r="C79" s="46" t="s">
        <v>2280</v>
      </c>
      <c r="D79" s="2" t="s">
        <v>33</v>
      </c>
      <c r="E79" s="2" t="s">
        <v>39</v>
      </c>
      <c r="F79" s="47" t="s">
        <v>10</v>
      </c>
      <c r="G79" s="47" t="s">
        <v>217</v>
      </c>
      <c r="H79" s="48" t="s">
        <v>2281</v>
      </c>
      <c r="I79" s="49">
        <v>871121</v>
      </c>
      <c r="J79" s="58" t="str">
        <f>VLOOKUP(I79,[1]Hoja6!A$1:B$57,2,FALSE)</f>
        <v>RADIOGRAFIA DE TORAX (P.A.O A.P.Y LATERAL, DECUBITO LATERAL, OBLICUAS O LATERAL CON BARIO)</v>
      </c>
      <c r="K79" s="2"/>
      <c r="L79" s="2" t="s">
        <v>13</v>
      </c>
      <c r="M79" s="49">
        <v>1</v>
      </c>
      <c r="N79" s="57">
        <v>0</v>
      </c>
      <c r="O79" s="57">
        <f t="shared" si="2"/>
        <v>0</v>
      </c>
      <c r="P79" s="96">
        <f t="shared" si="3"/>
        <v>0</v>
      </c>
      <c r="Q79" s="97"/>
      <c r="R79" s="97"/>
      <c r="S79" s="97"/>
      <c r="T79" s="97"/>
      <c r="U79" s="97"/>
      <c r="V79" s="3"/>
    </row>
    <row r="80" spans="1:22" s="10" customFormat="1" x14ac:dyDescent="0.25">
      <c r="A80" s="44">
        <v>45450</v>
      </c>
      <c r="B80" s="45" t="s">
        <v>2282</v>
      </c>
      <c r="C80" s="46" t="s">
        <v>2283</v>
      </c>
      <c r="D80" s="2" t="s">
        <v>34</v>
      </c>
      <c r="E80" s="2" t="s">
        <v>213</v>
      </c>
      <c r="F80" s="47" t="s">
        <v>10</v>
      </c>
      <c r="G80" s="47" t="s">
        <v>2148</v>
      </c>
      <c r="H80" s="48" t="s">
        <v>2284</v>
      </c>
      <c r="I80" s="49">
        <v>873411</v>
      </c>
      <c r="J80" s="58" t="str">
        <f>VLOOKUP(I80,[1]Hoja6!A$1:B$57,2,FALSE)</f>
        <v>RADIOGRAFIA DE PELVIS O  ARTICULACION COXO-FEMORAL  (AP, LATERAL )</v>
      </c>
      <c r="K80" s="2"/>
      <c r="L80" s="2" t="s">
        <v>13</v>
      </c>
      <c r="M80" s="49">
        <v>1</v>
      </c>
      <c r="N80" s="57">
        <v>55800</v>
      </c>
      <c r="O80" s="57">
        <f t="shared" si="2"/>
        <v>39060</v>
      </c>
      <c r="P80" s="96">
        <f t="shared" si="3"/>
        <v>16740</v>
      </c>
      <c r="Q80" s="97"/>
      <c r="R80" s="97"/>
      <c r="S80" s="97"/>
      <c r="T80" s="97"/>
      <c r="U80" s="97"/>
      <c r="V80" s="3"/>
    </row>
    <row r="81" spans="1:22" s="10" customFormat="1" x14ac:dyDescent="0.25">
      <c r="A81" s="44">
        <v>45450</v>
      </c>
      <c r="B81" s="45" t="s">
        <v>2282</v>
      </c>
      <c r="C81" s="46" t="s">
        <v>2283</v>
      </c>
      <c r="D81" s="2" t="s">
        <v>34</v>
      </c>
      <c r="E81" s="2" t="s">
        <v>213</v>
      </c>
      <c r="F81" s="47" t="s">
        <v>10</v>
      </c>
      <c r="G81" s="47" t="s">
        <v>2148</v>
      </c>
      <c r="H81" s="48" t="s">
        <v>2284</v>
      </c>
      <c r="I81" s="49">
        <v>873412</v>
      </c>
      <c r="J81" s="58" t="str">
        <f>VLOOKUP(I81,[1]Hoja6!A$1:B$57,2,FALSE)</f>
        <v>RADIOGRAFIA DE PELVIS (CADERA) COMPARATIVA    (54)</v>
      </c>
      <c r="K81" s="2"/>
      <c r="L81" s="2" t="s">
        <v>13</v>
      </c>
      <c r="M81" s="49">
        <v>1</v>
      </c>
      <c r="N81" s="57">
        <v>29700</v>
      </c>
      <c r="O81" s="57">
        <f t="shared" si="2"/>
        <v>20790</v>
      </c>
      <c r="P81" s="96">
        <f t="shared" si="3"/>
        <v>8910</v>
      </c>
      <c r="Q81" s="97"/>
      <c r="R81" s="97"/>
      <c r="S81" s="97"/>
      <c r="T81" s="97"/>
      <c r="U81" s="97"/>
      <c r="V81" s="3"/>
    </row>
    <row r="82" spans="1:22" s="10" customFormat="1" x14ac:dyDescent="0.25">
      <c r="A82" s="44">
        <v>45450</v>
      </c>
      <c r="B82" s="45" t="s">
        <v>2285</v>
      </c>
      <c r="C82" s="46" t="s">
        <v>2286</v>
      </c>
      <c r="D82" s="2" t="s">
        <v>34</v>
      </c>
      <c r="E82" s="2" t="s">
        <v>477</v>
      </c>
      <c r="F82" s="47" t="s">
        <v>10</v>
      </c>
      <c r="G82" s="47" t="s">
        <v>2148</v>
      </c>
      <c r="H82" s="48" t="s">
        <v>2287</v>
      </c>
      <c r="I82" s="49">
        <v>871040</v>
      </c>
      <c r="J82" s="58" t="str">
        <f>VLOOKUP(I82,[1]Hoja6!A$1:B$57,2,FALSE)</f>
        <v>RADIOGRAFIA DE COLUMNA LUMBOSACRA</v>
      </c>
      <c r="K82" s="2"/>
      <c r="L82" s="2" t="s">
        <v>13</v>
      </c>
      <c r="M82" s="49">
        <v>1</v>
      </c>
      <c r="N82" s="57">
        <v>101430</v>
      </c>
      <c r="O82" s="57">
        <f t="shared" si="2"/>
        <v>71001</v>
      </c>
      <c r="P82" s="96">
        <f t="shared" si="3"/>
        <v>30429</v>
      </c>
      <c r="Q82" s="97"/>
      <c r="R82" s="97"/>
      <c r="S82" s="97"/>
      <c r="T82" s="97"/>
      <c r="U82" s="97"/>
      <c r="V82" s="3"/>
    </row>
    <row r="83" spans="1:22" s="10" customFormat="1" x14ac:dyDescent="0.25">
      <c r="A83" s="44">
        <v>45450</v>
      </c>
      <c r="B83" s="45" t="s">
        <v>2288</v>
      </c>
      <c r="C83" s="46" t="s">
        <v>2289</v>
      </c>
      <c r="D83" s="2" t="s">
        <v>34</v>
      </c>
      <c r="E83" s="2" t="s">
        <v>333</v>
      </c>
      <c r="F83" s="47" t="s">
        <v>44</v>
      </c>
      <c r="G83" s="47" t="s">
        <v>217</v>
      </c>
      <c r="H83" s="48" t="s">
        <v>2290</v>
      </c>
      <c r="I83" s="49">
        <v>873420</v>
      </c>
      <c r="J83" s="58" t="str">
        <f>VLOOKUP(I83,[1]Hoja6!A$1:B$57,2,FALSE)</f>
        <v>RADIOGRAFIA DE RODILLA AP, LATERAL</v>
      </c>
      <c r="K83" s="2"/>
      <c r="L83" s="2" t="s">
        <v>13</v>
      </c>
      <c r="M83" s="49">
        <v>1</v>
      </c>
      <c r="N83" s="57">
        <v>0</v>
      </c>
      <c r="O83" s="57">
        <f t="shared" si="2"/>
        <v>0</v>
      </c>
      <c r="P83" s="96">
        <f t="shared" si="3"/>
        <v>0</v>
      </c>
      <c r="Q83" s="97"/>
      <c r="R83" s="97"/>
      <c r="S83" s="97"/>
      <c r="T83" s="97"/>
      <c r="U83" s="97"/>
      <c r="V83" s="3"/>
    </row>
    <row r="84" spans="1:22" s="10" customFormat="1" x14ac:dyDescent="0.25">
      <c r="A84" s="44">
        <v>45450</v>
      </c>
      <c r="B84" s="45" t="s">
        <v>2291</v>
      </c>
      <c r="C84" s="46" t="s">
        <v>2292</v>
      </c>
      <c r="D84" s="2" t="s">
        <v>33</v>
      </c>
      <c r="E84" s="2" t="s">
        <v>24</v>
      </c>
      <c r="F84" s="47" t="s">
        <v>10</v>
      </c>
      <c r="G84" s="47" t="s">
        <v>2148</v>
      </c>
      <c r="H84" s="48" t="s">
        <v>2293</v>
      </c>
      <c r="I84" s="49">
        <v>871121</v>
      </c>
      <c r="J84" s="58" t="str">
        <f>VLOOKUP(I84,[1]Hoja6!A$1:B$57,2,FALSE)</f>
        <v>RADIOGRAFIA DE TORAX (P.A.O A.P.Y LATERAL, DECUBITO LATERAL, OBLICUAS O LATERAL CON BARIO)</v>
      </c>
      <c r="K84" s="2"/>
      <c r="L84" s="2" t="s">
        <v>13</v>
      </c>
      <c r="M84" s="49">
        <v>1</v>
      </c>
      <c r="N84" s="57">
        <v>72000</v>
      </c>
      <c r="O84" s="57">
        <f t="shared" si="2"/>
        <v>50400</v>
      </c>
      <c r="P84" s="96">
        <f t="shared" si="3"/>
        <v>21600</v>
      </c>
      <c r="Q84" s="97"/>
      <c r="R84" s="97"/>
      <c r="S84" s="97"/>
      <c r="T84" s="97"/>
      <c r="U84" s="97"/>
      <c r="V84" s="3"/>
    </row>
    <row r="85" spans="1:22" s="10" customFormat="1" x14ac:dyDescent="0.25">
      <c r="A85" s="44">
        <v>45450</v>
      </c>
      <c r="B85" s="45" t="s">
        <v>2273</v>
      </c>
      <c r="C85" s="46" t="s">
        <v>2274</v>
      </c>
      <c r="D85" s="2" t="s">
        <v>33</v>
      </c>
      <c r="E85" s="2" t="s">
        <v>253</v>
      </c>
      <c r="F85" s="47" t="s">
        <v>16</v>
      </c>
      <c r="G85" s="47" t="s">
        <v>217</v>
      </c>
      <c r="H85" s="48" t="s">
        <v>2275</v>
      </c>
      <c r="I85" s="49">
        <v>873420</v>
      </c>
      <c r="J85" s="58" t="str">
        <f>VLOOKUP(I85,[1]Hoja6!A$1:B$57,2,FALSE)</f>
        <v>RADIOGRAFIA DE RODILLA AP, LATERAL</v>
      </c>
      <c r="K85" s="2"/>
      <c r="L85" s="2" t="s">
        <v>13</v>
      </c>
      <c r="M85" s="49">
        <v>1</v>
      </c>
      <c r="N85" s="57">
        <v>0</v>
      </c>
      <c r="O85" s="57">
        <f t="shared" si="2"/>
        <v>0</v>
      </c>
      <c r="P85" s="96">
        <f t="shared" si="3"/>
        <v>0</v>
      </c>
      <c r="Q85" s="97"/>
      <c r="R85" s="97"/>
      <c r="S85" s="97"/>
      <c r="T85" s="97"/>
      <c r="U85" s="97"/>
      <c r="V85" s="3"/>
    </row>
    <row r="86" spans="1:22" s="10" customFormat="1" x14ac:dyDescent="0.25">
      <c r="A86" s="44">
        <v>45450</v>
      </c>
      <c r="B86" s="45" t="s">
        <v>2294</v>
      </c>
      <c r="C86" s="46" t="s">
        <v>2295</v>
      </c>
      <c r="D86" s="2" t="s">
        <v>34</v>
      </c>
      <c r="E86" s="2" t="s">
        <v>123</v>
      </c>
      <c r="F86" s="47" t="s">
        <v>44</v>
      </c>
      <c r="G86" s="47" t="s">
        <v>217</v>
      </c>
      <c r="H86" s="48" t="s">
        <v>2296</v>
      </c>
      <c r="I86" s="49">
        <v>871121</v>
      </c>
      <c r="J86" s="58" t="str">
        <f>VLOOKUP(I86,[1]Hoja6!A$1:B$57,2,FALSE)</f>
        <v>RADIOGRAFIA DE TORAX (P.A.O A.P.Y LATERAL, DECUBITO LATERAL, OBLICUAS O LATERAL CON BARIO)</v>
      </c>
      <c r="K86" s="2"/>
      <c r="L86" s="2" t="s">
        <v>13</v>
      </c>
      <c r="M86" s="49">
        <v>1</v>
      </c>
      <c r="N86" s="57">
        <v>0</v>
      </c>
      <c r="O86" s="57">
        <f t="shared" si="2"/>
        <v>0</v>
      </c>
      <c r="P86" s="96">
        <f t="shared" si="3"/>
        <v>0</v>
      </c>
      <c r="Q86" s="97"/>
      <c r="R86" s="97"/>
      <c r="S86" s="97"/>
      <c r="T86" s="97"/>
      <c r="U86" s="97"/>
      <c r="V86" s="3"/>
    </row>
    <row r="87" spans="1:22" s="10" customFormat="1" x14ac:dyDescent="0.25">
      <c r="A87" s="44">
        <v>45450</v>
      </c>
      <c r="B87" s="45" t="s">
        <v>2298</v>
      </c>
      <c r="C87" s="46" t="s">
        <v>2299</v>
      </c>
      <c r="D87" s="2" t="s">
        <v>33</v>
      </c>
      <c r="E87" s="2" t="s">
        <v>111</v>
      </c>
      <c r="F87" s="47" t="s">
        <v>10</v>
      </c>
      <c r="G87" s="47" t="s">
        <v>217</v>
      </c>
      <c r="H87" s="48" t="s">
        <v>2297</v>
      </c>
      <c r="I87" s="49">
        <v>871121</v>
      </c>
      <c r="J87" s="58" t="str">
        <f>VLOOKUP(I87,[1]Hoja6!A$1:B$57,2,FALSE)</f>
        <v>RADIOGRAFIA DE TORAX (P.A.O A.P.Y LATERAL, DECUBITO LATERAL, OBLICUAS O LATERAL CON BARIO)</v>
      </c>
      <c r="K87" s="2"/>
      <c r="L87" s="2" t="s">
        <v>13</v>
      </c>
      <c r="M87" s="49">
        <v>1</v>
      </c>
      <c r="N87" s="57">
        <v>0</v>
      </c>
      <c r="O87" s="57">
        <f t="shared" si="2"/>
        <v>0</v>
      </c>
      <c r="P87" s="96">
        <f t="shared" si="3"/>
        <v>0</v>
      </c>
      <c r="Q87" s="97"/>
      <c r="R87" s="97"/>
      <c r="S87" s="97"/>
      <c r="T87" s="97"/>
      <c r="U87" s="97"/>
      <c r="V87" s="3"/>
    </row>
    <row r="88" spans="1:22" s="10" customFormat="1" x14ac:dyDescent="0.25">
      <c r="A88" s="44">
        <v>45450</v>
      </c>
      <c r="B88" s="45" t="s">
        <v>2302</v>
      </c>
      <c r="C88" s="46" t="s">
        <v>2300</v>
      </c>
      <c r="D88" s="2" t="s">
        <v>34</v>
      </c>
      <c r="E88" s="2" t="s">
        <v>288</v>
      </c>
      <c r="F88" s="47" t="s">
        <v>10</v>
      </c>
      <c r="G88" s="47" t="s">
        <v>2148</v>
      </c>
      <c r="H88" s="48" t="s">
        <v>2301</v>
      </c>
      <c r="I88" s="49">
        <v>873411</v>
      </c>
      <c r="J88" s="58" t="str">
        <f>VLOOKUP(I88,[1]Hoja6!A$1:B$57,2,FALSE)</f>
        <v>RADIOGRAFIA DE PELVIS O  ARTICULACION COXO-FEMORAL  (AP, LATERAL )</v>
      </c>
      <c r="K88" s="2"/>
      <c r="L88" s="2" t="s">
        <v>13</v>
      </c>
      <c r="M88" s="49">
        <v>1</v>
      </c>
      <c r="N88" s="57">
        <v>55800</v>
      </c>
      <c r="O88" s="57">
        <f t="shared" si="2"/>
        <v>39060</v>
      </c>
      <c r="P88" s="96">
        <f t="shared" si="3"/>
        <v>16740</v>
      </c>
      <c r="Q88" s="97"/>
      <c r="R88" s="97"/>
      <c r="S88" s="97"/>
      <c r="T88" s="97"/>
      <c r="U88" s="97"/>
      <c r="V88" s="3"/>
    </row>
    <row r="89" spans="1:22" s="10" customFormat="1" x14ac:dyDescent="0.25">
      <c r="A89" s="44">
        <v>45450</v>
      </c>
      <c r="B89" s="45" t="s">
        <v>2302</v>
      </c>
      <c r="C89" s="46" t="s">
        <v>2300</v>
      </c>
      <c r="D89" s="2" t="s">
        <v>34</v>
      </c>
      <c r="E89" s="2" t="s">
        <v>288</v>
      </c>
      <c r="F89" s="47" t="s">
        <v>10</v>
      </c>
      <c r="G89" s="47" t="s">
        <v>2148</v>
      </c>
      <c r="H89" s="48" t="s">
        <v>2301</v>
      </c>
      <c r="I89" s="49">
        <v>873412</v>
      </c>
      <c r="J89" s="58" t="str">
        <f>VLOOKUP(I89,[1]Hoja6!A$1:B$57,2,FALSE)</f>
        <v>RADIOGRAFIA DE PELVIS (CADERA) COMPARATIVA    (54)</v>
      </c>
      <c r="K89" s="2"/>
      <c r="L89" s="2" t="s">
        <v>13</v>
      </c>
      <c r="M89" s="49">
        <v>1</v>
      </c>
      <c r="N89" s="57">
        <v>29700</v>
      </c>
      <c r="O89" s="57">
        <f t="shared" si="2"/>
        <v>20790</v>
      </c>
      <c r="P89" s="96">
        <f t="shared" si="3"/>
        <v>8910</v>
      </c>
      <c r="Q89" s="97"/>
      <c r="R89" s="97"/>
      <c r="S89" s="97"/>
      <c r="T89" s="97"/>
      <c r="U89" s="97"/>
      <c r="V89" s="3"/>
    </row>
    <row r="90" spans="1:22" s="10" customFormat="1" x14ac:dyDescent="0.25">
      <c r="A90" s="44">
        <v>45450</v>
      </c>
      <c r="B90" s="45" t="s">
        <v>2303</v>
      </c>
      <c r="C90" s="46" t="s">
        <v>2304</v>
      </c>
      <c r="D90" s="2" t="s">
        <v>33</v>
      </c>
      <c r="E90" s="2" t="s">
        <v>192</v>
      </c>
      <c r="F90" s="47" t="s">
        <v>10</v>
      </c>
      <c r="G90" s="47" t="s">
        <v>2148</v>
      </c>
      <c r="H90" s="48" t="s">
        <v>2305</v>
      </c>
      <c r="I90" s="49">
        <v>873333</v>
      </c>
      <c r="J90" s="58" t="str">
        <f>VLOOKUP(I90,[1]Hoja6!A$1:B$57,2,FALSE)</f>
        <v>RADIOGRAFÍA DE PIE (AP, LATERAL Y OBLICUA)</v>
      </c>
      <c r="K90" s="2"/>
      <c r="L90" s="2" t="s">
        <v>13</v>
      </c>
      <c r="M90" s="49">
        <v>1</v>
      </c>
      <c r="N90" s="57"/>
      <c r="O90" s="57">
        <f t="shared" si="2"/>
        <v>0</v>
      </c>
      <c r="P90" s="96">
        <f t="shared" si="3"/>
        <v>0</v>
      </c>
      <c r="Q90" s="97"/>
      <c r="R90" s="97"/>
      <c r="S90" s="97"/>
      <c r="T90" s="97"/>
      <c r="U90" s="97"/>
      <c r="V90" s="3"/>
    </row>
    <row r="91" spans="1:22" s="10" customFormat="1" x14ac:dyDescent="0.25">
      <c r="A91" s="44">
        <v>45450</v>
      </c>
      <c r="B91" s="45" t="s">
        <v>2303</v>
      </c>
      <c r="C91" s="46" t="s">
        <v>2304</v>
      </c>
      <c r="D91" s="2" t="s">
        <v>33</v>
      </c>
      <c r="E91" s="2" t="s">
        <v>192</v>
      </c>
      <c r="F91" s="47" t="s">
        <v>10</v>
      </c>
      <c r="G91" s="47" t="s">
        <v>2148</v>
      </c>
      <c r="H91" s="48" t="s">
        <v>2305</v>
      </c>
      <c r="I91" s="49">
        <v>873303</v>
      </c>
      <c r="J91" s="58" t="str">
        <f>VLOOKUP(I91,[1]Hoja6!A$1:B$57,2,FALSE)</f>
        <v>RADIOGRAFIA COMPARATIVA DE PIES CON APOYO (AP Y LATERAL)</v>
      </c>
      <c r="K91" s="2"/>
      <c r="L91" s="2" t="s">
        <v>13</v>
      </c>
      <c r="M91" s="49">
        <v>1</v>
      </c>
      <c r="N91" s="57"/>
      <c r="O91" s="57">
        <f t="shared" si="2"/>
        <v>0</v>
      </c>
      <c r="P91" s="96">
        <f t="shared" si="3"/>
        <v>0</v>
      </c>
      <c r="Q91" s="97"/>
      <c r="R91" s="97"/>
      <c r="S91" s="97"/>
      <c r="T91" s="97"/>
      <c r="U91" s="97"/>
      <c r="V91" s="3"/>
    </row>
    <row r="92" spans="1:22" s="10" customFormat="1" x14ac:dyDescent="0.25">
      <c r="A92" s="44">
        <v>45450</v>
      </c>
      <c r="B92" s="45" t="s">
        <v>2306</v>
      </c>
      <c r="C92" s="46" t="s">
        <v>2307</v>
      </c>
      <c r="D92" s="2" t="s">
        <v>34</v>
      </c>
      <c r="E92" s="2" t="s">
        <v>226</v>
      </c>
      <c r="F92" s="47" t="s">
        <v>10</v>
      </c>
      <c r="G92" s="47" t="s">
        <v>2148</v>
      </c>
      <c r="H92" s="48" t="s">
        <v>2308</v>
      </c>
      <c r="I92" s="49">
        <v>873411</v>
      </c>
      <c r="J92" s="58" t="str">
        <f>VLOOKUP(I92,[1]Hoja6!A$1:B$57,2,FALSE)</f>
        <v>RADIOGRAFIA DE PELVIS O  ARTICULACION COXO-FEMORAL  (AP, LATERAL )</v>
      </c>
      <c r="K92" s="2"/>
      <c r="L92" s="2" t="s">
        <v>13</v>
      </c>
      <c r="M92" s="49">
        <v>1</v>
      </c>
      <c r="N92" s="57">
        <v>55800</v>
      </c>
      <c r="O92" s="57">
        <f t="shared" si="2"/>
        <v>39060</v>
      </c>
      <c r="P92" s="96">
        <f t="shared" si="3"/>
        <v>16740</v>
      </c>
      <c r="Q92" s="97"/>
      <c r="R92" s="97"/>
      <c r="S92" s="97"/>
      <c r="T92" s="97"/>
      <c r="U92" s="97"/>
      <c r="V92" s="3"/>
    </row>
    <row r="93" spans="1:22" s="10" customFormat="1" x14ac:dyDescent="0.25">
      <c r="A93" s="44">
        <v>45450</v>
      </c>
      <c r="B93" s="45" t="s">
        <v>2306</v>
      </c>
      <c r="C93" s="46" t="s">
        <v>2307</v>
      </c>
      <c r="D93" s="2" t="s">
        <v>34</v>
      </c>
      <c r="E93" s="2" t="s">
        <v>226</v>
      </c>
      <c r="F93" s="47" t="s">
        <v>10</v>
      </c>
      <c r="G93" s="47" t="s">
        <v>2148</v>
      </c>
      <c r="H93" s="48" t="s">
        <v>2308</v>
      </c>
      <c r="I93" s="49">
        <v>873412</v>
      </c>
      <c r="J93" s="58" t="str">
        <f>VLOOKUP(I93,[1]Hoja6!A$1:B$57,2,FALSE)</f>
        <v>RADIOGRAFIA DE PELVIS (CADERA) COMPARATIVA    (54)</v>
      </c>
      <c r="K93" s="2"/>
      <c r="L93" s="2" t="s">
        <v>13</v>
      </c>
      <c r="M93" s="49">
        <v>1</v>
      </c>
      <c r="N93" s="57">
        <v>29700</v>
      </c>
      <c r="O93" s="57">
        <f t="shared" si="2"/>
        <v>20790</v>
      </c>
      <c r="P93" s="96">
        <f t="shared" si="3"/>
        <v>8910</v>
      </c>
      <c r="Q93" s="97"/>
      <c r="R93" s="97"/>
      <c r="S93" s="97"/>
      <c r="T93" s="97"/>
      <c r="U93" s="97"/>
      <c r="V93" s="3"/>
    </row>
    <row r="94" spans="1:22" s="10" customFormat="1" x14ac:dyDescent="0.25">
      <c r="A94" s="44">
        <v>45450</v>
      </c>
      <c r="B94" s="45" t="s">
        <v>2309</v>
      </c>
      <c r="C94" s="46" t="s">
        <v>2310</v>
      </c>
      <c r="D94" s="2" t="s">
        <v>34</v>
      </c>
      <c r="E94" s="2" t="s">
        <v>36</v>
      </c>
      <c r="F94" s="47" t="s">
        <v>10</v>
      </c>
      <c r="G94" s="47" t="s">
        <v>217</v>
      </c>
      <c r="H94" s="48" t="s">
        <v>2311</v>
      </c>
      <c r="I94" s="49">
        <v>873420</v>
      </c>
      <c r="J94" s="58" t="str">
        <f>VLOOKUP(I94,[1]Hoja6!A$1:B$57,2,FALSE)</f>
        <v>RADIOGRAFIA DE RODILLA AP, LATERAL</v>
      </c>
      <c r="K94" s="2"/>
      <c r="L94" s="2" t="s">
        <v>13</v>
      </c>
      <c r="M94" s="49">
        <v>2</v>
      </c>
      <c r="N94" s="57">
        <v>0</v>
      </c>
      <c r="O94" s="57">
        <f t="shared" si="2"/>
        <v>0</v>
      </c>
      <c r="P94" s="96">
        <f t="shared" si="3"/>
        <v>0</v>
      </c>
      <c r="Q94" s="97"/>
      <c r="R94" s="97"/>
      <c r="S94" s="97"/>
      <c r="T94" s="97"/>
      <c r="U94" s="97"/>
      <c r="V94" s="3"/>
    </row>
    <row r="95" spans="1:22" s="10" customFormat="1" x14ac:dyDescent="0.25">
      <c r="A95" s="44">
        <v>45451</v>
      </c>
      <c r="B95" s="45" t="s">
        <v>2312</v>
      </c>
      <c r="C95" s="46" t="s">
        <v>2313</v>
      </c>
      <c r="D95" s="2" t="s">
        <v>34</v>
      </c>
      <c r="E95" s="2" t="s">
        <v>484</v>
      </c>
      <c r="F95" s="47" t="s">
        <v>87</v>
      </c>
      <c r="G95" s="47" t="s">
        <v>217</v>
      </c>
      <c r="H95" s="48" t="s">
        <v>2314</v>
      </c>
      <c r="I95" s="49">
        <v>871121</v>
      </c>
      <c r="J95" s="58" t="str">
        <f>VLOOKUP(I95,[1]Hoja6!A$1:B$57,2,FALSE)</f>
        <v>RADIOGRAFIA DE TORAX (P.A.O A.P.Y LATERAL, DECUBITO LATERAL, OBLICUAS O LATERAL CON BARIO)</v>
      </c>
      <c r="K95" s="2"/>
      <c r="L95" s="2" t="s">
        <v>13</v>
      </c>
      <c r="M95" s="49">
        <v>1</v>
      </c>
      <c r="N95" s="57">
        <v>0</v>
      </c>
      <c r="O95" s="57">
        <f t="shared" si="2"/>
        <v>0</v>
      </c>
      <c r="P95" s="96">
        <f t="shared" si="3"/>
        <v>0</v>
      </c>
      <c r="Q95" s="97"/>
      <c r="R95" s="97"/>
      <c r="S95" s="97"/>
      <c r="T95" s="97"/>
      <c r="U95" s="97"/>
      <c r="V95" s="3"/>
    </row>
    <row r="96" spans="1:22" s="10" customFormat="1" x14ac:dyDescent="0.25">
      <c r="A96" s="44">
        <v>45451</v>
      </c>
      <c r="B96" s="45" t="s">
        <v>2315</v>
      </c>
      <c r="C96" s="46" t="s">
        <v>2316</v>
      </c>
      <c r="D96" s="2" t="s">
        <v>34</v>
      </c>
      <c r="E96" s="2" t="s">
        <v>245</v>
      </c>
      <c r="F96" s="47" t="s">
        <v>2317</v>
      </c>
      <c r="G96" s="47" t="s">
        <v>217</v>
      </c>
      <c r="H96" s="48" t="s">
        <v>2318</v>
      </c>
      <c r="I96" s="49">
        <v>873122</v>
      </c>
      <c r="J96" s="58" t="str">
        <f>VLOOKUP(I96,[1]Hoja6!A$1:B$57,2,FALSE)</f>
        <v>RADIOGRAFIA DE ANTEBRAZO</v>
      </c>
      <c r="K96" s="2"/>
      <c r="L96" s="2" t="s">
        <v>13</v>
      </c>
      <c r="M96" s="49">
        <v>1</v>
      </c>
      <c r="N96" s="57">
        <v>0</v>
      </c>
      <c r="O96" s="57">
        <f t="shared" si="2"/>
        <v>0</v>
      </c>
      <c r="P96" s="96">
        <f t="shared" si="3"/>
        <v>0</v>
      </c>
      <c r="Q96" s="97"/>
      <c r="R96" s="97"/>
      <c r="S96" s="97"/>
      <c r="T96" s="97"/>
      <c r="U96" s="97"/>
      <c r="V96" s="3"/>
    </row>
    <row r="97" spans="1:22" s="10" customFormat="1" x14ac:dyDescent="0.25">
      <c r="A97" s="44">
        <v>45451</v>
      </c>
      <c r="B97" s="45" t="s">
        <v>2319</v>
      </c>
      <c r="C97" s="46" t="s">
        <v>2320</v>
      </c>
      <c r="D97" s="2" t="s">
        <v>34</v>
      </c>
      <c r="E97" s="2" t="s">
        <v>104</v>
      </c>
      <c r="F97" s="47" t="s">
        <v>10</v>
      </c>
      <c r="G97" s="47" t="s">
        <v>217</v>
      </c>
      <c r="H97" s="48" t="s">
        <v>2321</v>
      </c>
      <c r="I97" s="49">
        <v>871111</v>
      </c>
      <c r="J97" s="58" t="str">
        <f>VLOOKUP(I97,[1]Hoja6!A$1:B$57,2,FALSE)</f>
        <v>RADIOGRAFIA DE REJA COSTAL</v>
      </c>
      <c r="K97" s="2"/>
      <c r="L97" s="2" t="s">
        <v>13</v>
      </c>
      <c r="M97" s="49">
        <v>1</v>
      </c>
      <c r="N97" s="57">
        <v>0</v>
      </c>
      <c r="O97" s="57">
        <f t="shared" si="2"/>
        <v>0</v>
      </c>
      <c r="P97" s="96">
        <f t="shared" si="3"/>
        <v>0</v>
      </c>
      <c r="Q97" s="97"/>
      <c r="R97" s="97"/>
      <c r="S97" s="97"/>
      <c r="T97" s="97"/>
      <c r="U97" s="97"/>
      <c r="V97" s="3"/>
    </row>
    <row r="98" spans="1:22" s="10" customFormat="1" x14ac:dyDescent="0.25">
      <c r="A98" s="44">
        <v>45451</v>
      </c>
      <c r="B98" s="45" t="s">
        <v>2322</v>
      </c>
      <c r="C98" s="46" t="s">
        <v>2323</v>
      </c>
      <c r="D98" s="2" t="s">
        <v>34</v>
      </c>
      <c r="E98" s="2" t="s">
        <v>43</v>
      </c>
      <c r="F98" s="47" t="s">
        <v>2324</v>
      </c>
      <c r="G98" s="47" t="s">
        <v>217</v>
      </c>
      <c r="H98" s="48" t="s">
        <v>2325</v>
      </c>
      <c r="I98" s="49">
        <v>871040</v>
      </c>
      <c r="J98" s="58" t="str">
        <f>VLOOKUP(I98,[1]Hoja6!A$1:B$57,2,FALSE)</f>
        <v>RADIOGRAFIA DE COLUMNA LUMBOSACRA</v>
      </c>
      <c r="K98" s="2"/>
      <c r="L98" s="2" t="s">
        <v>13</v>
      </c>
      <c r="M98" s="49">
        <v>1</v>
      </c>
      <c r="N98" s="57">
        <v>0</v>
      </c>
      <c r="O98" s="57">
        <f t="shared" si="2"/>
        <v>0</v>
      </c>
      <c r="P98" s="96">
        <f t="shared" si="3"/>
        <v>0</v>
      </c>
      <c r="Q98" s="97"/>
      <c r="R98" s="97"/>
      <c r="S98" s="97"/>
      <c r="T98" s="97"/>
      <c r="U98" s="97"/>
      <c r="V98" s="3"/>
    </row>
    <row r="99" spans="1:22" s="10" customFormat="1" x14ac:dyDescent="0.25">
      <c r="A99" s="44">
        <v>45451</v>
      </c>
      <c r="B99" s="45" t="s">
        <v>2326</v>
      </c>
      <c r="C99" s="46" t="s">
        <v>2327</v>
      </c>
      <c r="D99" s="2" t="s">
        <v>33</v>
      </c>
      <c r="E99" s="2" t="s">
        <v>43</v>
      </c>
      <c r="F99" s="47" t="s">
        <v>2324</v>
      </c>
      <c r="G99" s="47" t="s">
        <v>217</v>
      </c>
      <c r="H99" s="48" t="s">
        <v>2328</v>
      </c>
      <c r="I99" s="49">
        <v>873340</v>
      </c>
      <c r="J99" s="58" t="str">
        <f>VLOOKUP(I99,[1]Hoja6!A$1:B$57,2,FALSE)</f>
        <v>RADIOGRAFIA DE MIEMBRO INFERIOR  AP Y LATERAL</v>
      </c>
      <c r="K99" s="2"/>
      <c r="L99" s="2" t="s">
        <v>13</v>
      </c>
      <c r="M99" s="49">
        <v>1</v>
      </c>
      <c r="N99" s="57">
        <v>0</v>
      </c>
      <c r="O99" s="57">
        <f t="shared" si="2"/>
        <v>0</v>
      </c>
      <c r="P99" s="96">
        <f t="shared" si="3"/>
        <v>0</v>
      </c>
      <c r="Q99" s="97"/>
      <c r="R99" s="97"/>
      <c r="S99" s="97"/>
      <c r="T99" s="97"/>
      <c r="U99" s="97"/>
      <c r="V99" s="3"/>
    </row>
    <row r="100" spans="1:22" s="10" customFormat="1" x14ac:dyDescent="0.25">
      <c r="A100" s="44">
        <v>45451</v>
      </c>
      <c r="B100" s="45" t="s">
        <v>2329</v>
      </c>
      <c r="C100" s="46" t="s">
        <v>2330</v>
      </c>
      <c r="D100" s="2" t="s">
        <v>33</v>
      </c>
      <c r="E100" s="2" t="s">
        <v>247</v>
      </c>
      <c r="F100" s="47" t="s">
        <v>16</v>
      </c>
      <c r="G100" s="47" t="s">
        <v>217</v>
      </c>
      <c r="H100" s="48" t="s">
        <v>2331</v>
      </c>
      <c r="I100" s="49">
        <v>871121</v>
      </c>
      <c r="J100" s="58" t="str">
        <f>VLOOKUP(I100,[1]Hoja6!A$1:B$57,2,FALSE)</f>
        <v>RADIOGRAFIA DE TORAX (P.A.O A.P.Y LATERAL, DECUBITO LATERAL, OBLICUAS O LATERAL CON BARIO)</v>
      </c>
      <c r="K100" s="2"/>
      <c r="L100" s="2" t="s">
        <v>13</v>
      </c>
      <c r="M100" s="49">
        <v>1</v>
      </c>
      <c r="N100" s="57">
        <v>0</v>
      </c>
      <c r="O100" s="57">
        <f t="shared" si="2"/>
        <v>0</v>
      </c>
      <c r="P100" s="96">
        <f t="shared" si="3"/>
        <v>0</v>
      </c>
      <c r="Q100" s="97"/>
      <c r="R100" s="97"/>
      <c r="S100" s="97"/>
      <c r="T100" s="97"/>
      <c r="U100" s="97"/>
      <c r="V100" s="3"/>
    </row>
    <row r="101" spans="1:22" s="10" customFormat="1" x14ac:dyDescent="0.25">
      <c r="A101" s="44">
        <v>45451</v>
      </c>
      <c r="B101" s="45" t="s">
        <v>2332</v>
      </c>
      <c r="C101" s="46" t="s">
        <v>2333</v>
      </c>
      <c r="D101" s="2" t="s">
        <v>33</v>
      </c>
      <c r="E101" s="2" t="s">
        <v>114</v>
      </c>
      <c r="F101" s="47" t="s">
        <v>16</v>
      </c>
      <c r="G101" s="47" t="s">
        <v>217</v>
      </c>
      <c r="H101" s="48" t="s">
        <v>2334</v>
      </c>
      <c r="I101" s="49">
        <v>873210</v>
      </c>
      <c r="J101" s="58" t="str">
        <f>VLOOKUP(I101,[1]Hoja6!A$1:B$57,2,FALSE)</f>
        <v>RADIOGRAFIA DE DEDOS EN MANO</v>
      </c>
      <c r="K101" s="2"/>
      <c r="L101" s="2" t="s">
        <v>13</v>
      </c>
      <c r="M101" s="49">
        <v>1</v>
      </c>
      <c r="N101" s="57">
        <v>0</v>
      </c>
      <c r="O101" s="57">
        <f t="shared" si="2"/>
        <v>0</v>
      </c>
      <c r="P101" s="96">
        <f t="shared" si="3"/>
        <v>0</v>
      </c>
      <c r="Q101" s="97"/>
      <c r="R101" s="97"/>
      <c r="S101" s="97"/>
      <c r="T101" s="97"/>
      <c r="U101" s="97"/>
      <c r="V101" s="3"/>
    </row>
    <row r="102" spans="1:22" s="10" customFormat="1" x14ac:dyDescent="0.25">
      <c r="A102" s="44">
        <v>45454</v>
      </c>
      <c r="B102" s="45" t="s">
        <v>2336</v>
      </c>
      <c r="C102" s="46" t="s">
        <v>2337</v>
      </c>
      <c r="D102" s="2" t="s">
        <v>34</v>
      </c>
      <c r="E102" s="2" t="s">
        <v>244</v>
      </c>
      <c r="F102" s="47" t="s">
        <v>10</v>
      </c>
      <c r="G102" s="47" t="s">
        <v>2148</v>
      </c>
      <c r="H102" s="48" t="s">
        <v>2338</v>
      </c>
      <c r="I102" s="49">
        <v>871121</v>
      </c>
      <c r="J102" s="58" t="str">
        <f>VLOOKUP(I102,[1]Hoja6!A$1:B$57,2,FALSE)</f>
        <v>RADIOGRAFIA DE TORAX (P.A.O A.P.Y LATERAL, DECUBITO LATERAL, OBLICUAS O LATERAL CON BARIO)</v>
      </c>
      <c r="K102" s="2"/>
      <c r="L102" s="2" t="s">
        <v>13</v>
      </c>
      <c r="M102" s="49">
        <v>1</v>
      </c>
      <c r="N102" s="57">
        <v>72000</v>
      </c>
      <c r="O102" s="57">
        <f t="shared" si="2"/>
        <v>50400</v>
      </c>
      <c r="P102" s="96">
        <f t="shared" si="3"/>
        <v>21600</v>
      </c>
      <c r="Q102" s="97"/>
      <c r="R102" s="97"/>
      <c r="S102" s="97"/>
      <c r="T102" s="97"/>
      <c r="U102" s="97"/>
      <c r="V102" s="3"/>
    </row>
    <row r="103" spans="1:22" s="10" customFormat="1" x14ac:dyDescent="0.25">
      <c r="A103" s="44">
        <v>45454</v>
      </c>
      <c r="B103" s="45" t="s">
        <v>2339</v>
      </c>
      <c r="C103" s="46" t="s">
        <v>2340</v>
      </c>
      <c r="D103" s="2" t="s">
        <v>34</v>
      </c>
      <c r="E103" s="2" t="s">
        <v>213</v>
      </c>
      <c r="F103" s="47" t="s">
        <v>10</v>
      </c>
      <c r="G103" s="47" t="s">
        <v>2148</v>
      </c>
      <c r="H103" s="48" t="s">
        <v>2341</v>
      </c>
      <c r="I103" s="49">
        <v>871121</v>
      </c>
      <c r="J103" s="58" t="str">
        <f>VLOOKUP(I103,[1]Hoja6!A$1:B$57,2,FALSE)</f>
        <v>RADIOGRAFIA DE TORAX (P.A.O A.P.Y LATERAL, DECUBITO LATERAL, OBLICUAS O LATERAL CON BARIO)</v>
      </c>
      <c r="K103" s="2"/>
      <c r="L103" s="2" t="s">
        <v>13</v>
      </c>
      <c r="M103" s="49">
        <v>1</v>
      </c>
      <c r="N103" s="57">
        <v>72000</v>
      </c>
      <c r="O103" s="57">
        <f t="shared" si="2"/>
        <v>50400</v>
      </c>
      <c r="P103" s="96">
        <f t="shared" si="3"/>
        <v>21600</v>
      </c>
      <c r="Q103" s="97"/>
      <c r="R103" s="97"/>
      <c r="S103" s="97"/>
      <c r="T103" s="97"/>
      <c r="U103" s="97"/>
      <c r="V103" s="3"/>
    </row>
    <row r="104" spans="1:22" s="10" customFormat="1" x14ac:dyDescent="0.25">
      <c r="A104" s="44">
        <v>45454</v>
      </c>
      <c r="B104" s="45" t="s">
        <v>2342</v>
      </c>
      <c r="C104" s="46" t="s">
        <v>2343</v>
      </c>
      <c r="D104" s="2" t="s">
        <v>33</v>
      </c>
      <c r="E104" s="2" t="s">
        <v>1272</v>
      </c>
      <c r="F104" s="47" t="s">
        <v>16</v>
      </c>
      <c r="G104" s="47" t="s">
        <v>2148</v>
      </c>
      <c r="H104" s="48" t="s">
        <v>2344</v>
      </c>
      <c r="I104" s="49">
        <v>871121</v>
      </c>
      <c r="J104" s="58" t="str">
        <f>VLOOKUP(I104,[1]Hoja6!A$1:B$57,2,FALSE)</f>
        <v>RADIOGRAFIA DE TORAX (P.A.O A.P.Y LATERAL, DECUBITO LATERAL, OBLICUAS O LATERAL CON BARIO)</v>
      </c>
      <c r="K104" s="2"/>
      <c r="L104" s="2" t="s">
        <v>13</v>
      </c>
      <c r="M104" s="49">
        <v>1</v>
      </c>
      <c r="N104" s="57">
        <v>83200</v>
      </c>
      <c r="O104" s="57">
        <v>64480</v>
      </c>
      <c r="P104" s="96">
        <f t="shared" si="3"/>
        <v>24960</v>
      </c>
      <c r="Q104" s="97"/>
      <c r="R104" s="97"/>
      <c r="S104" s="97"/>
      <c r="T104" s="97"/>
      <c r="U104" s="97"/>
      <c r="V104" s="3"/>
    </row>
    <row r="105" spans="1:22" s="10" customFormat="1" x14ac:dyDescent="0.25">
      <c r="A105" s="44">
        <v>45454</v>
      </c>
      <c r="B105" s="45" t="s">
        <v>2342</v>
      </c>
      <c r="C105" s="46" t="s">
        <v>2343</v>
      </c>
      <c r="D105" s="2" t="s">
        <v>33</v>
      </c>
      <c r="E105" s="2" t="s">
        <v>1272</v>
      </c>
      <c r="F105" s="47" t="s">
        <v>16</v>
      </c>
      <c r="G105" s="47" t="s">
        <v>2148</v>
      </c>
      <c r="H105" s="48" t="s">
        <v>2344</v>
      </c>
      <c r="I105" s="49">
        <v>873411</v>
      </c>
      <c r="J105" s="58" t="str">
        <f>VLOOKUP(I105,[1]Hoja6!A$1:B$57,2,FALSE)</f>
        <v>RADIOGRAFIA DE PELVIS O  ARTICULACION COXO-FEMORAL  (AP, LATERAL )</v>
      </c>
      <c r="K105" s="2"/>
      <c r="L105" s="2" t="s">
        <v>13</v>
      </c>
      <c r="M105" s="49">
        <v>1</v>
      </c>
      <c r="N105" s="57">
        <v>64480</v>
      </c>
      <c r="O105" s="57">
        <f t="shared" si="2"/>
        <v>45136</v>
      </c>
      <c r="P105" s="96">
        <f t="shared" si="3"/>
        <v>19344</v>
      </c>
      <c r="Q105" s="97"/>
      <c r="R105" s="97"/>
      <c r="S105" s="97"/>
      <c r="T105" s="97"/>
      <c r="U105" s="97"/>
      <c r="V105" s="3"/>
    </row>
    <row r="106" spans="1:22" s="10" customFormat="1" x14ac:dyDescent="0.25">
      <c r="A106" s="44">
        <v>45454</v>
      </c>
      <c r="B106" s="45" t="s">
        <v>2342</v>
      </c>
      <c r="C106" s="46" t="s">
        <v>2343</v>
      </c>
      <c r="D106" s="2" t="s">
        <v>33</v>
      </c>
      <c r="E106" s="2" t="s">
        <v>1272</v>
      </c>
      <c r="F106" s="47" t="s">
        <v>16</v>
      </c>
      <c r="G106" s="47" t="s">
        <v>2148</v>
      </c>
      <c r="H106" s="48" t="s">
        <v>2344</v>
      </c>
      <c r="I106" s="49">
        <v>873420</v>
      </c>
      <c r="J106" s="58" t="str">
        <f>VLOOKUP(I106,[1]Hoja6!A$1:B$57,2,FALSE)</f>
        <v>RADIOGRAFIA DE RODILLA AP, LATERAL</v>
      </c>
      <c r="K106" s="2"/>
      <c r="L106" s="2" t="s">
        <v>13</v>
      </c>
      <c r="M106" s="49">
        <v>1</v>
      </c>
      <c r="N106" s="57">
        <v>75920</v>
      </c>
      <c r="O106" s="57">
        <f t="shared" si="2"/>
        <v>53144</v>
      </c>
      <c r="P106" s="96">
        <f t="shared" si="3"/>
        <v>22776</v>
      </c>
      <c r="Q106" s="97"/>
      <c r="R106" s="97"/>
      <c r="S106" s="97"/>
      <c r="T106" s="97"/>
      <c r="U106" s="97"/>
      <c r="V106" s="3"/>
    </row>
    <row r="107" spans="1:22" s="10" customFormat="1" x14ac:dyDescent="0.25">
      <c r="A107" s="44">
        <v>45454</v>
      </c>
      <c r="B107" s="45" t="s">
        <v>2345</v>
      </c>
      <c r="C107" s="46" t="s">
        <v>2346</v>
      </c>
      <c r="D107" s="2" t="s">
        <v>33</v>
      </c>
      <c r="E107" s="2" t="s">
        <v>317</v>
      </c>
      <c r="F107" s="47" t="s">
        <v>2347</v>
      </c>
      <c r="G107" s="47" t="s">
        <v>217</v>
      </c>
      <c r="H107" s="48" t="s">
        <v>2348</v>
      </c>
      <c r="I107" s="49">
        <v>871040</v>
      </c>
      <c r="J107" s="58" t="str">
        <f>VLOOKUP(I107,[1]Hoja6!A$1:B$57,2,FALSE)</f>
        <v>RADIOGRAFIA DE COLUMNA LUMBOSACRA</v>
      </c>
      <c r="K107" s="2"/>
      <c r="L107" s="2" t="s">
        <v>13</v>
      </c>
      <c r="M107" s="49">
        <v>1</v>
      </c>
      <c r="N107" s="57">
        <v>0</v>
      </c>
      <c r="O107" s="57">
        <f t="shared" si="2"/>
        <v>0</v>
      </c>
      <c r="P107" s="96">
        <f t="shared" si="3"/>
        <v>0</v>
      </c>
      <c r="Q107" s="97"/>
      <c r="R107" s="97"/>
      <c r="S107" s="97"/>
      <c r="T107" s="97"/>
      <c r="U107" s="97"/>
      <c r="V107" s="3"/>
    </row>
    <row r="108" spans="1:22" s="10" customFormat="1" x14ac:dyDescent="0.25">
      <c r="A108" s="44">
        <v>45454</v>
      </c>
      <c r="B108" s="45" t="s">
        <v>2349</v>
      </c>
      <c r="C108" s="46" t="s">
        <v>2350</v>
      </c>
      <c r="D108" s="2" t="s">
        <v>33</v>
      </c>
      <c r="E108" s="2" t="s">
        <v>129</v>
      </c>
      <c r="F108" s="47" t="s">
        <v>16</v>
      </c>
      <c r="G108" s="47" t="s">
        <v>217</v>
      </c>
      <c r="H108" s="48" t="s">
        <v>2351</v>
      </c>
      <c r="I108" s="49">
        <v>873210</v>
      </c>
      <c r="J108" s="58" t="str">
        <f>VLOOKUP(I108,[1]Hoja6!A$1:B$57,2,FALSE)</f>
        <v>RADIOGRAFIA DE DEDOS EN MANO</v>
      </c>
      <c r="K108" s="2"/>
      <c r="L108" s="2" t="s">
        <v>13</v>
      </c>
      <c r="M108" s="49">
        <v>1</v>
      </c>
      <c r="N108" s="57">
        <v>0</v>
      </c>
      <c r="O108" s="57">
        <f t="shared" si="2"/>
        <v>0</v>
      </c>
      <c r="P108" s="96">
        <f t="shared" si="3"/>
        <v>0</v>
      </c>
      <c r="Q108" s="97"/>
      <c r="R108" s="97"/>
      <c r="S108" s="97"/>
      <c r="T108" s="97"/>
      <c r="U108" s="97"/>
      <c r="V108" s="3"/>
    </row>
    <row r="109" spans="1:22" s="10" customFormat="1" x14ac:dyDescent="0.25">
      <c r="A109" s="44">
        <v>45454</v>
      </c>
      <c r="B109" s="45" t="s">
        <v>2352</v>
      </c>
      <c r="C109" s="46" t="s">
        <v>2353</v>
      </c>
      <c r="D109" s="2" t="s">
        <v>34</v>
      </c>
      <c r="E109" s="2" t="s">
        <v>302</v>
      </c>
      <c r="F109" s="47" t="s">
        <v>2324</v>
      </c>
      <c r="G109" s="47" t="s">
        <v>217</v>
      </c>
      <c r="H109" s="48" t="s">
        <v>2354</v>
      </c>
      <c r="I109" s="49">
        <v>873210</v>
      </c>
      <c r="J109" s="58" t="str">
        <f>VLOOKUP(I109,[1]Hoja6!A$1:B$57,2,FALSE)</f>
        <v>RADIOGRAFIA DE DEDOS EN MANO</v>
      </c>
      <c r="K109" s="2"/>
      <c r="L109" s="2" t="s">
        <v>13</v>
      </c>
      <c r="M109" s="49">
        <v>1</v>
      </c>
      <c r="N109" s="57">
        <v>0</v>
      </c>
      <c r="O109" s="57">
        <f t="shared" si="2"/>
        <v>0</v>
      </c>
      <c r="P109" s="96">
        <f t="shared" si="3"/>
        <v>0</v>
      </c>
      <c r="Q109" s="97"/>
      <c r="R109" s="97"/>
      <c r="S109" s="97"/>
      <c r="T109" s="97"/>
      <c r="U109" s="97"/>
      <c r="V109" s="3"/>
    </row>
    <row r="110" spans="1:22" s="10" customFormat="1" x14ac:dyDescent="0.25">
      <c r="A110" s="44">
        <v>45454</v>
      </c>
      <c r="B110" s="45" t="s">
        <v>2355</v>
      </c>
      <c r="C110" s="46" t="s">
        <v>2356</v>
      </c>
      <c r="D110" s="2" t="s">
        <v>33</v>
      </c>
      <c r="E110" s="2" t="s">
        <v>386</v>
      </c>
      <c r="F110" s="47" t="s">
        <v>216</v>
      </c>
      <c r="G110" s="47" t="s">
        <v>217</v>
      </c>
      <c r="H110" s="48" t="s">
        <v>2357</v>
      </c>
      <c r="I110" s="49">
        <v>873420</v>
      </c>
      <c r="J110" s="58" t="str">
        <f>VLOOKUP(I110,[1]Hoja6!A$1:B$57,2,FALSE)</f>
        <v>RADIOGRAFIA DE RODILLA AP, LATERAL</v>
      </c>
      <c r="K110" s="2"/>
      <c r="L110" s="2" t="s">
        <v>13</v>
      </c>
      <c r="M110" s="49">
        <v>2</v>
      </c>
      <c r="N110" s="57">
        <v>0</v>
      </c>
      <c r="O110" s="57">
        <f t="shared" si="2"/>
        <v>0</v>
      </c>
      <c r="P110" s="96">
        <f t="shared" si="3"/>
        <v>0</v>
      </c>
      <c r="Q110" s="97"/>
      <c r="R110" s="97"/>
      <c r="S110" s="97"/>
      <c r="T110" s="97"/>
      <c r="U110" s="97"/>
      <c r="V110" s="3"/>
    </row>
    <row r="111" spans="1:22" s="10" customFormat="1" x14ac:dyDescent="0.25">
      <c r="A111" s="44">
        <v>45454</v>
      </c>
      <c r="B111" s="45" t="s">
        <v>2355</v>
      </c>
      <c r="C111" s="46" t="s">
        <v>2356</v>
      </c>
      <c r="D111" s="2" t="s">
        <v>33</v>
      </c>
      <c r="E111" s="2" t="s">
        <v>386</v>
      </c>
      <c r="F111" s="47" t="s">
        <v>216</v>
      </c>
      <c r="G111" s="47" t="s">
        <v>217</v>
      </c>
      <c r="H111" s="48" t="s">
        <v>2357</v>
      </c>
      <c r="I111" s="49">
        <v>873431</v>
      </c>
      <c r="J111" s="58" t="str">
        <f>VLOOKUP(I111,[1]Hoja6!A$1:B$57,2,FALSE)</f>
        <v>RADIOGRAFIA DE TOBILLO AP LATERAL Y ROTACION INTERNA</v>
      </c>
      <c r="K111" s="2"/>
      <c r="L111" s="2" t="s">
        <v>13</v>
      </c>
      <c r="M111" s="49">
        <v>1</v>
      </c>
      <c r="N111" s="57">
        <v>0</v>
      </c>
      <c r="O111" s="57">
        <f t="shared" si="2"/>
        <v>0</v>
      </c>
      <c r="P111" s="96">
        <f t="shared" si="3"/>
        <v>0</v>
      </c>
      <c r="Q111" s="97"/>
      <c r="R111" s="97"/>
      <c r="S111" s="97"/>
      <c r="T111" s="97"/>
      <c r="U111" s="97"/>
      <c r="V111" s="3"/>
    </row>
    <row r="112" spans="1:22" s="10" customFormat="1" x14ac:dyDescent="0.25">
      <c r="A112" s="44">
        <v>45454</v>
      </c>
      <c r="B112" s="45" t="s">
        <v>2358</v>
      </c>
      <c r="C112" s="46" t="s">
        <v>2359</v>
      </c>
      <c r="D112" s="2" t="s">
        <v>33</v>
      </c>
      <c r="E112" s="2" t="s">
        <v>923</v>
      </c>
      <c r="F112" s="47" t="s">
        <v>2122</v>
      </c>
      <c r="G112" s="47" t="s">
        <v>2148</v>
      </c>
      <c r="H112" s="48" t="s">
        <v>2360</v>
      </c>
      <c r="I112" s="49">
        <v>873210</v>
      </c>
      <c r="J112" s="58" t="str">
        <f>VLOOKUP(I112,[1]Hoja6!A$1:B$57,2,FALSE)</f>
        <v>RADIOGRAFIA DE DEDOS EN MANO</v>
      </c>
      <c r="K112" s="2"/>
      <c r="L112" s="2" t="s">
        <v>13</v>
      </c>
      <c r="M112" s="49">
        <v>1</v>
      </c>
      <c r="N112" s="57">
        <v>73200</v>
      </c>
      <c r="O112" s="57">
        <f t="shared" si="2"/>
        <v>51240</v>
      </c>
      <c r="P112" s="96">
        <f t="shared" si="3"/>
        <v>21960</v>
      </c>
      <c r="Q112" s="97"/>
      <c r="R112" s="97"/>
      <c r="S112" s="97"/>
      <c r="T112" s="97"/>
      <c r="U112" s="97"/>
      <c r="V112" s="3"/>
    </row>
    <row r="113" spans="1:22" s="10" customFormat="1" x14ac:dyDescent="0.25">
      <c r="A113" s="44">
        <v>45454</v>
      </c>
      <c r="B113" s="45" t="s">
        <v>2361</v>
      </c>
      <c r="C113" s="46" t="s">
        <v>2362</v>
      </c>
      <c r="D113" s="2" t="s">
        <v>33</v>
      </c>
      <c r="E113" s="2" t="s">
        <v>230</v>
      </c>
      <c r="F113" s="47" t="s">
        <v>16</v>
      </c>
      <c r="G113" s="47" t="s">
        <v>217</v>
      </c>
      <c r="H113" s="48" t="s">
        <v>2363</v>
      </c>
      <c r="I113" s="49">
        <v>871111</v>
      </c>
      <c r="J113" s="58" t="str">
        <f>VLOOKUP(I113,[1]Hoja6!A$1:B$57,2,FALSE)</f>
        <v>RADIOGRAFIA DE REJA COSTAL</v>
      </c>
      <c r="K113" s="2"/>
      <c r="L113" s="2" t="s">
        <v>13</v>
      </c>
      <c r="M113" s="49">
        <v>1</v>
      </c>
      <c r="N113" s="57">
        <v>0</v>
      </c>
      <c r="O113" s="57">
        <f t="shared" si="2"/>
        <v>0</v>
      </c>
      <c r="P113" s="96">
        <f t="shared" si="3"/>
        <v>0</v>
      </c>
      <c r="Q113" s="97"/>
      <c r="R113" s="97"/>
      <c r="S113" s="97"/>
      <c r="T113" s="97"/>
      <c r="U113" s="97"/>
      <c r="V113" s="3"/>
    </row>
    <row r="114" spans="1:22" s="10" customFormat="1" x14ac:dyDescent="0.25">
      <c r="A114" s="44">
        <v>45454</v>
      </c>
      <c r="B114" s="45" t="s">
        <v>2364</v>
      </c>
      <c r="C114" s="46" t="s">
        <v>2365</v>
      </c>
      <c r="D114" s="2" t="s">
        <v>34</v>
      </c>
      <c r="E114" s="2" t="s">
        <v>273</v>
      </c>
      <c r="F114" s="47" t="s">
        <v>16</v>
      </c>
      <c r="G114" s="47" t="s">
        <v>217</v>
      </c>
      <c r="H114" s="48" t="s">
        <v>2366</v>
      </c>
      <c r="I114" s="49">
        <v>870107</v>
      </c>
      <c r="J114" s="58" t="str">
        <f>VLOOKUP(I114,[1]Hoja6!A$1:B$57,2,FALSE)</f>
        <v>RADIOGRAFIA DE HUESOS NASALES</v>
      </c>
      <c r="K114" s="2"/>
      <c r="L114" s="2" t="s">
        <v>13</v>
      </c>
      <c r="M114" s="49">
        <v>1</v>
      </c>
      <c r="N114" s="57">
        <v>0</v>
      </c>
      <c r="O114" s="57">
        <f t="shared" si="2"/>
        <v>0</v>
      </c>
      <c r="P114" s="96">
        <f t="shared" si="3"/>
        <v>0</v>
      </c>
      <c r="Q114" s="97"/>
      <c r="R114" s="97"/>
      <c r="S114" s="97"/>
      <c r="T114" s="97"/>
      <c r="U114" s="97"/>
      <c r="V114" s="3"/>
    </row>
    <row r="115" spans="1:22" s="10" customFormat="1" x14ac:dyDescent="0.25">
      <c r="A115" s="44">
        <v>45455</v>
      </c>
      <c r="B115" s="45" t="s">
        <v>2367</v>
      </c>
      <c r="C115" s="46" t="s">
        <v>2368</v>
      </c>
      <c r="D115" s="2" t="s">
        <v>33</v>
      </c>
      <c r="E115" s="2" t="s">
        <v>149</v>
      </c>
      <c r="F115" s="47" t="s">
        <v>10</v>
      </c>
      <c r="G115" s="47" t="s">
        <v>2148</v>
      </c>
      <c r="H115" s="48" t="s">
        <v>2369</v>
      </c>
      <c r="I115" s="49">
        <v>873411</v>
      </c>
      <c r="J115" s="58" t="str">
        <f>VLOOKUP(I115,[1]Hoja6!A$1:B$57,2,FALSE)</f>
        <v>RADIOGRAFIA DE PELVIS O  ARTICULACION COXO-FEMORAL  (AP, LATERAL )</v>
      </c>
      <c r="K115" s="2"/>
      <c r="L115" s="2" t="s">
        <v>2116</v>
      </c>
      <c r="M115" s="49">
        <v>1</v>
      </c>
      <c r="N115" s="57">
        <v>55800</v>
      </c>
      <c r="O115" s="57">
        <f t="shared" si="2"/>
        <v>39060</v>
      </c>
      <c r="P115" s="96">
        <f t="shared" si="3"/>
        <v>16740</v>
      </c>
      <c r="Q115" s="97"/>
      <c r="R115" s="97"/>
      <c r="S115" s="97"/>
      <c r="T115" s="97"/>
      <c r="U115" s="97"/>
      <c r="V115" s="3"/>
    </row>
    <row r="116" spans="1:22" s="10" customFormat="1" x14ac:dyDescent="0.25">
      <c r="A116" s="44">
        <v>45455</v>
      </c>
      <c r="B116" s="45" t="s">
        <v>2367</v>
      </c>
      <c r="C116" s="46" t="s">
        <v>2368</v>
      </c>
      <c r="D116" s="2" t="s">
        <v>33</v>
      </c>
      <c r="E116" s="2" t="s">
        <v>149</v>
      </c>
      <c r="F116" s="47" t="s">
        <v>10</v>
      </c>
      <c r="G116" s="47" t="s">
        <v>2148</v>
      </c>
      <c r="H116" s="48" t="s">
        <v>2369</v>
      </c>
      <c r="I116" s="49">
        <v>873412</v>
      </c>
      <c r="J116" s="58" t="str">
        <f>VLOOKUP(I116,[1]Hoja6!A$1:B$57,2,FALSE)</f>
        <v>RADIOGRAFIA DE PELVIS (CADERA) COMPARATIVA    (54)</v>
      </c>
      <c r="K116" s="2"/>
      <c r="L116" s="2" t="s">
        <v>2116</v>
      </c>
      <c r="M116" s="49">
        <v>1</v>
      </c>
      <c r="N116" s="57">
        <v>29700</v>
      </c>
      <c r="O116" s="57">
        <f t="shared" si="2"/>
        <v>20790</v>
      </c>
      <c r="P116" s="96">
        <f t="shared" si="3"/>
        <v>8910</v>
      </c>
      <c r="Q116" s="97"/>
      <c r="R116" s="97"/>
      <c r="S116" s="97"/>
      <c r="T116" s="97"/>
      <c r="U116" s="97"/>
      <c r="V116" s="3"/>
    </row>
    <row r="117" spans="1:22" s="10" customFormat="1" x14ac:dyDescent="0.25">
      <c r="A117" s="44">
        <v>45455</v>
      </c>
      <c r="B117" s="45" t="s">
        <v>2370</v>
      </c>
      <c r="C117" s="46" t="s">
        <v>2371</v>
      </c>
      <c r="D117" s="2" t="s">
        <v>33</v>
      </c>
      <c r="E117" s="2" t="s">
        <v>119</v>
      </c>
      <c r="F117" s="47" t="s">
        <v>44</v>
      </c>
      <c r="G117" s="47" t="s">
        <v>2148</v>
      </c>
      <c r="H117" s="48" t="s">
        <v>2372</v>
      </c>
      <c r="I117" s="49">
        <v>873411</v>
      </c>
      <c r="J117" s="58" t="str">
        <f>VLOOKUP(I117,[1]Hoja6!A$1:B$57,2,FALSE)</f>
        <v>RADIOGRAFIA DE PELVIS O  ARTICULACION COXO-FEMORAL  (AP, LATERAL )</v>
      </c>
      <c r="K117" s="2"/>
      <c r="L117" s="2" t="s">
        <v>2116</v>
      </c>
      <c r="M117" s="49">
        <v>1</v>
      </c>
      <c r="N117" s="57">
        <v>72540</v>
      </c>
      <c r="O117" s="57">
        <f t="shared" si="2"/>
        <v>50778</v>
      </c>
      <c r="P117" s="96">
        <f t="shared" si="3"/>
        <v>21762</v>
      </c>
      <c r="Q117" s="97"/>
      <c r="R117" s="97"/>
      <c r="S117" s="97"/>
      <c r="T117" s="97"/>
      <c r="U117" s="97"/>
      <c r="V117" s="3"/>
    </row>
    <row r="118" spans="1:22" s="10" customFormat="1" x14ac:dyDescent="0.25">
      <c r="A118" s="44">
        <v>45455</v>
      </c>
      <c r="B118" s="45" t="s">
        <v>2370</v>
      </c>
      <c r="C118" s="46" t="s">
        <v>2371</v>
      </c>
      <c r="D118" s="2" t="s">
        <v>33</v>
      </c>
      <c r="E118" s="2" t="s">
        <v>119</v>
      </c>
      <c r="F118" s="47" t="s">
        <v>44</v>
      </c>
      <c r="G118" s="47" t="s">
        <v>2148</v>
      </c>
      <c r="H118" s="48" t="s">
        <v>2372</v>
      </c>
      <c r="I118" s="49">
        <v>873412</v>
      </c>
      <c r="J118" s="58" t="str">
        <f>VLOOKUP(I118,[1]Hoja6!A$1:B$57,2,FALSE)</f>
        <v>RADIOGRAFIA DE PELVIS (CADERA) COMPARATIVA    (54)</v>
      </c>
      <c r="K118" s="2"/>
      <c r="L118" s="2" t="s">
        <v>2116</v>
      </c>
      <c r="M118" s="49">
        <v>1</v>
      </c>
      <c r="N118" s="57">
        <v>38610</v>
      </c>
      <c r="O118" s="57">
        <f t="shared" si="2"/>
        <v>27027</v>
      </c>
      <c r="P118" s="96">
        <f t="shared" si="3"/>
        <v>11583</v>
      </c>
      <c r="Q118" s="97"/>
      <c r="R118" s="97"/>
      <c r="S118" s="97"/>
      <c r="T118" s="97"/>
      <c r="U118" s="97"/>
      <c r="V118" s="3"/>
    </row>
    <row r="119" spans="1:22" s="10" customFormat="1" x14ac:dyDescent="0.25">
      <c r="A119" s="44">
        <v>45455</v>
      </c>
      <c r="B119" s="45" t="s">
        <v>2370</v>
      </c>
      <c r="C119" s="46" t="s">
        <v>2371</v>
      </c>
      <c r="D119" s="2" t="s">
        <v>33</v>
      </c>
      <c r="E119" s="2" t="s">
        <v>119</v>
      </c>
      <c r="F119" s="47" t="s">
        <v>44</v>
      </c>
      <c r="G119" s="47" t="s">
        <v>2148</v>
      </c>
      <c r="H119" s="48" t="s">
        <v>2372</v>
      </c>
      <c r="I119" s="49">
        <v>873422</v>
      </c>
      <c r="J119" s="58" t="str">
        <f>VLOOKUP(I119,[1]Hoja6!A$1:B$57,2,FALSE)</f>
        <v>RADIOGRAFIA DE RODILLAS COMPARATIVAS POSICION VERTICAL (UNICAMENTE VISTA ANTEROPOSTERIOR)    (54)</v>
      </c>
      <c r="K119" s="2"/>
      <c r="L119" s="2" t="s">
        <v>2116</v>
      </c>
      <c r="M119" s="49">
        <v>1</v>
      </c>
      <c r="N119" s="57">
        <v>38610</v>
      </c>
      <c r="O119" s="57">
        <f t="shared" si="2"/>
        <v>27027</v>
      </c>
      <c r="P119" s="96">
        <f t="shared" si="3"/>
        <v>11583</v>
      </c>
      <c r="Q119" s="97"/>
      <c r="R119" s="97"/>
      <c r="S119" s="97"/>
      <c r="T119" s="97"/>
      <c r="U119" s="97"/>
      <c r="V119" s="3"/>
    </row>
    <row r="120" spans="1:22" s="10" customFormat="1" x14ac:dyDescent="0.25">
      <c r="A120" s="44">
        <v>45455</v>
      </c>
      <c r="B120" s="45" t="s">
        <v>2370</v>
      </c>
      <c r="C120" s="46" t="s">
        <v>2371</v>
      </c>
      <c r="D120" s="2" t="s">
        <v>33</v>
      </c>
      <c r="E120" s="2" t="s">
        <v>119</v>
      </c>
      <c r="F120" s="47" t="s">
        <v>44</v>
      </c>
      <c r="G120" s="47" t="s">
        <v>2148</v>
      </c>
      <c r="H120" s="48" t="s">
        <v>2372</v>
      </c>
      <c r="I120" s="49">
        <v>873420</v>
      </c>
      <c r="J120" s="58" t="str">
        <f>VLOOKUP(I120,[1]Hoja6!A$1:B$57,2,FALSE)</f>
        <v>RADIOGRAFIA DE RODILLA AP, LATERAL</v>
      </c>
      <c r="K120" s="2"/>
      <c r="L120" s="2" t="s">
        <v>2116</v>
      </c>
      <c r="M120" s="49">
        <v>1</v>
      </c>
      <c r="N120" s="57">
        <v>85410</v>
      </c>
      <c r="O120" s="57">
        <f t="shared" si="2"/>
        <v>59786.999999999993</v>
      </c>
      <c r="P120" s="96">
        <f t="shared" si="3"/>
        <v>25623</v>
      </c>
      <c r="Q120" s="97"/>
      <c r="R120" s="97"/>
      <c r="S120" s="97"/>
      <c r="T120" s="97"/>
      <c r="U120" s="97"/>
      <c r="V120" s="3"/>
    </row>
    <row r="121" spans="1:22" s="10" customFormat="1" x14ac:dyDescent="0.25">
      <c r="A121" s="44">
        <v>45455</v>
      </c>
      <c r="B121" s="45" t="s">
        <v>2375</v>
      </c>
      <c r="C121" s="46" t="s">
        <v>2373</v>
      </c>
      <c r="D121" s="2" t="s">
        <v>33</v>
      </c>
      <c r="E121" s="2" t="s">
        <v>341</v>
      </c>
      <c r="F121" s="47" t="s">
        <v>16</v>
      </c>
      <c r="G121" s="47" t="s">
        <v>2148</v>
      </c>
      <c r="H121" s="48" t="s">
        <v>2374</v>
      </c>
      <c r="I121" s="49">
        <v>873420</v>
      </c>
      <c r="J121" s="58" t="str">
        <f>VLOOKUP(I121,[1]Hoja6!A$1:B$57,2,FALSE)</f>
        <v>RADIOGRAFIA DE RODILLA AP, LATERAL</v>
      </c>
      <c r="K121" s="2"/>
      <c r="L121" s="2" t="s">
        <v>2116</v>
      </c>
      <c r="M121" s="49">
        <v>1</v>
      </c>
      <c r="N121" s="57">
        <v>75920</v>
      </c>
      <c r="O121" s="57">
        <f t="shared" si="2"/>
        <v>53144</v>
      </c>
      <c r="P121" s="96">
        <f t="shared" si="3"/>
        <v>22776</v>
      </c>
      <c r="Q121" s="97"/>
      <c r="R121" s="97"/>
      <c r="S121" s="97"/>
      <c r="T121" s="97"/>
      <c r="U121" s="97"/>
      <c r="V121" s="3"/>
    </row>
    <row r="122" spans="1:22" s="10" customFormat="1" x14ac:dyDescent="0.25">
      <c r="A122" s="44">
        <v>45455</v>
      </c>
      <c r="B122" s="45" t="s">
        <v>2375</v>
      </c>
      <c r="C122" s="46" t="s">
        <v>2373</v>
      </c>
      <c r="D122" s="2" t="s">
        <v>33</v>
      </c>
      <c r="E122" s="2" t="s">
        <v>341</v>
      </c>
      <c r="F122" s="47" t="s">
        <v>16</v>
      </c>
      <c r="G122" s="47" t="s">
        <v>2148</v>
      </c>
      <c r="H122" s="48" t="s">
        <v>2374</v>
      </c>
      <c r="I122" s="49">
        <v>873422</v>
      </c>
      <c r="J122" s="58" t="str">
        <f>VLOOKUP(I122,[1]Hoja6!A$1:B$57,2,FALSE)</f>
        <v>RADIOGRAFIA DE RODILLAS COMPARATIVAS POSICION VERTICAL (UNICAMENTE VISTA ANTEROPOSTERIOR)    (54)</v>
      </c>
      <c r="K122" s="2"/>
      <c r="L122" s="2" t="s">
        <v>2116</v>
      </c>
      <c r="M122" s="49">
        <v>1</v>
      </c>
      <c r="N122" s="57">
        <v>34320</v>
      </c>
      <c r="O122" s="57">
        <f t="shared" si="2"/>
        <v>24024</v>
      </c>
      <c r="P122" s="96">
        <f t="shared" si="3"/>
        <v>10296</v>
      </c>
      <c r="Q122" s="97"/>
      <c r="R122" s="97"/>
      <c r="S122" s="97"/>
      <c r="T122" s="97"/>
      <c r="U122" s="97"/>
      <c r="V122" s="3"/>
    </row>
    <row r="123" spans="1:22" s="10" customFormat="1" x14ac:dyDescent="0.25">
      <c r="A123" s="44">
        <v>45455</v>
      </c>
      <c r="B123" s="45" t="s">
        <v>2376</v>
      </c>
      <c r="C123" s="46" t="s">
        <v>2377</v>
      </c>
      <c r="D123" s="2" t="s">
        <v>33</v>
      </c>
      <c r="E123" s="2" t="s">
        <v>219</v>
      </c>
      <c r="F123" s="47" t="s">
        <v>44</v>
      </c>
      <c r="G123" s="47" t="s">
        <v>2148</v>
      </c>
      <c r="H123" s="48" t="s">
        <v>2378</v>
      </c>
      <c r="I123" s="49">
        <v>871121</v>
      </c>
      <c r="J123" s="58" t="str">
        <f>VLOOKUP(I123,[1]Hoja6!A$1:B$57,2,FALSE)</f>
        <v>RADIOGRAFIA DE TORAX (P.A.O A.P.Y LATERAL, DECUBITO LATERAL, OBLICUAS O LATERAL CON BARIO)</v>
      </c>
      <c r="K123" s="2"/>
      <c r="L123" s="2" t="s">
        <v>2116</v>
      </c>
      <c r="M123" s="49">
        <v>1</v>
      </c>
      <c r="N123" s="57">
        <v>93600</v>
      </c>
      <c r="O123" s="57">
        <f t="shared" si="2"/>
        <v>65519.999999999993</v>
      </c>
      <c r="P123" s="96">
        <f t="shared" si="3"/>
        <v>28080</v>
      </c>
      <c r="Q123" s="97"/>
      <c r="R123" s="97"/>
      <c r="S123" s="97"/>
      <c r="T123" s="97"/>
      <c r="U123" s="97"/>
      <c r="V123" s="3"/>
    </row>
    <row r="124" spans="1:22" s="10" customFormat="1" x14ac:dyDescent="0.25">
      <c r="A124" s="44">
        <v>45455</v>
      </c>
      <c r="B124" s="64" t="s">
        <v>2379</v>
      </c>
      <c r="C124" s="65" t="s">
        <v>2380</v>
      </c>
      <c r="D124" s="21" t="s">
        <v>34</v>
      </c>
      <c r="E124" s="21" t="s">
        <v>230</v>
      </c>
      <c r="F124" s="66" t="s">
        <v>10</v>
      </c>
      <c r="G124" s="66" t="s">
        <v>2148</v>
      </c>
      <c r="H124" s="48" t="s">
        <v>2381</v>
      </c>
      <c r="I124" s="49">
        <v>871121</v>
      </c>
      <c r="J124" s="58" t="str">
        <f>VLOOKUP(I124,[1]Hoja6!A$1:B$57,2,FALSE)</f>
        <v>RADIOGRAFIA DE TORAX (P.A.O A.P.Y LATERAL, DECUBITO LATERAL, OBLICUAS O LATERAL CON BARIO)</v>
      </c>
      <c r="K124" s="2"/>
      <c r="L124" s="2" t="s">
        <v>2116</v>
      </c>
      <c r="M124" s="49">
        <v>1</v>
      </c>
      <c r="N124" s="57">
        <v>72000</v>
      </c>
      <c r="O124" s="57">
        <f t="shared" si="2"/>
        <v>50400</v>
      </c>
      <c r="P124" s="96">
        <f t="shared" si="3"/>
        <v>21600</v>
      </c>
      <c r="Q124" s="97"/>
      <c r="R124" s="97"/>
      <c r="S124" s="97"/>
      <c r="T124" s="97"/>
      <c r="U124" s="97"/>
      <c r="V124" s="3"/>
    </row>
    <row r="125" spans="1:22" s="10" customFormat="1" x14ac:dyDescent="0.25">
      <c r="A125" s="44">
        <v>45455</v>
      </c>
      <c r="B125" s="64" t="s">
        <v>2379</v>
      </c>
      <c r="C125" s="65" t="s">
        <v>2380</v>
      </c>
      <c r="D125" s="21" t="s">
        <v>34</v>
      </c>
      <c r="E125" s="21" t="s">
        <v>230</v>
      </c>
      <c r="F125" s="66" t="s">
        <v>10</v>
      </c>
      <c r="G125" s="66" t="s">
        <v>2148</v>
      </c>
      <c r="H125" s="48" t="s">
        <v>2381</v>
      </c>
      <c r="I125" s="49">
        <v>873204</v>
      </c>
      <c r="J125" s="58" t="str">
        <f>VLOOKUP(I125,[1]Hoja6!A$1:B$57,2,FALSE)</f>
        <v>RADIOGRAFIA DE HOMBRO</v>
      </c>
      <c r="K125" s="2"/>
      <c r="L125" s="2" t="s">
        <v>2116</v>
      </c>
      <c r="M125" s="49">
        <v>2</v>
      </c>
      <c r="N125" s="57">
        <v>131400</v>
      </c>
      <c r="O125" s="57">
        <f t="shared" si="2"/>
        <v>91980</v>
      </c>
      <c r="P125" s="96">
        <f t="shared" si="3"/>
        <v>39420</v>
      </c>
      <c r="Q125" s="97"/>
      <c r="R125" s="97"/>
      <c r="S125" s="97"/>
      <c r="T125" s="97"/>
      <c r="U125" s="97"/>
      <c r="V125" s="3"/>
    </row>
    <row r="126" spans="1:22" s="10" customFormat="1" x14ac:dyDescent="0.25">
      <c r="A126" s="44">
        <v>45455</v>
      </c>
      <c r="B126" s="45" t="s">
        <v>2382</v>
      </c>
      <c r="C126" s="46" t="s">
        <v>2383</v>
      </c>
      <c r="D126" s="2" t="s">
        <v>34</v>
      </c>
      <c r="E126" s="2" t="s">
        <v>37</v>
      </c>
      <c r="F126" s="47" t="s">
        <v>16</v>
      </c>
      <c r="G126" s="47" t="s">
        <v>2148</v>
      </c>
      <c r="H126" s="48" t="s">
        <v>2384</v>
      </c>
      <c r="I126" s="49">
        <v>873411</v>
      </c>
      <c r="J126" s="58" t="str">
        <f>VLOOKUP(I126,[1]Hoja6!A$1:B$57,2,FALSE)</f>
        <v>RADIOGRAFIA DE PELVIS O  ARTICULACION COXO-FEMORAL  (AP, LATERAL )</v>
      </c>
      <c r="K126" s="2"/>
      <c r="L126" s="2" t="s">
        <v>2116</v>
      </c>
      <c r="M126" s="49">
        <v>1</v>
      </c>
      <c r="N126" s="57">
        <v>64480</v>
      </c>
      <c r="O126" s="57">
        <f t="shared" si="2"/>
        <v>45136</v>
      </c>
      <c r="P126" s="96">
        <f t="shared" si="3"/>
        <v>19344</v>
      </c>
      <c r="Q126" s="97"/>
      <c r="R126" s="97"/>
      <c r="S126" s="97"/>
      <c r="T126" s="97"/>
      <c r="U126" s="97"/>
      <c r="V126" s="3"/>
    </row>
    <row r="127" spans="1:22" s="10" customFormat="1" x14ac:dyDescent="0.25">
      <c r="A127" s="44">
        <v>45455</v>
      </c>
      <c r="B127" s="45" t="s">
        <v>2382</v>
      </c>
      <c r="C127" s="46" t="s">
        <v>2383</v>
      </c>
      <c r="D127" s="2" t="s">
        <v>34</v>
      </c>
      <c r="E127" s="2" t="s">
        <v>37</v>
      </c>
      <c r="F127" s="47" t="s">
        <v>16</v>
      </c>
      <c r="G127" s="47" t="s">
        <v>2148</v>
      </c>
      <c r="H127" s="48" t="s">
        <v>2384</v>
      </c>
      <c r="I127" s="49">
        <v>873412</v>
      </c>
      <c r="J127" s="58" t="str">
        <f>VLOOKUP(I127,[1]Hoja6!A$1:B$57,2,FALSE)</f>
        <v>RADIOGRAFIA DE PELVIS (CADERA) COMPARATIVA    (54)</v>
      </c>
      <c r="K127" s="2"/>
      <c r="L127" s="2" t="s">
        <v>2116</v>
      </c>
      <c r="M127" s="49">
        <v>1</v>
      </c>
      <c r="N127" s="57">
        <v>34320</v>
      </c>
      <c r="O127" s="57">
        <f t="shared" si="2"/>
        <v>24024</v>
      </c>
      <c r="P127" s="96">
        <f t="shared" si="3"/>
        <v>10296</v>
      </c>
      <c r="Q127" s="97"/>
      <c r="R127" s="97"/>
      <c r="S127" s="97"/>
      <c r="T127" s="97"/>
      <c r="U127" s="97"/>
      <c r="V127" s="3"/>
    </row>
    <row r="128" spans="1:22" s="10" customFormat="1" x14ac:dyDescent="0.25">
      <c r="A128" s="44">
        <v>45455</v>
      </c>
      <c r="B128" s="45" t="s">
        <v>2385</v>
      </c>
      <c r="C128" s="46" t="s">
        <v>2386</v>
      </c>
      <c r="D128" s="2" t="s">
        <v>34</v>
      </c>
      <c r="E128" s="2" t="s">
        <v>151</v>
      </c>
      <c r="F128" s="47" t="s">
        <v>10</v>
      </c>
      <c r="G128" s="47" t="s">
        <v>31</v>
      </c>
      <c r="H128" s="48" t="s">
        <v>2387</v>
      </c>
      <c r="I128" s="49">
        <v>871121</v>
      </c>
      <c r="J128" s="58" t="str">
        <f>VLOOKUP(I128,[1]Hoja6!A$1:B$57,2,FALSE)</f>
        <v>RADIOGRAFIA DE TORAX (P.A.O A.P.Y LATERAL, DECUBITO LATERAL, OBLICUAS O LATERAL CON BARIO)</v>
      </c>
      <c r="K128" s="2"/>
      <c r="L128" s="2" t="s">
        <v>2116</v>
      </c>
      <c r="M128" s="49">
        <v>1</v>
      </c>
      <c r="N128" s="57" t="s">
        <v>2388</v>
      </c>
      <c r="O128" s="57" t="e">
        <f t="shared" si="2"/>
        <v>#VALUE!</v>
      </c>
      <c r="P128" s="96" t="e">
        <f t="shared" si="3"/>
        <v>#VALUE!</v>
      </c>
      <c r="Q128" s="97"/>
      <c r="R128" s="97"/>
      <c r="S128" s="97"/>
      <c r="T128" s="97"/>
      <c r="U128" s="97"/>
      <c r="V128" s="3"/>
    </row>
    <row r="129" spans="1:22" s="10" customFormat="1" x14ac:dyDescent="0.25">
      <c r="A129" s="44">
        <v>45455</v>
      </c>
      <c r="B129" s="45" t="s">
        <v>2389</v>
      </c>
      <c r="C129" s="46" t="s">
        <v>2390</v>
      </c>
      <c r="D129" s="2" t="s">
        <v>34</v>
      </c>
      <c r="E129" s="2" t="s">
        <v>192</v>
      </c>
      <c r="F129" s="47" t="s">
        <v>44</v>
      </c>
      <c r="G129" s="47" t="s">
        <v>2148</v>
      </c>
      <c r="H129" s="48" t="s">
        <v>2391</v>
      </c>
      <c r="I129" s="49">
        <v>873205</v>
      </c>
      <c r="J129" s="58" t="str">
        <f>VLOOKUP(I129,[1]Hoja6!A$1:B$57,2,FALSE)</f>
        <v>RADIOGRAFIA DE CODO</v>
      </c>
      <c r="K129" s="2"/>
      <c r="L129" s="2" t="s">
        <v>2116</v>
      </c>
      <c r="M129" s="49">
        <v>1</v>
      </c>
      <c r="N129" s="57">
        <v>85410</v>
      </c>
      <c r="O129" s="57">
        <f t="shared" si="2"/>
        <v>59786.999999999993</v>
      </c>
      <c r="P129" s="96">
        <f t="shared" si="3"/>
        <v>25623</v>
      </c>
      <c r="Q129" s="97"/>
      <c r="R129" s="97"/>
      <c r="S129" s="97"/>
      <c r="T129" s="97"/>
      <c r="U129" s="97"/>
      <c r="V129" s="3"/>
    </row>
    <row r="130" spans="1:22" s="10" customFormat="1" x14ac:dyDescent="0.25">
      <c r="A130" s="44">
        <v>45455</v>
      </c>
      <c r="B130" s="45" t="s">
        <v>2392</v>
      </c>
      <c r="C130" s="46" t="s">
        <v>2393</v>
      </c>
      <c r="D130" s="2" t="s">
        <v>33</v>
      </c>
      <c r="E130" s="2" t="s">
        <v>278</v>
      </c>
      <c r="F130" s="47" t="s">
        <v>44</v>
      </c>
      <c r="G130" s="47" t="s">
        <v>2148</v>
      </c>
      <c r="H130" s="48" t="s">
        <v>2394</v>
      </c>
      <c r="I130" s="49">
        <v>873422</v>
      </c>
      <c r="J130" s="58" t="str">
        <f>VLOOKUP(I130,[1]Hoja6!A$1:B$57,2,FALSE)</f>
        <v>RADIOGRAFIA DE RODILLAS COMPARATIVAS POSICION VERTICAL (UNICAMENTE VISTA ANTEROPOSTERIOR)    (54)</v>
      </c>
      <c r="K130" s="2"/>
      <c r="L130" s="2" t="s">
        <v>2116</v>
      </c>
      <c r="M130" s="49">
        <v>1</v>
      </c>
      <c r="N130" s="57">
        <v>38610</v>
      </c>
      <c r="O130" s="57">
        <f t="shared" si="2"/>
        <v>27027</v>
      </c>
      <c r="P130" s="96">
        <f t="shared" si="3"/>
        <v>11583</v>
      </c>
      <c r="Q130" s="97"/>
      <c r="R130" s="97"/>
      <c r="S130" s="97"/>
      <c r="T130" s="97"/>
      <c r="U130" s="97"/>
      <c r="V130" s="3"/>
    </row>
    <row r="131" spans="1:22" s="10" customFormat="1" x14ac:dyDescent="0.25">
      <c r="A131" s="44">
        <v>45455</v>
      </c>
      <c r="B131" s="45" t="s">
        <v>2392</v>
      </c>
      <c r="C131" s="46" t="s">
        <v>2393</v>
      </c>
      <c r="D131" s="2" t="s">
        <v>33</v>
      </c>
      <c r="E131" s="2" t="s">
        <v>278</v>
      </c>
      <c r="F131" s="47" t="s">
        <v>44</v>
      </c>
      <c r="G131" s="47" t="s">
        <v>2148</v>
      </c>
      <c r="H131" s="48" t="s">
        <v>2394</v>
      </c>
      <c r="I131" s="49">
        <v>873420</v>
      </c>
      <c r="J131" s="58" t="str">
        <f>VLOOKUP(I131,[1]Hoja6!A$1:B$57,2,FALSE)</f>
        <v>RADIOGRAFIA DE RODILLA AP, LATERAL</v>
      </c>
      <c r="K131" s="2"/>
      <c r="L131" s="2" t="s">
        <v>2116</v>
      </c>
      <c r="M131" s="49">
        <v>1</v>
      </c>
      <c r="N131" s="57">
        <v>85410</v>
      </c>
      <c r="O131" s="57">
        <f t="shared" si="2"/>
        <v>59786.999999999993</v>
      </c>
      <c r="P131" s="96">
        <f t="shared" si="3"/>
        <v>25623</v>
      </c>
      <c r="Q131" s="97"/>
      <c r="R131" s="97"/>
      <c r="S131" s="97"/>
      <c r="T131" s="97"/>
      <c r="U131" s="97"/>
      <c r="V131" s="3"/>
    </row>
    <row r="132" spans="1:22" s="10" customFormat="1" x14ac:dyDescent="0.25">
      <c r="A132" s="44">
        <v>45455</v>
      </c>
      <c r="B132" s="45" t="s">
        <v>2395</v>
      </c>
      <c r="C132" s="46" t="s">
        <v>2396</v>
      </c>
      <c r="D132" s="2" t="s">
        <v>33</v>
      </c>
      <c r="E132" s="2" t="s">
        <v>333</v>
      </c>
      <c r="F132" s="47" t="s">
        <v>30</v>
      </c>
      <c r="G132" s="47" t="s">
        <v>31</v>
      </c>
      <c r="H132" s="48" t="s">
        <v>2397</v>
      </c>
      <c r="I132" s="49">
        <v>871121</v>
      </c>
      <c r="J132" s="58" t="str">
        <f>VLOOKUP(I132,[1]Hoja6!A$1:B$57,2,FALSE)</f>
        <v>RADIOGRAFIA DE TORAX (P.A.O A.P.Y LATERAL, DECUBITO LATERAL, OBLICUAS O LATERAL CON BARIO)</v>
      </c>
      <c r="K132" s="2"/>
      <c r="L132" s="2" t="s">
        <v>2116</v>
      </c>
      <c r="M132" s="49">
        <v>1</v>
      </c>
      <c r="N132" s="57"/>
      <c r="O132" s="57">
        <f t="shared" si="2"/>
        <v>0</v>
      </c>
      <c r="P132" s="96">
        <f t="shared" si="3"/>
        <v>0</v>
      </c>
      <c r="Q132" s="97"/>
      <c r="R132" s="97"/>
      <c r="S132" s="97"/>
      <c r="T132" s="97"/>
      <c r="U132" s="97"/>
      <c r="V132" s="3"/>
    </row>
    <row r="133" spans="1:22" s="10" customFormat="1" x14ac:dyDescent="0.25">
      <c r="A133" s="44">
        <v>45455</v>
      </c>
      <c r="B133" s="45" t="s">
        <v>2398</v>
      </c>
      <c r="C133" s="46" t="s">
        <v>2399</v>
      </c>
      <c r="D133" s="2" t="s">
        <v>34</v>
      </c>
      <c r="E133" s="2" t="s">
        <v>267</v>
      </c>
      <c r="F133" s="47" t="s">
        <v>30</v>
      </c>
      <c r="G133" s="47" t="s">
        <v>2148</v>
      </c>
      <c r="H133" s="48" t="s">
        <v>2400</v>
      </c>
      <c r="I133" s="49">
        <v>873420</v>
      </c>
      <c r="J133" s="58" t="str">
        <f>VLOOKUP(I133,[1]Hoja6!A$1:B$57,2,FALSE)</f>
        <v>RADIOGRAFIA DE RODILLA AP, LATERAL</v>
      </c>
      <c r="K133" s="2"/>
      <c r="L133" s="2" t="s">
        <v>2116</v>
      </c>
      <c r="M133" s="49">
        <v>1</v>
      </c>
      <c r="N133" s="57">
        <v>90400</v>
      </c>
      <c r="O133" s="57">
        <f t="shared" si="2"/>
        <v>63279.999999999993</v>
      </c>
      <c r="P133" s="96">
        <f t="shared" si="3"/>
        <v>27120</v>
      </c>
      <c r="Q133" s="97"/>
      <c r="R133" s="97"/>
      <c r="S133" s="97"/>
      <c r="T133" s="97"/>
      <c r="U133" s="97"/>
      <c r="V133" s="3"/>
    </row>
    <row r="134" spans="1:22" s="10" customFormat="1" x14ac:dyDescent="0.25">
      <c r="A134" s="44">
        <v>45455</v>
      </c>
      <c r="B134" s="45" t="s">
        <v>2398</v>
      </c>
      <c r="C134" s="46" t="s">
        <v>2399</v>
      </c>
      <c r="D134" s="2" t="s">
        <v>34</v>
      </c>
      <c r="E134" s="2" t="s">
        <v>267</v>
      </c>
      <c r="F134" s="47" t="s">
        <v>30</v>
      </c>
      <c r="G134" s="47" t="s">
        <v>2148</v>
      </c>
      <c r="H134" s="48" t="s">
        <v>2400</v>
      </c>
      <c r="I134" s="49">
        <v>873333</v>
      </c>
      <c r="J134" s="58" t="str">
        <f>VLOOKUP(I134,[1]Hoja6!A$1:B$57,2,FALSE)</f>
        <v>RADIOGRAFÍA DE PIE (AP, LATERAL Y OBLICUA)</v>
      </c>
      <c r="K134" s="2"/>
      <c r="L134" s="2" t="s">
        <v>2116</v>
      </c>
      <c r="M134" s="49">
        <v>1</v>
      </c>
      <c r="N134" s="57">
        <v>69700</v>
      </c>
      <c r="O134" s="57">
        <f t="shared" ref="O134:O200" si="4">+N134*70%</f>
        <v>48790</v>
      </c>
      <c r="P134" s="96">
        <f t="shared" ref="P134:P200" si="5">+N134*30%</f>
        <v>20910</v>
      </c>
      <c r="Q134" s="97"/>
      <c r="R134" s="97"/>
      <c r="S134" s="97"/>
      <c r="T134" s="97"/>
      <c r="U134" s="97"/>
      <c r="V134" s="3"/>
    </row>
    <row r="135" spans="1:22" s="10" customFormat="1" x14ac:dyDescent="0.25">
      <c r="A135" s="44">
        <v>45455</v>
      </c>
      <c r="B135" s="45" t="s">
        <v>2398</v>
      </c>
      <c r="C135" s="46" t="s">
        <v>2399</v>
      </c>
      <c r="D135" s="2" t="s">
        <v>34</v>
      </c>
      <c r="E135" s="2" t="s">
        <v>267</v>
      </c>
      <c r="F135" s="47" t="s">
        <v>30</v>
      </c>
      <c r="G135" s="47" t="s">
        <v>2148</v>
      </c>
      <c r="H135" s="48" t="s">
        <v>2400</v>
      </c>
      <c r="I135" s="49">
        <v>873204</v>
      </c>
      <c r="J135" s="58" t="str">
        <f>VLOOKUP(I135,[1]Hoja6!A$1:B$57,2,FALSE)</f>
        <v>RADIOGRAFIA DE HOMBRO</v>
      </c>
      <c r="K135" s="2"/>
      <c r="L135" s="2" t="s">
        <v>2116</v>
      </c>
      <c r="M135" s="49">
        <v>1</v>
      </c>
      <c r="N135" s="57">
        <v>90400</v>
      </c>
      <c r="O135" s="57">
        <f t="shared" si="4"/>
        <v>63279.999999999993</v>
      </c>
      <c r="P135" s="96">
        <f t="shared" si="5"/>
        <v>27120</v>
      </c>
      <c r="Q135" s="97"/>
      <c r="R135" s="97"/>
      <c r="S135" s="97"/>
      <c r="T135" s="97"/>
      <c r="U135" s="97"/>
      <c r="V135" s="3"/>
    </row>
    <row r="136" spans="1:22" s="10" customFormat="1" x14ac:dyDescent="0.25">
      <c r="A136" s="44">
        <v>45455</v>
      </c>
      <c r="B136" s="45" t="s">
        <v>2401</v>
      </c>
      <c r="C136" s="46" t="s">
        <v>2402</v>
      </c>
      <c r="D136" s="2" t="s">
        <v>33</v>
      </c>
      <c r="E136" s="2" t="s">
        <v>123</v>
      </c>
      <c r="F136" s="47" t="s">
        <v>10</v>
      </c>
      <c r="G136" s="47" t="s">
        <v>2148</v>
      </c>
      <c r="H136" s="48" t="s">
        <v>2403</v>
      </c>
      <c r="I136" s="49">
        <v>873411</v>
      </c>
      <c r="J136" s="58" t="str">
        <f>VLOOKUP(I136,[1]Hoja6!A$1:B$57,2,FALSE)</f>
        <v>RADIOGRAFIA DE PELVIS O  ARTICULACION COXO-FEMORAL  (AP, LATERAL )</v>
      </c>
      <c r="K136" s="2"/>
      <c r="L136" s="2" t="s">
        <v>2116</v>
      </c>
      <c r="M136" s="49">
        <v>1</v>
      </c>
      <c r="N136" s="57">
        <v>55800</v>
      </c>
      <c r="O136" s="57">
        <f t="shared" si="4"/>
        <v>39060</v>
      </c>
      <c r="P136" s="96">
        <f t="shared" si="5"/>
        <v>16740</v>
      </c>
      <c r="Q136" s="97"/>
      <c r="R136" s="97"/>
      <c r="S136" s="97"/>
      <c r="T136" s="97"/>
      <c r="U136" s="97"/>
      <c r="V136" s="3"/>
    </row>
    <row r="137" spans="1:22" s="10" customFormat="1" x14ac:dyDescent="0.25">
      <c r="A137" s="44">
        <v>45455</v>
      </c>
      <c r="B137" s="45" t="s">
        <v>2401</v>
      </c>
      <c r="C137" s="46" t="s">
        <v>2402</v>
      </c>
      <c r="D137" s="2" t="s">
        <v>33</v>
      </c>
      <c r="E137" s="2" t="s">
        <v>123</v>
      </c>
      <c r="F137" s="47" t="s">
        <v>10</v>
      </c>
      <c r="G137" s="47" t="s">
        <v>2148</v>
      </c>
      <c r="H137" s="48" t="s">
        <v>2403</v>
      </c>
      <c r="I137" s="49">
        <v>873412</v>
      </c>
      <c r="J137" s="58" t="str">
        <f>VLOOKUP(I137,[1]Hoja6!A$1:B$57,2,FALSE)</f>
        <v>RADIOGRAFIA DE PELVIS (CADERA) COMPARATIVA    (54)</v>
      </c>
      <c r="K137" s="2"/>
      <c r="L137" s="2" t="s">
        <v>2116</v>
      </c>
      <c r="M137" s="49">
        <v>1</v>
      </c>
      <c r="N137" s="57">
        <v>85500</v>
      </c>
      <c r="O137" s="57">
        <f t="shared" si="4"/>
        <v>59849.999999999993</v>
      </c>
      <c r="P137" s="96">
        <f t="shared" si="5"/>
        <v>25650</v>
      </c>
      <c r="Q137" s="97"/>
      <c r="R137" s="97"/>
      <c r="S137" s="97"/>
      <c r="T137" s="97"/>
      <c r="U137" s="97"/>
      <c r="V137" s="3"/>
    </row>
    <row r="138" spans="1:22" s="10" customFormat="1" x14ac:dyDescent="0.25">
      <c r="A138" s="44">
        <v>45455</v>
      </c>
      <c r="B138" s="64" t="s">
        <v>2404</v>
      </c>
      <c r="C138" s="65" t="s">
        <v>2405</v>
      </c>
      <c r="D138" s="21" t="s">
        <v>34</v>
      </c>
      <c r="E138" s="21" t="s">
        <v>159</v>
      </c>
      <c r="F138" s="66" t="s">
        <v>16</v>
      </c>
      <c r="G138" s="47" t="s">
        <v>2148</v>
      </c>
      <c r="H138" s="48" t="s">
        <v>2406</v>
      </c>
      <c r="I138" s="49">
        <v>873411</v>
      </c>
      <c r="J138" s="58" t="str">
        <f>VLOOKUP(I138,[1]Hoja6!A$1:B$57,2,FALSE)</f>
        <v>RADIOGRAFIA DE PELVIS O  ARTICULACION COXO-FEMORAL  (AP, LATERAL )</v>
      </c>
      <c r="K138" s="2"/>
      <c r="L138" s="2" t="s">
        <v>2116</v>
      </c>
      <c r="M138" s="49">
        <v>1</v>
      </c>
      <c r="N138" s="57">
        <v>64480</v>
      </c>
      <c r="O138" s="57">
        <f t="shared" si="4"/>
        <v>45136</v>
      </c>
      <c r="P138" s="96">
        <f t="shared" si="5"/>
        <v>19344</v>
      </c>
      <c r="Q138" s="97"/>
      <c r="R138" s="97"/>
      <c r="S138" s="97"/>
      <c r="T138" s="97"/>
      <c r="U138" s="97"/>
      <c r="V138" s="3"/>
    </row>
    <row r="139" spans="1:22" s="10" customFormat="1" x14ac:dyDescent="0.25">
      <c r="A139" s="44">
        <v>45455</v>
      </c>
      <c r="B139" s="64" t="s">
        <v>2404</v>
      </c>
      <c r="C139" s="65" t="s">
        <v>2405</v>
      </c>
      <c r="D139" s="21" t="s">
        <v>34</v>
      </c>
      <c r="E139" s="21" t="s">
        <v>159</v>
      </c>
      <c r="F139" s="66" t="s">
        <v>16</v>
      </c>
      <c r="G139" s="47" t="s">
        <v>2148</v>
      </c>
      <c r="H139" s="48" t="s">
        <v>2406</v>
      </c>
      <c r="I139" s="49">
        <v>873412</v>
      </c>
      <c r="J139" s="58" t="str">
        <f>VLOOKUP(I139,[1]Hoja6!A$1:B$57,2,FALSE)</f>
        <v>RADIOGRAFIA DE PELVIS (CADERA) COMPARATIVA    (54)</v>
      </c>
      <c r="K139" s="2"/>
      <c r="L139" s="2" t="s">
        <v>2116</v>
      </c>
      <c r="M139" s="49">
        <v>1</v>
      </c>
      <c r="N139" s="57">
        <v>34320</v>
      </c>
      <c r="O139" s="57">
        <f t="shared" si="4"/>
        <v>24024</v>
      </c>
      <c r="P139" s="96">
        <f t="shared" si="5"/>
        <v>10296</v>
      </c>
      <c r="Q139" s="97"/>
      <c r="R139" s="97"/>
      <c r="S139" s="97"/>
      <c r="T139" s="97"/>
      <c r="U139" s="97"/>
      <c r="V139" s="3"/>
    </row>
    <row r="140" spans="1:22" s="10" customFormat="1" x14ac:dyDescent="0.25">
      <c r="A140" s="44">
        <v>45455</v>
      </c>
      <c r="B140" s="64" t="s">
        <v>2407</v>
      </c>
      <c r="C140" s="65" t="s">
        <v>2408</v>
      </c>
      <c r="D140" s="21" t="s">
        <v>34</v>
      </c>
      <c r="E140" s="21" t="s">
        <v>469</v>
      </c>
      <c r="F140" s="66" t="s">
        <v>16</v>
      </c>
      <c r="G140" s="47" t="s">
        <v>2148</v>
      </c>
      <c r="H140" s="48" t="s">
        <v>2409</v>
      </c>
      <c r="I140" s="49">
        <v>873411</v>
      </c>
      <c r="J140" s="58" t="str">
        <f>VLOOKUP(I140,[1]Hoja6!A$1:B$57,2,FALSE)</f>
        <v>RADIOGRAFIA DE PELVIS O  ARTICULACION COXO-FEMORAL  (AP, LATERAL )</v>
      </c>
      <c r="K140" s="2"/>
      <c r="L140" s="2" t="s">
        <v>2116</v>
      </c>
      <c r="M140" s="49">
        <v>1</v>
      </c>
      <c r="N140" s="57">
        <v>64480</v>
      </c>
      <c r="O140" s="57">
        <f t="shared" si="4"/>
        <v>45136</v>
      </c>
      <c r="P140" s="96">
        <f t="shared" si="5"/>
        <v>19344</v>
      </c>
      <c r="Q140" s="97"/>
      <c r="R140" s="97"/>
      <c r="S140" s="97"/>
      <c r="T140" s="97"/>
      <c r="U140" s="97"/>
      <c r="V140" s="3"/>
    </row>
    <row r="141" spans="1:22" s="10" customFormat="1" x14ac:dyDescent="0.25">
      <c r="A141" s="44">
        <v>45455</v>
      </c>
      <c r="B141" s="64" t="s">
        <v>2407</v>
      </c>
      <c r="C141" s="65" t="s">
        <v>2408</v>
      </c>
      <c r="D141" s="21" t="s">
        <v>34</v>
      </c>
      <c r="E141" s="21" t="s">
        <v>469</v>
      </c>
      <c r="F141" s="66" t="s">
        <v>16</v>
      </c>
      <c r="G141" s="47" t="s">
        <v>2148</v>
      </c>
      <c r="H141" s="48" t="s">
        <v>2409</v>
      </c>
      <c r="I141" s="49">
        <v>873412</v>
      </c>
      <c r="J141" s="58" t="str">
        <f>VLOOKUP(I141,[1]Hoja6!A$1:B$57,2,FALSE)</f>
        <v>RADIOGRAFIA DE PELVIS (CADERA) COMPARATIVA    (54)</v>
      </c>
      <c r="K141" s="2"/>
      <c r="L141" s="2" t="s">
        <v>2116</v>
      </c>
      <c r="M141" s="49">
        <v>1</v>
      </c>
      <c r="N141" s="57">
        <v>34320</v>
      </c>
      <c r="O141" s="57">
        <f t="shared" si="4"/>
        <v>24024</v>
      </c>
      <c r="P141" s="96">
        <f t="shared" si="5"/>
        <v>10296</v>
      </c>
      <c r="Q141" s="97"/>
      <c r="R141" s="97"/>
      <c r="S141" s="97"/>
      <c r="T141" s="97"/>
      <c r="U141" s="97"/>
      <c r="V141" s="3"/>
    </row>
    <row r="142" spans="1:22" s="10" customFormat="1" x14ac:dyDescent="0.25">
      <c r="A142" s="44">
        <v>45455</v>
      </c>
      <c r="B142" s="45" t="s">
        <v>2410</v>
      </c>
      <c r="C142" s="46" t="s">
        <v>2411</v>
      </c>
      <c r="D142" s="2" t="s">
        <v>33</v>
      </c>
      <c r="E142" s="2" t="s">
        <v>391</v>
      </c>
      <c r="F142" s="47" t="s">
        <v>10</v>
      </c>
      <c r="G142" s="47" t="s">
        <v>31</v>
      </c>
      <c r="H142" s="48" t="s">
        <v>2412</v>
      </c>
      <c r="I142" s="49">
        <v>873333</v>
      </c>
      <c r="J142" s="58" t="str">
        <f>VLOOKUP(I142,[1]Hoja6!A$1:B$57,2,FALSE)</f>
        <v>RADIOGRAFÍA DE PIE (AP, LATERAL Y OBLICUA)</v>
      </c>
      <c r="K142" s="2"/>
      <c r="L142" s="2" t="s">
        <v>2116</v>
      </c>
      <c r="M142" s="49">
        <v>1</v>
      </c>
      <c r="N142" s="57"/>
      <c r="O142" s="57">
        <f t="shared" si="4"/>
        <v>0</v>
      </c>
      <c r="P142" s="96">
        <f t="shared" si="5"/>
        <v>0</v>
      </c>
      <c r="Q142" s="97"/>
      <c r="R142" s="97"/>
      <c r="S142" s="97"/>
      <c r="T142" s="97"/>
      <c r="U142" s="97"/>
      <c r="V142" s="3"/>
    </row>
    <row r="143" spans="1:22" s="10" customFormat="1" x14ac:dyDescent="0.25">
      <c r="A143" s="44">
        <v>45455</v>
      </c>
      <c r="B143" s="45" t="s">
        <v>2413</v>
      </c>
      <c r="C143" s="46" t="s">
        <v>2414</v>
      </c>
      <c r="D143" s="2" t="s">
        <v>34</v>
      </c>
      <c r="E143" s="2" t="s">
        <v>36</v>
      </c>
      <c r="F143" s="47" t="s">
        <v>10</v>
      </c>
      <c r="G143" s="47" t="s">
        <v>2148</v>
      </c>
      <c r="H143" s="48" t="s">
        <v>2415</v>
      </c>
      <c r="I143" s="49">
        <v>871121</v>
      </c>
      <c r="J143" s="58" t="str">
        <f>VLOOKUP(I143,[1]Hoja6!A$1:B$57,2,FALSE)</f>
        <v>RADIOGRAFIA DE TORAX (P.A.O A.P.Y LATERAL, DECUBITO LATERAL, OBLICUAS O LATERAL CON BARIO)</v>
      </c>
      <c r="K143" s="2"/>
      <c r="L143" s="2" t="s">
        <v>2116</v>
      </c>
      <c r="M143" s="49">
        <v>1</v>
      </c>
      <c r="N143" s="57">
        <v>72000</v>
      </c>
      <c r="O143" s="57">
        <f t="shared" si="4"/>
        <v>50400</v>
      </c>
      <c r="P143" s="96">
        <f t="shared" si="5"/>
        <v>21600</v>
      </c>
      <c r="Q143" s="97"/>
      <c r="R143" s="97"/>
      <c r="S143" s="97"/>
      <c r="T143" s="97"/>
      <c r="U143" s="97"/>
      <c r="V143" s="3"/>
    </row>
    <row r="144" spans="1:22" s="10" customFormat="1" x14ac:dyDescent="0.25">
      <c r="A144" s="44">
        <v>45455</v>
      </c>
      <c r="B144" s="89" t="s">
        <v>2416</v>
      </c>
      <c r="C144" s="90" t="s">
        <v>2417</v>
      </c>
      <c r="D144" s="15" t="s">
        <v>33</v>
      </c>
      <c r="E144" s="15" t="s">
        <v>1272</v>
      </c>
      <c r="F144" s="91" t="s">
        <v>44</v>
      </c>
      <c r="G144" s="47" t="s">
        <v>31</v>
      </c>
      <c r="H144" s="48" t="s">
        <v>2418</v>
      </c>
      <c r="I144" s="49">
        <v>871121</v>
      </c>
      <c r="J144" s="58" t="str">
        <f>VLOOKUP(I144,[1]Hoja6!A$1:B$57,2,FALSE)</f>
        <v>RADIOGRAFIA DE TORAX (P.A.O A.P.Y LATERAL, DECUBITO LATERAL, OBLICUAS O LATERAL CON BARIO)</v>
      </c>
      <c r="K144" s="2"/>
      <c r="L144" s="2" t="s">
        <v>2116</v>
      </c>
      <c r="M144" s="49">
        <v>1</v>
      </c>
      <c r="N144" s="57"/>
      <c r="O144" s="57">
        <f t="shared" si="4"/>
        <v>0</v>
      </c>
      <c r="P144" s="96">
        <f t="shared" si="5"/>
        <v>0</v>
      </c>
      <c r="Q144" s="97"/>
      <c r="R144" s="97"/>
      <c r="S144" s="97"/>
      <c r="T144" s="97"/>
      <c r="U144" s="97"/>
      <c r="V144" s="3"/>
    </row>
    <row r="145" spans="1:22" s="10" customFormat="1" x14ac:dyDescent="0.25">
      <c r="A145" s="44">
        <v>45455</v>
      </c>
      <c r="B145" s="45" t="s">
        <v>2410</v>
      </c>
      <c r="C145" s="46" t="s">
        <v>2411</v>
      </c>
      <c r="D145" s="2" t="s">
        <v>33</v>
      </c>
      <c r="E145" s="2" t="s">
        <v>391</v>
      </c>
      <c r="F145" s="47" t="s">
        <v>10</v>
      </c>
      <c r="G145" s="47" t="s">
        <v>31</v>
      </c>
      <c r="H145" s="48" t="s">
        <v>2412</v>
      </c>
      <c r="I145" s="49">
        <v>873333</v>
      </c>
      <c r="J145" s="58" t="str">
        <f>VLOOKUP(I145,[1]Hoja6!A$1:B$57,2,FALSE)</f>
        <v>RADIOGRAFÍA DE PIE (AP, LATERAL Y OBLICUA)</v>
      </c>
      <c r="K145" s="2"/>
      <c r="L145" s="2" t="s">
        <v>2116</v>
      </c>
      <c r="M145" s="49">
        <v>1</v>
      </c>
      <c r="N145" s="57"/>
      <c r="O145" s="57">
        <f t="shared" si="4"/>
        <v>0</v>
      </c>
      <c r="P145" s="96">
        <f t="shared" si="5"/>
        <v>0</v>
      </c>
      <c r="Q145" s="97"/>
      <c r="R145" s="97"/>
      <c r="S145" s="97"/>
      <c r="T145" s="97"/>
      <c r="U145" s="97"/>
      <c r="V145" s="3"/>
    </row>
    <row r="146" spans="1:22" s="10" customFormat="1" x14ac:dyDescent="0.25">
      <c r="A146" s="44">
        <v>45456</v>
      </c>
      <c r="B146" s="45" t="s">
        <v>2419</v>
      </c>
      <c r="C146" s="46" t="s">
        <v>2420</v>
      </c>
      <c r="D146" s="2" t="s">
        <v>34</v>
      </c>
      <c r="E146" s="2" t="s">
        <v>326</v>
      </c>
      <c r="F146" s="47" t="s">
        <v>44</v>
      </c>
      <c r="G146" s="47" t="s">
        <v>2148</v>
      </c>
      <c r="H146" s="48" t="s">
        <v>2421</v>
      </c>
      <c r="I146" s="49">
        <v>871121</v>
      </c>
      <c r="J146" s="58" t="str">
        <f>VLOOKUP(I146,[1]Hoja6!A$1:B$57,2,FALSE)</f>
        <v>RADIOGRAFIA DE TORAX (P.A.O A.P.Y LATERAL, DECUBITO LATERAL, OBLICUAS O LATERAL CON BARIO)</v>
      </c>
      <c r="K146" s="2"/>
      <c r="L146" s="2" t="s">
        <v>13</v>
      </c>
      <c r="M146" s="49">
        <v>1</v>
      </c>
      <c r="N146" s="57">
        <v>93600</v>
      </c>
      <c r="O146" s="57">
        <f t="shared" si="4"/>
        <v>65519.999999999993</v>
      </c>
      <c r="P146" s="96">
        <f t="shared" si="5"/>
        <v>28080</v>
      </c>
      <c r="Q146" s="97"/>
      <c r="R146" s="97"/>
      <c r="S146" s="97"/>
      <c r="T146" s="97"/>
      <c r="U146" s="97"/>
      <c r="V146" s="3"/>
    </row>
    <row r="147" spans="1:22" s="10" customFormat="1" x14ac:dyDescent="0.25">
      <c r="A147" s="44">
        <v>45456</v>
      </c>
      <c r="B147" s="45" t="s">
        <v>2419</v>
      </c>
      <c r="C147" s="46" t="s">
        <v>2420</v>
      </c>
      <c r="D147" s="2" t="s">
        <v>34</v>
      </c>
      <c r="E147" s="2" t="s">
        <v>326</v>
      </c>
      <c r="F147" s="47" t="s">
        <v>44</v>
      </c>
      <c r="G147" s="47" t="s">
        <v>2148</v>
      </c>
      <c r="H147" s="48" t="s">
        <v>2421</v>
      </c>
      <c r="I147" s="49">
        <v>873204</v>
      </c>
      <c r="J147" s="58" t="str">
        <f>VLOOKUP(I147,[1]Hoja6!A$1:B$57,2,FALSE)</f>
        <v>RADIOGRAFIA DE HOMBRO</v>
      </c>
      <c r="K147" s="2"/>
      <c r="L147" s="2" t="s">
        <v>13</v>
      </c>
      <c r="M147" s="49">
        <v>1</v>
      </c>
      <c r="N147" s="57">
        <v>85410</v>
      </c>
      <c r="O147" s="57">
        <f t="shared" si="4"/>
        <v>59786.999999999993</v>
      </c>
      <c r="P147" s="96">
        <f t="shared" si="5"/>
        <v>25623</v>
      </c>
      <c r="Q147" s="97"/>
      <c r="R147" s="97"/>
      <c r="S147" s="97"/>
      <c r="T147" s="97"/>
      <c r="U147" s="97"/>
      <c r="V147" s="3"/>
    </row>
    <row r="148" spans="1:22" s="10" customFormat="1" x14ac:dyDescent="0.25">
      <c r="A148" s="44">
        <v>45456</v>
      </c>
      <c r="B148" s="45" t="s">
        <v>2422</v>
      </c>
      <c r="C148" s="46" t="s">
        <v>2423</v>
      </c>
      <c r="D148" s="2" t="s">
        <v>34</v>
      </c>
      <c r="E148" s="2" t="s">
        <v>1272</v>
      </c>
      <c r="F148" s="47" t="s">
        <v>44</v>
      </c>
      <c r="G148" s="47" t="s">
        <v>2148</v>
      </c>
      <c r="H148" s="48" t="s">
        <v>2424</v>
      </c>
      <c r="I148" s="49">
        <v>871121</v>
      </c>
      <c r="J148" s="58" t="str">
        <f>VLOOKUP(I148,[1]Hoja6!A$1:B$57,2,FALSE)</f>
        <v>RADIOGRAFIA DE TORAX (P.A.O A.P.Y LATERAL, DECUBITO LATERAL, OBLICUAS O LATERAL CON BARIO)</v>
      </c>
      <c r="K148" s="2"/>
      <c r="L148" s="2" t="s">
        <v>13</v>
      </c>
      <c r="M148" s="49">
        <v>1</v>
      </c>
      <c r="N148" s="57">
        <v>93600</v>
      </c>
      <c r="O148" s="57">
        <f t="shared" si="4"/>
        <v>65519.999999999993</v>
      </c>
      <c r="P148" s="96">
        <f t="shared" si="5"/>
        <v>28080</v>
      </c>
      <c r="Q148" s="97"/>
      <c r="R148" s="97"/>
      <c r="S148" s="97"/>
      <c r="T148" s="97"/>
      <c r="U148" s="97"/>
      <c r="V148" s="3"/>
    </row>
    <row r="149" spans="1:22" s="10" customFormat="1" x14ac:dyDescent="0.25">
      <c r="A149" s="44">
        <v>45456</v>
      </c>
      <c r="B149" s="45" t="s">
        <v>2425</v>
      </c>
      <c r="C149" s="46" t="s">
        <v>2426</v>
      </c>
      <c r="D149" s="2" t="s">
        <v>34</v>
      </c>
      <c r="E149" s="2" t="s">
        <v>251</v>
      </c>
      <c r="F149" s="47" t="s">
        <v>10</v>
      </c>
      <c r="G149" s="47" t="s">
        <v>2148</v>
      </c>
      <c r="H149" s="48" t="s">
        <v>2427</v>
      </c>
      <c r="I149" s="49">
        <v>871121</v>
      </c>
      <c r="J149" s="58" t="str">
        <f>VLOOKUP(I149,[1]Hoja6!A$1:B$57,2,FALSE)</f>
        <v>RADIOGRAFIA DE TORAX (P.A.O A.P.Y LATERAL, DECUBITO LATERAL, OBLICUAS O LATERAL CON BARIO)</v>
      </c>
      <c r="K149" s="2"/>
      <c r="L149" s="2" t="s">
        <v>13</v>
      </c>
      <c r="M149" s="49">
        <v>1</v>
      </c>
      <c r="N149" s="57">
        <v>72000</v>
      </c>
      <c r="O149" s="57">
        <f t="shared" si="4"/>
        <v>50400</v>
      </c>
      <c r="P149" s="96">
        <f t="shared" si="5"/>
        <v>21600</v>
      </c>
      <c r="Q149" s="97"/>
      <c r="R149" s="97"/>
      <c r="S149" s="97"/>
      <c r="T149" s="97"/>
      <c r="U149" s="97"/>
      <c r="V149" s="3"/>
    </row>
    <row r="150" spans="1:22" s="10" customFormat="1" x14ac:dyDescent="0.25">
      <c r="A150" s="44">
        <v>45456</v>
      </c>
      <c r="B150" s="45" t="s">
        <v>2428</v>
      </c>
      <c r="C150" s="46" t="s">
        <v>2429</v>
      </c>
      <c r="D150" s="2" t="s">
        <v>33</v>
      </c>
      <c r="E150" s="2" t="s">
        <v>475</v>
      </c>
      <c r="F150" s="47" t="s">
        <v>10</v>
      </c>
      <c r="G150" s="47" t="s">
        <v>2148</v>
      </c>
      <c r="H150" s="48" t="s">
        <v>2433</v>
      </c>
      <c r="I150" s="49">
        <v>873210</v>
      </c>
      <c r="J150" s="58" t="str">
        <f>VLOOKUP(I150,[1]Hoja6!A$1:B$57,2,FALSE)</f>
        <v>RADIOGRAFIA DE DEDOS EN MANO</v>
      </c>
      <c r="K150" s="2"/>
      <c r="L150" s="2" t="s">
        <v>13</v>
      </c>
      <c r="M150" s="49">
        <v>2</v>
      </c>
      <c r="N150" s="57">
        <v>101340</v>
      </c>
      <c r="O150" s="57">
        <f t="shared" si="4"/>
        <v>70938</v>
      </c>
      <c r="P150" s="96">
        <f t="shared" si="5"/>
        <v>30402</v>
      </c>
      <c r="Q150" s="97"/>
      <c r="R150" s="97"/>
      <c r="S150" s="97"/>
      <c r="T150" s="97"/>
      <c r="U150" s="97"/>
      <c r="V150" s="3"/>
    </row>
    <row r="151" spans="1:22" s="10" customFormat="1" x14ac:dyDescent="0.25">
      <c r="A151" s="44">
        <v>45456</v>
      </c>
      <c r="B151" s="45" t="s">
        <v>2430</v>
      </c>
      <c r="C151" s="46" t="s">
        <v>2431</v>
      </c>
      <c r="D151" s="2" t="s">
        <v>33</v>
      </c>
      <c r="E151" s="2" t="s">
        <v>206</v>
      </c>
      <c r="F151" s="47" t="s">
        <v>44</v>
      </c>
      <c r="G151" s="47" t="s">
        <v>2148</v>
      </c>
      <c r="H151" s="48" t="s">
        <v>2432</v>
      </c>
      <c r="I151" s="48">
        <v>873420</v>
      </c>
      <c r="J151" s="58" t="str">
        <f>VLOOKUP(I151,[1]Hoja6!A$1:B$57,2,FALSE)</f>
        <v>RADIOGRAFIA DE RODILLA AP, LATERAL</v>
      </c>
      <c r="K151" s="2"/>
      <c r="L151" s="2" t="s">
        <v>13</v>
      </c>
      <c r="M151" s="49">
        <v>1</v>
      </c>
      <c r="N151" s="57">
        <v>85410</v>
      </c>
      <c r="O151" s="57">
        <f t="shared" si="4"/>
        <v>59786.999999999993</v>
      </c>
      <c r="P151" s="96">
        <f t="shared" si="5"/>
        <v>25623</v>
      </c>
      <c r="Q151" s="97"/>
      <c r="R151" s="97"/>
      <c r="S151" s="97"/>
      <c r="T151" s="97"/>
      <c r="U151" s="97"/>
      <c r="V151" s="3"/>
    </row>
    <row r="152" spans="1:22" s="10" customFormat="1" x14ac:dyDescent="0.25">
      <c r="A152" s="44">
        <v>45456</v>
      </c>
      <c r="B152" s="45" t="s">
        <v>2430</v>
      </c>
      <c r="C152" s="46" t="s">
        <v>2431</v>
      </c>
      <c r="D152" s="2" t="s">
        <v>33</v>
      </c>
      <c r="E152" s="2" t="s">
        <v>206</v>
      </c>
      <c r="F152" s="47" t="s">
        <v>44</v>
      </c>
      <c r="G152" s="47" t="s">
        <v>2148</v>
      </c>
      <c r="H152" s="48" t="s">
        <v>2432</v>
      </c>
      <c r="I152" s="48">
        <v>873422</v>
      </c>
      <c r="J152" s="58" t="str">
        <f>VLOOKUP(I152,[1]Hoja6!A$1:B$57,2,FALSE)</f>
        <v>RADIOGRAFIA DE RODILLAS COMPARATIVAS POSICION VERTICAL (UNICAMENTE VISTA ANTEROPOSTERIOR)    (54)</v>
      </c>
      <c r="K152" s="2"/>
      <c r="L152" s="2" t="s">
        <v>13</v>
      </c>
      <c r="M152" s="49">
        <v>1</v>
      </c>
      <c r="N152" s="57">
        <v>38610</v>
      </c>
      <c r="O152" s="57">
        <f t="shared" si="4"/>
        <v>27027</v>
      </c>
      <c r="P152" s="96">
        <f t="shared" si="5"/>
        <v>11583</v>
      </c>
      <c r="Q152" s="97"/>
      <c r="R152" s="97"/>
      <c r="S152" s="97"/>
      <c r="T152" s="97"/>
      <c r="U152" s="97"/>
      <c r="V152" s="3"/>
    </row>
    <row r="153" spans="1:22" s="10" customFormat="1" x14ac:dyDescent="0.25">
      <c r="A153" s="44">
        <v>45456</v>
      </c>
      <c r="B153" s="45" t="s">
        <v>2430</v>
      </c>
      <c r="C153" s="46" t="s">
        <v>2431</v>
      </c>
      <c r="D153" s="2" t="s">
        <v>33</v>
      </c>
      <c r="E153" s="2" t="s">
        <v>206</v>
      </c>
      <c r="F153" s="47" t="s">
        <v>44</v>
      </c>
      <c r="G153" s="47" t="s">
        <v>2148</v>
      </c>
      <c r="H153" s="48" t="s">
        <v>2432</v>
      </c>
      <c r="I153" s="48">
        <v>873411</v>
      </c>
      <c r="J153" s="58" t="str">
        <f>VLOOKUP(I153,[1]Hoja6!A$1:B$57,2,FALSE)</f>
        <v>RADIOGRAFIA DE PELVIS O  ARTICULACION COXO-FEMORAL  (AP, LATERAL )</v>
      </c>
      <c r="K153" s="2"/>
      <c r="L153" s="2" t="s">
        <v>13</v>
      </c>
      <c r="M153" s="49">
        <v>1</v>
      </c>
      <c r="N153" s="57">
        <v>72540</v>
      </c>
      <c r="O153" s="57">
        <f t="shared" si="4"/>
        <v>50778</v>
      </c>
      <c r="P153" s="96">
        <f t="shared" si="5"/>
        <v>21762</v>
      </c>
      <c r="Q153" s="97"/>
      <c r="R153" s="97"/>
      <c r="S153" s="97"/>
      <c r="T153" s="97"/>
      <c r="U153" s="97"/>
      <c r="V153" s="3"/>
    </row>
    <row r="154" spans="1:22" s="10" customFormat="1" x14ac:dyDescent="0.25">
      <c r="A154" s="44">
        <v>45456</v>
      </c>
      <c r="B154" s="45" t="s">
        <v>2430</v>
      </c>
      <c r="C154" s="46" t="s">
        <v>2431</v>
      </c>
      <c r="D154" s="2" t="s">
        <v>33</v>
      </c>
      <c r="E154" s="2" t="s">
        <v>206</v>
      </c>
      <c r="F154" s="47" t="s">
        <v>44</v>
      </c>
      <c r="G154" s="47" t="s">
        <v>2148</v>
      </c>
      <c r="H154" s="48" t="s">
        <v>2432</v>
      </c>
      <c r="I154" s="48">
        <v>873412</v>
      </c>
      <c r="J154" s="58" t="str">
        <f>VLOOKUP(I154,[1]Hoja6!A$1:B$57,2,FALSE)</f>
        <v>RADIOGRAFIA DE PELVIS (CADERA) COMPARATIVA    (54)</v>
      </c>
      <c r="K154" s="2"/>
      <c r="L154" s="2" t="s">
        <v>13</v>
      </c>
      <c r="M154" s="49">
        <v>1</v>
      </c>
      <c r="N154" s="57">
        <v>38610</v>
      </c>
      <c r="O154" s="57">
        <f t="shared" si="4"/>
        <v>27027</v>
      </c>
      <c r="P154" s="96">
        <f t="shared" si="5"/>
        <v>11583</v>
      </c>
      <c r="Q154" s="97"/>
      <c r="R154" s="97"/>
      <c r="S154" s="97"/>
      <c r="T154" s="97"/>
      <c r="U154" s="97"/>
      <c r="V154" s="3"/>
    </row>
    <row r="155" spans="1:22" s="10" customFormat="1" x14ac:dyDescent="0.25">
      <c r="A155" s="44">
        <v>45456</v>
      </c>
      <c r="B155" s="45" t="s">
        <v>2434</v>
      </c>
      <c r="C155" s="46" t="s">
        <v>2435</v>
      </c>
      <c r="D155" s="2" t="s">
        <v>33</v>
      </c>
      <c r="E155" s="2" t="s">
        <v>386</v>
      </c>
      <c r="F155" s="47" t="s">
        <v>2122</v>
      </c>
      <c r="G155" s="47" t="s">
        <v>2148</v>
      </c>
      <c r="H155" s="48" t="s">
        <v>2436</v>
      </c>
      <c r="I155" s="48">
        <v>873206</v>
      </c>
      <c r="J155" s="58" t="str">
        <f>VLOOKUP(I155,[1]Hoja6!A$1:B$57,2,FALSE)</f>
        <v>RADIOGRAFIA DE MUÑECA</v>
      </c>
      <c r="K155" s="2"/>
      <c r="L155" s="2" t="s">
        <v>13</v>
      </c>
      <c r="M155" s="49">
        <v>1</v>
      </c>
      <c r="N155" s="57">
        <v>73200</v>
      </c>
      <c r="O155" s="57">
        <f t="shared" si="4"/>
        <v>51240</v>
      </c>
      <c r="P155" s="96">
        <f t="shared" si="5"/>
        <v>21960</v>
      </c>
      <c r="Q155" s="97"/>
      <c r="R155" s="97"/>
      <c r="S155" s="97"/>
      <c r="T155" s="97"/>
      <c r="U155" s="97"/>
      <c r="V155" s="3"/>
    </row>
    <row r="156" spans="1:22" s="10" customFormat="1" x14ac:dyDescent="0.25">
      <c r="A156" s="44">
        <v>45456</v>
      </c>
      <c r="B156" s="45" t="s">
        <v>681</v>
      </c>
      <c r="C156" s="46" t="s">
        <v>2437</v>
      </c>
      <c r="D156" s="2" t="s">
        <v>33</v>
      </c>
      <c r="E156" s="2" t="s">
        <v>37</v>
      </c>
      <c r="F156" s="47" t="s">
        <v>10</v>
      </c>
      <c r="G156" s="47" t="s">
        <v>217</v>
      </c>
      <c r="H156" s="48" t="s">
        <v>2438</v>
      </c>
      <c r="I156" s="49">
        <v>871121</v>
      </c>
      <c r="J156" s="58" t="str">
        <f>VLOOKUP(I156,[1]Hoja6!A$1:B$57,2,FALSE)</f>
        <v>RADIOGRAFIA DE TORAX (P.A.O A.P.Y LATERAL, DECUBITO LATERAL, OBLICUAS O LATERAL CON BARIO)</v>
      </c>
      <c r="K156" s="2"/>
      <c r="L156" s="2" t="s">
        <v>13</v>
      </c>
      <c r="M156" s="49">
        <v>1</v>
      </c>
      <c r="N156" s="57">
        <v>0</v>
      </c>
      <c r="O156" s="57">
        <f t="shared" si="4"/>
        <v>0</v>
      </c>
      <c r="P156" s="96">
        <f t="shared" si="5"/>
        <v>0</v>
      </c>
      <c r="Q156" s="97"/>
      <c r="R156" s="97"/>
      <c r="S156" s="97"/>
      <c r="T156" s="97"/>
      <c r="U156" s="97"/>
      <c r="V156" s="3"/>
    </row>
    <row r="157" spans="1:22" s="10" customFormat="1" x14ac:dyDescent="0.25">
      <c r="A157" s="44">
        <v>45456</v>
      </c>
      <c r="B157" s="45" t="s">
        <v>2439</v>
      </c>
      <c r="C157" s="46" t="s">
        <v>2440</v>
      </c>
      <c r="D157" s="2" t="s">
        <v>33</v>
      </c>
      <c r="E157" s="2" t="s">
        <v>53</v>
      </c>
      <c r="F157" s="47" t="s">
        <v>2122</v>
      </c>
      <c r="G157" s="47" t="s">
        <v>2148</v>
      </c>
      <c r="H157" s="48" t="s">
        <v>2441</v>
      </c>
      <c r="I157" s="49">
        <v>871121</v>
      </c>
      <c r="J157" s="58" t="str">
        <f>VLOOKUP(I157,[1]Hoja6!A$1:B$57,2,FALSE)</f>
        <v>RADIOGRAFIA DE TORAX (P.A.O A.P.Y LATERAL, DECUBITO LATERAL, OBLICUAS O LATERAL CON BARIO)</v>
      </c>
      <c r="K157" s="2"/>
      <c r="L157" s="2" t="s">
        <v>13</v>
      </c>
      <c r="M157" s="49">
        <v>1</v>
      </c>
      <c r="N157" s="57">
        <v>104000</v>
      </c>
      <c r="O157" s="57">
        <f t="shared" si="4"/>
        <v>72800</v>
      </c>
      <c r="P157" s="96">
        <f t="shared" si="5"/>
        <v>31200</v>
      </c>
      <c r="Q157" s="97"/>
      <c r="R157" s="97"/>
      <c r="S157" s="97"/>
      <c r="T157" s="97"/>
      <c r="U157" s="97"/>
      <c r="V157" s="3"/>
    </row>
    <row r="158" spans="1:22" s="10" customFormat="1" x14ac:dyDescent="0.25">
      <c r="A158" s="44">
        <v>45456</v>
      </c>
      <c r="B158" s="45" t="s">
        <v>1277</v>
      </c>
      <c r="C158" s="46" t="s">
        <v>1278</v>
      </c>
      <c r="D158" s="2" t="s">
        <v>33</v>
      </c>
      <c r="E158" s="2" t="s">
        <v>333</v>
      </c>
      <c r="F158" s="47" t="s">
        <v>10</v>
      </c>
      <c r="G158" s="47" t="s">
        <v>2148</v>
      </c>
      <c r="H158" s="48" t="s">
        <v>2442</v>
      </c>
      <c r="I158" s="49">
        <v>873420</v>
      </c>
      <c r="J158" s="58" t="str">
        <f>VLOOKUP(I158,[1]Hoja6!A$1:B$57,2,FALSE)</f>
        <v>RADIOGRAFIA DE RODILLA AP, LATERAL</v>
      </c>
      <c r="K158" s="2"/>
      <c r="L158" s="2" t="s">
        <v>13</v>
      </c>
      <c r="M158" s="49">
        <v>1</v>
      </c>
      <c r="N158" s="57">
        <v>65700</v>
      </c>
      <c r="O158" s="57">
        <f t="shared" si="4"/>
        <v>45990</v>
      </c>
      <c r="P158" s="96">
        <f t="shared" si="5"/>
        <v>19710</v>
      </c>
      <c r="Q158" s="97"/>
      <c r="R158" s="97"/>
      <c r="S158" s="97"/>
      <c r="T158" s="97"/>
      <c r="U158" s="97"/>
      <c r="V158" s="3"/>
    </row>
    <row r="159" spans="1:22" s="10" customFormat="1" x14ac:dyDescent="0.25">
      <c r="A159" s="44">
        <v>45456</v>
      </c>
      <c r="B159" s="45" t="s">
        <v>2446</v>
      </c>
      <c r="C159" s="46" t="s">
        <v>2443</v>
      </c>
      <c r="D159" s="2" t="s">
        <v>1171</v>
      </c>
      <c r="E159" s="2" t="s">
        <v>2444</v>
      </c>
      <c r="F159" s="47" t="s">
        <v>2445</v>
      </c>
      <c r="G159" s="47" t="s">
        <v>217</v>
      </c>
      <c r="H159" s="48" t="s">
        <v>2447</v>
      </c>
      <c r="I159" s="49">
        <v>873333</v>
      </c>
      <c r="J159" s="58" t="str">
        <f>VLOOKUP(I159,[1]Hoja6!A$1:B$57,2,FALSE)</f>
        <v>RADIOGRAFÍA DE PIE (AP, LATERAL Y OBLICUA)</v>
      </c>
      <c r="K159" s="2"/>
      <c r="L159" s="2" t="s">
        <v>13</v>
      </c>
      <c r="M159" s="49">
        <v>1</v>
      </c>
      <c r="N159" s="57">
        <v>0</v>
      </c>
      <c r="O159" s="57">
        <f t="shared" si="4"/>
        <v>0</v>
      </c>
      <c r="P159" s="96">
        <f t="shared" si="5"/>
        <v>0</v>
      </c>
      <c r="Q159" s="97"/>
      <c r="R159" s="97"/>
      <c r="S159" s="97"/>
      <c r="T159" s="97"/>
      <c r="U159" s="97"/>
      <c r="V159" s="3"/>
    </row>
    <row r="160" spans="1:22" s="10" customFormat="1" x14ac:dyDescent="0.25">
      <c r="A160" s="44">
        <v>45456</v>
      </c>
      <c r="B160" s="45" t="s">
        <v>2446</v>
      </c>
      <c r="C160" s="46" t="s">
        <v>2443</v>
      </c>
      <c r="D160" s="2" t="s">
        <v>1171</v>
      </c>
      <c r="E160" s="2" t="s">
        <v>2444</v>
      </c>
      <c r="F160" s="47" t="s">
        <v>2445</v>
      </c>
      <c r="G160" s="47" t="s">
        <v>217</v>
      </c>
      <c r="H160" s="48" t="s">
        <v>2447</v>
      </c>
      <c r="I160" s="49">
        <v>873431</v>
      </c>
      <c r="J160" s="58" t="str">
        <f>VLOOKUP(I160,[1]Hoja6!A$1:B$57,2,FALSE)</f>
        <v>RADIOGRAFIA DE TOBILLO AP LATERAL Y ROTACION INTERNA</v>
      </c>
      <c r="K160" s="2"/>
      <c r="L160" s="2" t="s">
        <v>13</v>
      </c>
      <c r="M160" s="49">
        <v>1</v>
      </c>
      <c r="N160" s="57">
        <v>0</v>
      </c>
      <c r="O160" s="57">
        <f t="shared" si="4"/>
        <v>0</v>
      </c>
      <c r="P160" s="96">
        <f t="shared" si="5"/>
        <v>0</v>
      </c>
      <c r="Q160" s="97"/>
      <c r="R160" s="97"/>
      <c r="S160" s="97"/>
      <c r="T160" s="97"/>
      <c r="U160" s="97"/>
      <c r="V160" s="3"/>
    </row>
    <row r="161" spans="1:22" s="10" customFormat="1" x14ac:dyDescent="0.25">
      <c r="A161" s="44">
        <v>45456</v>
      </c>
      <c r="B161" s="45" t="s">
        <v>2448</v>
      </c>
      <c r="C161" s="46" t="s">
        <v>2449</v>
      </c>
      <c r="D161" s="2" t="s">
        <v>34</v>
      </c>
      <c r="E161" s="2" t="s">
        <v>267</v>
      </c>
      <c r="F161" s="47" t="s">
        <v>16</v>
      </c>
      <c r="G161" s="47" t="s">
        <v>217</v>
      </c>
      <c r="H161" s="48" t="s">
        <v>2450</v>
      </c>
      <c r="I161" s="49">
        <v>871121</v>
      </c>
      <c r="J161" s="58" t="str">
        <f>VLOOKUP(I161,[1]Hoja6!A$1:B$57,2,FALSE)</f>
        <v>RADIOGRAFIA DE TORAX (P.A.O A.P.Y LATERAL, DECUBITO LATERAL, OBLICUAS O LATERAL CON BARIO)</v>
      </c>
      <c r="K161" s="2"/>
      <c r="L161" s="2" t="s">
        <v>13</v>
      </c>
      <c r="M161" s="49">
        <v>1</v>
      </c>
      <c r="N161" s="57">
        <v>0</v>
      </c>
      <c r="O161" s="57">
        <f t="shared" si="4"/>
        <v>0</v>
      </c>
      <c r="P161" s="96">
        <f t="shared" si="5"/>
        <v>0</v>
      </c>
      <c r="Q161" s="97"/>
      <c r="R161" s="97"/>
      <c r="S161" s="97"/>
      <c r="T161" s="97"/>
      <c r="U161" s="97"/>
      <c r="V161" s="3"/>
    </row>
    <row r="162" spans="1:22" s="10" customFormat="1" x14ac:dyDescent="0.25">
      <c r="A162" s="44">
        <v>45456</v>
      </c>
      <c r="B162" s="45" t="s">
        <v>2451</v>
      </c>
      <c r="C162" s="46" t="s">
        <v>2452</v>
      </c>
      <c r="D162" s="2" t="s">
        <v>33</v>
      </c>
      <c r="E162" s="2" t="s">
        <v>344</v>
      </c>
      <c r="F162" s="47" t="s">
        <v>10</v>
      </c>
      <c r="G162" s="47" t="s">
        <v>2148</v>
      </c>
      <c r="H162" s="48" t="s">
        <v>2453</v>
      </c>
      <c r="I162" s="49">
        <v>873411</v>
      </c>
      <c r="J162" s="58" t="str">
        <f>VLOOKUP(I162,[1]Hoja6!A$1:B$57,2,FALSE)</f>
        <v>RADIOGRAFIA DE PELVIS O  ARTICULACION COXO-FEMORAL  (AP, LATERAL )</v>
      </c>
      <c r="K162" s="2"/>
      <c r="L162" s="2" t="s">
        <v>13</v>
      </c>
      <c r="M162" s="49">
        <v>1</v>
      </c>
      <c r="N162" s="57">
        <v>111600</v>
      </c>
      <c r="O162" s="57">
        <f t="shared" si="4"/>
        <v>78120</v>
      </c>
      <c r="P162" s="96">
        <f t="shared" si="5"/>
        <v>33480</v>
      </c>
      <c r="Q162" s="97"/>
      <c r="R162" s="97"/>
      <c r="S162" s="97"/>
      <c r="T162" s="97"/>
      <c r="U162" s="97"/>
      <c r="V162" s="3"/>
    </row>
    <row r="163" spans="1:22" s="10" customFormat="1" x14ac:dyDescent="0.25">
      <c r="A163" s="44">
        <v>45456</v>
      </c>
      <c r="B163" s="45" t="s">
        <v>2451</v>
      </c>
      <c r="C163" s="46" t="s">
        <v>2452</v>
      </c>
      <c r="D163" s="2" t="s">
        <v>33</v>
      </c>
      <c r="E163" s="2" t="s">
        <v>344</v>
      </c>
      <c r="F163" s="47" t="s">
        <v>10</v>
      </c>
      <c r="G163" s="47" t="s">
        <v>2148</v>
      </c>
      <c r="H163" s="48" t="s">
        <v>2453</v>
      </c>
      <c r="I163" s="49">
        <v>873412</v>
      </c>
      <c r="J163" s="58" t="str">
        <f>VLOOKUP(I163,[1]Hoja6!A$1:B$57,2,FALSE)</f>
        <v>RADIOGRAFIA DE PELVIS (CADERA) COMPARATIVA    (54)</v>
      </c>
      <c r="K163" s="2"/>
      <c r="L163" s="2" t="s">
        <v>13</v>
      </c>
      <c r="M163" s="49">
        <v>1</v>
      </c>
      <c r="N163" s="57">
        <v>29700</v>
      </c>
      <c r="O163" s="57">
        <f t="shared" si="4"/>
        <v>20790</v>
      </c>
      <c r="P163" s="96">
        <f t="shared" si="5"/>
        <v>8910</v>
      </c>
      <c r="Q163" s="97"/>
      <c r="R163" s="97"/>
      <c r="S163" s="97"/>
      <c r="T163" s="97"/>
      <c r="U163" s="97"/>
      <c r="V163" s="3"/>
    </row>
    <row r="164" spans="1:22" s="10" customFormat="1" x14ac:dyDescent="0.25">
      <c r="A164" s="44">
        <v>45456</v>
      </c>
      <c r="B164" s="45" t="s">
        <v>2460</v>
      </c>
      <c r="C164" s="46" t="s">
        <v>2461</v>
      </c>
      <c r="D164" s="2" t="s">
        <v>1171</v>
      </c>
      <c r="E164" s="2" t="s">
        <v>2465</v>
      </c>
      <c r="F164" s="47" t="s">
        <v>44</v>
      </c>
      <c r="G164" s="47" t="s">
        <v>2148</v>
      </c>
      <c r="H164" s="48" t="s">
        <v>2466</v>
      </c>
      <c r="I164" s="49">
        <v>873411</v>
      </c>
      <c r="J164" s="58" t="str">
        <f>VLOOKUP(I164,[1]Hoja6!A$1:B$57,2,FALSE)</f>
        <v>RADIOGRAFIA DE PELVIS O  ARTICULACION COXO-FEMORAL  (AP, LATERAL )</v>
      </c>
      <c r="K164" s="2"/>
      <c r="L164" s="2" t="s">
        <v>13</v>
      </c>
      <c r="M164" s="49">
        <v>1</v>
      </c>
      <c r="N164" s="57">
        <v>75540</v>
      </c>
      <c r="O164" s="57">
        <f t="shared" si="4"/>
        <v>52878</v>
      </c>
      <c r="P164" s="96">
        <f t="shared" si="5"/>
        <v>22662</v>
      </c>
      <c r="Q164" s="97"/>
      <c r="R164" s="97"/>
      <c r="S164" s="97"/>
      <c r="T164" s="97"/>
      <c r="U164" s="97"/>
      <c r="V164" s="3"/>
    </row>
    <row r="165" spans="1:22" s="10" customFormat="1" x14ac:dyDescent="0.25">
      <c r="A165" s="44">
        <v>45456</v>
      </c>
      <c r="B165" s="45" t="s">
        <v>2460</v>
      </c>
      <c r="C165" s="46" t="s">
        <v>2461</v>
      </c>
      <c r="D165" s="2" t="s">
        <v>33</v>
      </c>
      <c r="E165" s="2" t="s">
        <v>425</v>
      </c>
      <c r="F165" s="47" t="s">
        <v>44</v>
      </c>
      <c r="G165" s="47" t="s">
        <v>2148</v>
      </c>
      <c r="H165" s="48" t="s">
        <v>2466</v>
      </c>
      <c r="I165" s="49">
        <v>873412</v>
      </c>
      <c r="J165" s="58" t="str">
        <f>VLOOKUP(I165,[1]Hoja6!A$1:B$57,2,FALSE)</f>
        <v>RADIOGRAFIA DE PELVIS (CADERA) COMPARATIVA    (54)</v>
      </c>
      <c r="K165" s="2"/>
      <c r="L165" s="2" t="s">
        <v>13</v>
      </c>
      <c r="M165" s="49">
        <v>1</v>
      </c>
      <c r="N165" s="57">
        <v>38610</v>
      </c>
      <c r="O165" s="57">
        <f t="shared" si="4"/>
        <v>27027</v>
      </c>
      <c r="P165" s="96">
        <f t="shared" si="5"/>
        <v>11583</v>
      </c>
      <c r="Q165" s="97"/>
      <c r="R165" s="97"/>
      <c r="S165" s="97"/>
      <c r="T165" s="97"/>
      <c r="U165" s="97"/>
      <c r="V165" s="3"/>
    </row>
    <row r="166" spans="1:22" s="10" customFormat="1" x14ac:dyDescent="0.25">
      <c r="A166" s="44">
        <v>45456</v>
      </c>
      <c r="B166" s="45" t="s">
        <v>2460</v>
      </c>
      <c r="C166" s="46" t="s">
        <v>2461</v>
      </c>
      <c r="D166" s="2" t="s">
        <v>33</v>
      </c>
      <c r="E166" s="2" t="s">
        <v>425</v>
      </c>
      <c r="F166" s="47" t="s">
        <v>44</v>
      </c>
      <c r="G166" s="47" t="s">
        <v>2148</v>
      </c>
      <c r="H166" s="48" t="s">
        <v>2466</v>
      </c>
      <c r="I166" s="49">
        <v>873422</v>
      </c>
      <c r="J166" s="58" t="str">
        <f>VLOOKUP(I166,[1]Hoja6!A$1:B$57,2,FALSE)</f>
        <v>RADIOGRAFIA DE RODILLAS COMPARATIVAS POSICION VERTICAL (UNICAMENTE VISTA ANTEROPOSTERIOR)    (54)</v>
      </c>
      <c r="K166" s="2"/>
      <c r="L166" s="2" t="s">
        <v>13</v>
      </c>
      <c r="M166" s="49">
        <v>1</v>
      </c>
      <c r="N166" s="57">
        <v>38610</v>
      </c>
      <c r="O166" s="57">
        <f t="shared" si="4"/>
        <v>27027</v>
      </c>
      <c r="P166" s="96">
        <f t="shared" si="5"/>
        <v>11583</v>
      </c>
      <c r="Q166" s="97"/>
      <c r="R166" s="97"/>
      <c r="S166" s="97"/>
      <c r="T166" s="97"/>
      <c r="U166" s="97"/>
      <c r="V166" s="3"/>
    </row>
    <row r="167" spans="1:22" s="10" customFormat="1" x14ac:dyDescent="0.25">
      <c r="A167" s="44">
        <v>45456</v>
      </c>
      <c r="B167" s="45" t="s">
        <v>2460</v>
      </c>
      <c r="C167" s="46" t="s">
        <v>2461</v>
      </c>
      <c r="D167" s="2" t="s">
        <v>33</v>
      </c>
      <c r="E167" s="2" t="s">
        <v>425</v>
      </c>
      <c r="F167" s="47" t="s">
        <v>44</v>
      </c>
      <c r="G167" s="47" t="s">
        <v>2148</v>
      </c>
      <c r="H167" s="48" t="s">
        <v>2466</v>
      </c>
      <c r="I167" s="49">
        <v>873420</v>
      </c>
      <c r="J167" s="58" t="str">
        <f>VLOOKUP(I167,[1]Hoja6!A$1:B$57,2,FALSE)</f>
        <v>RADIOGRAFIA DE RODILLA AP, LATERAL</v>
      </c>
      <c r="K167" s="2"/>
      <c r="L167" s="2" t="s">
        <v>13</v>
      </c>
      <c r="M167" s="49">
        <v>1</v>
      </c>
      <c r="N167" s="57">
        <v>85410</v>
      </c>
      <c r="O167" s="57">
        <f t="shared" si="4"/>
        <v>59786.999999999993</v>
      </c>
      <c r="P167" s="96">
        <f t="shared" si="5"/>
        <v>25623</v>
      </c>
      <c r="Q167" s="97"/>
      <c r="R167" s="97"/>
      <c r="S167" s="97"/>
      <c r="T167" s="97"/>
      <c r="U167" s="97"/>
      <c r="V167" s="3"/>
    </row>
    <row r="168" spans="1:22" s="10" customFormat="1" x14ac:dyDescent="0.25">
      <c r="A168" s="44">
        <v>45456</v>
      </c>
      <c r="B168" s="89" t="s">
        <v>2454</v>
      </c>
      <c r="C168" s="46" t="s">
        <v>2455</v>
      </c>
      <c r="D168" s="2" t="s">
        <v>33</v>
      </c>
      <c r="E168" s="2" t="s">
        <v>251</v>
      </c>
      <c r="F168" s="47" t="s">
        <v>10</v>
      </c>
      <c r="G168" s="47" t="s">
        <v>217</v>
      </c>
      <c r="H168" s="48" t="s">
        <v>2456</v>
      </c>
      <c r="I168" s="49">
        <v>871010</v>
      </c>
      <c r="J168" s="58" t="str">
        <f>VLOOKUP(I168,[1]Hoja6!A$1:B$57,2,FALSE)</f>
        <v>RADIOGRAFIA DE COLUMNA CERVICAL</v>
      </c>
      <c r="K168" s="2"/>
      <c r="L168" s="2" t="s">
        <v>13</v>
      </c>
      <c r="M168" s="49">
        <v>1</v>
      </c>
      <c r="N168" s="57">
        <v>0</v>
      </c>
      <c r="O168" s="57">
        <f t="shared" si="4"/>
        <v>0</v>
      </c>
      <c r="P168" s="96">
        <f t="shared" si="5"/>
        <v>0</v>
      </c>
      <c r="Q168" s="97"/>
      <c r="R168" s="97"/>
      <c r="S168" s="97"/>
      <c r="T168" s="97"/>
      <c r="U168" s="97"/>
      <c r="V168" s="3"/>
    </row>
    <row r="169" spans="1:22" s="10" customFormat="1" x14ac:dyDescent="0.25">
      <c r="A169" s="44">
        <v>45456</v>
      </c>
      <c r="B169" s="89" t="s">
        <v>2454</v>
      </c>
      <c r="C169" s="46" t="s">
        <v>2455</v>
      </c>
      <c r="D169" s="2" t="s">
        <v>33</v>
      </c>
      <c r="E169" s="2" t="s">
        <v>251</v>
      </c>
      <c r="F169" s="47" t="s">
        <v>10</v>
      </c>
      <c r="G169" s="47" t="s">
        <v>217</v>
      </c>
      <c r="H169" s="48" t="s">
        <v>2456</v>
      </c>
      <c r="I169" s="49">
        <v>873313</v>
      </c>
      <c r="J169" s="58" t="str">
        <f>VLOOKUP(I169,[1]Hoja6!A$1:B$57,2,FALSE)</f>
        <v>RADIOGRAFIA DE PIERNA AP Y LATERAL</v>
      </c>
      <c r="K169" s="2"/>
      <c r="L169" s="2" t="s">
        <v>13</v>
      </c>
      <c r="M169" s="49">
        <v>1</v>
      </c>
      <c r="N169" s="57">
        <v>0</v>
      </c>
      <c r="O169" s="57">
        <f t="shared" si="4"/>
        <v>0</v>
      </c>
      <c r="P169" s="96">
        <f t="shared" si="5"/>
        <v>0</v>
      </c>
      <c r="Q169" s="97"/>
      <c r="R169" s="97"/>
      <c r="S169" s="97"/>
      <c r="T169" s="97"/>
      <c r="U169" s="97"/>
      <c r="V169" s="3"/>
    </row>
    <row r="170" spans="1:22" s="10" customFormat="1" x14ac:dyDescent="0.25">
      <c r="A170" s="44">
        <v>45456</v>
      </c>
      <c r="B170" s="89" t="s">
        <v>2454</v>
      </c>
      <c r="C170" s="46" t="s">
        <v>2455</v>
      </c>
      <c r="D170" s="2" t="s">
        <v>33</v>
      </c>
      <c r="E170" s="2" t="s">
        <v>251</v>
      </c>
      <c r="F170" s="47" t="s">
        <v>10</v>
      </c>
      <c r="G170" s="47" t="s">
        <v>217</v>
      </c>
      <c r="H170" s="48" t="s">
        <v>2456</v>
      </c>
      <c r="I170" s="49">
        <v>873420</v>
      </c>
      <c r="J170" s="58" t="str">
        <f>VLOOKUP(I170,[1]Hoja6!A$1:B$57,2,FALSE)</f>
        <v>RADIOGRAFIA DE RODILLA AP, LATERAL</v>
      </c>
      <c r="K170" s="2"/>
      <c r="L170" s="2" t="s">
        <v>13</v>
      </c>
      <c r="M170" s="49">
        <v>1</v>
      </c>
      <c r="N170" s="57">
        <v>0</v>
      </c>
      <c r="O170" s="57">
        <f t="shared" si="4"/>
        <v>0</v>
      </c>
      <c r="P170" s="96">
        <f t="shared" si="5"/>
        <v>0</v>
      </c>
      <c r="Q170" s="97"/>
      <c r="R170" s="97"/>
      <c r="S170" s="97"/>
      <c r="T170" s="97"/>
      <c r="U170" s="97"/>
      <c r="V170" s="3"/>
    </row>
    <row r="171" spans="1:22" s="10" customFormat="1" x14ac:dyDescent="0.25">
      <c r="A171" s="44">
        <v>45456</v>
      </c>
      <c r="B171" s="45" t="s">
        <v>2457</v>
      </c>
      <c r="C171" s="46" t="s">
        <v>2458</v>
      </c>
      <c r="D171" s="2" t="s">
        <v>34</v>
      </c>
      <c r="E171" s="2" t="s">
        <v>409</v>
      </c>
      <c r="F171" s="47" t="s">
        <v>44</v>
      </c>
      <c r="G171" s="47" t="s">
        <v>217</v>
      </c>
      <c r="H171" s="48" t="s">
        <v>2459</v>
      </c>
      <c r="I171" s="49">
        <v>873333</v>
      </c>
      <c r="J171" s="58" t="str">
        <f>VLOOKUP(I171,[1]Hoja6!A$1:B$57,2,FALSE)</f>
        <v>RADIOGRAFÍA DE PIE (AP, LATERAL Y OBLICUA)</v>
      </c>
      <c r="K171" s="2"/>
      <c r="L171" s="2" t="s">
        <v>13</v>
      </c>
      <c r="M171" s="49">
        <v>1</v>
      </c>
      <c r="N171" s="57">
        <v>0</v>
      </c>
      <c r="O171" s="57">
        <f t="shared" si="4"/>
        <v>0</v>
      </c>
      <c r="P171" s="96">
        <f t="shared" si="5"/>
        <v>0</v>
      </c>
      <c r="Q171" s="97"/>
      <c r="R171" s="97"/>
      <c r="S171" s="97"/>
      <c r="T171" s="97"/>
      <c r="U171" s="97"/>
      <c r="V171" s="3"/>
    </row>
    <row r="172" spans="1:22" s="10" customFormat="1" x14ac:dyDescent="0.25">
      <c r="A172" s="44">
        <v>45456</v>
      </c>
      <c r="B172" s="45" t="s">
        <v>2462</v>
      </c>
      <c r="C172" s="46" t="s">
        <v>2463</v>
      </c>
      <c r="D172" s="2" t="s">
        <v>34</v>
      </c>
      <c r="E172" s="2" t="s">
        <v>391</v>
      </c>
      <c r="F172" s="47" t="s">
        <v>10</v>
      </c>
      <c r="G172" s="47" t="s">
        <v>217</v>
      </c>
      <c r="H172" s="48" t="s">
        <v>2464</v>
      </c>
      <c r="I172" s="49">
        <v>873206</v>
      </c>
      <c r="J172" s="58" t="str">
        <f>VLOOKUP(I172,[1]Hoja6!A$1:B$57,2,FALSE)</f>
        <v>RADIOGRAFIA DE MUÑECA</v>
      </c>
      <c r="K172" s="2"/>
      <c r="L172" s="2" t="s">
        <v>13</v>
      </c>
      <c r="M172" s="49">
        <v>1</v>
      </c>
      <c r="N172" s="57">
        <v>0</v>
      </c>
      <c r="O172" s="57">
        <f t="shared" si="4"/>
        <v>0</v>
      </c>
      <c r="P172" s="96">
        <f t="shared" si="5"/>
        <v>0</v>
      </c>
      <c r="Q172" s="97"/>
      <c r="R172" s="97"/>
      <c r="S172" s="97"/>
      <c r="T172" s="97"/>
      <c r="U172" s="97"/>
      <c r="V172" s="3"/>
    </row>
    <row r="173" spans="1:22" s="10" customFormat="1" x14ac:dyDescent="0.25">
      <c r="A173" s="44">
        <v>45456</v>
      </c>
      <c r="B173" s="45" t="s">
        <v>2467</v>
      </c>
      <c r="C173" s="46" t="s">
        <v>2468</v>
      </c>
      <c r="D173" s="2" t="s">
        <v>33</v>
      </c>
      <c r="E173" s="2" t="s">
        <v>425</v>
      </c>
      <c r="F173" s="47" t="s">
        <v>10</v>
      </c>
      <c r="G173" s="47" t="s">
        <v>217</v>
      </c>
      <c r="H173" s="48" t="s">
        <v>2469</v>
      </c>
      <c r="I173" s="49">
        <v>871121</v>
      </c>
      <c r="J173" s="58" t="str">
        <f>VLOOKUP(I173,[1]Hoja6!A$1:B$57,2,FALSE)</f>
        <v>RADIOGRAFIA DE TORAX (P.A.O A.P.Y LATERAL, DECUBITO LATERAL, OBLICUAS O LATERAL CON BARIO)</v>
      </c>
      <c r="K173" s="2"/>
      <c r="L173" s="2" t="s">
        <v>13</v>
      </c>
      <c r="M173" s="49">
        <v>1</v>
      </c>
      <c r="N173" s="57">
        <v>0</v>
      </c>
      <c r="O173" s="57">
        <f t="shared" si="4"/>
        <v>0</v>
      </c>
      <c r="P173" s="96">
        <f t="shared" si="5"/>
        <v>0</v>
      </c>
      <c r="Q173" s="97"/>
      <c r="R173" s="97"/>
      <c r="S173" s="97"/>
      <c r="T173" s="97"/>
      <c r="U173" s="97"/>
      <c r="V173" s="3"/>
    </row>
    <row r="174" spans="1:22" s="10" customFormat="1" x14ac:dyDescent="0.25">
      <c r="A174" s="44">
        <v>45456</v>
      </c>
      <c r="B174" s="45" t="s">
        <v>2470</v>
      </c>
      <c r="C174" s="46" t="s">
        <v>2471</v>
      </c>
      <c r="D174" s="2" t="s">
        <v>34</v>
      </c>
      <c r="E174" s="2" t="s">
        <v>29</v>
      </c>
      <c r="F174" s="47" t="s">
        <v>10</v>
      </c>
      <c r="G174" s="47" t="s">
        <v>217</v>
      </c>
      <c r="H174" s="48" t="s">
        <v>2472</v>
      </c>
      <c r="I174" s="49">
        <v>870001</v>
      </c>
      <c r="J174" s="58" t="str">
        <f>VLOOKUP(I174,[1]Hoja6!A$1:B$57,2,FALSE)</f>
        <v>RADIOGRAFIA DE CRANEO SIMPLE</v>
      </c>
      <c r="K174" s="2"/>
      <c r="L174" s="2" t="s">
        <v>13</v>
      </c>
      <c r="M174" s="49">
        <v>1</v>
      </c>
      <c r="N174" s="57">
        <v>0</v>
      </c>
      <c r="O174" s="57">
        <f t="shared" si="4"/>
        <v>0</v>
      </c>
      <c r="P174" s="96">
        <f t="shared" si="5"/>
        <v>0</v>
      </c>
      <c r="Q174" s="97"/>
      <c r="R174" s="97"/>
      <c r="S174" s="97"/>
      <c r="T174" s="97"/>
      <c r="U174" s="97"/>
      <c r="V174" s="3"/>
    </row>
    <row r="175" spans="1:22" s="10" customFormat="1" x14ac:dyDescent="0.25">
      <c r="A175" s="44">
        <v>45456</v>
      </c>
      <c r="B175" s="45" t="s">
        <v>2473</v>
      </c>
      <c r="C175" s="46" t="s">
        <v>2474</v>
      </c>
      <c r="D175" s="2" t="s">
        <v>33</v>
      </c>
      <c r="E175" s="2" t="s">
        <v>133</v>
      </c>
      <c r="F175" s="47" t="s">
        <v>10</v>
      </c>
      <c r="G175" s="47" t="s">
        <v>217</v>
      </c>
      <c r="H175" s="48" t="s">
        <v>2475</v>
      </c>
      <c r="I175" s="49">
        <v>873204</v>
      </c>
      <c r="J175" s="58" t="str">
        <f>VLOOKUP(I175,[1]Hoja6!A$1:B$57,2,FALSE)</f>
        <v>RADIOGRAFIA DE HOMBRO</v>
      </c>
      <c r="K175" s="2"/>
      <c r="L175" s="2" t="s">
        <v>13</v>
      </c>
      <c r="M175" s="49">
        <v>1</v>
      </c>
      <c r="N175" s="57">
        <v>0</v>
      </c>
      <c r="O175" s="57">
        <f t="shared" si="4"/>
        <v>0</v>
      </c>
      <c r="P175" s="96">
        <f t="shared" si="5"/>
        <v>0</v>
      </c>
      <c r="Q175" s="97"/>
      <c r="R175" s="97"/>
      <c r="S175" s="97"/>
      <c r="T175" s="97"/>
      <c r="U175" s="97"/>
      <c r="V175" s="3"/>
    </row>
    <row r="176" spans="1:22" s="10" customFormat="1" x14ac:dyDescent="0.25">
      <c r="A176" s="44">
        <v>45457</v>
      </c>
      <c r="B176" s="45" t="s">
        <v>2392</v>
      </c>
      <c r="C176" s="46" t="s">
        <v>2393</v>
      </c>
      <c r="D176" s="2" t="s">
        <v>33</v>
      </c>
      <c r="E176" s="2" t="s">
        <v>278</v>
      </c>
      <c r="F176" s="47" t="s">
        <v>44</v>
      </c>
      <c r="G176" s="47" t="s">
        <v>2148</v>
      </c>
      <c r="H176" s="48" t="s">
        <v>2476</v>
      </c>
      <c r="I176" s="49">
        <v>871121</v>
      </c>
      <c r="J176" s="58" t="str">
        <f>VLOOKUP(I176,[1]Hoja6!A$1:B$57,2,FALSE)</f>
        <v>RADIOGRAFIA DE TORAX (P.A.O A.P.Y LATERAL, DECUBITO LATERAL, OBLICUAS O LATERAL CON BARIO)</v>
      </c>
      <c r="K176" s="2"/>
      <c r="L176" s="2" t="s">
        <v>2116</v>
      </c>
      <c r="M176" s="49">
        <v>1</v>
      </c>
      <c r="N176" s="57">
        <v>93600</v>
      </c>
      <c r="O176" s="57">
        <f t="shared" si="4"/>
        <v>65519.999999999993</v>
      </c>
      <c r="P176" s="96">
        <f t="shared" si="5"/>
        <v>28080</v>
      </c>
      <c r="Q176" s="97"/>
      <c r="R176" s="97"/>
      <c r="S176" s="97"/>
      <c r="T176" s="97"/>
      <c r="U176" s="97"/>
      <c r="V176" s="3"/>
    </row>
    <row r="177" spans="1:22" s="10" customFormat="1" x14ac:dyDescent="0.25">
      <c r="A177" s="44">
        <v>45457</v>
      </c>
      <c r="B177" s="45" t="s">
        <v>2477</v>
      </c>
      <c r="C177" s="46" t="s">
        <v>2478</v>
      </c>
      <c r="D177" s="2" t="s">
        <v>33</v>
      </c>
      <c r="E177" s="2" t="s">
        <v>215</v>
      </c>
      <c r="F177" s="47" t="s">
        <v>10</v>
      </c>
      <c r="G177" s="47" t="s">
        <v>2148</v>
      </c>
      <c r="H177" s="48" t="s">
        <v>2479</v>
      </c>
      <c r="I177" s="49">
        <v>870602</v>
      </c>
      <c r="J177" s="58" t="str">
        <f>VLOOKUP(I177,[1]Hoja6!A$1:B$57,2,FALSE)</f>
        <v>RADIOGRAFIA DE CAVUM FARINGEO</v>
      </c>
      <c r="K177" s="2"/>
      <c r="L177" s="2" t="s">
        <v>2116</v>
      </c>
      <c r="M177" s="49">
        <v>1</v>
      </c>
      <c r="N177" s="57">
        <v>75870</v>
      </c>
      <c r="O177" s="57">
        <f t="shared" si="4"/>
        <v>53109</v>
      </c>
      <c r="P177" s="96">
        <f t="shared" si="5"/>
        <v>22761</v>
      </c>
      <c r="Q177" s="97"/>
      <c r="R177" s="97"/>
      <c r="S177" s="97"/>
      <c r="T177" s="97"/>
      <c r="U177" s="97"/>
      <c r="V177" s="3"/>
    </row>
    <row r="178" spans="1:22" s="10" customFormat="1" x14ac:dyDescent="0.25">
      <c r="A178" s="44">
        <v>45457</v>
      </c>
      <c r="B178" s="45" t="s">
        <v>2480</v>
      </c>
      <c r="C178" s="46" t="s">
        <v>2481</v>
      </c>
      <c r="D178" s="2" t="s">
        <v>33</v>
      </c>
      <c r="E178" s="2" t="s">
        <v>104</v>
      </c>
      <c r="F178" s="47" t="s">
        <v>365</v>
      </c>
      <c r="G178" s="47" t="s">
        <v>2148</v>
      </c>
      <c r="H178" s="48" t="s">
        <v>2482</v>
      </c>
      <c r="I178" s="49">
        <v>873420</v>
      </c>
      <c r="J178" s="58" t="str">
        <f>VLOOKUP(I178,[1]Hoja6!A$1:B$57,2,FALSE)</f>
        <v>RADIOGRAFIA DE RODILLA AP, LATERAL</v>
      </c>
      <c r="K178" s="2"/>
      <c r="L178" s="2" t="s">
        <v>2116</v>
      </c>
      <c r="M178" s="49">
        <v>1</v>
      </c>
      <c r="N178" s="57">
        <v>65700</v>
      </c>
      <c r="O178" s="57">
        <f t="shared" si="4"/>
        <v>45990</v>
      </c>
      <c r="P178" s="96">
        <f t="shared" si="5"/>
        <v>19710</v>
      </c>
      <c r="Q178" s="97"/>
      <c r="R178" s="97"/>
      <c r="S178" s="97"/>
      <c r="T178" s="97"/>
      <c r="U178" s="97"/>
      <c r="V178" s="3"/>
    </row>
    <row r="179" spans="1:22" s="10" customFormat="1" x14ac:dyDescent="0.25">
      <c r="A179" s="44">
        <v>45457</v>
      </c>
      <c r="B179" s="45" t="s">
        <v>2483</v>
      </c>
      <c r="C179" s="46" t="s">
        <v>2484</v>
      </c>
      <c r="D179" s="2" t="s">
        <v>34</v>
      </c>
      <c r="E179" s="2" t="s">
        <v>206</v>
      </c>
      <c r="F179" s="47" t="s">
        <v>16</v>
      </c>
      <c r="G179" s="47" t="s">
        <v>31</v>
      </c>
      <c r="H179" s="48" t="s">
        <v>2485</v>
      </c>
      <c r="I179" s="49">
        <v>871121</v>
      </c>
      <c r="J179" s="58" t="str">
        <f>VLOOKUP(I179,[1]Hoja6!A$1:B$57,2,FALSE)</f>
        <v>RADIOGRAFIA DE TORAX (P.A.O A.P.Y LATERAL, DECUBITO LATERAL, OBLICUAS O LATERAL CON BARIO)</v>
      </c>
      <c r="K179" s="2"/>
      <c r="L179" s="2" t="s">
        <v>2116</v>
      </c>
      <c r="M179" s="49">
        <v>1</v>
      </c>
      <c r="N179" s="57"/>
      <c r="O179" s="57">
        <f t="shared" si="4"/>
        <v>0</v>
      </c>
      <c r="P179" s="96">
        <f t="shared" si="5"/>
        <v>0</v>
      </c>
      <c r="Q179" s="97"/>
      <c r="R179" s="97"/>
      <c r="S179" s="97"/>
      <c r="T179" s="97"/>
      <c r="U179" s="97"/>
      <c r="V179" s="3"/>
    </row>
    <row r="180" spans="1:22" s="10" customFormat="1" x14ac:dyDescent="0.25">
      <c r="A180" s="44">
        <v>45457</v>
      </c>
      <c r="B180" s="45" t="s">
        <v>2486</v>
      </c>
      <c r="C180" s="46" t="s">
        <v>2487</v>
      </c>
      <c r="D180" s="2" t="s">
        <v>33</v>
      </c>
      <c r="E180" s="2" t="s">
        <v>253</v>
      </c>
      <c r="F180" s="47" t="s">
        <v>10</v>
      </c>
      <c r="G180" s="47" t="s">
        <v>2148</v>
      </c>
      <c r="H180" s="48" t="s">
        <v>2488</v>
      </c>
      <c r="I180" s="49">
        <v>871121</v>
      </c>
      <c r="J180" s="58" t="str">
        <f>VLOOKUP(I180,[1]Hoja6!A$1:B$57,2,FALSE)</f>
        <v>RADIOGRAFIA DE TORAX (P.A.O A.P.Y LATERAL, DECUBITO LATERAL, OBLICUAS O LATERAL CON BARIO)</v>
      </c>
      <c r="K180" s="2"/>
      <c r="L180" s="2" t="s">
        <v>2116</v>
      </c>
      <c r="M180" s="49">
        <v>1</v>
      </c>
      <c r="N180" s="57">
        <v>72000</v>
      </c>
      <c r="O180" s="57">
        <f t="shared" si="4"/>
        <v>50400</v>
      </c>
      <c r="P180" s="96">
        <f t="shared" si="5"/>
        <v>21600</v>
      </c>
      <c r="Q180" s="97"/>
      <c r="R180" s="97"/>
      <c r="S180" s="97"/>
      <c r="T180" s="97"/>
      <c r="U180" s="97"/>
      <c r="V180" s="3"/>
    </row>
    <row r="181" spans="1:22" s="10" customFormat="1" x14ac:dyDescent="0.25">
      <c r="A181" s="44">
        <v>45457</v>
      </c>
      <c r="B181" s="45" t="s">
        <v>2489</v>
      </c>
      <c r="C181" s="46" t="s">
        <v>2490</v>
      </c>
      <c r="D181" s="2" t="s">
        <v>34</v>
      </c>
      <c r="E181" s="2" t="s">
        <v>53</v>
      </c>
      <c r="F181" s="47" t="s">
        <v>16</v>
      </c>
      <c r="G181" s="47" t="s">
        <v>31</v>
      </c>
      <c r="H181" s="48" t="s">
        <v>2491</v>
      </c>
      <c r="I181" s="49">
        <v>871121</v>
      </c>
      <c r="J181" s="58" t="str">
        <f>VLOOKUP(I181,[1]Hoja6!A$1:B$57,2,FALSE)</f>
        <v>RADIOGRAFIA DE TORAX (P.A.O A.P.Y LATERAL, DECUBITO LATERAL, OBLICUAS O LATERAL CON BARIO)</v>
      </c>
      <c r="K181" s="2"/>
      <c r="L181" s="2" t="s">
        <v>2116</v>
      </c>
      <c r="M181" s="49">
        <v>1</v>
      </c>
      <c r="N181" s="57"/>
      <c r="O181" s="57">
        <f t="shared" si="4"/>
        <v>0</v>
      </c>
      <c r="P181" s="96">
        <f t="shared" si="5"/>
        <v>0</v>
      </c>
      <c r="Q181" s="97"/>
      <c r="R181" s="97"/>
      <c r="S181" s="97"/>
      <c r="T181" s="97"/>
      <c r="U181" s="97"/>
      <c r="V181" s="3"/>
    </row>
    <row r="182" spans="1:22" s="10" customFormat="1" x14ac:dyDescent="0.25">
      <c r="A182" s="44">
        <v>45457</v>
      </c>
      <c r="B182" s="45" t="s">
        <v>1190</v>
      </c>
      <c r="C182" s="46" t="s">
        <v>1191</v>
      </c>
      <c r="D182" s="2" t="s">
        <v>34</v>
      </c>
      <c r="E182" s="2" t="s">
        <v>479</v>
      </c>
      <c r="F182" s="47" t="s">
        <v>44</v>
      </c>
      <c r="G182" s="47" t="s">
        <v>2148</v>
      </c>
      <c r="H182" s="48" t="s">
        <v>2492</v>
      </c>
      <c r="I182" s="49">
        <v>871020</v>
      </c>
      <c r="J182" s="58" t="str">
        <f>VLOOKUP(I182,[1]Hoja6!A$1:B$57,2,FALSE)</f>
        <v>RADIOGRAFIA DE COLUMNA TORACICA</v>
      </c>
      <c r="K182" s="2"/>
      <c r="L182" s="2" t="s">
        <v>2116</v>
      </c>
      <c r="M182" s="49">
        <v>1</v>
      </c>
      <c r="N182" s="57">
        <v>105660</v>
      </c>
      <c r="O182" s="57">
        <f t="shared" si="4"/>
        <v>73962</v>
      </c>
      <c r="P182" s="96">
        <f t="shared" si="5"/>
        <v>31698</v>
      </c>
      <c r="Q182" s="97"/>
      <c r="R182" s="97"/>
      <c r="S182" s="97"/>
      <c r="T182" s="97"/>
      <c r="U182" s="97"/>
      <c r="V182" s="3"/>
    </row>
    <row r="183" spans="1:22" s="10" customFormat="1" x14ac:dyDescent="0.25">
      <c r="A183" s="44">
        <v>45457</v>
      </c>
      <c r="B183" s="45" t="s">
        <v>1190</v>
      </c>
      <c r="C183" s="46" t="s">
        <v>1191</v>
      </c>
      <c r="D183" s="2" t="s">
        <v>34</v>
      </c>
      <c r="E183" s="2" t="s">
        <v>479</v>
      </c>
      <c r="F183" s="47" t="s">
        <v>44</v>
      </c>
      <c r="G183" s="47" t="s">
        <v>2148</v>
      </c>
      <c r="H183" s="48" t="s">
        <v>2492</v>
      </c>
      <c r="I183" s="49">
        <v>871010</v>
      </c>
      <c r="J183" s="58" t="str">
        <f>VLOOKUP(I183,[1]Hoja6!A$1:B$57,2,FALSE)</f>
        <v>RADIOGRAFIA DE COLUMNA CERVICAL</v>
      </c>
      <c r="K183" s="2"/>
      <c r="L183" s="2" t="s">
        <v>2116</v>
      </c>
      <c r="M183" s="49">
        <v>1</v>
      </c>
      <c r="N183" s="57">
        <v>108000</v>
      </c>
      <c r="O183" s="57">
        <f t="shared" si="4"/>
        <v>75600</v>
      </c>
      <c r="P183" s="96">
        <f t="shared" si="5"/>
        <v>32400</v>
      </c>
      <c r="Q183" s="97"/>
      <c r="R183" s="97"/>
      <c r="S183" s="97"/>
      <c r="T183" s="97"/>
      <c r="U183" s="97"/>
      <c r="V183" s="3"/>
    </row>
    <row r="184" spans="1:22" s="10" customFormat="1" x14ac:dyDescent="0.25">
      <c r="A184" s="44">
        <v>45457</v>
      </c>
      <c r="B184" s="45" t="s">
        <v>1190</v>
      </c>
      <c r="C184" s="46" t="s">
        <v>2493</v>
      </c>
      <c r="D184" s="2" t="s">
        <v>34</v>
      </c>
      <c r="E184" s="2" t="s">
        <v>479</v>
      </c>
      <c r="F184" s="47" t="s">
        <v>44</v>
      </c>
      <c r="G184" s="47" t="s">
        <v>2148</v>
      </c>
      <c r="H184" s="48" t="s">
        <v>2492</v>
      </c>
      <c r="I184" s="49">
        <v>873420</v>
      </c>
      <c r="J184" s="58" t="str">
        <f>VLOOKUP(I184,[1]Hoja6!A$1:B$57,2,FALSE)</f>
        <v>RADIOGRAFIA DE RODILLA AP, LATERAL</v>
      </c>
      <c r="K184" s="2"/>
      <c r="L184" s="2" t="s">
        <v>2116</v>
      </c>
      <c r="M184" s="49">
        <v>1</v>
      </c>
      <c r="N184" s="57">
        <v>85410</v>
      </c>
      <c r="O184" s="57">
        <f t="shared" si="4"/>
        <v>59786.999999999993</v>
      </c>
      <c r="P184" s="96">
        <f t="shared" si="5"/>
        <v>25623</v>
      </c>
      <c r="Q184" s="97"/>
      <c r="R184" s="97"/>
      <c r="S184" s="97"/>
      <c r="T184" s="97"/>
      <c r="U184" s="97"/>
      <c r="V184" s="3"/>
    </row>
    <row r="185" spans="1:22" s="10" customFormat="1" x14ac:dyDescent="0.25">
      <c r="A185" s="44">
        <v>45457</v>
      </c>
      <c r="B185" s="45" t="s">
        <v>1190</v>
      </c>
      <c r="C185" s="46" t="s">
        <v>1191</v>
      </c>
      <c r="D185" s="2" t="s">
        <v>34</v>
      </c>
      <c r="E185" s="2" t="s">
        <v>479</v>
      </c>
      <c r="F185" s="47" t="s">
        <v>44</v>
      </c>
      <c r="G185" s="47" t="s">
        <v>2148</v>
      </c>
      <c r="H185" s="48" t="s">
        <v>2492</v>
      </c>
      <c r="I185" s="49">
        <v>873422</v>
      </c>
      <c r="J185" s="58" t="str">
        <f>VLOOKUP(I185,[1]Hoja6!A$1:B$57,2,FALSE)</f>
        <v>RADIOGRAFIA DE RODILLAS COMPARATIVAS POSICION VERTICAL (UNICAMENTE VISTA ANTEROPOSTERIOR)    (54)</v>
      </c>
      <c r="K185" s="2"/>
      <c r="L185" s="2" t="s">
        <v>2116</v>
      </c>
      <c r="M185" s="49">
        <v>1</v>
      </c>
      <c r="N185" s="57">
        <v>38610</v>
      </c>
      <c r="O185" s="57">
        <f t="shared" si="4"/>
        <v>27027</v>
      </c>
      <c r="P185" s="96">
        <f t="shared" si="5"/>
        <v>11583</v>
      </c>
      <c r="Q185" s="97"/>
      <c r="R185" s="97"/>
      <c r="S185" s="97"/>
      <c r="T185" s="97"/>
      <c r="U185" s="97"/>
      <c r="V185" s="3"/>
    </row>
    <row r="186" spans="1:22" s="10" customFormat="1" x14ac:dyDescent="0.25">
      <c r="A186" s="44">
        <v>45457</v>
      </c>
      <c r="B186" s="45" t="s">
        <v>2494</v>
      </c>
      <c r="C186" s="46" t="s">
        <v>2495</v>
      </c>
      <c r="D186" s="2" t="s">
        <v>34</v>
      </c>
      <c r="E186" s="2" t="s">
        <v>386</v>
      </c>
      <c r="F186" s="47" t="s">
        <v>16</v>
      </c>
      <c r="G186" s="47" t="s">
        <v>2148</v>
      </c>
      <c r="H186" s="48" t="s">
        <v>2496</v>
      </c>
      <c r="I186" s="49">
        <v>871121</v>
      </c>
      <c r="J186" s="58" t="str">
        <f>VLOOKUP(I186,[1]Hoja6!A$1:B$57,2,FALSE)</f>
        <v>RADIOGRAFIA DE TORAX (P.A.O A.P.Y LATERAL, DECUBITO LATERAL, OBLICUAS O LATERAL CON BARIO)</v>
      </c>
      <c r="K186" s="2"/>
      <c r="L186" s="2" t="s">
        <v>2116</v>
      </c>
      <c r="M186" s="49">
        <v>1</v>
      </c>
      <c r="N186" s="57">
        <v>83200</v>
      </c>
      <c r="O186" s="57">
        <f t="shared" si="4"/>
        <v>58239.999999999993</v>
      </c>
      <c r="P186" s="96">
        <f t="shared" si="5"/>
        <v>24960</v>
      </c>
      <c r="Q186" s="97"/>
      <c r="R186" s="97"/>
      <c r="S186" s="97"/>
      <c r="T186" s="97"/>
      <c r="U186" s="97"/>
      <c r="V186" s="3"/>
    </row>
    <row r="187" spans="1:22" s="10" customFormat="1" x14ac:dyDescent="0.25">
      <c r="A187" s="44">
        <v>45457</v>
      </c>
      <c r="B187" s="45" t="s">
        <v>2497</v>
      </c>
      <c r="C187" s="46" t="s">
        <v>2498</v>
      </c>
      <c r="D187" s="2" t="s">
        <v>33</v>
      </c>
      <c r="E187" s="2" t="s">
        <v>359</v>
      </c>
      <c r="F187" s="47" t="s">
        <v>2324</v>
      </c>
      <c r="G187" s="47" t="s">
        <v>31</v>
      </c>
      <c r="H187" s="48" t="s">
        <v>2499</v>
      </c>
      <c r="I187" s="49">
        <v>873333</v>
      </c>
      <c r="J187" s="58" t="str">
        <f>VLOOKUP(I187,[1]Hoja6!A$1:B$57,2,FALSE)</f>
        <v>RADIOGRAFÍA DE PIE (AP, LATERAL Y OBLICUA)</v>
      </c>
      <c r="K187" s="2"/>
      <c r="L187" s="2" t="s">
        <v>2116</v>
      </c>
      <c r="M187" s="49">
        <v>1</v>
      </c>
      <c r="N187" s="57"/>
      <c r="O187" s="57">
        <f t="shared" si="4"/>
        <v>0</v>
      </c>
      <c r="P187" s="96">
        <f t="shared" si="5"/>
        <v>0</v>
      </c>
      <c r="Q187" s="97"/>
      <c r="R187" s="97"/>
      <c r="S187" s="97"/>
      <c r="T187" s="97"/>
      <c r="U187" s="97"/>
      <c r="V187" s="3"/>
    </row>
    <row r="188" spans="1:22" s="10" customFormat="1" x14ac:dyDescent="0.25">
      <c r="A188" s="44">
        <v>45457</v>
      </c>
      <c r="B188" s="45" t="s">
        <v>2500</v>
      </c>
      <c r="C188" s="46" t="s">
        <v>2501</v>
      </c>
      <c r="D188" s="2" t="s">
        <v>33</v>
      </c>
      <c r="E188" s="2" t="s">
        <v>333</v>
      </c>
      <c r="F188" s="47" t="s">
        <v>365</v>
      </c>
      <c r="G188" s="47" t="s">
        <v>2148</v>
      </c>
      <c r="H188" s="48" t="s">
        <v>2502</v>
      </c>
      <c r="I188" s="49">
        <v>873420</v>
      </c>
      <c r="J188" s="58" t="str">
        <f>VLOOKUP(I188,[1]Hoja6!A$1:B$57,2,FALSE)</f>
        <v>RADIOGRAFIA DE RODILLA AP, LATERAL</v>
      </c>
      <c r="K188" s="2"/>
      <c r="L188" s="2" t="s">
        <v>2116</v>
      </c>
      <c r="M188" s="49">
        <v>1</v>
      </c>
      <c r="N188" s="57">
        <v>65700</v>
      </c>
      <c r="O188" s="57">
        <f t="shared" si="4"/>
        <v>45990</v>
      </c>
      <c r="P188" s="96">
        <f t="shared" si="5"/>
        <v>19710</v>
      </c>
      <c r="Q188" s="97"/>
      <c r="R188" s="97"/>
      <c r="S188" s="97"/>
      <c r="T188" s="97"/>
      <c r="U188" s="97"/>
      <c r="V188" s="3"/>
    </row>
    <row r="189" spans="1:22" s="10" customFormat="1" x14ac:dyDescent="0.25">
      <c r="A189" s="44">
        <v>45457</v>
      </c>
      <c r="B189" s="45" t="s">
        <v>2500</v>
      </c>
      <c r="C189" s="46" t="s">
        <v>2501</v>
      </c>
      <c r="D189" s="2" t="s">
        <v>33</v>
      </c>
      <c r="E189" s="2" t="s">
        <v>333</v>
      </c>
      <c r="F189" s="47" t="s">
        <v>365</v>
      </c>
      <c r="G189" s="47" t="s">
        <v>2148</v>
      </c>
      <c r="H189" s="48" t="s">
        <v>2502</v>
      </c>
      <c r="I189" s="49">
        <v>873422</v>
      </c>
      <c r="J189" s="58" t="str">
        <f>VLOOKUP(I189,[1]Hoja6!A$1:B$57,2,FALSE)</f>
        <v>RADIOGRAFIA DE RODILLAS COMPARATIVAS POSICION VERTICAL (UNICAMENTE VISTA ANTEROPOSTERIOR)    (54)</v>
      </c>
      <c r="K189" s="2"/>
      <c r="L189" s="2" t="s">
        <v>2116</v>
      </c>
      <c r="M189" s="49">
        <v>1</v>
      </c>
      <c r="N189" s="57">
        <v>29700</v>
      </c>
      <c r="O189" s="57">
        <f t="shared" si="4"/>
        <v>20790</v>
      </c>
      <c r="P189" s="96">
        <f t="shared" si="5"/>
        <v>8910</v>
      </c>
      <c r="Q189" s="97"/>
      <c r="R189" s="97"/>
      <c r="S189" s="97"/>
      <c r="T189" s="97"/>
      <c r="U189" s="97"/>
      <c r="V189" s="3"/>
    </row>
    <row r="190" spans="1:22" s="10" customFormat="1" x14ac:dyDescent="0.25">
      <c r="A190" s="44">
        <v>45457</v>
      </c>
      <c r="B190" s="45" t="s">
        <v>2503</v>
      </c>
      <c r="C190" s="46" t="s">
        <v>2504</v>
      </c>
      <c r="D190" s="2" t="s">
        <v>33</v>
      </c>
      <c r="E190" s="2" t="s">
        <v>244</v>
      </c>
      <c r="F190" s="47" t="s">
        <v>30</v>
      </c>
      <c r="G190" s="47" t="s">
        <v>217</v>
      </c>
      <c r="H190" s="48" t="s">
        <v>2505</v>
      </c>
      <c r="I190" s="49">
        <v>873206</v>
      </c>
      <c r="J190" s="58" t="str">
        <f>VLOOKUP(I190,[1]Hoja6!A$1:B$57,2,FALSE)</f>
        <v>RADIOGRAFIA DE MUÑECA</v>
      </c>
      <c r="K190" s="2"/>
      <c r="L190" s="2" t="s">
        <v>2116</v>
      </c>
      <c r="M190" s="49">
        <v>1</v>
      </c>
      <c r="N190" s="57"/>
      <c r="O190" s="57">
        <f t="shared" si="4"/>
        <v>0</v>
      </c>
      <c r="P190" s="96">
        <f t="shared" si="5"/>
        <v>0</v>
      </c>
      <c r="Q190" s="97"/>
      <c r="R190" s="97"/>
      <c r="S190" s="97"/>
      <c r="T190" s="97"/>
      <c r="U190" s="97"/>
      <c r="V190" s="3"/>
    </row>
    <row r="191" spans="1:22" s="10" customFormat="1" x14ac:dyDescent="0.25">
      <c r="A191" s="44">
        <v>45457</v>
      </c>
      <c r="B191" s="45" t="s">
        <v>2506</v>
      </c>
      <c r="C191" s="46" t="s">
        <v>2507</v>
      </c>
      <c r="D191" s="2" t="s">
        <v>34</v>
      </c>
      <c r="E191" s="2" t="s">
        <v>257</v>
      </c>
      <c r="F191" s="47" t="s">
        <v>44</v>
      </c>
      <c r="G191" s="47" t="s">
        <v>31</v>
      </c>
      <c r="H191" s="48" t="s">
        <v>2508</v>
      </c>
      <c r="I191" s="49">
        <v>873206</v>
      </c>
      <c r="J191" s="58" t="str">
        <f>VLOOKUP(I191,[1]Hoja6!A$1:B$57,2,FALSE)</f>
        <v>RADIOGRAFIA DE MUÑECA</v>
      </c>
      <c r="K191" s="2"/>
      <c r="L191" s="2" t="s">
        <v>2116</v>
      </c>
      <c r="M191" s="49">
        <v>2</v>
      </c>
      <c r="N191" s="57"/>
      <c r="O191" s="57">
        <f t="shared" si="4"/>
        <v>0</v>
      </c>
      <c r="P191" s="96">
        <f t="shared" si="5"/>
        <v>0</v>
      </c>
      <c r="Q191" s="97"/>
      <c r="R191" s="97"/>
      <c r="S191" s="97"/>
      <c r="T191" s="97"/>
      <c r="U191" s="97"/>
      <c r="V191" s="3"/>
    </row>
    <row r="192" spans="1:22" s="10" customFormat="1" x14ac:dyDescent="0.25">
      <c r="A192" s="44">
        <v>45457</v>
      </c>
      <c r="B192" s="45" t="s">
        <v>2509</v>
      </c>
      <c r="C192" s="46" t="s">
        <v>2510</v>
      </c>
      <c r="D192" s="2" t="s">
        <v>33</v>
      </c>
      <c r="E192" s="2" t="s">
        <v>149</v>
      </c>
      <c r="F192" s="47" t="s">
        <v>30</v>
      </c>
      <c r="G192" s="47" t="s">
        <v>31</v>
      </c>
      <c r="H192" s="48" t="s">
        <v>2511</v>
      </c>
      <c r="I192" s="49">
        <v>873210</v>
      </c>
      <c r="J192" s="58" t="str">
        <f>VLOOKUP(I192,[1]Hoja6!A$1:B$57,2,FALSE)</f>
        <v>RADIOGRAFIA DE DEDOS EN MANO</v>
      </c>
      <c r="K192" s="2"/>
      <c r="L192" s="2" t="s">
        <v>2116</v>
      </c>
      <c r="M192" s="49">
        <v>1</v>
      </c>
      <c r="N192" s="57"/>
      <c r="O192" s="57">
        <f t="shared" si="4"/>
        <v>0</v>
      </c>
      <c r="P192" s="96">
        <f t="shared" si="5"/>
        <v>0</v>
      </c>
      <c r="Q192" s="97"/>
      <c r="R192" s="97"/>
      <c r="S192" s="97"/>
      <c r="T192" s="97"/>
      <c r="U192" s="97"/>
      <c r="V192" s="3"/>
    </row>
    <row r="193" spans="1:22" s="10" customFormat="1" x14ac:dyDescent="0.25">
      <c r="A193" s="44">
        <v>45458</v>
      </c>
      <c r="B193" s="45" t="s">
        <v>2512</v>
      </c>
      <c r="C193" s="46" t="s">
        <v>2513</v>
      </c>
      <c r="D193" s="2" t="s">
        <v>33</v>
      </c>
      <c r="E193" s="2" t="s">
        <v>247</v>
      </c>
      <c r="F193" s="47" t="s">
        <v>16</v>
      </c>
      <c r="G193" s="47" t="s">
        <v>2148</v>
      </c>
      <c r="H193" s="48" t="s">
        <v>2514</v>
      </c>
      <c r="I193" s="49">
        <v>873411</v>
      </c>
      <c r="J193" s="58" t="str">
        <f>VLOOKUP(I193,[1]Hoja6!A$1:B$57,2,FALSE)</f>
        <v>RADIOGRAFIA DE PELVIS O  ARTICULACION COXO-FEMORAL  (AP, LATERAL )</v>
      </c>
      <c r="K193" s="2"/>
      <c r="L193" s="2" t="s">
        <v>13</v>
      </c>
      <c r="M193" s="49">
        <v>1</v>
      </c>
      <c r="N193" s="57">
        <v>64480</v>
      </c>
      <c r="O193" s="57">
        <f t="shared" si="4"/>
        <v>45136</v>
      </c>
      <c r="P193" s="96">
        <f t="shared" si="5"/>
        <v>19344</v>
      </c>
      <c r="Q193" s="97"/>
      <c r="R193" s="97"/>
      <c r="S193" s="97"/>
      <c r="T193" s="97"/>
      <c r="U193" s="97"/>
      <c r="V193" s="3"/>
    </row>
    <row r="194" spans="1:22" s="10" customFormat="1" x14ac:dyDescent="0.25">
      <c r="A194" s="44">
        <v>45458</v>
      </c>
      <c r="B194" s="45" t="s">
        <v>2512</v>
      </c>
      <c r="C194" s="46" t="s">
        <v>2513</v>
      </c>
      <c r="D194" s="2" t="s">
        <v>33</v>
      </c>
      <c r="E194" s="2" t="s">
        <v>247</v>
      </c>
      <c r="F194" s="47" t="s">
        <v>16</v>
      </c>
      <c r="G194" s="47" t="s">
        <v>2148</v>
      </c>
      <c r="H194" s="48" t="s">
        <v>2514</v>
      </c>
      <c r="I194" s="49">
        <v>873412</v>
      </c>
      <c r="J194" s="58" t="str">
        <f>VLOOKUP(I194,[1]Hoja6!A$1:B$57,2,FALSE)</f>
        <v>RADIOGRAFIA DE PELVIS (CADERA) COMPARATIVA    (54)</v>
      </c>
      <c r="K194" s="2"/>
      <c r="L194" s="2" t="s">
        <v>13</v>
      </c>
      <c r="M194" s="49">
        <v>1</v>
      </c>
      <c r="N194" s="57">
        <v>34320</v>
      </c>
      <c r="O194" s="57">
        <f t="shared" si="4"/>
        <v>24024</v>
      </c>
      <c r="P194" s="96">
        <f t="shared" si="5"/>
        <v>10296</v>
      </c>
      <c r="Q194" s="97"/>
      <c r="R194" s="97"/>
      <c r="S194" s="97"/>
      <c r="T194" s="97"/>
      <c r="U194" s="97"/>
      <c r="V194" s="3"/>
    </row>
    <row r="195" spans="1:22" s="10" customFormat="1" x14ac:dyDescent="0.25">
      <c r="A195" s="44">
        <v>45458</v>
      </c>
      <c r="B195" s="45" t="s">
        <v>2515</v>
      </c>
      <c r="C195" s="46" t="s">
        <v>2516</v>
      </c>
      <c r="D195" s="2" t="s">
        <v>34</v>
      </c>
      <c r="E195" s="2" t="s">
        <v>119</v>
      </c>
      <c r="F195" s="47" t="s">
        <v>2517</v>
      </c>
      <c r="G195" s="47" t="s">
        <v>217</v>
      </c>
      <c r="H195" s="48" t="s">
        <v>2518</v>
      </c>
      <c r="I195" s="49">
        <v>873333</v>
      </c>
      <c r="J195" s="58" t="str">
        <f>VLOOKUP(I195,[1]Hoja6!A$1:B$57,2,FALSE)</f>
        <v>RADIOGRAFÍA DE PIE (AP, LATERAL Y OBLICUA)</v>
      </c>
      <c r="K195" s="2"/>
      <c r="L195" s="2" t="s">
        <v>13</v>
      </c>
      <c r="M195" s="49">
        <v>1</v>
      </c>
      <c r="N195" s="57">
        <v>0</v>
      </c>
      <c r="O195" s="57">
        <f t="shared" si="4"/>
        <v>0</v>
      </c>
      <c r="P195" s="96">
        <f t="shared" si="5"/>
        <v>0</v>
      </c>
      <c r="Q195" s="97"/>
      <c r="R195" s="97"/>
      <c r="S195" s="97"/>
      <c r="T195" s="97"/>
      <c r="U195" s="97"/>
      <c r="V195" s="3"/>
    </row>
    <row r="196" spans="1:22" s="10" customFormat="1" x14ac:dyDescent="0.25">
      <c r="A196" s="44">
        <v>45458</v>
      </c>
      <c r="B196" s="45" t="s">
        <v>2515</v>
      </c>
      <c r="C196" s="46" t="s">
        <v>2516</v>
      </c>
      <c r="D196" s="2" t="s">
        <v>34</v>
      </c>
      <c r="E196" s="2" t="s">
        <v>119</v>
      </c>
      <c r="F196" s="47" t="s">
        <v>2517</v>
      </c>
      <c r="G196" s="47" t="s">
        <v>217</v>
      </c>
      <c r="H196" s="48" t="s">
        <v>2518</v>
      </c>
      <c r="I196" s="49">
        <v>873431</v>
      </c>
      <c r="J196" s="58" t="str">
        <f>VLOOKUP(I196,[1]Hoja6!A$1:B$57,2,FALSE)</f>
        <v>RADIOGRAFIA DE TOBILLO AP LATERAL Y ROTACION INTERNA</v>
      </c>
      <c r="K196" s="2"/>
      <c r="L196" s="2" t="s">
        <v>13</v>
      </c>
      <c r="M196" s="49">
        <v>1</v>
      </c>
      <c r="N196" s="57">
        <v>0</v>
      </c>
      <c r="O196" s="57">
        <f t="shared" si="4"/>
        <v>0</v>
      </c>
      <c r="P196" s="96">
        <f t="shared" si="5"/>
        <v>0</v>
      </c>
      <c r="Q196" s="97"/>
      <c r="R196" s="97"/>
      <c r="S196" s="97"/>
      <c r="T196" s="97"/>
      <c r="U196" s="97"/>
      <c r="V196" s="3"/>
    </row>
    <row r="197" spans="1:22" s="10" customFormat="1" x14ac:dyDescent="0.25">
      <c r="A197" s="44">
        <v>45458</v>
      </c>
      <c r="B197" s="45" t="s">
        <v>2519</v>
      </c>
      <c r="C197" s="46" t="s">
        <v>2520</v>
      </c>
      <c r="D197" s="2" t="s">
        <v>34</v>
      </c>
      <c r="E197" s="2" t="s">
        <v>111</v>
      </c>
      <c r="F197" s="47" t="s">
        <v>402</v>
      </c>
      <c r="G197" s="47" t="s">
        <v>217</v>
      </c>
      <c r="H197" s="48" t="s">
        <v>2521</v>
      </c>
      <c r="I197" s="49">
        <v>873206</v>
      </c>
      <c r="J197" s="58" t="str">
        <f>VLOOKUP(I197,[1]Hoja6!A$1:B$57,2,FALSE)</f>
        <v>RADIOGRAFIA DE MUÑECA</v>
      </c>
      <c r="K197" s="2"/>
      <c r="L197" s="2" t="s">
        <v>13</v>
      </c>
      <c r="M197" s="49">
        <v>1</v>
      </c>
      <c r="N197" s="57">
        <v>0</v>
      </c>
      <c r="O197" s="57">
        <f t="shared" si="4"/>
        <v>0</v>
      </c>
      <c r="P197" s="96">
        <f t="shared" si="5"/>
        <v>0</v>
      </c>
      <c r="Q197" s="97"/>
      <c r="R197" s="97"/>
      <c r="S197" s="97"/>
      <c r="T197" s="97"/>
      <c r="U197" s="97"/>
      <c r="V197" s="3"/>
    </row>
    <row r="198" spans="1:22" s="10" customFormat="1" x14ac:dyDescent="0.25">
      <c r="A198" s="44">
        <v>45458</v>
      </c>
      <c r="B198" s="45" t="s">
        <v>2519</v>
      </c>
      <c r="C198" s="46" t="s">
        <v>2520</v>
      </c>
      <c r="D198" s="2" t="s">
        <v>34</v>
      </c>
      <c r="E198" s="2" t="s">
        <v>111</v>
      </c>
      <c r="F198" s="47" t="s">
        <v>402</v>
      </c>
      <c r="G198" s="47" t="s">
        <v>217</v>
      </c>
      <c r="H198" s="48" t="s">
        <v>2521</v>
      </c>
      <c r="I198" s="49">
        <v>873333</v>
      </c>
      <c r="J198" s="58" t="str">
        <f>VLOOKUP(I198,[1]Hoja6!A$1:B$57,2,FALSE)</f>
        <v>RADIOGRAFÍA DE PIE (AP, LATERAL Y OBLICUA)</v>
      </c>
      <c r="K198" s="2"/>
      <c r="L198" s="2" t="s">
        <v>13</v>
      </c>
      <c r="M198" s="49">
        <v>1</v>
      </c>
      <c r="N198" s="57">
        <v>0</v>
      </c>
      <c r="O198" s="57">
        <f t="shared" si="4"/>
        <v>0</v>
      </c>
      <c r="P198" s="96">
        <f t="shared" si="5"/>
        <v>0</v>
      </c>
      <c r="Q198" s="97"/>
      <c r="R198" s="97"/>
      <c r="S198" s="97"/>
      <c r="T198" s="97"/>
      <c r="U198" s="97"/>
      <c r="V198" s="3"/>
    </row>
    <row r="199" spans="1:22" s="10" customFormat="1" x14ac:dyDescent="0.25">
      <c r="A199" s="44">
        <v>45458</v>
      </c>
      <c r="B199" s="45" t="s">
        <v>2522</v>
      </c>
      <c r="C199" s="46" t="s">
        <v>2523</v>
      </c>
      <c r="D199" s="2" t="s">
        <v>34</v>
      </c>
      <c r="E199" s="2" t="s">
        <v>317</v>
      </c>
      <c r="F199" s="47" t="s">
        <v>10</v>
      </c>
      <c r="G199" s="47" t="s">
        <v>217</v>
      </c>
      <c r="H199" s="48" t="s">
        <v>2524</v>
      </c>
      <c r="I199" s="49">
        <v>873333</v>
      </c>
      <c r="J199" s="58" t="str">
        <f>VLOOKUP(I199,[1]Hoja6!A$1:B$57,2,FALSE)</f>
        <v>RADIOGRAFÍA DE PIE (AP, LATERAL Y OBLICUA)</v>
      </c>
      <c r="K199" s="2"/>
      <c r="L199" s="2" t="s">
        <v>13</v>
      </c>
      <c r="M199" s="49">
        <v>1</v>
      </c>
      <c r="N199" s="57">
        <v>0</v>
      </c>
      <c r="O199" s="57">
        <f t="shared" si="4"/>
        <v>0</v>
      </c>
      <c r="P199" s="96">
        <f t="shared" si="5"/>
        <v>0</v>
      </c>
      <c r="Q199" s="97"/>
      <c r="R199" s="97"/>
      <c r="S199" s="97"/>
      <c r="T199" s="97"/>
      <c r="U199" s="97"/>
      <c r="V199" s="3"/>
    </row>
    <row r="200" spans="1:22" s="10" customFormat="1" x14ac:dyDescent="0.25">
      <c r="A200" s="44">
        <v>45458</v>
      </c>
      <c r="B200" s="45" t="s">
        <v>2522</v>
      </c>
      <c r="C200" s="46" t="s">
        <v>2523</v>
      </c>
      <c r="D200" s="2" t="s">
        <v>34</v>
      </c>
      <c r="E200" s="2" t="s">
        <v>317</v>
      </c>
      <c r="F200" s="47" t="s">
        <v>10</v>
      </c>
      <c r="G200" s="47" t="s">
        <v>217</v>
      </c>
      <c r="H200" s="48" t="s">
        <v>2524</v>
      </c>
      <c r="I200" s="49">
        <v>873431</v>
      </c>
      <c r="J200" s="58" t="str">
        <f>VLOOKUP(I200,[1]Hoja6!A$1:B$57,2,FALSE)</f>
        <v>RADIOGRAFIA DE TOBILLO AP LATERAL Y ROTACION INTERNA</v>
      </c>
      <c r="K200" s="2"/>
      <c r="L200" s="2" t="s">
        <v>13</v>
      </c>
      <c r="M200" s="49">
        <v>1</v>
      </c>
      <c r="N200" s="57">
        <v>0</v>
      </c>
      <c r="O200" s="57">
        <f t="shared" si="4"/>
        <v>0</v>
      </c>
      <c r="P200" s="96">
        <f t="shared" si="5"/>
        <v>0</v>
      </c>
      <c r="Q200" s="97"/>
      <c r="R200" s="97"/>
      <c r="S200" s="97"/>
      <c r="T200" s="97"/>
      <c r="U200" s="97"/>
      <c r="V200" s="3"/>
    </row>
    <row r="201" spans="1:22" s="10" customFormat="1" x14ac:dyDescent="0.25">
      <c r="A201" s="44">
        <v>45458</v>
      </c>
      <c r="B201" s="45" t="s">
        <v>2525</v>
      </c>
      <c r="C201" s="46" t="s">
        <v>2526</v>
      </c>
      <c r="D201" s="2" t="s">
        <v>34</v>
      </c>
      <c r="E201" s="2" t="s">
        <v>317</v>
      </c>
      <c r="F201" s="47" t="s">
        <v>402</v>
      </c>
      <c r="G201" s="47" t="s">
        <v>217</v>
      </c>
      <c r="H201" s="48" t="s">
        <v>2527</v>
      </c>
      <c r="I201" s="49">
        <v>873112</v>
      </c>
      <c r="J201" s="58" t="str">
        <f>VLOOKUP(I201,[1]Hoja6!A$1:B$57,2,FALSE)</f>
        <v>RADIOGRAFIA DE CLAVICULA</v>
      </c>
      <c r="K201" s="2"/>
      <c r="L201" s="2" t="s">
        <v>13</v>
      </c>
      <c r="M201" s="49">
        <v>2</v>
      </c>
      <c r="N201" s="57">
        <v>0</v>
      </c>
      <c r="O201" s="57">
        <f t="shared" ref="O201:O265" si="6">+N201*70%</f>
        <v>0</v>
      </c>
      <c r="P201" s="96">
        <f t="shared" ref="P201:P265" si="7">+N201*30%</f>
        <v>0</v>
      </c>
      <c r="Q201" s="97"/>
      <c r="R201" s="97"/>
      <c r="S201" s="97"/>
      <c r="T201" s="97"/>
      <c r="U201" s="97"/>
      <c r="V201" s="3"/>
    </row>
    <row r="202" spans="1:22" s="10" customFormat="1" x14ac:dyDescent="0.25">
      <c r="A202" s="44">
        <v>45458</v>
      </c>
      <c r="B202" s="45" t="s">
        <v>2528</v>
      </c>
      <c r="C202" s="46" t="s">
        <v>2529</v>
      </c>
      <c r="D202" s="2" t="s">
        <v>34</v>
      </c>
      <c r="E202" s="2" t="s">
        <v>322</v>
      </c>
      <c r="F202" s="47" t="s">
        <v>402</v>
      </c>
      <c r="G202" s="47" t="s">
        <v>217</v>
      </c>
      <c r="H202" s="48" t="s">
        <v>2530</v>
      </c>
      <c r="I202" s="49">
        <v>873205</v>
      </c>
      <c r="J202" s="58" t="str">
        <f>VLOOKUP(I202,[1]Hoja6!A$1:B$57,2,FALSE)</f>
        <v>RADIOGRAFIA DE CODO</v>
      </c>
      <c r="K202" s="2"/>
      <c r="L202" s="2" t="s">
        <v>13</v>
      </c>
      <c r="M202" s="49">
        <v>1</v>
      </c>
      <c r="N202" s="57">
        <v>0</v>
      </c>
      <c r="O202" s="57">
        <f t="shared" si="6"/>
        <v>0</v>
      </c>
      <c r="P202" s="96">
        <f t="shared" si="7"/>
        <v>0</v>
      </c>
      <c r="Q202" s="97"/>
      <c r="R202" s="97"/>
      <c r="S202" s="97"/>
      <c r="T202" s="97"/>
      <c r="U202" s="97"/>
      <c r="V202" s="3"/>
    </row>
    <row r="203" spans="1:22" s="10" customFormat="1" x14ac:dyDescent="0.25">
      <c r="A203" s="44">
        <v>45458</v>
      </c>
      <c r="B203" s="45" t="s">
        <v>2525</v>
      </c>
      <c r="C203" s="46" t="s">
        <v>2526</v>
      </c>
      <c r="D203" s="2" t="s">
        <v>34</v>
      </c>
      <c r="E203" s="2" t="s">
        <v>317</v>
      </c>
      <c r="F203" s="47" t="s">
        <v>402</v>
      </c>
      <c r="G203" s="47" t="s">
        <v>217</v>
      </c>
      <c r="H203" s="48" t="s">
        <v>2527</v>
      </c>
      <c r="I203" s="49">
        <v>873204</v>
      </c>
      <c r="J203" s="58" t="str">
        <f>VLOOKUP(I203,[1]Hoja6!A$1:B$57,2,FALSE)</f>
        <v>RADIOGRAFIA DE HOMBRO</v>
      </c>
      <c r="K203" s="2"/>
      <c r="L203" s="2" t="s">
        <v>13</v>
      </c>
      <c r="M203" s="49">
        <v>1</v>
      </c>
      <c r="N203" s="57">
        <v>0</v>
      </c>
      <c r="O203" s="57">
        <f t="shared" si="6"/>
        <v>0</v>
      </c>
      <c r="P203" s="96">
        <f t="shared" si="7"/>
        <v>0</v>
      </c>
      <c r="Q203" s="97"/>
      <c r="R203" s="97"/>
      <c r="S203" s="97"/>
      <c r="T203" s="97"/>
      <c r="U203" s="97"/>
      <c r="V203" s="3"/>
    </row>
    <row r="204" spans="1:22" s="10" customFormat="1" x14ac:dyDescent="0.25">
      <c r="A204" s="44">
        <v>45460</v>
      </c>
      <c r="B204" s="45" t="s">
        <v>2531</v>
      </c>
      <c r="C204" s="46" t="s">
        <v>2532</v>
      </c>
      <c r="D204" s="2" t="s">
        <v>34</v>
      </c>
      <c r="E204" s="2" t="s">
        <v>215</v>
      </c>
      <c r="F204" s="47" t="s">
        <v>10</v>
      </c>
      <c r="G204" s="47" t="s">
        <v>217</v>
      </c>
      <c r="H204" s="48" t="s">
        <v>2533</v>
      </c>
      <c r="I204" s="49">
        <v>871121</v>
      </c>
      <c r="J204" s="58" t="str">
        <f>VLOOKUP(I204,[1]Hoja6!A$1:B$57,2,FALSE)</f>
        <v>RADIOGRAFIA DE TORAX (P.A.O A.P.Y LATERAL, DECUBITO LATERAL, OBLICUAS O LATERAL CON BARIO)</v>
      </c>
      <c r="K204" s="2"/>
      <c r="L204" s="2" t="s">
        <v>13</v>
      </c>
      <c r="M204" s="49">
        <v>1</v>
      </c>
      <c r="N204" s="57">
        <v>0</v>
      </c>
      <c r="O204" s="57">
        <f t="shared" si="6"/>
        <v>0</v>
      </c>
      <c r="P204" s="96">
        <f t="shared" si="7"/>
        <v>0</v>
      </c>
      <c r="Q204" s="97"/>
      <c r="R204" s="97"/>
      <c r="S204" s="97"/>
      <c r="T204" s="97"/>
      <c r="U204" s="97"/>
      <c r="V204" s="3"/>
    </row>
    <row r="205" spans="1:22" s="10" customFormat="1" x14ac:dyDescent="0.25">
      <c r="A205" s="44">
        <v>45460</v>
      </c>
      <c r="B205" s="45" t="s">
        <v>1384</v>
      </c>
      <c r="C205" s="46" t="s">
        <v>1385</v>
      </c>
      <c r="D205" s="2" t="s">
        <v>34</v>
      </c>
      <c r="E205" s="2" t="s">
        <v>833</v>
      </c>
      <c r="F205" s="47" t="s">
        <v>44</v>
      </c>
      <c r="G205" s="47" t="s">
        <v>2148</v>
      </c>
      <c r="H205" s="48" t="s">
        <v>2534</v>
      </c>
      <c r="I205" s="49">
        <v>871040</v>
      </c>
      <c r="J205" s="58" t="str">
        <f>VLOOKUP(I205,[1]Hoja6!A$1:B$57,2,FALSE)</f>
        <v>RADIOGRAFIA DE COLUMNA LUMBOSACRA</v>
      </c>
      <c r="K205" s="2"/>
      <c r="L205" s="2" t="s">
        <v>13</v>
      </c>
      <c r="M205" s="49">
        <v>1</v>
      </c>
      <c r="N205" s="57">
        <v>131850</v>
      </c>
      <c r="O205" s="57">
        <f t="shared" si="6"/>
        <v>92295</v>
      </c>
      <c r="P205" s="96">
        <f t="shared" si="7"/>
        <v>39555</v>
      </c>
      <c r="Q205" s="97"/>
      <c r="R205" s="97"/>
      <c r="S205" s="97"/>
      <c r="T205" s="97"/>
      <c r="U205" s="97"/>
      <c r="V205" s="3"/>
    </row>
    <row r="206" spans="1:22" s="10" customFormat="1" x14ac:dyDescent="0.25">
      <c r="A206" s="44">
        <v>45460</v>
      </c>
      <c r="B206" s="45" t="s">
        <v>2535</v>
      </c>
      <c r="C206" s="46" t="s">
        <v>2536</v>
      </c>
      <c r="D206" s="2" t="s">
        <v>34</v>
      </c>
      <c r="E206" s="2" t="s">
        <v>29</v>
      </c>
      <c r="F206" s="47" t="s">
        <v>44</v>
      </c>
      <c r="G206" s="47" t="s">
        <v>2148</v>
      </c>
      <c r="H206" s="48" t="s">
        <v>2537</v>
      </c>
      <c r="I206" s="49">
        <v>873333</v>
      </c>
      <c r="J206" s="58" t="str">
        <f>VLOOKUP(I206,[1]Hoja6!A$1:B$57,2,FALSE)</f>
        <v>RADIOGRAFÍA DE PIE (AP, LATERAL Y OBLICUA)</v>
      </c>
      <c r="K206" s="2"/>
      <c r="L206" s="2" t="s">
        <v>13</v>
      </c>
      <c r="M206" s="49">
        <v>1</v>
      </c>
      <c r="N206" s="57">
        <v>65880</v>
      </c>
      <c r="O206" s="57">
        <f t="shared" si="6"/>
        <v>46116</v>
      </c>
      <c r="P206" s="96">
        <f t="shared" si="7"/>
        <v>19764</v>
      </c>
      <c r="Q206" s="97"/>
      <c r="R206" s="97"/>
      <c r="S206" s="97"/>
      <c r="T206" s="97"/>
      <c r="U206" s="97"/>
      <c r="V206" s="3"/>
    </row>
    <row r="207" spans="1:22" s="10" customFormat="1" x14ac:dyDescent="0.25">
      <c r="A207" s="44">
        <v>45460</v>
      </c>
      <c r="B207" s="45" t="s">
        <v>2538</v>
      </c>
      <c r="C207" s="46" t="s">
        <v>2539</v>
      </c>
      <c r="D207" s="2" t="s">
        <v>2540</v>
      </c>
      <c r="E207" s="2" t="s">
        <v>215</v>
      </c>
      <c r="F207" s="47" t="s">
        <v>16</v>
      </c>
      <c r="G207" s="47" t="s">
        <v>2148</v>
      </c>
      <c r="H207" s="48" t="s">
        <v>2541</v>
      </c>
      <c r="I207" s="49">
        <v>873411</v>
      </c>
      <c r="J207" s="58" t="str">
        <f>VLOOKUP(I207,[1]Hoja6!A$1:B$57,2,FALSE)</f>
        <v>RADIOGRAFIA DE PELVIS O  ARTICULACION COXO-FEMORAL  (AP, LATERAL )</v>
      </c>
      <c r="K207" s="2"/>
      <c r="L207" s="2" t="s">
        <v>13</v>
      </c>
      <c r="M207" s="49">
        <v>1</v>
      </c>
      <c r="N207" s="57">
        <v>64480</v>
      </c>
      <c r="O207" s="57">
        <f t="shared" si="6"/>
        <v>45136</v>
      </c>
      <c r="P207" s="96">
        <f t="shared" si="7"/>
        <v>19344</v>
      </c>
      <c r="Q207" s="97"/>
      <c r="R207" s="97"/>
      <c r="S207" s="97"/>
      <c r="T207" s="97"/>
      <c r="U207" s="97"/>
      <c r="V207" s="3"/>
    </row>
    <row r="208" spans="1:22" s="10" customFormat="1" x14ac:dyDescent="0.25">
      <c r="A208" s="44">
        <v>45460</v>
      </c>
      <c r="B208" s="45" t="s">
        <v>2538</v>
      </c>
      <c r="C208" s="46" t="s">
        <v>2539</v>
      </c>
      <c r="D208" s="2" t="s">
        <v>2540</v>
      </c>
      <c r="E208" s="2" t="s">
        <v>215</v>
      </c>
      <c r="F208" s="47" t="s">
        <v>16</v>
      </c>
      <c r="G208" s="47" t="s">
        <v>2148</v>
      </c>
      <c r="H208" s="48" t="s">
        <v>2541</v>
      </c>
      <c r="I208" s="49">
        <v>873412</v>
      </c>
      <c r="J208" s="58" t="str">
        <f>VLOOKUP(I208,[1]Hoja6!A$1:B$57,2,FALSE)</f>
        <v>RADIOGRAFIA DE PELVIS (CADERA) COMPARATIVA    (54)</v>
      </c>
      <c r="K208" s="2"/>
      <c r="L208" s="2" t="s">
        <v>13</v>
      </c>
      <c r="M208" s="49">
        <v>1</v>
      </c>
      <c r="N208" s="57">
        <v>34320</v>
      </c>
      <c r="O208" s="57">
        <v>24024</v>
      </c>
      <c r="P208" s="96">
        <f t="shared" si="7"/>
        <v>10296</v>
      </c>
      <c r="Q208" s="97"/>
      <c r="R208" s="97"/>
      <c r="S208" s="97"/>
      <c r="T208" s="97"/>
      <c r="U208" s="97"/>
      <c r="V208" s="3"/>
    </row>
    <row r="209" spans="1:22" s="10" customFormat="1" x14ac:dyDescent="0.25">
      <c r="A209" s="44">
        <v>45460</v>
      </c>
      <c r="B209" s="45" t="s">
        <v>2542</v>
      </c>
      <c r="C209" s="46" t="s">
        <v>2543</v>
      </c>
      <c r="D209" s="2" t="s">
        <v>34</v>
      </c>
      <c r="E209" s="2" t="s">
        <v>1939</v>
      </c>
      <c r="F209" s="47" t="s">
        <v>44</v>
      </c>
      <c r="G209" s="47" t="s">
        <v>217</v>
      </c>
      <c r="H209" s="48" t="s">
        <v>2544</v>
      </c>
      <c r="I209" s="49">
        <v>871121</v>
      </c>
      <c r="J209" s="58" t="str">
        <f>VLOOKUP(I209,[1]Hoja6!A$1:B$57,2,FALSE)</f>
        <v>RADIOGRAFIA DE TORAX (P.A.O A.P.Y LATERAL, DECUBITO LATERAL, OBLICUAS O LATERAL CON BARIO)</v>
      </c>
      <c r="K209" s="2"/>
      <c r="L209" s="2" t="s">
        <v>13</v>
      </c>
      <c r="M209" s="49">
        <v>1</v>
      </c>
      <c r="N209" s="57">
        <v>0</v>
      </c>
      <c r="O209" s="57">
        <f t="shared" si="6"/>
        <v>0</v>
      </c>
      <c r="P209" s="96">
        <f t="shared" si="7"/>
        <v>0</v>
      </c>
      <c r="Q209" s="97"/>
      <c r="R209" s="97"/>
      <c r="S209" s="97"/>
      <c r="T209" s="97"/>
      <c r="U209" s="97"/>
      <c r="V209" s="3"/>
    </row>
    <row r="210" spans="1:22" s="10" customFormat="1" x14ac:dyDescent="0.25">
      <c r="A210" s="44">
        <v>45460</v>
      </c>
      <c r="B210" s="45" t="s">
        <v>2545</v>
      </c>
      <c r="C210" s="46" t="s">
        <v>2546</v>
      </c>
      <c r="D210" s="2" t="s">
        <v>33</v>
      </c>
      <c r="E210" s="2" t="s">
        <v>37</v>
      </c>
      <c r="F210" s="47" t="s">
        <v>2122</v>
      </c>
      <c r="G210" s="47" t="s">
        <v>2148</v>
      </c>
      <c r="H210" s="48" t="s">
        <v>2547</v>
      </c>
      <c r="I210" s="49">
        <v>873206</v>
      </c>
      <c r="J210" s="58" t="str">
        <f>VLOOKUP(I210,[1]Hoja6!A$1:B$57,2,FALSE)</f>
        <v>RADIOGRAFIA DE MUÑECA</v>
      </c>
      <c r="K210" s="2"/>
      <c r="L210" s="2" t="s">
        <v>13</v>
      </c>
      <c r="M210" s="49">
        <v>1</v>
      </c>
      <c r="N210" s="57">
        <v>73200</v>
      </c>
      <c r="O210" s="57">
        <f t="shared" si="6"/>
        <v>51240</v>
      </c>
      <c r="P210" s="96">
        <f t="shared" si="7"/>
        <v>21960</v>
      </c>
      <c r="Q210" s="97"/>
      <c r="R210" s="97"/>
      <c r="S210" s="97"/>
      <c r="T210" s="97"/>
      <c r="U210" s="97"/>
      <c r="V210" s="3"/>
    </row>
    <row r="211" spans="1:22" s="10" customFormat="1" x14ac:dyDescent="0.25">
      <c r="A211" s="44">
        <v>45460</v>
      </c>
      <c r="B211" s="45" t="s">
        <v>2236</v>
      </c>
      <c r="C211" s="46" t="s">
        <v>2237</v>
      </c>
      <c r="D211" s="2" t="s">
        <v>33</v>
      </c>
      <c r="E211" s="2" t="s">
        <v>224</v>
      </c>
      <c r="F211" s="47" t="s">
        <v>44</v>
      </c>
      <c r="G211" s="47" t="s">
        <v>2148</v>
      </c>
      <c r="H211" s="48" t="s">
        <v>2548</v>
      </c>
      <c r="I211" s="49">
        <v>871121</v>
      </c>
      <c r="J211" s="58" t="str">
        <f>VLOOKUP(I211,[1]Hoja6!A$1:B$57,2,FALSE)</f>
        <v>RADIOGRAFIA DE TORAX (P.A.O A.P.Y LATERAL, DECUBITO LATERAL, OBLICUAS O LATERAL CON BARIO)</v>
      </c>
      <c r="K211" s="2"/>
      <c r="L211" s="2" t="s">
        <v>13</v>
      </c>
      <c r="M211" s="49">
        <v>1</v>
      </c>
      <c r="N211" s="57">
        <v>93600</v>
      </c>
      <c r="O211" s="57">
        <f t="shared" si="6"/>
        <v>65519.999999999993</v>
      </c>
      <c r="P211" s="96">
        <f t="shared" si="7"/>
        <v>28080</v>
      </c>
      <c r="Q211" s="97"/>
      <c r="R211" s="97"/>
      <c r="S211" s="97"/>
      <c r="T211" s="97"/>
      <c r="U211" s="97"/>
      <c r="V211" s="3"/>
    </row>
    <row r="212" spans="1:22" s="10" customFormat="1" x14ac:dyDescent="0.25">
      <c r="A212" s="44">
        <v>45460</v>
      </c>
      <c r="B212" s="45" t="s">
        <v>449</v>
      </c>
      <c r="C212" s="46" t="s">
        <v>2549</v>
      </c>
      <c r="D212" s="2" t="s">
        <v>34</v>
      </c>
      <c r="E212" s="2" t="s">
        <v>349</v>
      </c>
      <c r="F212" s="47" t="s">
        <v>10</v>
      </c>
      <c r="G212" s="47" t="s">
        <v>2148</v>
      </c>
      <c r="H212" s="48" t="s">
        <v>2550</v>
      </c>
      <c r="I212" s="49">
        <v>871121</v>
      </c>
      <c r="J212" s="58" t="str">
        <f>VLOOKUP(I212,[1]Hoja6!A$1:B$57,2,FALSE)</f>
        <v>RADIOGRAFIA DE TORAX (P.A.O A.P.Y LATERAL, DECUBITO LATERAL, OBLICUAS O LATERAL CON BARIO)</v>
      </c>
      <c r="K212" s="2"/>
      <c r="L212" s="2" t="s">
        <v>13</v>
      </c>
      <c r="M212" s="49">
        <v>1</v>
      </c>
      <c r="N212" s="57">
        <v>0</v>
      </c>
      <c r="O212" s="57">
        <f t="shared" si="6"/>
        <v>0</v>
      </c>
      <c r="P212" s="96">
        <f t="shared" si="7"/>
        <v>0</v>
      </c>
      <c r="Q212" s="97"/>
      <c r="R212" s="97"/>
      <c r="S212" s="97"/>
      <c r="T212" s="97"/>
      <c r="U212" s="97"/>
      <c r="V212" s="3"/>
    </row>
    <row r="213" spans="1:22" s="10" customFormat="1" x14ac:dyDescent="0.25">
      <c r="A213" s="44">
        <v>45460</v>
      </c>
      <c r="B213" s="45" t="s">
        <v>2551</v>
      </c>
      <c r="C213" s="46" t="s">
        <v>2552</v>
      </c>
      <c r="D213" s="2" t="s">
        <v>33</v>
      </c>
      <c r="E213" s="2" t="s">
        <v>149</v>
      </c>
      <c r="F213" s="47" t="s">
        <v>16</v>
      </c>
      <c r="G213" s="47" t="s">
        <v>217</v>
      </c>
      <c r="H213" s="48" t="s">
        <v>2553</v>
      </c>
      <c r="I213" s="49">
        <v>873210</v>
      </c>
      <c r="J213" s="58" t="str">
        <f>VLOOKUP(I213,[1]Hoja6!A$1:B$57,2,FALSE)</f>
        <v>RADIOGRAFIA DE DEDOS EN MANO</v>
      </c>
      <c r="K213" s="2"/>
      <c r="L213" s="2" t="s">
        <v>13</v>
      </c>
      <c r="M213" s="49">
        <v>1</v>
      </c>
      <c r="N213" s="57">
        <v>0</v>
      </c>
      <c r="O213" s="57">
        <f t="shared" si="6"/>
        <v>0</v>
      </c>
      <c r="P213" s="96">
        <f t="shared" si="7"/>
        <v>0</v>
      </c>
      <c r="Q213" s="97"/>
      <c r="R213" s="97"/>
      <c r="S213" s="97"/>
      <c r="T213" s="97"/>
      <c r="U213" s="97"/>
      <c r="V213" s="3"/>
    </row>
    <row r="214" spans="1:22" s="10" customFormat="1" x14ac:dyDescent="0.25">
      <c r="A214" s="44">
        <v>45460</v>
      </c>
      <c r="B214" s="45" t="s">
        <v>2554</v>
      </c>
      <c r="C214" s="46" t="s">
        <v>2555</v>
      </c>
      <c r="D214" s="2" t="s">
        <v>34</v>
      </c>
      <c r="E214" s="2" t="s">
        <v>292</v>
      </c>
      <c r="F214" s="47" t="s">
        <v>44</v>
      </c>
      <c r="G214" s="47" t="s">
        <v>2148</v>
      </c>
      <c r="H214" s="48" t="s">
        <v>2556</v>
      </c>
      <c r="I214" s="49">
        <v>873205</v>
      </c>
      <c r="J214" s="58" t="str">
        <f>VLOOKUP(I214,[1]Hoja6!A$1:B$57,2,FALSE)</f>
        <v>RADIOGRAFIA DE CODO</v>
      </c>
      <c r="K214" s="2"/>
      <c r="L214" s="2" t="s">
        <v>13</v>
      </c>
      <c r="M214" s="49">
        <v>1</v>
      </c>
      <c r="N214" s="57">
        <v>85410</v>
      </c>
      <c r="O214" s="57">
        <f t="shared" si="6"/>
        <v>59786.999999999993</v>
      </c>
      <c r="P214" s="96">
        <f t="shared" si="7"/>
        <v>25623</v>
      </c>
      <c r="Q214" s="97"/>
      <c r="R214" s="97"/>
      <c r="S214" s="97"/>
      <c r="T214" s="97"/>
      <c r="U214" s="97"/>
      <c r="V214" s="3"/>
    </row>
    <row r="215" spans="1:22" s="10" customFormat="1" x14ac:dyDescent="0.25">
      <c r="A215" s="44">
        <v>45460</v>
      </c>
      <c r="B215" s="45" t="s">
        <v>2557</v>
      </c>
      <c r="C215" s="46" t="s">
        <v>2558</v>
      </c>
      <c r="D215" s="2" t="s">
        <v>34</v>
      </c>
      <c r="E215" s="2" t="s">
        <v>317</v>
      </c>
      <c r="F215" s="47" t="s">
        <v>16</v>
      </c>
      <c r="G215" s="47" t="s">
        <v>217</v>
      </c>
      <c r="H215" s="48" t="s">
        <v>2559</v>
      </c>
      <c r="I215" s="49">
        <v>873420</v>
      </c>
      <c r="J215" s="58" t="str">
        <f>VLOOKUP(I215,[1]Hoja6!A$1:B$57,2,FALSE)</f>
        <v>RADIOGRAFIA DE RODILLA AP, LATERAL</v>
      </c>
      <c r="K215" s="2"/>
      <c r="L215" s="2" t="s">
        <v>13</v>
      </c>
      <c r="M215" s="49">
        <v>1</v>
      </c>
      <c r="N215" s="57">
        <v>0</v>
      </c>
      <c r="O215" s="57">
        <f t="shared" si="6"/>
        <v>0</v>
      </c>
      <c r="P215" s="96">
        <f t="shared" si="7"/>
        <v>0</v>
      </c>
      <c r="Q215" s="97"/>
      <c r="R215" s="97"/>
      <c r="S215" s="97"/>
      <c r="T215" s="97"/>
      <c r="U215" s="97"/>
      <c r="V215" s="3"/>
    </row>
    <row r="216" spans="1:22" s="10" customFormat="1" x14ac:dyDescent="0.25">
      <c r="A216" s="44">
        <v>45460</v>
      </c>
      <c r="B216" s="45" t="s">
        <v>2560</v>
      </c>
      <c r="C216" s="46" t="s">
        <v>2561</v>
      </c>
      <c r="D216" s="2" t="s">
        <v>33</v>
      </c>
      <c r="E216" s="2" t="s">
        <v>425</v>
      </c>
      <c r="F216" s="47" t="s">
        <v>87</v>
      </c>
      <c r="G216" s="47" t="s">
        <v>217</v>
      </c>
      <c r="H216" s="48" t="s">
        <v>2562</v>
      </c>
      <c r="I216" s="49">
        <v>871121</v>
      </c>
      <c r="J216" s="58" t="str">
        <f>VLOOKUP(I216,[1]Hoja6!A$1:B$57,2,FALSE)</f>
        <v>RADIOGRAFIA DE TORAX (P.A.O A.P.Y LATERAL, DECUBITO LATERAL, OBLICUAS O LATERAL CON BARIO)</v>
      </c>
      <c r="K216" s="2"/>
      <c r="L216" s="2" t="s">
        <v>13</v>
      </c>
      <c r="M216" s="49">
        <v>1</v>
      </c>
      <c r="N216" s="57">
        <v>0</v>
      </c>
      <c r="O216" s="57">
        <f t="shared" si="6"/>
        <v>0</v>
      </c>
      <c r="P216" s="96">
        <f t="shared" si="7"/>
        <v>0</v>
      </c>
      <c r="Q216" s="97"/>
      <c r="R216" s="97"/>
      <c r="S216" s="97"/>
      <c r="T216" s="97"/>
      <c r="U216" s="97"/>
      <c r="V216" s="3"/>
    </row>
    <row r="217" spans="1:22" s="10" customFormat="1" x14ac:dyDescent="0.25">
      <c r="A217" s="44">
        <v>45460</v>
      </c>
      <c r="B217" s="45" t="s">
        <v>2563</v>
      </c>
      <c r="C217" s="46" t="s">
        <v>2564</v>
      </c>
      <c r="D217" s="2" t="s">
        <v>33</v>
      </c>
      <c r="E217" s="2" t="s">
        <v>36</v>
      </c>
      <c r="F217" s="47" t="s">
        <v>16</v>
      </c>
      <c r="G217" s="47" t="s">
        <v>2148</v>
      </c>
      <c r="H217" s="48" t="s">
        <v>2565</v>
      </c>
      <c r="I217" s="49">
        <v>871121</v>
      </c>
      <c r="J217" s="58" t="str">
        <f>VLOOKUP(I217,[1]Hoja6!A$1:B$57,2,FALSE)</f>
        <v>RADIOGRAFIA DE TORAX (P.A.O A.P.Y LATERAL, DECUBITO LATERAL, OBLICUAS O LATERAL CON BARIO)</v>
      </c>
      <c r="K217" s="2"/>
      <c r="L217" s="2" t="s">
        <v>13</v>
      </c>
      <c r="M217" s="49">
        <v>1</v>
      </c>
      <c r="N217" s="57">
        <v>83200</v>
      </c>
      <c r="O217" s="57">
        <f t="shared" si="6"/>
        <v>58239.999999999993</v>
      </c>
      <c r="P217" s="96">
        <f t="shared" si="7"/>
        <v>24960</v>
      </c>
      <c r="Q217" s="97"/>
      <c r="R217" s="97"/>
      <c r="S217" s="97"/>
      <c r="T217" s="97"/>
      <c r="U217" s="97"/>
      <c r="V217" s="3"/>
    </row>
    <row r="218" spans="1:22" s="10" customFormat="1" x14ac:dyDescent="0.25">
      <c r="A218" s="44">
        <v>45460</v>
      </c>
      <c r="B218" s="45" t="s">
        <v>2563</v>
      </c>
      <c r="C218" s="46" t="s">
        <v>2564</v>
      </c>
      <c r="D218" s="2" t="s">
        <v>33</v>
      </c>
      <c r="E218" s="2" t="s">
        <v>36</v>
      </c>
      <c r="F218" s="47" t="s">
        <v>16</v>
      </c>
      <c r="G218" s="47" t="s">
        <v>2148</v>
      </c>
      <c r="H218" s="48" t="s">
        <v>2565</v>
      </c>
      <c r="I218" s="49">
        <v>873411</v>
      </c>
      <c r="J218" s="58" t="str">
        <f>VLOOKUP(I218,[1]Hoja6!A$1:B$57,2,FALSE)</f>
        <v>RADIOGRAFIA DE PELVIS O  ARTICULACION COXO-FEMORAL  (AP, LATERAL )</v>
      </c>
      <c r="K218" s="2"/>
      <c r="L218" s="2" t="s">
        <v>13</v>
      </c>
      <c r="M218" s="49">
        <v>1</v>
      </c>
      <c r="N218" s="57">
        <v>64480</v>
      </c>
      <c r="O218" s="57">
        <f t="shared" si="6"/>
        <v>45136</v>
      </c>
      <c r="P218" s="96">
        <f t="shared" si="7"/>
        <v>19344</v>
      </c>
      <c r="Q218" s="97"/>
      <c r="R218" s="97"/>
      <c r="S218" s="97"/>
      <c r="T218" s="97"/>
      <c r="U218" s="97"/>
      <c r="V218" s="3"/>
    </row>
    <row r="219" spans="1:22" s="10" customFormat="1" x14ac:dyDescent="0.25">
      <c r="A219" s="44">
        <v>45460</v>
      </c>
      <c r="B219" s="45" t="s">
        <v>2563</v>
      </c>
      <c r="C219" s="46" t="s">
        <v>2564</v>
      </c>
      <c r="D219" s="2" t="s">
        <v>33</v>
      </c>
      <c r="E219" s="2" t="s">
        <v>36</v>
      </c>
      <c r="F219" s="47" t="s">
        <v>16</v>
      </c>
      <c r="G219" s="47" t="s">
        <v>2148</v>
      </c>
      <c r="H219" s="48" t="s">
        <v>2565</v>
      </c>
      <c r="I219" s="49">
        <v>873412</v>
      </c>
      <c r="J219" s="58" t="str">
        <f>VLOOKUP(I219,[1]Hoja6!A$1:B$57,2,FALSE)</f>
        <v>RADIOGRAFIA DE PELVIS (CADERA) COMPARATIVA    (54)</v>
      </c>
      <c r="K219" s="2"/>
      <c r="L219" s="2" t="s">
        <v>13</v>
      </c>
      <c r="M219" s="49">
        <v>1</v>
      </c>
      <c r="N219" s="57">
        <v>34320</v>
      </c>
      <c r="O219" s="57">
        <f t="shared" si="6"/>
        <v>24024</v>
      </c>
      <c r="P219" s="96">
        <f t="shared" si="7"/>
        <v>10296</v>
      </c>
      <c r="Q219" s="97"/>
      <c r="R219" s="97"/>
      <c r="S219" s="97"/>
      <c r="T219" s="97"/>
      <c r="U219" s="97"/>
      <c r="V219" s="3"/>
    </row>
    <row r="220" spans="1:22" s="10" customFormat="1" x14ac:dyDescent="0.25">
      <c r="A220" s="44">
        <v>45460</v>
      </c>
      <c r="B220" s="45" t="s">
        <v>2566</v>
      </c>
      <c r="C220" s="46" t="s">
        <v>2567</v>
      </c>
      <c r="D220" s="2" t="s">
        <v>34</v>
      </c>
      <c r="E220" s="2" t="s">
        <v>498</v>
      </c>
      <c r="F220" s="47" t="s">
        <v>16</v>
      </c>
      <c r="G220" s="47" t="s">
        <v>217</v>
      </c>
      <c r="H220" s="48" t="s">
        <v>2568</v>
      </c>
      <c r="I220" s="49">
        <v>873210</v>
      </c>
      <c r="J220" s="58" t="str">
        <f>VLOOKUP(I220,[1]Hoja6!A$1:B$57,2,FALSE)</f>
        <v>RADIOGRAFIA DE DEDOS EN MANO</v>
      </c>
      <c r="K220" s="2"/>
      <c r="L220" s="2" t="s">
        <v>13</v>
      </c>
      <c r="M220" s="49">
        <v>1</v>
      </c>
      <c r="N220" s="57">
        <v>0</v>
      </c>
      <c r="O220" s="57">
        <f t="shared" si="6"/>
        <v>0</v>
      </c>
      <c r="P220" s="96">
        <f t="shared" si="7"/>
        <v>0</v>
      </c>
      <c r="Q220" s="97"/>
      <c r="R220" s="97"/>
      <c r="S220" s="97"/>
      <c r="T220" s="97"/>
      <c r="U220" s="97"/>
      <c r="V220" s="3"/>
    </row>
    <row r="221" spans="1:22" s="10" customFormat="1" x14ac:dyDescent="0.25">
      <c r="A221" s="44">
        <v>45461</v>
      </c>
      <c r="B221" s="45" t="s">
        <v>2569</v>
      </c>
      <c r="C221" s="46" t="s">
        <v>2570</v>
      </c>
      <c r="D221" s="2" t="s">
        <v>34</v>
      </c>
      <c r="E221" s="2" t="s">
        <v>29</v>
      </c>
      <c r="F221" s="47" t="s">
        <v>16</v>
      </c>
      <c r="G221" s="47" t="s">
        <v>2148</v>
      </c>
      <c r="H221" s="48" t="s">
        <v>2571</v>
      </c>
      <c r="I221" s="49">
        <v>871121</v>
      </c>
      <c r="J221" s="58" t="str">
        <f>VLOOKUP(I221,[1]Hoja6!A$1:B$57,2,FALSE)</f>
        <v>RADIOGRAFIA DE TORAX (P.A.O A.P.Y LATERAL, DECUBITO LATERAL, OBLICUAS O LATERAL CON BARIO)</v>
      </c>
      <c r="K221" s="2"/>
      <c r="L221" s="2" t="s">
        <v>2116</v>
      </c>
      <c r="M221" s="49">
        <v>1</v>
      </c>
      <c r="N221" s="57">
        <v>83200</v>
      </c>
      <c r="O221" s="57">
        <f t="shared" si="6"/>
        <v>58239.999999999993</v>
      </c>
      <c r="P221" s="96">
        <f t="shared" si="7"/>
        <v>24960</v>
      </c>
      <c r="Q221" s="97"/>
      <c r="R221" s="97"/>
      <c r="S221" s="97"/>
      <c r="T221" s="97"/>
      <c r="U221" s="97"/>
      <c r="V221" s="3"/>
    </row>
    <row r="222" spans="1:22" s="10" customFormat="1" x14ac:dyDescent="0.25">
      <c r="A222" s="44">
        <v>45461</v>
      </c>
      <c r="B222" s="45" t="s">
        <v>2572</v>
      </c>
      <c r="C222" s="46" t="s">
        <v>2573</v>
      </c>
      <c r="D222" s="2" t="s">
        <v>33</v>
      </c>
      <c r="E222" s="2" t="s">
        <v>359</v>
      </c>
      <c r="F222" s="47" t="s">
        <v>2122</v>
      </c>
      <c r="G222" s="47" t="s">
        <v>2148</v>
      </c>
      <c r="H222" s="48" t="s">
        <v>2574</v>
      </c>
      <c r="I222" s="49">
        <v>871121</v>
      </c>
      <c r="J222" s="58" t="str">
        <f>VLOOKUP(I222,[1]Hoja6!A$1:B$57,2,FALSE)</f>
        <v>RADIOGRAFIA DE TORAX (P.A.O A.P.Y LATERAL, DECUBITO LATERAL, OBLICUAS O LATERAL CON BARIO)</v>
      </c>
      <c r="K222" s="2"/>
      <c r="L222" s="2" t="s">
        <v>2116</v>
      </c>
      <c r="M222" s="49">
        <v>1</v>
      </c>
      <c r="N222" s="57">
        <v>104000</v>
      </c>
      <c r="O222" s="57">
        <f t="shared" si="6"/>
        <v>72800</v>
      </c>
      <c r="P222" s="96">
        <f t="shared" si="7"/>
        <v>31200</v>
      </c>
      <c r="Q222" s="97"/>
      <c r="R222" s="97"/>
      <c r="S222" s="97"/>
      <c r="T222" s="97"/>
      <c r="U222" s="97"/>
      <c r="V222" s="3"/>
    </row>
    <row r="223" spans="1:22" s="10" customFormat="1" x14ac:dyDescent="0.25">
      <c r="A223" s="44">
        <v>45461</v>
      </c>
      <c r="B223" s="45" t="s">
        <v>2575</v>
      </c>
      <c r="C223" s="46" t="s">
        <v>2576</v>
      </c>
      <c r="D223" s="2" t="s">
        <v>34</v>
      </c>
      <c r="E223" s="2" t="s">
        <v>136</v>
      </c>
      <c r="F223" s="47" t="s">
        <v>365</v>
      </c>
      <c r="G223" s="47" t="s">
        <v>2148</v>
      </c>
      <c r="H223" s="48" t="s">
        <v>2577</v>
      </c>
      <c r="I223" s="49">
        <v>873333</v>
      </c>
      <c r="J223" s="58" t="str">
        <f>VLOOKUP(I223,[1]Hoja6!A$1:B$57,2,FALSE)</f>
        <v>RADIOGRAFÍA DE PIE (AP, LATERAL Y OBLICUA)</v>
      </c>
      <c r="K223" s="2"/>
      <c r="L223" s="2" t="s">
        <v>2116</v>
      </c>
      <c r="M223" s="49">
        <v>1</v>
      </c>
      <c r="N223" s="57">
        <v>50670</v>
      </c>
      <c r="O223" s="57">
        <f t="shared" si="6"/>
        <v>35469</v>
      </c>
      <c r="P223" s="96">
        <f t="shared" si="7"/>
        <v>15201</v>
      </c>
      <c r="Q223" s="97"/>
      <c r="R223" s="97"/>
      <c r="S223" s="97"/>
      <c r="T223" s="97"/>
      <c r="U223" s="97"/>
      <c r="V223" s="3"/>
    </row>
    <row r="224" spans="1:22" s="10" customFormat="1" x14ac:dyDescent="0.25">
      <c r="A224" s="44">
        <v>45461</v>
      </c>
      <c r="B224" s="45" t="s">
        <v>2575</v>
      </c>
      <c r="C224" s="46" t="s">
        <v>2576</v>
      </c>
      <c r="D224" s="2" t="s">
        <v>34</v>
      </c>
      <c r="E224" s="2" t="s">
        <v>136</v>
      </c>
      <c r="F224" s="47" t="s">
        <v>10</v>
      </c>
      <c r="G224" s="47" t="s">
        <v>2148</v>
      </c>
      <c r="H224" s="48" t="s">
        <v>2577</v>
      </c>
      <c r="I224" s="49">
        <v>873420</v>
      </c>
      <c r="J224" s="58" t="str">
        <f>VLOOKUP(I224,[1]Hoja6!A$1:B$57,2,FALSE)</f>
        <v>RADIOGRAFIA DE RODILLA AP, LATERAL</v>
      </c>
      <c r="K224" s="2"/>
      <c r="L224" s="2" t="s">
        <v>2116</v>
      </c>
      <c r="M224" s="49">
        <v>1</v>
      </c>
      <c r="N224" s="57">
        <v>65700</v>
      </c>
      <c r="O224" s="57">
        <f t="shared" si="6"/>
        <v>45990</v>
      </c>
      <c r="P224" s="96">
        <f t="shared" si="7"/>
        <v>19710</v>
      </c>
      <c r="Q224" s="97"/>
      <c r="R224" s="97"/>
      <c r="S224" s="97"/>
      <c r="T224" s="97"/>
      <c r="U224" s="97"/>
      <c r="V224" s="3"/>
    </row>
    <row r="225" spans="1:22" s="10" customFormat="1" x14ac:dyDescent="0.25">
      <c r="A225" s="44">
        <v>45461</v>
      </c>
      <c r="B225" s="45" t="s">
        <v>2578</v>
      </c>
      <c r="C225" s="46" t="s">
        <v>2579</v>
      </c>
      <c r="D225" s="2" t="s">
        <v>34</v>
      </c>
      <c r="E225" s="2" t="s">
        <v>240</v>
      </c>
      <c r="F225" s="47" t="s">
        <v>44</v>
      </c>
      <c r="G225" s="47" t="s">
        <v>2148</v>
      </c>
      <c r="H225" s="48" t="s">
        <v>2580</v>
      </c>
      <c r="I225" s="49">
        <v>870108</v>
      </c>
      <c r="J225" s="58" t="str">
        <f>VLOOKUP(I225,[1]Hoja6!A$1:B$57,2,FALSE)</f>
        <v>RADIOGRAFIA DE SENOS PARANASALES</v>
      </c>
      <c r="K225" s="2"/>
      <c r="L225" s="2" t="s">
        <v>2116</v>
      </c>
      <c r="M225" s="49">
        <v>1</v>
      </c>
      <c r="N225" s="57">
        <v>85410</v>
      </c>
      <c r="O225" s="57">
        <f t="shared" si="6"/>
        <v>59786.999999999993</v>
      </c>
      <c r="P225" s="96">
        <f t="shared" si="7"/>
        <v>25623</v>
      </c>
      <c r="Q225" s="97"/>
      <c r="R225" s="97"/>
      <c r="S225" s="97"/>
      <c r="T225" s="97"/>
      <c r="U225" s="97"/>
      <c r="V225" s="3"/>
    </row>
    <row r="226" spans="1:22" s="10" customFormat="1" x14ac:dyDescent="0.25">
      <c r="A226" s="44">
        <v>45461</v>
      </c>
      <c r="B226" s="45" t="s">
        <v>2581</v>
      </c>
      <c r="C226" s="46" t="s">
        <v>2582</v>
      </c>
      <c r="D226" s="2" t="s">
        <v>33</v>
      </c>
      <c r="E226" s="2" t="s">
        <v>123</v>
      </c>
      <c r="F226" s="47" t="s">
        <v>10</v>
      </c>
      <c r="G226" s="47" t="s">
        <v>2148</v>
      </c>
      <c r="H226" s="48" t="s">
        <v>2583</v>
      </c>
      <c r="I226" s="49">
        <v>873411</v>
      </c>
      <c r="J226" s="58" t="str">
        <f>VLOOKUP(I226,[1]Hoja6!A$1:B$57,2,FALSE)</f>
        <v>RADIOGRAFIA DE PELVIS O  ARTICULACION COXO-FEMORAL  (AP, LATERAL )</v>
      </c>
      <c r="K226" s="2"/>
      <c r="L226" s="2" t="s">
        <v>2116</v>
      </c>
      <c r="M226" s="49">
        <v>1</v>
      </c>
      <c r="N226" s="57">
        <v>55800</v>
      </c>
      <c r="O226" s="57">
        <f t="shared" si="6"/>
        <v>39060</v>
      </c>
      <c r="P226" s="96">
        <f t="shared" si="7"/>
        <v>16740</v>
      </c>
      <c r="Q226" s="97"/>
      <c r="R226" s="97"/>
      <c r="S226" s="97"/>
      <c r="T226" s="97"/>
      <c r="U226" s="97"/>
      <c r="V226" s="3"/>
    </row>
    <row r="227" spans="1:22" s="10" customFormat="1" x14ac:dyDescent="0.25">
      <c r="A227" s="44">
        <v>45461</v>
      </c>
      <c r="B227" s="45" t="s">
        <v>2581</v>
      </c>
      <c r="C227" s="46" t="s">
        <v>2582</v>
      </c>
      <c r="D227" s="2" t="s">
        <v>33</v>
      </c>
      <c r="E227" s="2" t="s">
        <v>123</v>
      </c>
      <c r="F227" s="47" t="s">
        <v>10</v>
      </c>
      <c r="G227" s="47" t="s">
        <v>2148</v>
      </c>
      <c r="H227" s="48" t="s">
        <v>2583</v>
      </c>
      <c r="I227" s="49">
        <v>873412</v>
      </c>
      <c r="J227" s="58" t="str">
        <f>VLOOKUP(I227,[1]Hoja6!A$1:B$57,2,FALSE)</f>
        <v>RADIOGRAFIA DE PELVIS (CADERA) COMPARATIVA    (54)</v>
      </c>
      <c r="K227" s="2"/>
      <c r="L227" s="2" t="s">
        <v>2116</v>
      </c>
      <c r="M227" s="49">
        <v>1</v>
      </c>
      <c r="N227" s="57">
        <v>29700</v>
      </c>
      <c r="O227" s="57">
        <f t="shared" si="6"/>
        <v>20790</v>
      </c>
      <c r="P227" s="96">
        <f t="shared" si="7"/>
        <v>8910</v>
      </c>
      <c r="Q227" s="97"/>
      <c r="R227" s="97"/>
      <c r="S227" s="97"/>
      <c r="T227" s="97"/>
      <c r="U227" s="97"/>
      <c r="V227" s="3"/>
    </row>
    <row r="228" spans="1:22" s="10" customFormat="1" x14ac:dyDescent="0.25">
      <c r="A228" s="44">
        <v>45461</v>
      </c>
      <c r="B228" s="45" t="s">
        <v>2584</v>
      </c>
      <c r="C228" s="46" t="s">
        <v>2585</v>
      </c>
      <c r="D228" s="2" t="s">
        <v>33</v>
      </c>
      <c r="E228" s="2" t="s">
        <v>114</v>
      </c>
      <c r="F228" s="47" t="s">
        <v>44</v>
      </c>
      <c r="G228" s="47" t="s">
        <v>2148</v>
      </c>
      <c r="H228" s="48" t="s">
        <v>2586</v>
      </c>
      <c r="I228" s="49">
        <v>871121</v>
      </c>
      <c r="J228" s="58" t="str">
        <f>VLOOKUP(I228,[1]Hoja6!A$1:B$57,2,FALSE)</f>
        <v>RADIOGRAFIA DE TORAX (P.A.O A.P.Y LATERAL, DECUBITO LATERAL, OBLICUAS O LATERAL CON BARIO)</v>
      </c>
      <c r="K228" s="2"/>
      <c r="L228" s="2" t="s">
        <v>2116</v>
      </c>
      <c r="M228" s="49">
        <v>1</v>
      </c>
      <c r="N228" s="57">
        <v>93600</v>
      </c>
      <c r="O228" s="57">
        <f t="shared" si="6"/>
        <v>65519.999999999993</v>
      </c>
      <c r="P228" s="96">
        <f t="shared" si="7"/>
        <v>28080</v>
      </c>
      <c r="Q228" s="97"/>
      <c r="R228" s="97"/>
      <c r="S228" s="97"/>
      <c r="T228" s="97"/>
      <c r="U228" s="97"/>
      <c r="V228" s="3"/>
    </row>
    <row r="229" spans="1:22" s="10" customFormat="1" x14ac:dyDescent="0.25">
      <c r="A229" s="44">
        <v>45461</v>
      </c>
      <c r="B229" s="45" t="s">
        <v>2587</v>
      </c>
      <c r="C229" s="46" t="s">
        <v>2588</v>
      </c>
      <c r="D229" s="2" t="s">
        <v>34</v>
      </c>
      <c r="E229" s="2" t="s">
        <v>199</v>
      </c>
      <c r="F229" s="47" t="s">
        <v>44</v>
      </c>
      <c r="G229" s="47" t="s">
        <v>2148</v>
      </c>
      <c r="H229" s="48" t="s">
        <v>2589</v>
      </c>
      <c r="I229" s="49">
        <v>871121</v>
      </c>
      <c r="J229" s="58" t="str">
        <f>VLOOKUP(I229,[1]Hoja6!A$1:B$57,2,FALSE)</f>
        <v>RADIOGRAFIA DE TORAX (P.A.O A.P.Y LATERAL, DECUBITO LATERAL, OBLICUAS O LATERAL CON BARIO)</v>
      </c>
      <c r="K229" s="2"/>
      <c r="L229" s="2" t="s">
        <v>2116</v>
      </c>
      <c r="M229" s="49">
        <v>1</v>
      </c>
      <c r="N229" s="57">
        <v>93600</v>
      </c>
      <c r="O229" s="57">
        <f t="shared" si="6"/>
        <v>65519.999999999993</v>
      </c>
      <c r="P229" s="96">
        <f t="shared" si="7"/>
        <v>28080</v>
      </c>
      <c r="Q229" s="97"/>
      <c r="R229" s="97"/>
      <c r="S229" s="97"/>
      <c r="T229" s="97"/>
      <c r="U229" s="97"/>
      <c r="V229" s="3"/>
    </row>
    <row r="230" spans="1:22" s="10" customFormat="1" x14ac:dyDescent="0.25">
      <c r="A230" s="44">
        <v>45461</v>
      </c>
      <c r="B230" s="45" t="s">
        <v>2590</v>
      </c>
      <c r="C230" s="46" t="s">
        <v>2591</v>
      </c>
      <c r="D230" s="2" t="s">
        <v>33</v>
      </c>
      <c r="E230" s="2" t="s">
        <v>292</v>
      </c>
      <c r="F230" s="47" t="s">
        <v>10</v>
      </c>
      <c r="G230" s="47" t="s">
        <v>31</v>
      </c>
      <c r="H230" s="48" t="s">
        <v>2592</v>
      </c>
      <c r="I230" s="49">
        <v>873333</v>
      </c>
      <c r="J230" s="58" t="str">
        <f>VLOOKUP(I230,[1]Hoja6!A$1:B$57,2,FALSE)</f>
        <v>RADIOGRAFÍA DE PIE (AP, LATERAL Y OBLICUA)</v>
      </c>
      <c r="K230" s="2"/>
      <c r="L230" s="2" t="s">
        <v>2116</v>
      </c>
      <c r="M230" s="49">
        <v>1</v>
      </c>
      <c r="N230" s="57"/>
      <c r="O230" s="57">
        <f t="shared" si="6"/>
        <v>0</v>
      </c>
      <c r="P230" s="96">
        <f t="shared" si="7"/>
        <v>0</v>
      </c>
      <c r="Q230" s="97"/>
      <c r="R230" s="97"/>
      <c r="S230" s="97"/>
      <c r="T230" s="97"/>
      <c r="U230" s="97"/>
      <c r="V230" s="3"/>
    </row>
    <row r="231" spans="1:22" s="10" customFormat="1" x14ac:dyDescent="0.25">
      <c r="A231" s="44">
        <v>45461</v>
      </c>
      <c r="B231" s="45" t="s">
        <v>2590</v>
      </c>
      <c r="C231" s="46" t="s">
        <v>2591</v>
      </c>
      <c r="D231" s="2" t="s">
        <v>33</v>
      </c>
      <c r="E231" s="2" t="s">
        <v>292</v>
      </c>
      <c r="F231" s="47" t="s">
        <v>365</v>
      </c>
      <c r="G231" s="47" t="s">
        <v>31</v>
      </c>
      <c r="H231" s="48" t="s">
        <v>2592</v>
      </c>
      <c r="I231" s="49">
        <v>873431</v>
      </c>
      <c r="J231" s="58" t="str">
        <f>VLOOKUP(I231,[1]Hoja6!A$1:B$57,2,FALSE)</f>
        <v>RADIOGRAFIA DE TOBILLO AP LATERAL Y ROTACION INTERNA</v>
      </c>
      <c r="K231" s="2"/>
      <c r="L231" s="2" t="s">
        <v>2116</v>
      </c>
      <c r="M231" s="49">
        <v>1</v>
      </c>
      <c r="N231" s="57"/>
      <c r="O231" s="57">
        <f t="shared" si="6"/>
        <v>0</v>
      </c>
      <c r="P231" s="96">
        <f t="shared" si="7"/>
        <v>0</v>
      </c>
      <c r="Q231" s="97"/>
      <c r="R231" s="97"/>
      <c r="S231" s="97"/>
      <c r="T231" s="97"/>
      <c r="U231" s="97"/>
      <c r="V231" s="3"/>
    </row>
    <row r="232" spans="1:22" s="10" customFormat="1" x14ac:dyDescent="0.25">
      <c r="A232" s="44">
        <v>45461</v>
      </c>
      <c r="B232" s="45" t="s">
        <v>2593</v>
      </c>
      <c r="C232" s="46" t="s">
        <v>2594</v>
      </c>
      <c r="D232" s="2" t="s">
        <v>33</v>
      </c>
      <c r="E232" s="2" t="s">
        <v>253</v>
      </c>
      <c r="F232" s="47" t="s">
        <v>44</v>
      </c>
      <c r="G232" s="47" t="s">
        <v>2148</v>
      </c>
      <c r="H232" s="48" t="s">
        <v>2595</v>
      </c>
      <c r="I232" s="49">
        <v>873204</v>
      </c>
      <c r="J232" s="58" t="str">
        <f>VLOOKUP(I232,[1]Hoja6!A$1:B$57,2,FALSE)</f>
        <v>RADIOGRAFIA DE HOMBRO</v>
      </c>
      <c r="K232" s="2"/>
      <c r="L232" s="2" t="s">
        <v>2116</v>
      </c>
      <c r="M232" s="49">
        <v>1</v>
      </c>
      <c r="N232" s="57">
        <v>85410</v>
      </c>
      <c r="O232" s="57">
        <f t="shared" si="6"/>
        <v>59786.999999999993</v>
      </c>
      <c r="P232" s="96">
        <f t="shared" si="7"/>
        <v>25623</v>
      </c>
      <c r="Q232" s="97"/>
      <c r="R232" s="97"/>
      <c r="S232" s="97"/>
      <c r="T232" s="97"/>
      <c r="U232" s="97"/>
      <c r="V232" s="3"/>
    </row>
    <row r="233" spans="1:22" s="10" customFormat="1" x14ac:dyDescent="0.25">
      <c r="A233" s="44">
        <v>45461</v>
      </c>
      <c r="B233" s="45" t="s">
        <v>2596</v>
      </c>
      <c r="C233" s="46" t="s">
        <v>2597</v>
      </c>
      <c r="D233" s="2" t="s">
        <v>33</v>
      </c>
      <c r="E233" s="2" t="s">
        <v>479</v>
      </c>
      <c r="F233" s="47" t="s">
        <v>16</v>
      </c>
      <c r="G233" s="47" t="s">
        <v>2148</v>
      </c>
      <c r="H233" s="48" t="s">
        <v>2598</v>
      </c>
      <c r="I233" s="49">
        <v>873420</v>
      </c>
      <c r="J233" s="58" t="str">
        <f>VLOOKUP(I233,[1]Hoja6!A$1:B$57,2,FALSE)</f>
        <v>RADIOGRAFIA DE RODILLA AP, LATERAL</v>
      </c>
      <c r="K233" s="2"/>
      <c r="L233" s="2" t="s">
        <v>2116</v>
      </c>
      <c r="M233" s="49">
        <v>1</v>
      </c>
      <c r="N233" s="57">
        <v>75920</v>
      </c>
      <c r="O233" s="57">
        <f t="shared" si="6"/>
        <v>53144</v>
      </c>
      <c r="P233" s="96">
        <f t="shared" si="7"/>
        <v>22776</v>
      </c>
      <c r="Q233" s="97"/>
      <c r="R233" s="97"/>
      <c r="S233" s="97"/>
      <c r="T233" s="97"/>
      <c r="U233" s="97"/>
      <c r="V233" s="3"/>
    </row>
    <row r="234" spans="1:22" s="10" customFormat="1" x14ac:dyDescent="0.25">
      <c r="A234" s="44">
        <v>45461</v>
      </c>
      <c r="B234" s="45" t="s">
        <v>2599</v>
      </c>
      <c r="C234" s="46" t="s">
        <v>2600</v>
      </c>
      <c r="D234" s="2" t="s">
        <v>33</v>
      </c>
      <c r="E234" s="2" t="s">
        <v>278</v>
      </c>
      <c r="F234" s="47" t="s">
        <v>365</v>
      </c>
      <c r="G234" s="47" t="s">
        <v>2148</v>
      </c>
      <c r="H234" s="48" t="s">
        <v>2601</v>
      </c>
      <c r="I234" s="49">
        <v>873420</v>
      </c>
      <c r="J234" s="58" t="str">
        <f>VLOOKUP(I234,[1]Hoja6!A$1:B$57,2,FALSE)</f>
        <v>RADIOGRAFIA DE RODILLA AP, LATERAL</v>
      </c>
      <c r="K234" s="2"/>
      <c r="L234" s="2" t="s">
        <v>2116</v>
      </c>
      <c r="M234" s="49">
        <v>1</v>
      </c>
      <c r="N234" s="57">
        <v>65700</v>
      </c>
      <c r="O234" s="57">
        <f t="shared" si="6"/>
        <v>45990</v>
      </c>
      <c r="P234" s="96">
        <f t="shared" si="7"/>
        <v>19710</v>
      </c>
      <c r="Q234" s="97"/>
      <c r="R234" s="97"/>
      <c r="S234" s="97"/>
      <c r="T234" s="97"/>
      <c r="U234" s="97"/>
      <c r="V234" s="3"/>
    </row>
    <row r="235" spans="1:22" s="10" customFormat="1" x14ac:dyDescent="0.25">
      <c r="A235" s="44">
        <v>45461</v>
      </c>
      <c r="B235" s="45" t="s">
        <v>2599</v>
      </c>
      <c r="C235" s="46" t="s">
        <v>2600</v>
      </c>
      <c r="D235" s="2" t="s">
        <v>33</v>
      </c>
      <c r="E235" s="2" t="s">
        <v>278</v>
      </c>
      <c r="F235" s="47" t="s">
        <v>10</v>
      </c>
      <c r="G235" s="47" t="s">
        <v>2148</v>
      </c>
      <c r="H235" s="48" t="s">
        <v>2601</v>
      </c>
      <c r="I235" s="49">
        <v>873422</v>
      </c>
      <c r="J235" s="58" t="str">
        <f>VLOOKUP(I235,[1]Hoja6!A$1:B$57,2,FALSE)</f>
        <v>RADIOGRAFIA DE RODILLAS COMPARATIVAS POSICION VERTICAL (UNICAMENTE VISTA ANTEROPOSTERIOR)    (54)</v>
      </c>
      <c r="K235" s="2"/>
      <c r="L235" s="2" t="s">
        <v>2116</v>
      </c>
      <c r="M235" s="49">
        <v>1</v>
      </c>
      <c r="N235" s="57">
        <v>29700</v>
      </c>
      <c r="O235" s="57">
        <f t="shared" si="6"/>
        <v>20790</v>
      </c>
      <c r="P235" s="96">
        <f t="shared" si="7"/>
        <v>8910</v>
      </c>
      <c r="Q235" s="97"/>
      <c r="R235" s="97"/>
      <c r="S235" s="97"/>
      <c r="T235" s="97"/>
      <c r="U235" s="97"/>
      <c r="V235" s="3"/>
    </row>
    <row r="236" spans="1:22" s="10" customFormat="1" x14ac:dyDescent="0.25">
      <c r="A236" s="44">
        <v>45461</v>
      </c>
      <c r="B236" s="45" t="s">
        <v>2602</v>
      </c>
      <c r="C236" s="46" t="s">
        <v>2603</v>
      </c>
      <c r="D236" s="2" t="s">
        <v>34</v>
      </c>
      <c r="E236" s="2" t="s">
        <v>29</v>
      </c>
      <c r="F236" s="47" t="s">
        <v>16</v>
      </c>
      <c r="G236" s="47" t="s">
        <v>31</v>
      </c>
      <c r="H236" s="48" t="s">
        <v>2604</v>
      </c>
      <c r="I236" s="49">
        <v>871121</v>
      </c>
      <c r="J236" s="58" t="str">
        <f>VLOOKUP(I236,[1]Hoja6!A$1:B$57,2,FALSE)</f>
        <v>RADIOGRAFIA DE TORAX (P.A.O A.P.Y LATERAL, DECUBITO LATERAL, OBLICUAS O LATERAL CON BARIO)</v>
      </c>
      <c r="K236" s="2"/>
      <c r="L236" s="2" t="s">
        <v>2116</v>
      </c>
      <c r="M236" s="49">
        <v>1</v>
      </c>
      <c r="N236" s="57"/>
      <c r="O236" s="57">
        <f t="shared" si="6"/>
        <v>0</v>
      </c>
      <c r="P236" s="96">
        <f t="shared" si="7"/>
        <v>0</v>
      </c>
      <c r="Q236" s="97"/>
      <c r="R236" s="97"/>
      <c r="S236" s="97"/>
      <c r="T236" s="97"/>
      <c r="U236" s="97"/>
      <c r="V236" s="3"/>
    </row>
    <row r="237" spans="1:22" s="10" customFormat="1" x14ac:dyDescent="0.25">
      <c r="A237" s="44">
        <v>45461</v>
      </c>
      <c r="B237" s="45" t="s">
        <v>2605</v>
      </c>
      <c r="C237" s="46" t="s">
        <v>2606</v>
      </c>
      <c r="D237" s="2" t="s">
        <v>33</v>
      </c>
      <c r="E237" s="2" t="s">
        <v>231</v>
      </c>
      <c r="F237" s="47" t="s">
        <v>10</v>
      </c>
      <c r="G237" s="47" t="s">
        <v>2148</v>
      </c>
      <c r="H237" s="48" t="s">
        <v>2607</v>
      </c>
      <c r="I237" s="49">
        <v>871121</v>
      </c>
      <c r="J237" s="58" t="str">
        <f>VLOOKUP(I237,[1]Hoja6!A$1:B$57,2,FALSE)</f>
        <v>RADIOGRAFIA DE TORAX (P.A.O A.P.Y LATERAL, DECUBITO LATERAL, OBLICUAS O LATERAL CON BARIO)</v>
      </c>
      <c r="K237" s="2"/>
      <c r="L237" s="2" t="s">
        <v>2116</v>
      </c>
      <c r="M237" s="49">
        <v>1</v>
      </c>
      <c r="N237" s="57">
        <v>72000</v>
      </c>
      <c r="O237" s="57">
        <f t="shared" si="6"/>
        <v>50400</v>
      </c>
      <c r="P237" s="96">
        <f t="shared" si="7"/>
        <v>21600</v>
      </c>
      <c r="Q237" s="97"/>
      <c r="R237" s="97"/>
      <c r="S237" s="97"/>
      <c r="T237" s="97"/>
      <c r="U237" s="97"/>
      <c r="V237" s="3"/>
    </row>
    <row r="238" spans="1:22" s="10" customFormat="1" x14ac:dyDescent="0.25">
      <c r="A238" s="44">
        <v>45461</v>
      </c>
      <c r="B238" s="45" t="s">
        <v>2608</v>
      </c>
      <c r="C238" s="46" t="s">
        <v>2609</v>
      </c>
      <c r="D238" s="2" t="s">
        <v>34</v>
      </c>
      <c r="E238" s="2" t="s">
        <v>251</v>
      </c>
      <c r="F238" s="47" t="s">
        <v>2324</v>
      </c>
      <c r="G238" s="47" t="s">
        <v>31</v>
      </c>
      <c r="H238" s="48" t="s">
        <v>2610</v>
      </c>
      <c r="I238" s="49">
        <v>873313</v>
      </c>
      <c r="J238" s="58" t="str">
        <f>VLOOKUP(I238,[1]Hoja6!A$1:B$57,2,FALSE)</f>
        <v>RADIOGRAFIA DE PIERNA AP Y LATERAL</v>
      </c>
      <c r="K238" s="2"/>
      <c r="L238" s="2" t="s">
        <v>2116</v>
      </c>
      <c r="M238" s="49">
        <v>1</v>
      </c>
      <c r="N238" s="57"/>
      <c r="O238" s="57">
        <f t="shared" si="6"/>
        <v>0</v>
      </c>
      <c r="P238" s="96">
        <f t="shared" si="7"/>
        <v>0</v>
      </c>
      <c r="Q238" s="97"/>
      <c r="R238" s="97"/>
      <c r="S238" s="97"/>
      <c r="T238" s="97"/>
      <c r="U238" s="97"/>
      <c r="V238" s="3"/>
    </row>
    <row r="239" spans="1:22" s="10" customFormat="1" x14ac:dyDescent="0.25">
      <c r="A239" s="44">
        <v>45461</v>
      </c>
      <c r="B239" s="45" t="s">
        <v>2611</v>
      </c>
      <c r="C239" s="46" t="s">
        <v>2612</v>
      </c>
      <c r="D239" s="2" t="s">
        <v>34</v>
      </c>
      <c r="E239" s="2" t="s">
        <v>202</v>
      </c>
      <c r="F239" s="47" t="s">
        <v>392</v>
      </c>
      <c r="G239" s="47" t="s">
        <v>31</v>
      </c>
      <c r="H239" s="48" t="s">
        <v>2613</v>
      </c>
      <c r="I239" s="49">
        <v>873313</v>
      </c>
      <c r="J239" s="58" t="str">
        <f>VLOOKUP(I239,[1]Hoja6!A$1:B$57,2,FALSE)</f>
        <v>RADIOGRAFIA DE PIERNA AP Y LATERAL</v>
      </c>
      <c r="K239" s="2"/>
      <c r="L239" s="2" t="s">
        <v>2116</v>
      </c>
      <c r="M239" s="49">
        <v>1</v>
      </c>
      <c r="N239" s="57">
        <v>0</v>
      </c>
      <c r="O239" s="57">
        <f t="shared" si="6"/>
        <v>0</v>
      </c>
      <c r="P239" s="96">
        <f t="shared" si="7"/>
        <v>0</v>
      </c>
      <c r="Q239" s="97"/>
      <c r="R239" s="97"/>
      <c r="S239" s="97"/>
      <c r="T239" s="97"/>
      <c r="U239" s="97"/>
      <c r="V239" s="3"/>
    </row>
    <row r="240" spans="1:22" s="10" customFormat="1" x14ac:dyDescent="0.25">
      <c r="A240" s="44">
        <v>45461</v>
      </c>
      <c r="B240" s="45" t="s">
        <v>2614</v>
      </c>
      <c r="C240" s="46" t="s">
        <v>2615</v>
      </c>
      <c r="D240" s="2" t="s">
        <v>34</v>
      </c>
      <c r="E240" s="2" t="s">
        <v>353</v>
      </c>
      <c r="F240" s="47" t="s">
        <v>2324</v>
      </c>
      <c r="G240" s="47" t="s">
        <v>31</v>
      </c>
      <c r="H240" s="48" t="s">
        <v>2616</v>
      </c>
      <c r="I240" s="49">
        <v>873333</v>
      </c>
      <c r="J240" s="58" t="str">
        <f>VLOOKUP(I240,[1]Hoja6!A$1:B$57,2,FALSE)</f>
        <v>RADIOGRAFÍA DE PIE (AP, LATERAL Y OBLICUA)</v>
      </c>
      <c r="K240" s="2"/>
      <c r="L240" s="2" t="s">
        <v>2116</v>
      </c>
      <c r="M240" s="49">
        <v>1</v>
      </c>
      <c r="N240" s="57">
        <v>0</v>
      </c>
      <c r="O240" s="57">
        <f t="shared" si="6"/>
        <v>0</v>
      </c>
      <c r="P240" s="96">
        <f t="shared" si="7"/>
        <v>0</v>
      </c>
      <c r="Q240" s="97"/>
      <c r="R240" s="97"/>
      <c r="S240" s="97"/>
      <c r="T240" s="97"/>
      <c r="U240" s="97"/>
      <c r="V240" s="3"/>
    </row>
    <row r="241" spans="1:22" s="10" customFormat="1" x14ac:dyDescent="0.25">
      <c r="A241" s="44">
        <v>45461</v>
      </c>
      <c r="B241" s="45" t="s">
        <v>2614</v>
      </c>
      <c r="C241" s="46" t="s">
        <v>2615</v>
      </c>
      <c r="D241" s="2" t="s">
        <v>34</v>
      </c>
      <c r="E241" s="2" t="s">
        <v>353</v>
      </c>
      <c r="F241" s="47" t="s">
        <v>2324</v>
      </c>
      <c r="G241" s="47" t="s">
        <v>31</v>
      </c>
      <c r="H241" s="48" t="s">
        <v>2616</v>
      </c>
      <c r="I241" s="49">
        <v>873431</v>
      </c>
      <c r="J241" s="58" t="str">
        <f>VLOOKUP(I241,[1]Hoja6!A$1:B$57,2,FALSE)</f>
        <v>RADIOGRAFIA DE TOBILLO AP LATERAL Y ROTACION INTERNA</v>
      </c>
      <c r="K241" s="2"/>
      <c r="L241" s="2" t="s">
        <v>2116</v>
      </c>
      <c r="M241" s="49">
        <v>1</v>
      </c>
      <c r="N241" s="57">
        <v>0</v>
      </c>
      <c r="O241" s="57">
        <f t="shared" si="6"/>
        <v>0</v>
      </c>
      <c r="P241" s="96">
        <f t="shared" si="7"/>
        <v>0</v>
      </c>
      <c r="Q241" s="97"/>
      <c r="R241" s="97"/>
      <c r="S241" s="97"/>
      <c r="T241" s="97"/>
      <c r="U241" s="97"/>
      <c r="V241" s="3"/>
    </row>
    <row r="242" spans="1:22" s="10" customFormat="1" x14ac:dyDescent="0.25">
      <c r="A242" s="44">
        <v>45461</v>
      </c>
      <c r="B242" s="45" t="s">
        <v>2617</v>
      </c>
      <c r="C242" s="46" t="s">
        <v>2618</v>
      </c>
      <c r="D242" s="2" t="s">
        <v>34</v>
      </c>
      <c r="E242" s="2" t="s">
        <v>165</v>
      </c>
      <c r="F242" s="47" t="s">
        <v>30</v>
      </c>
      <c r="G242" s="47" t="s">
        <v>217</v>
      </c>
      <c r="H242" s="48" t="s">
        <v>2619</v>
      </c>
      <c r="I242" s="49">
        <v>873210</v>
      </c>
      <c r="J242" s="58" t="str">
        <f>VLOOKUP(I242,[1]Hoja6!A$1:B$57,2,FALSE)</f>
        <v>RADIOGRAFIA DE DEDOS EN MANO</v>
      </c>
      <c r="K242" s="2"/>
      <c r="L242" s="2" t="s">
        <v>2116</v>
      </c>
      <c r="M242" s="49">
        <v>2</v>
      </c>
      <c r="N242" s="57">
        <v>0</v>
      </c>
      <c r="O242" s="57">
        <f t="shared" si="6"/>
        <v>0</v>
      </c>
      <c r="P242" s="96">
        <f t="shared" si="7"/>
        <v>0</v>
      </c>
      <c r="Q242" s="97"/>
      <c r="R242" s="97"/>
      <c r="S242" s="97"/>
      <c r="T242" s="97"/>
      <c r="U242" s="97"/>
      <c r="V242" s="3"/>
    </row>
    <row r="243" spans="1:22" s="10" customFormat="1" x14ac:dyDescent="0.25">
      <c r="A243" s="44">
        <v>45462</v>
      </c>
      <c r="B243" s="45" t="s">
        <v>2620</v>
      </c>
      <c r="C243" s="46" t="s">
        <v>2621</v>
      </c>
      <c r="D243" s="2" t="s">
        <v>33</v>
      </c>
      <c r="E243" s="2" t="s">
        <v>367</v>
      </c>
      <c r="F243" s="47" t="s">
        <v>10</v>
      </c>
      <c r="G243" s="47" t="s">
        <v>2148</v>
      </c>
      <c r="H243" s="48" t="s">
        <v>2622</v>
      </c>
      <c r="I243" s="49">
        <v>873122</v>
      </c>
      <c r="J243" s="58" t="str">
        <f>VLOOKUP(I243,[1]Hoja6!A$1:B$57,2,FALSE)</f>
        <v>RADIOGRAFIA DE ANTEBRAZO</v>
      </c>
      <c r="K243" s="2"/>
      <c r="L243" s="2" t="s">
        <v>13</v>
      </c>
      <c r="M243" s="49">
        <v>1</v>
      </c>
      <c r="N243" s="57">
        <v>50670</v>
      </c>
      <c r="O243" s="57">
        <f t="shared" si="6"/>
        <v>35469</v>
      </c>
      <c r="P243" s="96">
        <f t="shared" si="7"/>
        <v>15201</v>
      </c>
      <c r="Q243" s="97"/>
      <c r="R243" s="97"/>
      <c r="S243" s="97"/>
      <c r="T243" s="97"/>
      <c r="U243" s="97"/>
      <c r="V243" s="3"/>
    </row>
    <row r="244" spans="1:22" s="10" customFormat="1" x14ac:dyDescent="0.25">
      <c r="A244" s="44">
        <v>45462</v>
      </c>
      <c r="B244" s="45" t="s">
        <v>77</v>
      </c>
      <c r="C244" s="46" t="s">
        <v>2623</v>
      </c>
      <c r="D244" s="2" t="s">
        <v>33</v>
      </c>
      <c r="E244" s="2" t="s">
        <v>278</v>
      </c>
      <c r="F244" s="47" t="s">
        <v>16</v>
      </c>
      <c r="G244" s="47" t="s">
        <v>2148</v>
      </c>
      <c r="H244" s="48" t="s">
        <v>2624</v>
      </c>
      <c r="I244" s="49">
        <v>871040</v>
      </c>
      <c r="J244" s="58" t="str">
        <f>VLOOKUP(I244,[1]Hoja6!A$1:B$57,2,FALSE)</f>
        <v>RADIOGRAFIA DE COLUMNA LUMBOSACRA</v>
      </c>
      <c r="K244" s="2"/>
      <c r="L244" s="2" t="s">
        <v>13</v>
      </c>
      <c r="M244" s="49">
        <v>1</v>
      </c>
      <c r="N244" s="57">
        <v>117200</v>
      </c>
      <c r="O244" s="57">
        <f t="shared" si="6"/>
        <v>82040</v>
      </c>
      <c r="P244" s="96">
        <f t="shared" si="7"/>
        <v>35160</v>
      </c>
      <c r="Q244" s="97"/>
      <c r="R244" s="97"/>
      <c r="S244" s="97"/>
      <c r="T244" s="97"/>
      <c r="U244" s="97"/>
      <c r="V244" s="3"/>
    </row>
    <row r="245" spans="1:22" s="10" customFormat="1" x14ac:dyDescent="0.25">
      <c r="A245" s="44">
        <v>45462</v>
      </c>
      <c r="B245" s="45" t="s">
        <v>2625</v>
      </c>
      <c r="C245" s="46" t="s">
        <v>2626</v>
      </c>
      <c r="D245" s="2" t="s">
        <v>34</v>
      </c>
      <c r="E245" s="2" t="s">
        <v>53</v>
      </c>
      <c r="F245" s="47" t="s">
        <v>16</v>
      </c>
      <c r="G245" s="47" t="s">
        <v>2148</v>
      </c>
      <c r="H245" s="48" t="s">
        <v>2627</v>
      </c>
      <c r="I245" s="49">
        <v>873411</v>
      </c>
      <c r="J245" s="58" t="str">
        <f>VLOOKUP(I245,[1]Hoja6!A$1:B$57,2,FALSE)</f>
        <v>RADIOGRAFIA DE PELVIS O  ARTICULACION COXO-FEMORAL  (AP, LATERAL )</v>
      </c>
      <c r="K245" s="2"/>
      <c r="L245" s="2" t="s">
        <v>13</v>
      </c>
      <c r="M245" s="49">
        <v>1</v>
      </c>
      <c r="N245" s="57">
        <v>64480</v>
      </c>
      <c r="O245" s="57">
        <f t="shared" si="6"/>
        <v>45136</v>
      </c>
      <c r="P245" s="96">
        <f t="shared" si="7"/>
        <v>19344</v>
      </c>
      <c r="Q245" s="97"/>
      <c r="R245" s="97"/>
      <c r="S245" s="97"/>
      <c r="T245" s="97"/>
      <c r="U245" s="97"/>
      <c r="V245" s="3"/>
    </row>
    <row r="246" spans="1:22" s="10" customFormat="1" x14ac:dyDescent="0.25">
      <c r="A246" s="44">
        <v>45462</v>
      </c>
      <c r="B246" s="45" t="s">
        <v>2625</v>
      </c>
      <c r="C246" s="46" t="s">
        <v>2626</v>
      </c>
      <c r="D246" s="2" t="s">
        <v>34</v>
      </c>
      <c r="E246" s="2" t="s">
        <v>53</v>
      </c>
      <c r="F246" s="47" t="s">
        <v>16</v>
      </c>
      <c r="G246" s="47" t="s">
        <v>2148</v>
      </c>
      <c r="H246" s="48" t="s">
        <v>2627</v>
      </c>
      <c r="I246" s="49">
        <v>873412</v>
      </c>
      <c r="J246" s="58" t="str">
        <f>VLOOKUP(I246,[1]Hoja6!A$1:B$57,2,FALSE)</f>
        <v>RADIOGRAFIA DE PELVIS (CADERA) COMPARATIVA    (54)</v>
      </c>
      <c r="K246" s="2"/>
      <c r="L246" s="2" t="s">
        <v>13</v>
      </c>
      <c r="M246" s="49">
        <v>1</v>
      </c>
      <c r="N246" s="57">
        <v>34320</v>
      </c>
      <c r="O246" s="57">
        <f t="shared" si="6"/>
        <v>24024</v>
      </c>
      <c r="P246" s="96">
        <f t="shared" si="7"/>
        <v>10296</v>
      </c>
      <c r="Q246" s="97"/>
      <c r="R246" s="97"/>
      <c r="S246" s="97"/>
      <c r="T246" s="97"/>
      <c r="U246" s="97"/>
      <c r="V246" s="3"/>
    </row>
    <row r="247" spans="1:22" s="10" customFormat="1" x14ac:dyDescent="0.25">
      <c r="A247" s="44">
        <v>45462</v>
      </c>
      <c r="B247" s="45" t="s">
        <v>2628</v>
      </c>
      <c r="C247" s="46" t="s">
        <v>2629</v>
      </c>
      <c r="D247" s="2" t="s">
        <v>33</v>
      </c>
      <c r="E247" s="2" t="s">
        <v>302</v>
      </c>
      <c r="F247" s="47" t="s">
        <v>10</v>
      </c>
      <c r="G247" s="47" t="s">
        <v>2148</v>
      </c>
      <c r="H247" s="48" t="s">
        <v>2630</v>
      </c>
      <c r="I247" s="49">
        <v>873420</v>
      </c>
      <c r="J247" s="58" t="str">
        <f>VLOOKUP(I247,[1]Hoja6!A$1:B$57,2,FALSE)</f>
        <v>RADIOGRAFIA DE RODILLA AP, LATERAL</v>
      </c>
      <c r="K247" s="2"/>
      <c r="L247" s="2" t="s">
        <v>13</v>
      </c>
      <c r="M247" s="49">
        <v>1</v>
      </c>
      <c r="N247" s="57">
        <v>65700</v>
      </c>
      <c r="O247" s="57">
        <f t="shared" si="6"/>
        <v>45990</v>
      </c>
      <c r="P247" s="96">
        <f t="shared" si="7"/>
        <v>19710</v>
      </c>
      <c r="Q247" s="97"/>
      <c r="R247" s="97"/>
      <c r="S247" s="97"/>
      <c r="T247" s="97"/>
      <c r="U247" s="97"/>
      <c r="V247" s="3"/>
    </row>
    <row r="248" spans="1:22" s="10" customFormat="1" x14ac:dyDescent="0.25">
      <c r="A248" s="44">
        <v>45462</v>
      </c>
      <c r="B248" s="45" t="s">
        <v>2628</v>
      </c>
      <c r="C248" s="46" t="s">
        <v>2629</v>
      </c>
      <c r="D248" s="2" t="s">
        <v>33</v>
      </c>
      <c r="E248" s="2" t="s">
        <v>302</v>
      </c>
      <c r="F248" s="47" t="s">
        <v>10</v>
      </c>
      <c r="G248" s="47" t="s">
        <v>2148</v>
      </c>
      <c r="H248" s="48" t="s">
        <v>2630</v>
      </c>
      <c r="I248" s="49">
        <v>873420</v>
      </c>
      <c r="J248" s="58" t="str">
        <f>VLOOKUP(I248,[1]Hoja6!A$1:B$57,2,FALSE)</f>
        <v>RADIOGRAFIA DE RODILLA AP, LATERAL</v>
      </c>
      <c r="K248" s="2"/>
      <c r="L248" s="2" t="s">
        <v>13</v>
      </c>
      <c r="M248" s="49">
        <v>1</v>
      </c>
      <c r="N248" s="57">
        <v>29700</v>
      </c>
      <c r="O248" s="57">
        <f t="shared" si="6"/>
        <v>20790</v>
      </c>
      <c r="P248" s="96">
        <f t="shared" si="7"/>
        <v>8910</v>
      </c>
      <c r="Q248" s="97"/>
      <c r="R248" s="97"/>
      <c r="S248" s="97"/>
      <c r="T248" s="97"/>
      <c r="U248" s="97"/>
      <c r="V248" s="3"/>
    </row>
    <row r="249" spans="1:22" s="10" customFormat="1" x14ac:dyDescent="0.25">
      <c r="A249" s="44">
        <v>45462</v>
      </c>
      <c r="B249" s="45" t="s">
        <v>2631</v>
      </c>
      <c r="C249" s="46" t="s">
        <v>2632</v>
      </c>
      <c r="D249" s="2" t="s">
        <v>33</v>
      </c>
      <c r="E249" s="2" t="s">
        <v>257</v>
      </c>
      <c r="F249" s="47" t="s">
        <v>44</v>
      </c>
      <c r="G249" s="47" t="s">
        <v>2148</v>
      </c>
      <c r="H249" s="48" t="s">
        <v>2633</v>
      </c>
      <c r="I249" s="49">
        <v>873333</v>
      </c>
      <c r="J249" s="58" t="str">
        <f>VLOOKUP(I249,[1]Hoja6!A$1:B$57,2,FALSE)</f>
        <v>RADIOGRAFÍA DE PIE (AP, LATERAL Y OBLICUA)</v>
      </c>
      <c r="K249" s="2"/>
      <c r="L249" s="2" t="s">
        <v>13</v>
      </c>
      <c r="M249" s="49">
        <v>1</v>
      </c>
      <c r="N249" s="57">
        <v>65880</v>
      </c>
      <c r="O249" s="57">
        <f t="shared" si="6"/>
        <v>46116</v>
      </c>
      <c r="P249" s="96">
        <f t="shared" si="7"/>
        <v>19764</v>
      </c>
      <c r="Q249" s="97"/>
      <c r="R249" s="97"/>
      <c r="S249" s="97"/>
      <c r="T249" s="97"/>
      <c r="U249" s="97"/>
      <c r="V249" s="3"/>
    </row>
    <row r="250" spans="1:22" s="10" customFormat="1" x14ac:dyDescent="0.25">
      <c r="A250" s="44">
        <v>45462</v>
      </c>
      <c r="B250" s="45" t="s">
        <v>2631</v>
      </c>
      <c r="C250" s="46" t="s">
        <v>2632</v>
      </c>
      <c r="D250" s="2" t="s">
        <v>33</v>
      </c>
      <c r="E250" s="2" t="s">
        <v>257</v>
      </c>
      <c r="F250" s="47" t="s">
        <v>44</v>
      </c>
      <c r="G250" s="47" t="s">
        <v>2148</v>
      </c>
      <c r="H250" s="48" t="s">
        <v>2633</v>
      </c>
      <c r="I250" s="49">
        <v>873303</v>
      </c>
      <c r="J250" s="58" t="str">
        <f>VLOOKUP(I250,[1]Hoja6!A$1:B$57,2,FALSE)</f>
        <v>RADIOGRAFIA COMPARATIVA DE PIES CON APOYO (AP Y LATERAL)</v>
      </c>
      <c r="K250" s="2"/>
      <c r="L250" s="2" t="s">
        <v>13</v>
      </c>
      <c r="M250" s="49">
        <v>1</v>
      </c>
      <c r="N250" s="57">
        <v>29700</v>
      </c>
      <c r="O250" s="57">
        <f t="shared" si="6"/>
        <v>20790</v>
      </c>
      <c r="P250" s="96">
        <f t="shared" si="7"/>
        <v>8910</v>
      </c>
      <c r="Q250" s="97"/>
      <c r="R250" s="97"/>
      <c r="S250" s="97"/>
      <c r="T250" s="97"/>
      <c r="U250" s="97"/>
      <c r="V250" s="3"/>
    </row>
    <row r="251" spans="1:22" s="10" customFormat="1" x14ac:dyDescent="0.25">
      <c r="A251" s="44">
        <v>45462</v>
      </c>
      <c r="B251" s="45" t="s">
        <v>2634</v>
      </c>
      <c r="C251" s="46" t="s">
        <v>2635</v>
      </c>
      <c r="D251" s="2" t="s">
        <v>33</v>
      </c>
      <c r="E251" s="2" t="s">
        <v>308</v>
      </c>
      <c r="F251" s="47" t="s">
        <v>44</v>
      </c>
      <c r="G251" s="47" t="s">
        <v>2148</v>
      </c>
      <c r="H251" s="48" t="s">
        <v>2636</v>
      </c>
      <c r="I251" s="49">
        <v>873431</v>
      </c>
      <c r="J251" s="58" t="str">
        <f>VLOOKUP(I251,[1]Hoja6!A$1:B$57,2,FALSE)</f>
        <v>RADIOGRAFIA DE TOBILLO AP LATERAL Y ROTACION INTERNA</v>
      </c>
      <c r="K251" s="2"/>
      <c r="L251" s="2" t="s">
        <v>13</v>
      </c>
      <c r="M251" s="2">
        <v>1</v>
      </c>
      <c r="N251" s="57">
        <v>65880</v>
      </c>
      <c r="O251" s="57">
        <f t="shared" si="6"/>
        <v>46116</v>
      </c>
      <c r="P251" s="96">
        <f t="shared" si="7"/>
        <v>19764</v>
      </c>
      <c r="Q251" s="97"/>
      <c r="R251" s="97"/>
      <c r="S251" s="97"/>
      <c r="T251" s="97"/>
      <c r="U251" s="97"/>
      <c r="V251" s="3"/>
    </row>
    <row r="252" spans="1:22" s="10" customFormat="1" x14ac:dyDescent="0.25">
      <c r="A252" s="44">
        <v>45462</v>
      </c>
      <c r="B252" s="45" t="s">
        <v>2634</v>
      </c>
      <c r="C252" s="46" t="s">
        <v>2635</v>
      </c>
      <c r="D252" s="2" t="s">
        <v>33</v>
      </c>
      <c r="E252" s="2" t="s">
        <v>308</v>
      </c>
      <c r="F252" s="47" t="s">
        <v>44</v>
      </c>
      <c r="G252" s="47" t="s">
        <v>2148</v>
      </c>
      <c r="H252" s="48" t="s">
        <v>2636</v>
      </c>
      <c r="I252" s="49">
        <v>873303</v>
      </c>
      <c r="J252" s="58" t="str">
        <f>VLOOKUP(I252,[1]Hoja6!A$1:B$57,2,FALSE)</f>
        <v>RADIOGRAFIA COMPARATIVA DE PIES CON APOYO (AP Y LATERAL)</v>
      </c>
      <c r="K252" s="2"/>
      <c r="L252" s="2" t="s">
        <v>13</v>
      </c>
      <c r="M252" s="2">
        <v>1</v>
      </c>
      <c r="N252" s="57">
        <v>29700</v>
      </c>
      <c r="O252" s="57">
        <f t="shared" si="6"/>
        <v>20790</v>
      </c>
      <c r="P252" s="96">
        <f t="shared" si="7"/>
        <v>8910</v>
      </c>
      <c r="Q252" s="97"/>
      <c r="R252" s="97"/>
      <c r="S252" s="97"/>
      <c r="T252" s="97"/>
      <c r="U252" s="97"/>
      <c r="V252" s="3"/>
    </row>
    <row r="253" spans="1:22" s="10" customFormat="1" x14ac:dyDescent="0.25">
      <c r="A253" s="44">
        <v>45462</v>
      </c>
      <c r="B253" s="45" t="s">
        <v>2634</v>
      </c>
      <c r="C253" s="46" t="s">
        <v>2635</v>
      </c>
      <c r="D253" s="2" t="s">
        <v>33</v>
      </c>
      <c r="E253" s="2" t="s">
        <v>308</v>
      </c>
      <c r="F253" s="47" t="s">
        <v>44</v>
      </c>
      <c r="G253" s="47" t="s">
        <v>2148</v>
      </c>
      <c r="H253" s="48" t="s">
        <v>2636</v>
      </c>
      <c r="I253" s="49">
        <v>873333</v>
      </c>
      <c r="J253" s="58" t="str">
        <f>VLOOKUP(I253,[1]Hoja6!A$1:B$57,2,FALSE)</f>
        <v>RADIOGRAFÍA DE PIE (AP, LATERAL Y OBLICUA)</v>
      </c>
      <c r="K253" s="2"/>
      <c r="L253" s="2" t="s">
        <v>13</v>
      </c>
      <c r="M253" s="2">
        <v>1</v>
      </c>
      <c r="N253" s="57">
        <v>65880</v>
      </c>
      <c r="O253" s="57">
        <f t="shared" si="6"/>
        <v>46116</v>
      </c>
      <c r="P253" s="96">
        <f t="shared" si="7"/>
        <v>19764</v>
      </c>
      <c r="Q253" s="97"/>
      <c r="R253" s="97"/>
      <c r="S253" s="97"/>
      <c r="T253" s="97"/>
      <c r="U253" s="97"/>
      <c r="V253" s="3"/>
    </row>
    <row r="254" spans="1:22" s="10" customFormat="1" x14ac:dyDescent="0.25">
      <c r="A254" s="44">
        <v>45462</v>
      </c>
      <c r="B254" s="45" t="s">
        <v>2637</v>
      </c>
      <c r="C254" s="46" t="s">
        <v>2638</v>
      </c>
      <c r="D254" s="2" t="s">
        <v>34</v>
      </c>
      <c r="E254" s="2" t="s">
        <v>199</v>
      </c>
      <c r="F254" s="47" t="s">
        <v>10</v>
      </c>
      <c r="G254" s="47" t="s">
        <v>217</v>
      </c>
      <c r="H254" s="48" t="s">
        <v>2639</v>
      </c>
      <c r="I254" s="49">
        <v>873340</v>
      </c>
      <c r="J254" s="58" t="str">
        <f>VLOOKUP(I254,[1]Hoja6!A$1:B$57,2,FALSE)</f>
        <v>RADIOGRAFIA DE MIEMBRO INFERIOR  AP Y LATERAL</v>
      </c>
      <c r="K254" s="2"/>
      <c r="L254" s="2" t="s">
        <v>13</v>
      </c>
      <c r="M254" s="2">
        <v>1</v>
      </c>
      <c r="N254" s="57">
        <v>0</v>
      </c>
      <c r="O254" s="57">
        <f t="shared" si="6"/>
        <v>0</v>
      </c>
      <c r="P254" s="96">
        <f t="shared" si="7"/>
        <v>0</v>
      </c>
      <c r="Q254" s="97"/>
      <c r="R254" s="97"/>
      <c r="S254" s="97"/>
      <c r="T254" s="97"/>
      <c r="U254" s="97"/>
      <c r="V254" s="3"/>
    </row>
    <row r="255" spans="1:22" s="10" customFormat="1" x14ac:dyDescent="0.25">
      <c r="A255" s="44">
        <v>45462</v>
      </c>
      <c r="B255" s="45" t="s">
        <v>2640</v>
      </c>
      <c r="C255" s="46" t="s">
        <v>2641</v>
      </c>
      <c r="D255" s="2" t="s">
        <v>33</v>
      </c>
      <c r="E255" s="2" t="s">
        <v>253</v>
      </c>
      <c r="F255" s="47" t="s">
        <v>10</v>
      </c>
      <c r="G255" s="47" t="s">
        <v>2148</v>
      </c>
      <c r="H255" s="48" t="s">
        <v>2642</v>
      </c>
      <c r="I255" s="49">
        <v>871121</v>
      </c>
      <c r="J255" s="58" t="str">
        <f>VLOOKUP(I255,[1]Hoja6!A$1:B$57,2,FALSE)</f>
        <v>RADIOGRAFIA DE TORAX (P.A.O A.P.Y LATERAL, DECUBITO LATERAL, OBLICUAS O LATERAL CON BARIO)</v>
      </c>
      <c r="K255" s="2"/>
      <c r="L255" s="2" t="s">
        <v>13</v>
      </c>
      <c r="M255" s="2">
        <v>1</v>
      </c>
      <c r="N255" s="57">
        <v>72000</v>
      </c>
      <c r="O255" s="57">
        <f t="shared" si="6"/>
        <v>50400</v>
      </c>
      <c r="P255" s="96">
        <f t="shared" si="7"/>
        <v>21600</v>
      </c>
      <c r="Q255" s="97"/>
      <c r="R255" s="97"/>
      <c r="S255" s="97"/>
      <c r="T255" s="97"/>
      <c r="U255" s="97"/>
      <c r="V255" s="3"/>
    </row>
    <row r="256" spans="1:22" s="10" customFormat="1" x14ac:dyDescent="0.25">
      <c r="A256" s="44">
        <v>45462</v>
      </c>
      <c r="B256" s="45" t="s">
        <v>2645</v>
      </c>
      <c r="C256" s="46" t="s">
        <v>2643</v>
      </c>
      <c r="D256" s="2" t="s">
        <v>33</v>
      </c>
      <c r="E256" s="2" t="s">
        <v>298</v>
      </c>
      <c r="F256" s="47" t="s">
        <v>10</v>
      </c>
      <c r="G256" s="47" t="s">
        <v>2148</v>
      </c>
      <c r="H256" s="48" t="s">
        <v>2644</v>
      </c>
      <c r="I256" s="49">
        <v>870108</v>
      </c>
      <c r="J256" s="58" t="str">
        <f>VLOOKUP(I256,[1]Hoja6!A$1:B$57,2,FALSE)</f>
        <v>RADIOGRAFIA DE SENOS PARANASALES</v>
      </c>
      <c r="K256" s="2"/>
      <c r="L256" s="2" t="s">
        <v>13</v>
      </c>
      <c r="M256" s="2">
        <v>1</v>
      </c>
      <c r="N256" s="57">
        <v>65700</v>
      </c>
      <c r="O256" s="57">
        <f t="shared" si="6"/>
        <v>45990</v>
      </c>
      <c r="P256" s="96">
        <f t="shared" si="7"/>
        <v>19710</v>
      </c>
      <c r="Q256" s="97"/>
      <c r="R256" s="97"/>
      <c r="S256" s="97"/>
      <c r="T256" s="97"/>
      <c r="U256" s="97"/>
      <c r="V256" s="3"/>
    </row>
    <row r="257" spans="1:22" s="10" customFormat="1" x14ac:dyDescent="0.25">
      <c r="A257" s="44">
        <v>45462</v>
      </c>
      <c r="B257" s="45" t="s">
        <v>2646</v>
      </c>
      <c r="C257" s="46" t="s">
        <v>2647</v>
      </c>
      <c r="D257" s="2" t="s">
        <v>34</v>
      </c>
      <c r="E257" s="2" t="s">
        <v>367</v>
      </c>
      <c r="F257" s="47" t="s">
        <v>16</v>
      </c>
      <c r="G257" s="47" t="s">
        <v>217</v>
      </c>
      <c r="H257" s="48" t="s">
        <v>2648</v>
      </c>
      <c r="I257" s="49">
        <v>873431</v>
      </c>
      <c r="J257" s="58" t="str">
        <f>VLOOKUP(I257,[1]Hoja6!A$1:B$57,2,FALSE)</f>
        <v>RADIOGRAFIA DE TOBILLO AP LATERAL Y ROTACION INTERNA</v>
      </c>
      <c r="K257" s="2"/>
      <c r="L257" s="2" t="s">
        <v>13</v>
      </c>
      <c r="M257" s="2">
        <v>1</v>
      </c>
      <c r="N257" s="57">
        <v>0</v>
      </c>
      <c r="O257" s="57">
        <f t="shared" si="6"/>
        <v>0</v>
      </c>
      <c r="P257" s="96">
        <f t="shared" si="7"/>
        <v>0</v>
      </c>
      <c r="Q257" s="97"/>
      <c r="R257" s="97"/>
      <c r="S257" s="97"/>
      <c r="T257" s="97"/>
      <c r="U257" s="97"/>
      <c r="V257" s="3"/>
    </row>
    <row r="258" spans="1:22" s="10" customFormat="1" x14ac:dyDescent="0.25">
      <c r="A258" s="95">
        <v>45462</v>
      </c>
      <c r="B258" s="45" t="s">
        <v>2649</v>
      </c>
      <c r="C258" s="46" t="s">
        <v>2650</v>
      </c>
      <c r="D258" s="2" t="s">
        <v>34</v>
      </c>
      <c r="E258" s="2" t="s">
        <v>302</v>
      </c>
      <c r="F258" s="47" t="s">
        <v>2154</v>
      </c>
      <c r="G258" s="47" t="s">
        <v>217</v>
      </c>
      <c r="H258" s="48" t="s">
        <v>2651</v>
      </c>
      <c r="I258" s="49">
        <v>873340</v>
      </c>
      <c r="J258" s="58" t="str">
        <f>VLOOKUP(I258,[1]Hoja6!A$1:B$57,2,FALSE)</f>
        <v>RADIOGRAFIA DE MIEMBRO INFERIOR  AP Y LATERAL</v>
      </c>
      <c r="K258" s="2"/>
      <c r="L258" s="2" t="s">
        <v>13</v>
      </c>
      <c r="M258" s="2">
        <v>1</v>
      </c>
      <c r="N258" s="57">
        <v>0</v>
      </c>
      <c r="O258" s="57">
        <f t="shared" si="6"/>
        <v>0</v>
      </c>
      <c r="P258" s="96">
        <f t="shared" si="7"/>
        <v>0</v>
      </c>
      <c r="Q258" s="97"/>
      <c r="R258" s="97"/>
      <c r="S258" s="97"/>
      <c r="T258" s="97"/>
      <c r="U258" s="97"/>
      <c r="V258" s="3"/>
    </row>
    <row r="259" spans="1:22" s="10" customFormat="1" x14ac:dyDescent="0.25">
      <c r="A259" s="44">
        <v>45462</v>
      </c>
      <c r="B259" s="45" t="s">
        <v>2649</v>
      </c>
      <c r="C259" s="46" t="s">
        <v>2650</v>
      </c>
      <c r="D259" s="2" t="s">
        <v>34</v>
      </c>
      <c r="E259" s="2" t="s">
        <v>302</v>
      </c>
      <c r="F259" s="47" t="s">
        <v>2154</v>
      </c>
      <c r="G259" s="47" t="s">
        <v>217</v>
      </c>
      <c r="H259" s="48" t="s">
        <v>2651</v>
      </c>
      <c r="I259" s="49">
        <v>873420</v>
      </c>
      <c r="J259" s="58" t="str">
        <f>VLOOKUP(I259,[1]Hoja6!A$1:B$57,2,FALSE)</f>
        <v>RADIOGRAFIA DE RODILLA AP, LATERAL</v>
      </c>
      <c r="K259" s="2"/>
      <c r="L259" s="2" t="s">
        <v>13</v>
      </c>
      <c r="M259" s="2">
        <v>1</v>
      </c>
      <c r="N259" s="57">
        <v>0</v>
      </c>
      <c r="O259" s="57">
        <f t="shared" si="6"/>
        <v>0</v>
      </c>
      <c r="P259" s="96">
        <f t="shared" si="7"/>
        <v>0</v>
      </c>
      <c r="Q259" s="97"/>
      <c r="R259" s="97"/>
      <c r="S259" s="97"/>
      <c r="T259" s="97"/>
      <c r="U259" s="97"/>
      <c r="V259" s="3"/>
    </row>
    <row r="260" spans="1:22" s="10" customFormat="1" x14ac:dyDescent="0.25">
      <c r="A260" s="44">
        <v>45462</v>
      </c>
      <c r="B260" s="45" t="s">
        <v>2652</v>
      </c>
      <c r="C260" s="46" t="s">
        <v>2653</v>
      </c>
      <c r="D260" s="2" t="s">
        <v>34</v>
      </c>
      <c r="E260" s="2" t="s">
        <v>1150</v>
      </c>
      <c r="F260" s="47" t="s">
        <v>16</v>
      </c>
      <c r="G260" s="47" t="s">
        <v>217</v>
      </c>
      <c r="H260" s="48" t="s">
        <v>2654</v>
      </c>
      <c r="I260" s="49">
        <v>873420</v>
      </c>
      <c r="J260" s="58" t="str">
        <f>VLOOKUP(I260,[1]Hoja6!A$1:B$57,2,FALSE)</f>
        <v>RADIOGRAFIA DE RODILLA AP, LATERAL</v>
      </c>
      <c r="K260" s="2"/>
      <c r="L260" s="2" t="s">
        <v>13</v>
      </c>
      <c r="M260" s="2">
        <v>1</v>
      </c>
      <c r="N260" s="57">
        <v>0</v>
      </c>
      <c r="O260" s="57">
        <f t="shared" si="6"/>
        <v>0</v>
      </c>
      <c r="P260" s="96">
        <f t="shared" si="7"/>
        <v>0</v>
      </c>
      <c r="Q260" s="97"/>
      <c r="R260" s="97"/>
      <c r="S260" s="97"/>
      <c r="T260" s="97"/>
      <c r="U260" s="97"/>
      <c r="V260" s="3"/>
    </row>
    <row r="261" spans="1:22" s="10" customFormat="1" x14ac:dyDescent="0.25">
      <c r="A261" s="44">
        <v>45462</v>
      </c>
      <c r="B261" s="45" t="s">
        <v>2655</v>
      </c>
      <c r="C261" s="46" t="s">
        <v>2656</v>
      </c>
      <c r="D261" s="2" t="s">
        <v>33</v>
      </c>
      <c r="E261" s="2" t="s">
        <v>149</v>
      </c>
      <c r="F261" s="47" t="s">
        <v>16</v>
      </c>
      <c r="G261" s="47" t="s">
        <v>2148</v>
      </c>
      <c r="H261" s="48" t="s">
        <v>2657</v>
      </c>
      <c r="I261" s="49">
        <v>870108</v>
      </c>
      <c r="J261" s="58" t="str">
        <f>VLOOKUP(I261,[1]Hoja6!A$1:B$57,2,FALSE)</f>
        <v>RADIOGRAFIA DE SENOS PARANASALES</v>
      </c>
      <c r="K261" s="2"/>
      <c r="L261" s="2" t="s">
        <v>13</v>
      </c>
      <c r="M261" s="2">
        <v>1</v>
      </c>
      <c r="N261" s="57">
        <v>75920</v>
      </c>
      <c r="O261" s="57">
        <f t="shared" si="6"/>
        <v>53144</v>
      </c>
      <c r="P261" s="96">
        <f t="shared" si="7"/>
        <v>22776</v>
      </c>
      <c r="Q261" s="97"/>
      <c r="R261" s="97"/>
      <c r="S261" s="97"/>
      <c r="T261" s="97"/>
      <c r="U261" s="97"/>
      <c r="V261" s="3"/>
    </row>
    <row r="262" spans="1:22" s="10" customFormat="1" x14ac:dyDescent="0.25">
      <c r="A262" s="44">
        <v>45462</v>
      </c>
      <c r="B262" s="45" t="s">
        <v>2658</v>
      </c>
      <c r="C262" s="46" t="s">
        <v>2659</v>
      </c>
      <c r="D262" s="2" t="s">
        <v>33</v>
      </c>
      <c r="E262" s="2" t="s">
        <v>231</v>
      </c>
      <c r="F262" s="47" t="s">
        <v>16</v>
      </c>
      <c r="G262" s="47" t="s">
        <v>217</v>
      </c>
      <c r="H262" s="48" t="s">
        <v>2660</v>
      </c>
      <c r="I262" s="49">
        <v>873210</v>
      </c>
      <c r="J262" s="58" t="str">
        <f>VLOOKUP(I262,[1]Hoja6!A$1:B$57,2,FALSE)</f>
        <v>RADIOGRAFIA DE DEDOS EN MANO</v>
      </c>
      <c r="K262" s="2"/>
      <c r="L262" s="2" t="s">
        <v>13</v>
      </c>
      <c r="M262" s="2">
        <v>1</v>
      </c>
      <c r="N262" s="57">
        <v>0</v>
      </c>
      <c r="O262" s="57">
        <f t="shared" si="6"/>
        <v>0</v>
      </c>
      <c r="P262" s="96">
        <f t="shared" si="7"/>
        <v>0</v>
      </c>
      <c r="Q262" s="97"/>
      <c r="R262" s="97"/>
      <c r="S262" s="97"/>
      <c r="T262" s="97"/>
      <c r="U262" s="97"/>
      <c r="V262" s="3"/>
    </row>
    <row r="263" spans="1:22" s="10" customFormat="1" x14ac:dyDescent="0.25">
      <c r="A263" s="44">
        <v>45462</v>
      </c>
      <c r="B263" s="45" t="s">
        <v>2661</v>
      </c>
      <c r="C263" s="46" t="s">
        <v>2662</v>
      </c>
      <c r="D263" s="2" t="s">
        <v>34</v>
      </c>
      <c r="E263" s="2" t="s">
        <v>409</v>
      </c>
      <c r="F263" s="47" t="s">
        <v>16</v>
      </c>
      <c r="G263" s="47" t="s">
        <v>2148</v>
      </c>
      <c r="H263" s="48" t="s">
        <v>2663</v>
      </c>
      <c r="I263" s="49">
        <v>873420</v>
      </c>
      <c r="J263" s="58" t="str">
        <f>VLOOKUP(I263,[1]Hoja6!A$1:B$57,2,FALSE)</f>
        <v>RADIOGRAFIA DE RODILLA AP, LATERAL</v>
      </c>
      <c r="K263" s="2"/>
      <c r="L263" s="2" t="s">
        <v>13</v>
      </c>
      <c r="M263" s="2">
        <v>1</v>
      </c>
      <c r="N263" s="57">
        <v>75920</v>
      </c>
      <c r="O263" s="57">
        <f t="shared" si="6"/>
        <v>53144</v>
      </c>
      <c r="P263" s="96">
        <f t="shared" si="7"/>
        <v>22776</v>
      </c>
      <c r="Q263" s="97"/>
      <c r="R263" s="97"/>
      <c r="S263" s="97"/>
      <c r="T263" s="97"/>
      <c r="U263" s="97"/>
      <c r="V263" s="3"/>
    </row>
    <row r="264" spans="1:22" s="10" customFormat="1" x14ac:dyDescent="0.25">
      <c r="A264" s="44">
        <v>45462</v>
      </c>
      <c r="B264" s="45" t="s">
        <v>2664</v>
      </c>
      <c r="C264" s="46" t="s">
        <v>2665</v>
      </c>
      <c r="D264" s="2" t="s">
        <v>34</v>
      </c>
      <c r="E264" s="2" t="s">
        <v>206</v>
      </c>
      <c r="F264" s="47" t="s">
        <v>10</v>
      </c>
      <c r="G264" s="47" t="s">
        <v>2148</v>
      </c>
      <c r="H264" s="48" t="s">
        <v>2666</v>
      </c>
      <c r="I264" s="49">
        <v>871121</v>
      </c>
      <c r="J264" s="58" t="str">
        <f>VLOOKUP(I264,[1]Hoja6!A$1:B$57,2,FALSE)</f>
        <v>RADIOGRAFIA DE TORAX (P.A.O A.P.Y LATERAL, DECUBITO LATERAL, OBLICUAS O LATERAL CON BARIO)</v>
      </c>
      <c r="K264" s="2"/>
      <c r="L264" s="2" t="s">
        <v>13</v>
      </c>
      <c r="M264" s="2">
        <v>1</v>
      </c>
      <c r="N264" s="57">
        <v>72000</v>
      </c>
      <c r="O264" s="57">
        <f t="shared" si="6"/>
        <v>50400</v>
      </c>
      <c r="P264" s="96">
        <f t="shared" si="7"/>
        <v>21600</v>
      </c>
      <c r="Q264" s="97"/>
      <c r="R264" s="97"/>
      <c r="S264" s="97"/>
      <c r="T264" s="97"/>
      <c r="U264" s="97"/>
      <c r="V264" s="3"/>
    </row>
    <row r="265" spans="1:22" s="10" customFormat="1" x14ac:dyDescent="0.25">
      <c r="A265" s="44">
        <v>45462</v>
      </c>
      <c r="B265" s="45" t="s">
        <v>2667</v>
      </c>
      <c r="C265" s="46" t="s">
        <v>2668</v>
      </c>
      <c r="D265" s="2" t="s">
        <v>34</v>
      </c>
      <c r="E265" s="2" t="s">
        <v>245</v>
      </c>
      <c r="F265" s="47" t="s">
        <v>10</v>
      </c>
      <c r="G265" s="47" t="s">
        <v>217</v>
      </c>
      <c r="H265" s="48" t="s">
        <v>2669</v>
      </c>
      <c r="I265" s="49">
        <v>873333</v>
      </c>
      <c r="J265" s="58" t="str">
        <f>VLOOKUP(I265,[1]Hoja6!A$1:B$57,2,FALSE)</f>
        <v>RADIOGRAFÍA DE PIE (AP, LATERAL Y OBLICUA)</v>
      </c>
      <c r="K265" s="2"/>
      <c r="L265" s="2" t="s">
        <v>13</v>
      </c>
      <c r="M265" s="2">
        <v>1</v>
      </c>
      <c r="N265" s="57">
        <v>0</v>
      </c>
      <c r="O265" s="57">
        <f t="shared" si="6"/>
        <v>0</v>
      </c>
      <c r="P265" s="96">
        <f t="shared" si="7"/>
        <v>0</v>
      </c>
      <c r="Q265" s="97"/>
      <c r="R265" s="97"/>
      <c r="S265" s="97"/>
      <c r="T265" s="97"/>
      <c r="U265" s="97"/>
      <c r="V265" s="3"/>
    </row>
    <row r="266" spans="1:22" s="10" customFormat="1" x14ac:dyDescent="0.25">
      <c r="A266" s="44">
        <v>45462</v>
      </c>
      <c r="B266" s="45" t="s">
        <v>2670</v>
      </c>
      <c r="C266" s="46" t="s">
        <v>2671</v>
      </c>
      <c r="D266" s="2" t="s">
        <v>33</v>
      </c>
      <c r="E266" s="2" t="s">
        <v>341</v>
      </c>
      <c r="F266" s="47" t="s">
        <v>2672</v>
      </c>
      <c r="G266" s="47" t="s">
        <v>217</v>
      </c>
      <c r="H266" s="48" t="s">
        <v>2673</v>
      </c>
      <c r="I266" s="49">
        <v>871121</v>
      </c>
      <c r="J266" s="58" t="str">
        <f>VLOOKUP(I266,[1]Hoja6!A$1:B$57,2,FALSE)</f>
        <v>RADIOGRAFIA DE TORAX (P.A.O A.P.Y LATERAL, DECUBITO LATERAL, OBLICUAS O LATERAL CON BARIO)</v>
      </c>
      <c r="K266" s="2"/>
      <c r="L266" s="2" t="s">
        <v>13</v>
      </c>
      <c r="M266" s="2">
        <v>1</v>
      </c>
      <c r="N266" s="57">
        <v>0</v>
      </c>
      <c r="O266" s="57">
        <f t="shared" ref="O266:O330" si="8">+N266*70%</f>
        <v>0</v>
      </c>
      <c r="P266" s="96">
        <f t="shared" ref="P266:P330" si="9">+N266*30%</f>
        <v>0</v>
      </c>
      <c r="Q266" s="97"/>
      <c r="R266" s="97"/>
      <c r="S266" s="97"/>
      <c r="T266" s="97"/>
      <c r="U266" s="97"/>
      <c r="V266" s="3"/>
    </row>
    <row r="267" spans="1:22" s="10" customFormat="1" x14ac:dyDescent="0.25">
      <c r="A267" s="44">
        <v>45463</v>
      </c>
      <c r="B267" s="45" t="s">
        <v>2674</v>
      </c>
      <c r="C267" s="46" t="s">
        <v>2675</v>
      </c>
      <c r="D267" s="2" t="s">
        <v>33</v>
      </c>
      <c r="E267" s="2" t="s">
        <v>53</v>
      </c>
      <c r="F267" s="47" t="s">
        <v>16</v>
      </c>
      <c r="G267" s="47" t="s">
        <v>2148</v>
      </c>
      <c r="H267" s="48" t="s">
        <v>2676</v>
      </c>
      <c r="I267" s="49">
        <v>871121</v>
      </c>
      <c r="J267" s="58" t="str">
        <f>VLOOKUP(I267,[1]Hoja6!A$1:B$57,2,FALSE)</f>
        <v>RADIOGRAFIA DE TORAX (P.A.O A.P.Y LATERAL, DECUBITO LATERAL, OBLICUAS O LATERAL CON BARIO)</v>
      </c>
      <c r="K267" s="2"/>
      <c r="L267" s="2" t="s">
        <v>2116</v>
      </c>
      <c r="M267" s="2">
        <v>1</v>
      </c>
      <c r="N267" s="57">
        <v>83200</v>
      </c>
      <c r="O267" s="57">
        <f t="shared" si="8"/>
        <v>58239.999999999993</v>
      </c>
      <c r="P267" s="96">
        <f t="shared" si="9"/>
        <v>24960</v>
      </c>
      <c r="Q267" s="97"/>
      <c r="R267" s="97"/>
      <c r="S267" s="97"/>
      <c r="T267" s="97"/>
      <c r="U267" s="97"/>
      <c r="V267" s="3"/>
    </row>
    <row r="268" spans="1:22" s="10" customFormat="1" x14ac:dyDescent="0.25">
      <c r="A268" s="44">
        <v>45463</v>
      </c>
      <c r="B268" s="45" t="s">
        <v>2677</v>
      </c>
      <c r="C268" s="46" t="s">
        <v>2678</v>
      </c>
      <c r="D268" s="2" t="s">
        <v>33</v>
      </c>
      <c r="E268" s="2" t="s">
        <v>24</v>
      </c>
      <c r="F268" s="47" t="s">
        <v>10</v>
      </c>
      <c r="G268" s="47" t="s">
        <v>2148</v>
      </c>
      <c r="H268" s="48" t="s">
        <v>2679</v>
      </c>
      <c r="I268" s="49">
        <v>873411</v>
      </c>
      <c r="J268" s="58" t="str">
        <f>VLOOKUP(I268,[1]Hoja6!A$1:B$57,2,FALSE)</f>
        <v>RADIOGRAFIA DE PELVIS O  ARTICULACION COXO-FEMORAL  (AP, LATERAL )</v>
      </c>
      <c r="K268" s="2"/>
      <c r="L268" s="2" t="s">
        <v>2116</v>
      </c>
      <c r="M268" s="2">
        <v>1</v>
      </c>
      <c r="N268" s="57">
        <v>55800</v>
      </c>
      <c r="O268" s="57">
        <f t="shared" si="8"/>
        <v>39060</v>
      </c>
      <c r="P268" s="96">
        <f t="shared" si="9"/>
        <v>16740</v>
      </c>
      <c r="Q268" s="97"/>
      <c r="R268" s="97"/>
      <c r="S268" s="97"/>
      <c r="T268" s="97"/>
      <c r="U268" s="97"/>
      <c r="V268" s="3"/>
    </row>
    <row r="269" spans="1:22" s="10" customFormat="1" x14ac:dyDescent="0.25">
      <c r="A269" s="44">
        <v>45463</v>
      </c>
      <c r="B269" s="45" t="s">
        <v>2677</v>
      </c>
      <c r="C269" s="46" t="s">
        <v>2678</v>
      </c>
      <c r="D269" s="2" t="s">
        <v>33</v>
      </c>
      <c r="E269" s="2" t="s">
        <v>24</v>
      </c>
      <c r="F269" s="47" t="s">
        <v>10</v>
      </c>
      <c r="G269" s="47" t="s">
        <v>2148</v>
      </c>
      <c r="H269" s="48" t="s">
        <v>2679</v>
      </c>
      <c r="I269" s="49">
        <v>873412</v>
      </c>
      <c r="J269" s="58" t="str">
        <f>VLOOKUP(I269,[1]Hoja6!A$1:B$57,2,FALSE)</f>
        <v>RADIOGRAFIA DE PELVIS (CADERA) COMPARATIVA    (54)</v>
      </c>
      <c r="K269" s="2"/>
      <c r="L269" s="2" t="s">
        <v>2116</v>
      </c>
      <c r="M269" s="2">
        <v>1</v>
      </c>
      <c r="N269" s="57">
        <v>29700</v>
      </c>
      <c r="O269" s="57">
        <f t="shared" si="8"/>
        <v>20790</v>
      </c>
      <c r="P269" s="96">
        <f t="shared" si="9"/>
        <v>8910</v>
      </c>
      <c r="Q269" s="97"/>
      <c r="R269" s="97"/>
      <c r="S269" s="97"/>
      <c r="T269" s="97"/>
      <c r="U269" s="97"/>
      <c r="V269" s="3"/>
    </row>
    <row r="270" spans="1:22" s="10" customFormat="1" x14ac:dyDescent="0.25">
      <c r="A270" s="44">
        <v>45463</v>
      </c>
      <c r="B270" s="45" t="s">
        <v>2680</v>
      </c>
      <c r="C270" s="46" t="s">
        <v>2681</v>
      </c>
      <c r="D270" s="2" t="s">
        <v>33</v>
      </c>
      <c r="E270" s="2" t="s">
        <v>125</v>
      </c>
      <c r="F270" s="47" t="s">
        <v>16</v>
      </c>
      <c r="G270" s="47" t="s">
        <v>2148</v>
      </c>
      <c r="H270" s="48" t="s">
        <v>2682</v>
      </c>
      <c r="I270" s="49">
        <v>871040</v>
      </c>
      <c r="J270" s="58" t="str">
        <f>VLOOKUP(I270,[1]Hoja6!A$1:B$57,2,FALSE)</f>
        <v>RADIOGRAFIA DE COLUMNA LUMBOSACRA</v>
      </c>
      <c r="K270" s="2"/>
      <c r="L270" s="2" t="s">
        <v>2116</v>
      </c>
      <c r="M270" s="2">
        <v>1</v>
      </c>
      <c r="N270" s="57">
        <v>117200</v>
      </c>
      <c r="O270" s="57">
        <f t="shared" si="8"/>
        <v>82040</v>
      </c>
      <c r="P270" s="96">
        <f t="shared" si="9"/>
        <v>35160</v>
      </c>
      <c r="Q270" s="97"/>
      <c r="R270" s="97"/>
      <c r="S270" s="97"/>
      <c r="T270" s="97"/>
      <c r="U270" s="97"/>
      <c r="V270" s="3"/>
    </row>
    <row r="271" spans="1:22" s="10" customFormat="1" x14ac:dyDescent="0.25">
      <c r="A271" s="44">
        <v>45463</v>
      </c>
      <c r="B271" s="45" t="s">
        <v>2683</v>
      </c>
      <c r="C271" s="46" t="s">
        <v>2684</v>
      </c>
      <c r="D271" s="2" t="s">
        <v>34</v>
      </c>
      <c r="E271" s="2" t="s">
        <v>1939</v>
      </c>
      <c r="F271" s="47" t="s">
        <v>365</v>
      </c>
      <c r="G271" s="47" t="s">
        <v>2148</v>
      </c>
      <c r="H271" s="48" t="s">
        <v>2685</v>
      </c>
      <c r="I271" s="49">
        <v>873411</v>
      </c>
      <c r="J271" s="58" t="str">
        <f>VLOOKUP(I271,[1]Hoja6!A$1:B$57,2,FALSE)</f>
        <v>RADIOGRAFIA DE PELVIS O  ARTICULACION COXO-FEMORAL  (AP, LATERAL )</v>
      </c>
      <c r="K271" s="2"/>
      <c r="L271" s="2" t="s">
        <v>2116</v>
      </c>
      <c r="M271" s="2">
        <v>1</v>
      </c>
      <c r="N271" s="57">
        <v>55800</v>
      </c>
      <c r="O271" s="57">
        <f t="shared" si="8"/>
        <v>39060</v>
      </c>
      <c r="P271" s="96">
        <f t="shared" si="9"/>
        <v>16740</v>
      </c>
      <c r="Q271" s="97"/>
      <c r="R271" s="97"/>
      <c r="S271" s="97"/>
      <c r="T271" s="97"/>
      <c r="U271" s="97"/>
      <c r="V271" s="3"/>
    </row>
    <row r="272" spans="1:22" s="10" customFormat="1" x14ac:dyDescent="0.25">
      <c r="A272" s="44">
        <v>45463</v>
      </c>
      <c r="B272" s="45" t="s">
        <v>2683</v>
      </c>
      <c r="C272" s="46" t="s">
        <v>2684</v>
      </c>
      <c r="D272" s="2" t="s">
        <v>34</v>
      </c>
      <c r="E272" s="2" t="s">
        <v>1939</v>
      </c>
      <c r="F272" s="47" t="s">
        <v>10</v>
      </c>
      <c r="G272" s="47" t="s">
        <v>2148</v>
      </c>
      <c r="H272" s="48" t="s">
        <v>2685</v>
      </c>
      <c r="I272" s="49">
        <v>873412</v>
      </c>
      <c r="J272" s="58" t="str">
        <f>VLOOKUP(I272,[1]Hoja6!A$1:B$57,2,FALSE)</f>
        <v>RADIOGRAFIA DE PELVIS (CADERA) COMPARATIVA    (54)</v>
      </c>
      <c r="K272" s="2"/>
      <c r="L272" s="2" t="s">
        <v>2116</v>
      </c>
      <c r="M272" s="2">
        <v>1</v>
      </c>
      <c r="N272" s="57">
        <v>29700</v>
      </c>
      <c r="O272" s="57">
        <f t="shared" si="8"/>
        <v>20790</v>
      </c>
      <c r="P272" s="96">
        <f t="shared" si="9"/>
        <v>8910</v>
      </c>
      <c r="Q272" s="97"/>
      <c r="R272" s="97"/>
      <c r="S272" s="97"/>
      <c r="T272" s="97"/>
      <c r="U272" s="97"/>
      <c r="V272" s="3"/>
    </row>
    <row r="273" spans="1:22" s="10" customFormat="1" x14ac:dyDescent="0.25">
      <c r="A273" s="44">
        <v>45463</v>
      </c>
      <c r="B273" s="45" t="s">
        <v>2683</v>
      </c>
      <c r="C273" s="46" t="s">
        <v>2684</v>
      </c>
      <c r="D273" s="2" t="s">
        <v>34</v>
      </c>
      <c r="E273" s="2" t="s">
        <v>1939</v>
      </c>
      <c r="F273" s="47" t="s">
        <v>10</v>
      </c>
      <c r="G273" s="47" t="s">
        <v>2148</v>
      </c>
      <c r="H273" s="48" t="s">
        <v>2685</v>
      </c>
      <c r="I273" s="49">
        <v>873420</v>
      </c>
      <c r="J273" s="58" t="str">
        <f>VLOOKUP(I273,[1]Hoja6!A$1:B$57,2,FALSE)</f>
        <v>RADIOGRAFIA DE RODILLA AP, LATERAL</v>
      </c>
      <c r="K273" s="2"/>
      <c r="L273" s="2" t="s">
        <v>2116</v>
      </c>
      <c r="M273" s="2">
        <v>1</v>
      </c>
      <c r="N273" s="57">
        <v>65700</v>
      </c>
      <c r="O273" s="57">
        <f t="shared" si="8"/>
        <v>45990</v>
      </c>
      <c r="P273" s="96">
        <f t="shared" si="9"/>
        <v>19710</v>
      </c>
      <c r="Q273" s="97"/>
      <c r="R273" s="97"/>
      <c r="S273" s="97"/>
      <c r="T273" s="97"/>
      <c r="U273" s="97"/>
      <c r="V273" s="3"/>
    </row>
    <row r="274" spans="1:22" s="10" customFormat="1" x14ac:dyDescent="0.25">
      <c r="A274" s="44">
        <v>45463</v>
      </c>
      <c r="B274" s="45" t="s">
        <v>2683</v>
      </c>
      <c r="C274" s="46" t="s">
        <v>2684</v>
      </c>
      <c r="D274" s="2" t="s">
        <v>34</v>
      </c>
      <c r="E274" s="2" t="s">
        <v>1939</v>
      </c>
      <c r="F274" s="47" t="s">
        <v>10</v>
      </c>
      <c r="G274" s="47" t="s">
        <v>2148</v>
      </c>
      <c r="H274" s="48" t="s">
        <v>2685</v>
      </c>
      <c r="I274" s="49">
        <v>873422</v>
      </c>
      <c r="J274" s="58" t="str">
        <f>VLOOKUP(I274,[1]Hoja6!A$1:B$57,2,FALSE)</f>
        <v>RADIOGRAFIA DE RODILLAS COMPARATIVAS POSICION VERTICAL (UNICAMENTE VISTA ANTEROPOSTERIOR)    (54)</v>
      </c>
      <c r="K274" s="2"/>
      <c r="L274" s="2" t="s">
        <v>2116</v>
      </c>
      <c r="M274" s="2">
        <v>1</v>
      </c>
      <c r="N274" s="57">
        <v>29700</v>
      </c>
      <c r="O274" s="57">
        <f t="shared" si="8"/>
        <v>20790</v>
      </c>
      <c r="P274" s="96">
        <f t="shared" si="9"/>
        <v>8910</v>
      </c>
      <c r="Q274" s="97"/>
      <c r="R274" s="97"/>
      <c r="S274" s="97"/>
      <c r="T274" s="97"/>
      <c r="U274" s="97"/>
      <c r="V274" s="3"/>
    </row>
    <row r="275" spans="1:22" s="10" customFormat="1" x14ac:dyDescent="0.25">
      <c r="A275" s="44">
        <v>45463</v>
      </c>
      <c r="B275" s="45" t="s">
        <v>2683</v>
      </c>
      <c r="C275" s="46" t="s">
        <v>2684</v>
      </c>
      <c r="D275" s="2" t="s">
        <v>34</v>
      </c>
      <c r="E275" s="2" t="s">
        <v>1939</v>
      </c>
      <c r="F275" s="47" t="s">
        <v>365</v>
      </c>
      <c r="G275" s="47" t="s">
        <v>2148</v>
      </c>
      <c r="H275" s="48" t="s">
        <v>2685</v>
      </c>
      <c r="I275" s="49">
        <v>873423</v>
      </c>
      <c r="J275" s="58" t="str">
        <f>VLOOKUP(I275,[1]Hoja6!A$1:B$57,2,FALSE)</f>
        <v>RADIOGRAFIA TANGENCIAL DE ROTULA</v>
      </c>
      <c r="K275" s="2"/>
      <c r="L275" s="2" t="s">
        <v>2116</v>
      </c>
      <c r="M275" s="2">
        <v>1</v>
      </c>
      <c r="N275" s="57">
        <v>75870</v>
      </c>
      <c r="O275" s="57">
        <f t="shared" si="8"/>
        <v>53109</v>
      </c>
      <c r="P275" s="96">
        <f t="shared" si="9"/>
        <v>22761</v>
      </c>
      <c r="Q275" s="97"/>
      <c r="R275" s="97"/>
      <c r="S275" s="97"/>
      <c r="T275" s="97"/>
      <c r="U275" s="97"/>
      <c r="V275" s="3"/>
    </row>
    <row r="276" spans="1:22" s="10" customFormat="1" x14ac:dyDescent="0.25">
      <c r="A276" s="44">
        <v>45463</v>
      </c>
      <c r="B276" s="45" t="s">
        <v>2686</v>
      </c>
      <c r="C276" s="46" t="s">
        <v>2687</v>
      </c>
      <c r="D276" s="2" t="s">
        <v>33</v>
      </c>
      <c r="E276" s="2" t="s">
        <v>231</v>
      </c>
      <c r="F276" s="47" t="s">
        <v>30</v>
      </c>
      <c r="G276" s="47" t="s">
        <v>31</v>
      </c>
      <c r="H276" s="48" t="s">
        <v>2688</v>
      </c>
      <c r="I276" s="49">
        <v>871111</v>
      </c>
      <c r="J276" s="58" t="str">
        <f>VLOOKUP(I276,[1]Hoja6!A$1:B$57,2,FALSE)</f>
        <v>RADIOGRAFIA DE REJA COSTAL</v>
      </c>
      <c r="K276" s="2"/>
      <c r="L276" s="2" t="s">
        <v>2116</v>
      </c>
      <c r="M276" s="2">
        <v>1</v>
      </c>
      <c r="N276" s="57"/>
      <c r="O276" s="57">
        <f t="shared" si="8"/>
        <v>0</v>
      </c>
      <c r="P276" s="96">
        <f t="shared" si="9"/>
        <v>0</v>
      </c>
      <c r="Q276" s="97"/>
      <c r="R276" s="97"/>
      <c r="S276" s="97"/>
      <c r="T276" s="97"/>
      <c r="U276" s="97"/>
      <c r="V276" s="3"/>
    </row>
    <row r="277" spans="1:22" s="10" customFormat="1" x14ac:dyDescent="0.25">
      <c r="A277" s="44">
        <v>45463</v>
      </c>
      <c r="B277" s="45" t="s">
        <v>2686</v>
      </c>
      <c r="C277" s="46" t="s">
        <v>2687</v>
      </c>
      <c r="D277" s="2" t="s">
        <v>33</v>
      </c>
      <c r="E277" s="2" t="s">
        <v>231</v>
      </c>
      <c r="F277" s="47" t="s">
        <v>30</v>
      </c>
      <c r="G277" s="47" t="s">
        <v>31</v>
      </c>
      <c r="H277" s="48" t="s">
        <v>2688</v>
      </c>
      <c r="I277" s="49">
        <v>873411</v>
      </c>
      <c r="J277" s="58" t="str">
        <f>VLOOKUP(I277,[1]Hoja6!A$1:B$57,2,FALSE)</f>
        <v>RADIOGRAFIA DE PELVIS O  ARTICULACION COXO-FEMORAL  (AP, LATERAL )</v>
      </c>
      <c r="K277" s="2"/>
      <c r="L277" s="2" t="s">
        <v>2116</v>
      </c>
      <c r="M277" s="2">
        <v>1</v>
      </c>
      <c r="N277" s="57"/>
      <c r="O277" s="57">
        <f t="shared" si="8"/>
        <v>0</v>
      </c>
      <c r="P277" s="96">
        <f t="shared" si="9"/>
        <v>0</v>
      </c>
      <c r="Q277" s="97"/>
      <c r="R277" s="97"/>
      <c r="S277" s="97"/>
      <c r="T277" s="97"/>
      <c r="U277" s="97"/>
      <c r="V277" s="3"/>
    </row>
    <row r="278" spans="1:22" s="10" customFormat="1" x14ac:dyDescent="0.25">
      <c r="A278" s="44">
        <v>45463</v>
      </c>
      <c r="B278" s="45" t="s">
        <v>2686</v>
      </c>
      <c r="C278" s="46" t="s">
        <v>2687</v>
      </c>
      <c r="D278" s="2" t="s">
        <v>33</v>
      </c>
      <c r="E278" s="2" t="s">
        <v>231</v>
      </c>
      <c r="F278" s="47" t="s">
        <v>30</v>
      </c>
      <c r="G278" s="47" t="s">
        <v>31</v>
      </c>
      <c r="H278" s="48" t="s">
        <v>2688</v>
      </c>
      <c r="I278" s="49">
        <v>873412</v>
      </c>
      <c r="J278" s="58" t="str">
        <f>VLOOKUP(I278,[1]Hoja6!A$1:B$57,2,FALSE)</f>
        <v>RADIOGRAFIA DE PELVIS (CADERA) COMPARATIVA    (54)</v>
      </c>
      <c r="K278" s="2"/>
      <c r="L278" s="2" t="s">
        <v>2116</v>
      </c>
      <c r="M278" s="2">
        <v>1</v>
      </c>
      <c r="N278" s="57"/>
      <c r="O278" s="57">
        <f t="shared" si="8"/>
        <v>0</v>
      </c>
      <c r="P278" s="96">
        <f t="shared" si="9"/>
        <v>0</v>
      </c>
      <c r="Q278" s="97"/>
      <c r="R278" s="97"/>
      <c r="S278" s="97"/>
      <c r="T278" s="97"/>
      <c r="U278" s="97"/>
      <c r="V278" s="3"/>
    </row>
    <row r="279" spans="1:22" s="10" customFormat="1" x14ac:dyDescent="0.25">
      <c r="A279" s="44">
        <v>45463</v>
      </c>
      <c r="B279" s="45" t="s">
        <v>2689</v>
      </c>
      <c r="C279" s="46" t="s">
        <v>2690</v>
      </c>
      <c r="D279" s="2" t="s">
        <v>34</v>
      </c>
      <c r="E279" s="2" t="s">
        <v>341</v>
      </c>
      <c r="F279" s="47" t="s">
        <v>30</v>
      </c>
      <c r="G279" s="47" t="s">
        <v>31</v>
      </c>
      <c r="H279" s="48" t="s">
        <v>2691</v>
      </c>
      <c r="I279" s="49">
        <v>873431</v>
      </c>
      <c r="J279" s="58" t="str">
        <f>VLOOKUP(I279,[1]Hoja6!A$1:B$57,2,FALSE)</f>
        <v>RADIOGRAFIA DE TOBILLO AP LATERAL Y ROTACION INTERNA</v>
      </c>
      <c r="K279" s="2"/>
      <c r="L279" s="2" t="s">
        <v>2116</v>
      </c>
      <c r="M279" s="2">
        <v>1</v>
      </c>
      <c r="N279" s="57"/>
      <c r="O279" s="57">
        <f t="shared" si="8"/>
        <v>0</v>
      </c>
      <c r="P279" s="96">
        <f t="shared" si="9"/>
        <v>0</v>
      </c>
      <c r="Q279" s="97"/>
      <c r="R279" s="97"/>
      <c r="S279" s="97"/>
      <c r="T279" s="97"/>
      <c r="U279" s="97"/>
      <c r="V279" s="3"/>
    </row>
    <row r="280" spans="1:22" s="10" customFormat="1" x14ac:dyDescent="0.25">
      <c r="A280" s="44">
        <v>45463</v>
      </c>
      <c r="B280" s="45" t="s">
        <v>2692</v>
      </c>
      <c r="C280" s="46" t="s">
        <v>2693</v>
      </c>
      <c r="D280" s="2" t="s">
        <v>33</v>
      </c>
      <c r="E280" s="2" t="s">
        <v>386</v>
      </c>
      <c r="F280" s="47" t="s">
        <v>16</v>
      </c>
      <c r="G280" s="47" t="s">
        <v>2148</v>
      </c>
      <c r="H280" s="48" t="s">
        <v>2694</v>
      </c>
      <c r="I280" s="49">
        <v>871121</v>
      </c>
      <c r="J280" s="58" t="str">
        <f>VLOOKUP(I280,[1]Hoja6!A$1:B$57,2,FALSE)</f>
        <v>RADIOGRAFIA DE TORAX (P.A.O A.P.Y LATERAL, DECUBITO LATERAL, OBLICUAS O LATERAL CON BARIO)</v>
      </c>
      <c r="K280" s="2"/>
      <c r="L280" s="2" t="s">
        <v>2116</v>
      </c>
      <c r="M280" s="2">
        <v>1</v>
      </c>
      <c r="N280" s="57"/>
      <c r="O280" s="57">
        <f t="shared" si="8"/>
        <v>0</v>
      </c>
      <c r="P280" s="96">
        <f t="shared" si="9"/>
        <v>0</v>
      </c>
      <c r="Q280" s="97"/>
      <c r="R280" s="97"/>
      <c r="S280" s="97"/>
      <c r="T280" s="97"/>
      <c r="U280" s="97"/>
      <c r="V280" s="3"/>
    </row>
    <row r="281" spans="1:22" s="10" customFormat="1" x14ac:dyDescent="0.25">
      <c r="A281" s="44">
        <v>45463</v>
      </c>
      <c r="B281" s="45" t="s">
        <v>2695</v>
      </c>
      <c r="C281" s="46" t="s">
        <v>2696</v>
      </c>
      <c r="D281" s="2" t="s">
        <v>34</v>
      </c>
      <c r="E281" s="2" t="s">
        <v>344</v>
      </c>
      <c r="F281" s="47" t="s">
        <v>87</v>
      </c>
      <c r="G281" s="47" t="s">
        <v>31</v>
      </c>
      <c r="H281" s="48" t="s">
        <v>2697</v>
      </c>
      <c r="I281" s="49">
        <v>873333</v>
      </c>
      <c r="J281" s="58" t="str">
        <f>VLOOKUP(I281,[1]Hoja6!A$1:B$57,2,FALSE)</f>
        <v>RADIOGRAFÍA DE PIE (AP, LATERAL Y OBLICUA)</v>
      </c>
      <c r="K281" s="2"/>
      <c r="L281" s="2" t="s">
        <v>2116</v>
      </c>
      <c r="M281" s="2">
        <v>1</v>
      </c>
      <c r="N281" s="57"/>
      <c r="O281" s="57">
        <f t="shared" si="8"/>
        <v>0</v>
      </c>
      <c r="P281" s="96">
        <f t="shared" si="9"/>
        <v>0</v>
      </c>
      <c r="Q281" s="97"/>
      <c r="R281" s="97"/>
      <c r="S281" s="97"/>
      <c r="T281" s="97"/>
      <c r="U281" s="97"/>
      <c r="V281" s="3"/>
    </row>
    <row r="282" spans="1:22" s="10" customFormat="1" x14ac:dyDescent="0.25">
      <c r="A282" s="44">
        <v>45463</v>
      </c>
      <c r="B282" s="45" t="s">
        <v>2695</v>
      </c>
      <c r="C282" s="46" t="s">
        <v>2696</v>
      </c>
      <c r="D282" s="2" t="s">
        <v>34</v>
      </c>
      <c r="E282" s="2" t="s">
        <v>344</v>
      </c>
      <c r="F282" s="47" t="s">
        <v>87</v>
      </c>
      <c r="G282" s="47" t="s">
        <v>31</v>
      </c>
      <c r="H282" s="48" t="s">
        <v>2697</v>
      </c>
      <c r="I282" s="49">
        <v>873431</v>
      </c>
      <c r="J282" s="58" t="str">
        <f>VLOOKUP(I282,[1]Hoja6!A$1:B$57,2,FALSE)</f>
        <v>RADIOGRAFIA DE TOBILLO AP LATERAL Y ROTACION INTERNA</v>
      </c>
      <c r="K282" s="2"/>
      <c r="L282" s="2" t="s">
        <v>2116</v>
      </c>
      <c r="M282" s="2">
        <v>1</v>
      </c>
      <c r="N282" s="57"/>
      <c r="O282" s="57">
        <f t="shared" si="8"/>
        <v>0</v>
      </c>
      <c r="P282" s="96">
        <f t="shared" si="9"/>
        <v>0</v>
      </c>
      <c r="Q282" s="97"/>
      <c r="R282" s="97"/>
      <c r="S282" s="97"/>
      <c r="T282" s="97"/>
      <c r="U282" s="97"/>
      <c r="V282" s="3"/>
    </row>
    <row r="283" spans="1:22" s="10" customFormat="1" x14ac:dyDescent="0.25">
      <c r="A283" s="44">
        <v>45463</v>
      </c>
      <c r="B283" s="45" t="s">
        <v>2698</v>
      </c>
      <c r="C283" s="46" t="s">
        <v>2699</v>
      </c>
      <c r="D283" s="2" t="s">
        <v>1382</v>
      </c>
      <c r="E283" s="2" t="s">
        <v>206</v>
      </c>
      <c r="F283" s="47" t="s">
        <v>2324</v>
      </c>
      <c r="G283" s="47" t="s">
        <v>31</v>
      </c>
      <c r="H283" s="48" t="s">
        <v>2700</v>
      </c>
      <c r="I283" s="49">
        <v>871121</v>
      </c>
      <c r="J283" s="58" t="str">
        <f>VLOOKUP(I283,[1]Hoja6!A$1:B$57,2,FALSE)</f>
        <v>RADIOGRAFIA DE TORAX (P.A.O A.P.Y LATERAL, DECUBITO LATERAL, OBLICUAS O LATERAL CON BARIO)</v>
      </c>
      <c r="K283" s="2"/>
      <c r="L283" s="2" t="s">
        <v>2116</v>
      </c>
      <c r="M283" s="2">
        <v>1</v>
      </c>
      <c r="N283" s="57"/>
      <c r="O283" s="57">
        <f t="shared" si="8"/>
        <v>0</v>
      </c>
      <c r="P283" s="96">
        <f t="shared" si="9"/>
        <v>0</v>
      </c>
      <c r="Q283" s="97"/>
      <c r="R283" s="97"/>
      <c r="S283" s="97"/>
      <c r="T283" s="97"/>
      <c r="U283" s="97"/>
      <c r="V283" s="3"/>
    </row>
    <row r="284" spans="1:22" s="10" customFormat="1" x14ac:dyDescent="0.25">
      <c r="A284" s="44">
        <v>45463</v>
      </c>
      <c r="B284" s="45" t="s">
        <v>2701</v>
      </c>
      <c r="C284" s="46" t="s">
        <v>2702</v>
      </c>
      <c r="D284" s="2" t="s">
        <v>33</v>
      </c>
      <c r="E284" s="2" t="s">
        <v>479</v>
      </c>
      <c r="F284" s="47" t="s">
        <v>44</v>
      </c>
      <c r="G284" s="47" t="s">
        <v>2148</v>
      </c>
      <c r="H284" s="48" t="s">
        <v>2703</v>
      </c>
      <c r="I284" s="49">
        <v>873206</v>
      </c>
      <c r="J284" s="58" t="str">
        <f>VLOOKUP(I284,[1]Hoja6!A$1:B$57,2,FALSE)</f>
        <v>RADIOGRAFIA DE MUÑECA</v>
      </c>
      <c r="K284" s="2"/>
      <c r="L284" s="2" t="s">
        <v>2116</v>
      </c>
      <c r="M284" s="2">
        <v>1</v>
      </c>
      <c r="N284" s="57">
        <v>65880</v>
      </c>
      <c r="O284" s="57">
        <f t="shared" si="8"/>
        <v>46116</v>
      </c>
      <c r="P284" s="96">
        <f t="shared" si="9"/>
        <v>19764</v>
      </c>
      <c r="Q284" s="97"/>
      <c r="R284" s="97"/>
      <c r="S284" s="97"/>
      <c r="T284" s="97"/>
      <c r="U284" s="97"/>
      <c r="V284" s="3"/>
    </row>
    <row r="285" spans="1:22" s="10" customFormat="1" x14ac:dyDescent="0.25">
      <c r="A285" s="44">
        <v>45463</v>
      </c>
      <c r="B285" s="45" t="s">
        <v>2477</v>
      </c>
      <c r="C285" s="46" t="s">
        <v>2478</v>
      </c>
      <c r="D285" s="2" t="s">
        <v>33</v>
      </c>
      <c r="E285" s="2" t="s">
        <v>215</v>
      </c>
      <c r="F285" s="47" t="s">
        <v>10</v>
      </c>
      <c r="G285" s="47" t="s">
        <v>31</v>
      </c>
      <c r="H285" s="48" t="s">
        <v>2704</v>
      </c>
      <c r="I285" s="49">
        <v>871121</v>
      </c>
      <c r="J285" s="58" t="str">
        <f>VLOOKUP(I285,[1]Hoja6!A$1:B$57,2,FALSE)</f>
        <v>RADIOGRAFIA DE TORAX (P.A.O A.P.Y LATERAL, DECUBITO LATERAL, OBLICUAS O LATERAL CON BARIO)</v>
      </c>
      <c r="K285" s="2"/>
      <c r="L285" s="2" t="s">
        <v>2116</v>
      </c>
      <c r="M285" s="2">
        <v>1</v>
      </c>
      <c r="N285" s="57"/>
      <c r="O285" s="57">
        <f t="shared" si="8"/>
        <v>0</v>
      </c>
      <c r="P285" s="96">
        <f t="shared" si="9"/>
        <v>0</v>
      </c>
      <c r="Q285" s="97"/>
      <c r="R285" s="97"/>
      <c r="S285" s="97"/>
      <c r="T285" s="97"/>
      <c r="U285" s="97"/>
      <c r="V285" s="3"/>
    </row>
    <row r="286" spans="1:22" s="10" customFormat="1" x14ac:dyDescent="0.25">
      <c r="A286" s="44">
        <v>45463</v>
      </c>
      <c r="B286" s="45" t="s">
        <v>2705</v>
      </c>
      <c r="C286" s="46" t="s">
        <v>2706</v>
      </c>
      <c r="D286" s="2" t="s">
        <v>34</v>
      </c>
      <c r="E286" s="2" t="s">
        <v>349</v>
      </c>
      <c r="F286" s="47" t="s">
        <v>44</v>
      </c>
      <c r="G286" s="47" t="s">
        <v>2148</v>
      </c>
      <c r="H286" s="48" t="s">
        <v>2707</v>
      </c>
      <c r="I286" s="49">
        <v>873422</v>
      </c>
      <c r="J286" s="58" t="str">
        <f>VLOOKUP(I286,[1]Hoja6!A$1:B$57,2,FALSE)</f>
        <v>RADIOGRAFIA DE RODILLAS COMPARATIVAS POSICION VERTICAL (UNICAMENTE VISTA ANTEROPOSTERIOR)    (54)</v>
      </c>
      <c r="K286" s="2"/>
      <c r="L286" s="2" t="s">
        <v>2116</v>
      </c>
      <c r="M286" s="2">
        <v>1</v>
      </c>
      <c r="N286" s="57">
        <v>38610</v>
      </c>
      <c r="O286" s="57">
        <f t="shared" si="8"/>
        <v>27027</v>
      </c>
      <c r="P286" s="96">
        <f t="shared" si="9"/>
        <v>11583</v>
      </c>
      <c r="Q286" s="97"/>
      <c r="R286" s="97"/>
      <c r="S286" s="97"/>
      <c r="T286" s="97"/>
      <c r="U286" s="97"/>
      <c r="V286" s="3"/>
    </row>
    <row r="287" spans="1:22" s="10" customFormat="1" x14ac:dyDescent="0.25">
      <c r="A287" s="44">
        <v>45463</v>
      </c>
      <c r="B287" s="45" t="s">
        <v>2705</v>
      </c>
      <c r="C287" s="46" t="s">
        <v>2706</v>
      </c>
      <c r="D287" s="2" t="s">
        <v>34</v>
      </c>
      <c r="E287" s="2" t="s">
        <v>349</v>
      </c>
      <c r="F287" s="47" t="s">
        <v>44</v>
      </c>
      <c r="G287" s="47" t="s">
        <v>2148</v>
      </c>
      <c r="H287" s="48" t="s">
        <v>2707</v>
      </c>
      <c r="I287" s="49">
        <v>873420</v>
      </c>
      <c r="J287" s="58" t="str">
        <f>VLOOKUP(I287,[1]Hoja6!A$1:B$57,2,FALSE)</f>
        <v>RADIOGRAFIA DE RODILLA AP, LATERAL</v>
      </c>
      <c r="K287" s="2"/>
      <c r="L287" s="2" t="s">
        <v>2116</v>
      </c>
      <c r="M287" s="2">
        <v>1</v>
      </c>
      <c r="N287" s="57">
        <v>85410</v>
      </c>
      <c r="O287" s="57">
        <f t="shared" si="8"/>
        <v>59786.999999999993</v>
      </c>
      <c r="P287" s="96">
        <f t="shared" si="9"/>
        <v>25623</v>
      </c>
      <c r="Q287" s="97"/>
      <c r="R287" s="97"/>
      <c r="S287" s="97"/>
      <c r="T287" s="97"/>
      <c r="U287" s="97"/>
      <c r="V287" s="3"/>
    </row>
    <row r="288" spans="1:22" s="10" customFormat="1" x14ac:dyDescent="0.25">
      <c r="A288" s="44">
        <v>45463</v>
      </c>
      <c r="B288" s="45" t="s">
        <v>2708</v>
      </c>
      <c r="C288" s="46" t="s">
        <v>2709</v>
      </c>
      <c r="D288" s="2" t="s">
        <v>33</v>
      </c>
      <c r="E288" s="2" t="s">
        <v>322</v>
      </c>
      <c r="F288" s="47" t="s">
        <v>16</v>
      </c>
      <c r="G288" s="47" t="s">
        <v>31</v>
      </c>
      <c r="H288" s="48" t="s">
        <v>2710</v>
      </c>
      <c r="I288" s="49">
        <v>873204</v>
      </c>
      <c r="J288" s="58" t="str">
        <f>VLOOKUP(I288,[1]Hoja6!A$1:B$57,2,FALSE)</f>
        <v>RADIOGRAFIA DE HOMBRO</v>
      </c>
      <c r="K288" s="2"/>
      <c r="L288" s="2" t="s">
        <v>2116</v>
      </c>
      <c r="M288" s="2">
        <v>1</v>
      </c>
      <c r="N288" s="57"/>
      <c r="O288" s="57">
        <f t="shared" si="8"/>
        <v>0</v>
      </c>
      <c r="P288" s="96">
        <f t="shared" si="9"/>
        <v>0</v>
      </c>
      <c r="Q288" s="97"/>
      <c r="R288" s="97"/>
      <c r="S288" s="97"/>
      <c r="T288" s="97"/>
      <c r="U288" s="97"/>
      <c r="V288" s="3"/>
    </row>
    <row r="289" spans="1:22" s="10" customFormat="1" x14ac:dyDescent="0.25">
      <c r="A289" s="44">
        <v>45463</v>
      </c>
      <c r="B289" s="45" t="s">
        <v>2708</v>
      </c>
      <c r="C289" s="46" t="s">
        <v>2709</v>
      </c>
      <c r="D289" s="2" t="s">
        <v>33</v>
      </c>
      <c r="E289" s="2" t="s">
        <v>322</v>
      </c>
      <c r="F289" s="47" t="s">
        <v>16</v>
      </c>
      <c r="G289" s="47" t="s">
        <v>31</v>
      </c>
      <c r="H289" s="48" t="s">
        <v>2711</v>
      </c>
      <c r="I289" s="49">
        <v>873420</v>
      </c>
      <c r="J289" s="58" t="str">
        <f>VLOOKUP(I289,[1]Hoja6!A$1:B$57,2,FALSE)</f>
        <v>RADIOGRAFIA DE RODILLA AP, LATERAL</v>
      </c>
      <c r="K289" s="2"/>
      <c r="L289" s="2" t="s">
        <v>2116</v>
      </c>
      <c r="M289" s="2">
        <v>1</v>
      </c>
      <c r="N289" s="57"/>
      <c r="O289" s="57" t="s">
        <v>2712</v>
      </c>
      <c r="P289" s="96">
        <f t="shared" si="9"/>
        <v>0</v>
      </c>
      <c r="Q289" s="97"/>
      <c r="R289" s="97"/>
      <c r="S289" s="97"/>
      <c r="T289" s="97"/>
      <c r="U289" s="97"/>
      <c r="V289" s="3"/>
    </row>
    <row r="290" spans="1:22" s="10" customFormat="1" x14ac:dyDescent="0.25">
      <c r="A290" s="44">
        <v>45463</v>
      </c>
      <c r="B290" s="45" t="s">
        <v>2713</v>
      </c>
      <c r="C290" s="46" t="s">
        <v>2714</v>
      </c>
      <c r="D290" s="2" t="s">
        <v>33</v>
      </c>
      <c r="E290" s="2" t="s">
        <v>833</v>
      </c>
      <c r="F290" s="47" t="s">
        <v>30</v>
      </c>
      <c r="G290" s="47" t="s">
        <v>31</v>
      </c>
      <c r="H290" s="48" t="s">
        <v>2715</v>
      </c>
      <c r="I290" s="49">
        <v>871121</v>
      </c>
      <c r="J290" s="58" t="str">
        <f>VLOOKUP(I290,[1]Hoja6!A$1:B$57,2,FALSE)</f>
        <v>RADIOGRAFIA DE TORAX (P.A.O A.P.Y LATERAL, DECUBITO LATERAL, OBLICUAS O LATERAL CON BARIO)</v>
      </c>
      <c r="K290" s="2"/>
      <c r="L290" s="2" t="s">
        <v>2116</v>
      </c>
      <c r="M290" s="2">
        <v>1</v>
      </c>
      <c r="N290" s="57"/>
      <c r="O290" s="57">
        <f t="shared" si="8"/>
        <v>0</v>
      </c>
      <c r="P290" s="96">
        <f t="shared" si="9"/>
        <v>0</v>
      </c>
      <c r="Q290" s="97"/>
      <c r="R290" s="97"/>
      <c r="S290" s="97"/>
      <c r="T290" s="97"/>
      <c r="U290" s="97"/>
      <c r="V290" s="3"/>
    </row>
    <row r="291" spans="1:22" s="10" customFormat="1" x14ac:dyDescent="0.25">
      <c r="A291" s="44">
        <v>45464</v>
      </c>
      <c r="B291" s="45" t="s">
        <v>2716</v>
      </c>
      <c r="C291" s="46" t="s">
        <v>2717</v>
      </c>
      <c r="D291" s="2" t="s">
        <v>34</v>
      </c>
      <c r="E291" s="2" t="s">
        <v>298</v>
      </c>
      <c r="F291" s="47" t="s">
        <v>10</v>
      </c>
      <c r="G291" s="47" t="s">
        <v>2148</v>
      </c>
      <c r="H291" s="48" t="s">
        <v>2718</v>
      </c>
      <c r="I291" s="49">
        <v>871040</v>
      </c>
      <c r="J291" s="58" t="str">
        <f>VLOOKUP(I291,[1]Hoja6!A$1:B$57,2,FALSE)</f>
        <v>RADIOGRAFIA DE COLUMNA LUMBOSACRA</v>
      </c>
      <c r="K291" s="2"/>
      <c r="L291" s="2" t="s">
        <v>13</v>
      </c>
      <c r="M291" s="2">
        <v>1</v>
      </c>
      <c r="N291" s="57">
        <v>101430</v>
      </c>
      <c r="O291" s="57">
        <f t="shared" si="8"/>
        <v>71001</v>
      </c>
      <c r="P291" s="96">
        <f t="shared" si="9"/>
        <v>30429</v>
      </c>
      <c r="Q291" s="97"/>
      <c r="R291" s="97"/>
      <c r="S291" s="97"/>
      <c r="T291" s="97"/>
      <c r="U291" s="97"/>
      <c r="V291" s="3"/>
    </row>
    <row r="292" spans="1:22" s="10" customFormat="1" x14ac:dyDescent="0.25">
      <c r="A292" s="44">
        <v>45464</v>
      </c>
      <c r="B292" s="45" t="s">
        <v>2719</v>
      </c>
      <c r="C292" s="46" t="s">
        <v>2720</v>
      </c>
      <c r="D292" s="2" t="s">
        <v>34</v>
      </c>
      <c r="E292" s="2" t="s">
        <v>288</v>
      </c>
      <c r="F292" s="47" t="s">
        <v>10</v>
      </c>
      <c r="G292" s="47" t="s">
        <v>2148</v>
      </c>
      <c r="H292" s="48" t="s">
        <v>2721</v>
      </c>
      <c r="I292" s="49">
        <v>873411</v>
      </c>
      <c r="J292" s="58" t="str">
        <f>VLOOKUP(I292,[1]Hoja6!A$1:B$57,2,FALSE)</f>
        <v>RADIOGRAFIA DE PELVIS O  ARTICULACION COXO-FEMORAL  (AP, LATERAL )</v>
      </c>
      <c r="K292" s="2"/>
      <c r="L292" s="2" t="s">
        <v>13</v>
      </c>
      <c r="M292" s="2">
        <v>1</v>
      </c>
      <c r="N292" s="57">
        <v>55800</v>
      </c>
      <c r="O292" s="57">
        <f t="shared" si="8"/>
        <v>39060</v>
      </c>
      <c r="P292" s="96">
        <f t="shared" si="9"/>
        <v>16740</v>
      </c>
      <c r="Q292" s="97"/>
      <c r="R292" s="97"/>
      <c r="S292" s="97"/>
      <c r="T292" s="97"/>
      <c r="U292" s="97"/>
      <c r="V292" s="3"/>
    </row>
    <row r="293" spans="1:22" s="10" customFormat="1" x14ac:dyDescent="0.25">
      <c r="A293" s="44">
        <v>45464</v>
      </c>
      <c r="B293" s="45" t="s">
        <v>2719</v>
      </c>
      <c r="C293" s="46" t="s">
        <v>2720</v>
      </c>
      <c r="D293" s="2" t="s">
        <v>34</v>
      </c>
      <c r="E293" s="2" t="s">
        <v>288</v>
      </c>
      <c r="F293" s="47" t="s">
        <v>10</v>
      </c>
      <c r="G293" s="47" t="s">
        <v>2148</v>
      </c>
      <c r="H293" s="48" t="s">
        <v>2721</v>
      </c>
      <c r="I293" s="49">
        <v>873412</v>
      </c>
      <c r="J293" s="58" t="str">
        <f>VLOOKUP(I293,[1]Hoja6!A$1:B$57,2,FALSE)</f>
        <v>RADIOGRAFIA DE PELVIS (CADERA) COMPARATIVA    (54)</v>
      </c>
      <c r="K293" s="2"/>
      <c r="L293" s="2" t="s">
        <v>13</v>
      </c>
      <c r="M293" s="2">
        <v>1</v>
      </c>
      <c r="N293" s="57">
        <v>29700</v>
      </c>
      <c r="O293" s="57">
        <f t="shared" si="8"/>
        <v>20790</v>
      </c>
      <c r="P293" s="96">
        <f t="shared" si="9"/>
        <v>8910</v>
      </c>
      <c r="Q293" s="97"/>
      <c r="R293" s="97"/>
      <c r="S293" s="97"/>
      <c r="T293" s="97"/>
      <c r="U293" s="97"/>
      <c r="V293" s="3"/>
    </row>
    <row r="294" spans="1:22" s="10" customFormat="1" x14ac:dyDescent="0.25">
      <c r="A294" s="44">
        <v>45464</v>
      </c>
      <c r="B294" s="45" t="s">
        <v>2722</v>
      </c>
      <c r="C294" s="46" t="s">
        <v>2723</v>
      </c>
      <c r="D294" s="2" t="s">
        <v>34</v>
      </c>
      <c r="E294" s="2" t="s">
        <v>47</v>
      </c>
      <c r="F294" s="47" t="s">
        <v>16</v>
      </c>
      <c r="G294" s="47" t="s">
        <v>217</v>
      </c>
      <c r="H294" s="48" t="s">
        <v>2724</v>
      </c>
      <c r="I294" s="49">
        <v>873420</v>
      </c>
      <c r="J294" s="58" t="str">
        <f>VLOOKUP(I294,[1]Hoja6!A$1:B$57,2,FALSE)</f>
        <v>RADIOGRAFIA DE RODILLA AP, LATERAL</v>
      </c>
      <c r="K294" s="2"/>
      <c r="L294" s="2" t="s">
        <v>13</v>
      </c>
      <c r="M294" s="2">
        <v>1</v>
      </c>
      <c r="N294" s="57">
        <v>0</v>
      </c>
      <c r="O294" s="57">
        <f t="shared" si="8"/>
        <v>0</v>
      </c>
      <c r="P294" s="96">
        <f t="shared" si="9"/>
        <v>0</v>
      </c>
      <c r="Q294" s="97"/>
      <c r="R294" s="97"/>
      <c r="S294" s="97"/>
      <c r="T294" s="97"/>
      <c r="U294" s="97"/>
      <c r="V294" s="3"/>
    </row>
    <row r="295" spans="1:22" s="10" customFormat="1" x14ac:dyDescent="0.25">
      <c r="A295" s="44">
        <v>45464</v>
      </c>
      <c r="B295" s="45" t="s">
        <v>2725</v>
      </c>
      <c r="C295" s="46" t="s">
        <v>2726</v>
      </c>
      <c r="D295" s="2" t="s">
        <v>34</v>
      </c>
      <c r="E295" s="2" t="s">
        <v>298</v>
      </c>
      <c r="F295" s="47" t="s">
        <v>2324</v>
      </c>
      <c r="G295" s="47" t="s">
        <v>217</v>
      </c>
      <c r="H295" s="48" t="s">
        <v>2727</v>
      </c>
      <c r="I295" s="49">
        <v>871121</v>
      </c>
      <c r="J295" s="58" t="str">
        <f>VLOOKUP(I295,[1]Hoja6!A$1:B$57,2,FALSE)</f>
        <v>RADIOGRAFIA DE TORAX (P.A.O A.P.Y LATERAL, DECUBITO LATERAL, OBLICUAS O LATERAL CON BARIO)</v>
      </c>
      <c r="K295" s="2"/>
      <c r="L295" s="2" t="s">
        <v>13</v>
      </c>
      <c r="M295" s="2">
        <v>1</v>
      </c>
      <c r="N295" s="57">
        <v>0</v>
      </c>
      <c r="O295" s="57">
        <f t="shared" si="8"/>
        <v>0</v>
      </c>
      <c r="P295" s="96">
        <f t="shared" si="9"/>
        <v>0</v>
      </c>
      <c r="Q295" s="97"/>
      <c r="R295" s="97"/>
      <c r="S295" s="97"/>
      <c r="T295" s="97"/>
      <c r="U295" s="97"/>
      <c r="V295" s="3"/>
    </row>
    <row r="296" spans="1:22" x14ac:dyDescent="0.25">
      <c r="A296" s="44">
        <v>45464</v>
      </c>
      <c r="B296" s="45" t="s">
        <v>2725</v>
      </c>
      <c r="C296" s="46" t="s">
        <v>2726</v>
      </c>
      <c r="D296" s="2" t="s">
        <v>34</v>
      </c>
      <c r="E296" s="2" t="s">
        <v>298</v>
      </c>
      <c r="F296" s="47" t="s">
        <v>2324</v>
      </c>
      <c r="G296" s="47" t="s">
        <v>217</v>
      </c>
      <c r="H296" s="48" t="s">
        <v>2727</v>
      </c>
      <c r="I296" s="49">
        <v>873313</v>
      </c>
      <c r="J296" s="58" t="str">
        <f>VLOOKUP(I296,[1]Hoja6!A$1:B$57,2,FALSE)</f>
        <v>RADIOGRAFIA DE PIERNA AP Y LATERAL</v>
      </c>
      <c r="K296" s="2"/>
      <c r="L296" s="2" t="s">
        <v>13</v>
      </c>
      <c r="M296" s="2">
        <v>1</v>
      </c>
      <c r="N296" s="57">
        <v>0</v>
      </c>
      <c r="O296" s="57">
        <f t="shared" si="8"/>
        <v>0</v>
      </c>
      <c r="P296" s="96">
        <f t="shared" si="9"/>
        <v>0</v>
      </c>
      <c r="Q296" s="98"/>
      <c r="R296" s="97"/>
      <c r="S296" s="98"/>
      <c r="T296" s="98"/>
      <c r="U296" s="98"/>
      <c r="V296" s="2"/>
    </row>
    <row r="297" spans="1:22" x14ac:dyDescent="0.25">
      <c r="A297" s="44">
        <v>45464</v>
      </c>
      <c r="B297" s="45" t="s">
        <v>2725</v>
      </c>
      <c r="C297" s="46" t="s">
        <v>2726</v>
      </c>
      <c r="D297" s="2" t="s">
        <v>34</v>
      </c>
      <c r="E297" s="2" t="s">
        <v>298</v>
      </c>
      <c r="F297" s="47" t="s">
        <v>2324</v>
      </c>
      <c r="G297" s="47" t="s">
        <v>217</v>
      </c>
      <c r="H297" s="48" t="s">
        <v>2727</v>
      </c>
      <c r="I297" s="49">
        <v>873412</v>
      </c>
      <c r="J297" s="58" t="str">
        <f>VLOOKUP(I297,[1]Hoja6!A$1:B$57,2,FALSE)</f>
        <v>RADIOGRAFIA DE PELVIS (CADERA) COMPARATIVA    (54)</v>
      </c>
      <c r="K297" s="2"/>
      <c r="L297" s="2" t="s">
        <v>13</v>
      </c>
      <c r="M297" s="2">
        <v>1</v>
      </c>
      <c r="N297" s="57">
        <v>0</v>
      </c>
      <c r="O297" s="57">
        <f t="shared" si="8"/>
        <v>0</v>
      </c>
      <c r="P297" s="96">
        <f t="shared" si="9"/>
        <v>0</v>
      </c>
      <c r="Q297" s="98"/>
      <c r="R297" s="97"/>
      <c r="S297" s="98"/>
      <c r="T297" s="98"/>
      <c r="U297" s="98"/>
      <c r="V297" s="2"/>
    </row>
    <row r="298" spans="1:22" x14ac:dyDescent="0.25">
      <c r="A298" s="44">
        <v>45464</v>
      </c>
      <c r="B298" s="45" t="s">
        <v>2725</v>
      </c>
      <c r="C298" s="46" t="s">
        <v>2726</v>
      </c>
      <c r="D298" s="2" t="s">
        <v>34</v>
      </c>
      <c r="E298" s="2" t="s">
        <v>298</v>
      </c>
      <c r="F298" s="47" t="s">
        <v>2324</v>
      </c>
      <c r="G298" s="47" t="s">
        <v>217</v>
      </c>
      <c r="H298" s="48" t="s">
        <v>2727</v>
      </c>
      <c r="I298" s="49">
        <v>873420</v>
      </c>
      <c r="J298" s="58" t="str">
        <f>VLOOKUP(I298,[1]Hoja6!A$1:B$57,2,FALSE)</f>
        <v>RADIOGRAFIA DE RODILLA AP, LATERAL</v>
      </c>
      <c r="K298" s="2"/>
      <c r="L298" s="2" t="s">
        <v>13</v>
      </c>
      <c r="M298" s="2">
        <v>1</v>
      </c>
      <c r="N298" s="57">
        <v>0</v>
      </c>
      <c r="O298" s="57">
        <f t="shared" si="8"/>
        <v>0</v>
      </c>
      <c r="P298" s="96">
        <f t="shared" si="9"/>
        <v>0</v>
      </c>
      <c r="Q298" s="98"/>
      <c r="R298" s="97"/>
      <c r="S298" s="98"/>
      <c r="T298" s="98"/>
      <c r="U298" s="98"/>
      <c r="V298" s="2"/>
    </row>
    <row r="299" spans="1:22" x14ac:dyDescent="0.25">
      <c r="A299" s="44">
        <v>45464</v>
      </c>
      <c r="B299" s="45" t="s">
        <v>2725</v>
      </c>
      <c r="C299" s="46" t="s">
        <v>2726</v>
      </c>
      <c r="D299" s="2" t="s">
        <v>34</v>
      </c>
      <c r="E299" s="2" t="s">
        <v>298</v>
      </c>
      <c r="F299" s="47" t="s">
        <v>2324</v>
      </c>
      <c r="G299" s="47" t="s">
        <v>217</v>
      </c>
      <c r="H299" s="48" t="s">
        <v>2727</v>
      </c>
      <c r="I299" s="49">
        <v>873431</v>
      </c>
      <c r="J299" s="58" t="str">
        <f>VLOOKUP(I299,[1]Hoja6!A$1:B$57,2,FALSE)</f>
        <v>RADIOGRAFIA DE TOBILLO AP LATERAL Y ROTACION INTERNA</v>
      </c>
      <c r="K299" s="2"/>
      <c r="L299" s="2" t="s">
        <v>13</v>
      </c>
      <c r="M299" s="2">
        <v>1</v>
      </c>
      <c r="N299" s="57">
        <v>0</v>
      </c>
      <c r="O299" s="57">
        <f t="shared" si="8"/>
        <v>0</v>
      </c>
      <c r="P299" s="96">
        <f t="shared" si="9"/>
        <v>0</v>
      </c>
      <c r="Q299" s="98"/>
      <c r="R299" s="97"/>
      <c r="S299" s="98"/>
      <c r="T299" s="98"/>
      <c r="U299" s="98"/>
      <c r="V299" s="2"/>
    </row>
    <row r="300" spans="1:22" x14ac:dyDescent="0.25">
      <c r="A300" s="44">
        <v>45464</v>
      </c>
      <c r="B300" s="45" t="s">
        <v>2728</v>
      </c>
      <c r="C300" s="46" t="s">
        <v>2729</v>
      </c>
      <c r="D300" s="2" t="s">
        <v>33</v>
      </c>
      <c r="E300" s="2" t="s">
        <v>266</v>
      </c>
      <c r="F300" s="47" t="s">
        <v>1454</v>
      </c>
      <c r="G300" s="47" t="s">
        <v>217</v>
      </c>
      <c r="H300" s="48" t="s">
        <v>2730</v>
      </c>
      <c r="I300" s="49">
        <v>870001</v>
      </c>
      <c r="J300" s="58" t="str">
        <f>VLOOKUP(I300,[1]Hoja6!A$1:B$57,2,FALSE)</f>
        <v>RADIOGRAFIA DE CRANEO SIMPLE</v>
      </c>
      <c r="K300" s="2"/>
      <c r="L300" s="2" t="s">
        <v>13</v>
      </c>
      <c r="M300" s="2">
        <v>1</v>
      </c>
      <c r="N300" s="57">
        <v>0</v>
      </c>
      <c r="O300" s="57">
        <f t="shared" si="8"/>
        <v>0</v>
      </c>
      <c r="P300" s="96">
        <f t="shared" si="9"/>
        <v>0</v>
      </c>
      <c r="Q300" s="98"/>
      <c r="R300" s="97"/>
      <c r="S300" s="98"/>
      <c r="T300" s="98"/>
      <c r="U300" s="98"/>
      <c r="V300" s="2"/>
    </row>
    <row r="301" spans="1:22" x14ac:dyDescent="0.25">
      <c r="A301" s="44">
        <v>45464</v>
      </c>
      <c r="B301" s="45" t="s">
        <v>2731</v>
      </c>
      <c r="C301" s="46" t="s">
        <v>2732</v>
      </c>
      <c r="D301" s="2" t="s">
        <v>33</v>
      </c>
      <c r="E301" s="2" t="s">
        <v>302</v>
      </c>
      <c r="F301" s="47" t="s">
        <v>16</v>
      </c>
      <c r="G301" s="47" t="s">
        <v>217</v>
      </c>
      <c r="H301" s="48" t="s">
        <v>2733</v>
      </c>
      <c r="I301" s="49">
        <v>870001</v>
      </c>
      <c r="J301" s="58" t="str">
        <f>VLOOKUP(I301,[1]Hoja6!A$1:B$57,2,FALSE)</f>
        <v>RADIOGRAFIA DE CRANEO SIMPLE</v>
      </c>
      <c r="K301" s="2"/>
      <c r="L301" s="2" t="s">
        <v>13</v>
      </c>
      <c r="M301" s="2">
        <v>1</v>
      </c>
      <c r="N301" s="57">
        <v>0</v>
      </c>
      <c r="O301" s="57">
        <f t="shared" si="8"/>
        <v>0</v>
      </c>
      <c r="P301" s="96">
        <f t="shared" si="9"/>
        <v>0</v>
      </c>
      <c r="Q301" s="98"/>
      <c r="R301" s="97"/>
      <c r="S301" s="98"/>
      <c r="T301" s="98"/>
      <c r="U301" s="98"/>
      <c r="V301" s="2"/>
    </row>
    <row r="302" spans="1:22" x14ac:dyDescent="0.25">
      <c r="A302" s="44">
        <v>45464</v>
      </c>
      <c r="B302" s="45" t="s">
        <v>2731</v>
      </c>
      <c r="C302" s="46" t="s">
        <v>2732</v>
      </c>
      <c r="D302" s="2" t="s">
        <v>33</v>
      </c>
      <c r="E302" s="2" t="s">
        <v>302</v>
      </c>
      <c r="F302" s="47" t="s">
        <v>16</v>
      </c>
      <c r="G302" s="47" t="s">
        <v>217</v>
      </c>
      <c r="H302" s="48" t="s">
        <v>2733</v>
      </c>
      <c r="I302" s="49">
        <v>873420</v>
      </c>
      <c r="J302" s="58" t="str">
        <f>VLOOKUP(I302,[1]Hoja6!A$1:B$57,2,FALSE)</f>
        <v>RADIOGRAFIA DE RODILLA AP, LATERAL</v>
      </c>
      <c r="K302" s="2"/>
      <c r="L302" s="2" t="s">
        <v>13</v>
      </c>
      <c r="M302" s="2">
        <v>1</v>
      </c>
      <c r="N302" s="57">
        <v>0</v>
      </c>
      <c r="O302" s="57">
        <f t="shared" si="8"/>
        <v>0</v>
      </c>
      <c r="P302" s="96">
        <f t="shared" si="9"/>
        <v>0</v>
      </c>
      <c r="Q302" s="98"/>
      <c r="R302" s="97"/>
      <c r="S302" s="98"/>
      <c r="T302" s="98"/>
      <c r="U302" s="98"/>
      <c r="V302" s="2"/>
    </row>
    <row r="303" spans="1:22" x14ac:dyDescent="0.25">
      <c r="A303" s="44">
        <v>45464</v>
      </c>
      <c r="B303" s="45" t="s">
        <v>2734</v>
      </c>
      <c r="C303" s="46" t="s">
        <v>2735</v>
      </c>
      <c r="D303" s="2" t="s">
        <v>33</v>
      </c>
      <c r="E303" s="2" t="s">
        <v>238</v>
      </c>
      <c r="F303" s="47" t="s">
        <v>16</v>
      </c>
      <c r="G303" s="47" t="s">
        <v>217</v>
      </c>
      <c r="H303" s="48" t="s">
        <v>2736</v>
      </c>
      <c r="I303" s="49">
        <v>873333</v>
      </c>
      <c r="J303" s="58" t="str">
        <f>VLOOKUP(I303,[1]Hoja6!A$1:B$57,2,FALSE)</f>
        <v>RADIOGRAFÍA DE PIE (AP, LATERAL Y OBLICUA)</v>
      </c>
      <c r="K303" s="2"/>
      <c r="L303" s="2" t="s">
        <v>13</v>
      </c>
      <c r="M303" s="2">
        <v>1</v>
      </c>
      <c r="N303" s="57">
        <v>0</v>
      </c>
      <c r="O303" s="57">
        <f t="shared" si="8"/>
        <v>0</v>
      </c>
      <c r="P303" s="96">
        <f t="shared" si="9"/>
        <v>0</v>
      </c>
      <c r="Q303" s="98"/>
      <c r="R303" s="97"/>
      <c r="S303" s="98"/>
      <c r="T303" s="98"/>
      <c r="U303" s="98"/>
      <c r="V303" s="2"/>
    </row>
    <row r="304" spans="1:22" x14ac:dyDescent="0.25">
      <c r="A304" s="44">
        <v>45464</v>
      </c>
      <c r="B304" s="45" t="s">
        <v>2734</v>
      </c>
      <c r="C304" s="46" t="s">
        <v>2735</v>
      </c>
      <c r="D304" s="2" t="s">
        <v>33</v>
      </c>
      <c r="E304" s="2" t="s">
        <v>238</v>
      </c>
      <c r="F304" s="47" t="s">
        <v>16</v>
      </c>
      <c r="G304" s="47" t="s">
        <v>217</v>
      </c>
      <c r="H304" s="48" t="s">
        <v>2736</v>
      </c>
      <c r="I304" s="49">
        <v>873420</v>
      </c>
      <c r="J304" s="58" t="str">
        <f>VLOOKUP(I304,[1]Hoja6!A$1:B$57,2,FALSE)</f>
        <v>RADIOGRAFIA DE RODILLA AP, LATERAL</v>
      </c>
      <c r="K304" s="2"/>
      <c r="L304" s="2" t="s">
        <v>13</v>
      </c>
      <c r="M304" s="2">
        <v>1</v>
      </c>
      <c r="N304" s="57">
        <v>0</v>
      </c>
      <c r="O304" s="57">
        <f t="shared" si="8"/>
        <v>0</v>
      </c>
      <c r="P304" s="96">
        <f t="shared" si="9"/>
        <v>0</v>
      </c>
      <c r="Q304" s="98"/>
      <c r="R304" s="97"/>
      <c r="S304" s="98"/>
      <c r="T304" s="98"/>
      <c r="U304" s="98"/>
      <c r="V304" s="2"/>
    </row>
    <row r="305" spans="1:22" x14ac:dyDescent="0.25">
      <c r="A305" s="44">
        <v>45464</v>
      </c>
      <c r="B305" s="45" t="s">
        <v>2737</v>
      </c>
      <c r="C305" s="46" t="s">
        <v>2738</v>
      </c>
      <c r="D305" s="2" t="s">
        <v>33</v>
      </c>
      <c r="E305" s="2" t="s">
        <v>395</v>
      </c>
      <c r="F305" s="47" t="s">
        <v>2122</v>
      </c>
      <c r="G305" s="47" t="s">
        <v>2148</v>
      </c>
      <c r="H305" s="48" t="s">
        <v>2739</v>
      </c>
      <c r="I305" s="49">
        <v>873313</v>
      </c>
      <c r="J305" s="58" t="str">
        <f>VLOOKUP(I305,[1]Hoja6!A$1:B$57,2,FALSE)</f>
        <v>RADIOGRAFIA DE PIERNA AP Y LATERAL</v>
      </c>
      <c r="K305" s="2"/>
      <c r="L305" s="2" t="s">
        <v>13</v>
      </c>
      <c r="M305" s="2">
        <v>1</v>
      </c>
      <c r="N305" s="57">
        <v>0</v>
      </c>
      <c r="O305" s="57">
        <f t="shared" si="8"/>
        <v>0</v>
      </c>
      <c r="P305" s="96">
        <f t="shared" si="9"/>
        <v>0</v>
      </c>
      <c r="Q305" s="98"/>
      <c r="R305" s="97"/>
      <c r="S305" s="98"/>
      <c r="T305" s="98"/>
      <c r="U305" s="98"/>
      <c r="V305" s="2"/>
    </row>
    <row r="306" spans="1:22" x14ac:dyDescent="0.25">
      <c r="A306" s="44">
        <v>45464</v>
      </c>
      <c r="B306" s="45" t="s">
        <v>2740</v>
      </c>
      <c r="C306" s="46" t="s">
        <v>2741</v>
      </c>
      <c r="D306" s="2" t="s">
        <v>34</v>
      </c>
      <c r="E306" s="2" t="s">
        <v>333</v>
      </c>
      <c r="F306" s="47" t="s">
        <v>30</v>
      </c>
      <c r="G306" s="47" t="s">
        <v>2148</v>
      </c>
      <c r="H306" s="48" t="s">
        <v>2742</v>
      </c>
      <c r="I306" s="49">
        <v>871121</v>
      </c>
      <c r="J306" s="58" t="str">
        <f>VLOOKUP(I306,[1]Hoja6!A$1:B$57,2,FALSE)</f>
        <v>RADIOGRAFIA DE TORAX (P.A.O A.P.Y LATERAL, DECUBITO LATERAL, OBLICUAS O LATERAL CON BARIO)</v>
      </c>
      <c r="K306" s="2"/>
      <c r="L306" s="2" t="s">
        <v>13</v>
      </c>
      <c r="M306" s="2">
        <v>1</v>
      </c>
      <c r="N306" s="57">
        <v>99300</v>
      </c>
      <c r="O306" s="57">
        <f t="shared" si="8"/>
        <v>69510</v>
      </c>
      <c r="P306" s="96">
        <f t="shared" si="9"/>
        <v>29790</v>
      </c>
      <c r="Q306" s="98"/>
      <c r="R306" s="97"/>
      <c r="S306" s="98"/>
      <c r="T306" s="98"/>
      <c r="U306" s="98"/>
      <c r="V306" s="2"/>
    </row>
    <row r="307" spans="1:22" x14ac:dyDescent="0.25">
      <c r="A307" s="44">
        <v>45464</v>
      </c>
      <c r="B307" s="45" t="s">
        <v>2743</v>
      </c>
      <c r="C307" s="46" t="s">
        <v>2744</v>
      </c>
      <c r="D307" s="2" t="s">
        <v>33</v>
      </c>
      <c r="E307" s="2" t="s">
        <v>409</v>
      </c>
      <c r="F307" s="47" t="s">
        <v>44</v>
      </c>
      <c r="G307" s="47" t="s">
        <v>217</v>
      </c>
      <c r="H307" s="48" t="s">
        <v>2745</v>
      </c>
      <c r="I307" s="49">
        <v>871121</v>
      </c>
      <c r="J307" s="58" t="str">
        <f>VLOOKUP(I307,[1]Hoja6!A$1:B$57,2,FALSE)</f>
        <v>RADIOGRAFIA DE TORAX (P.A.O A.P.Y LATERAL, DECUBITO LATERAL, OBLICUAS O LATERAL CON BARIO)</v>
      </c>
      <c r="K307" s="2"/>
      <c r="L307" s="2" t="s">
        <v>13</v>
      </c>
      <c r="M307" s="2">
        <v>1</v>
      </c>
      <c r="N307" s="57">
        <v>0</v>
      </c>
      <c r="O307" s="57">
        <f t="shared" si="8"/>
        <v>0</v>
      </c>
      <c r="P307" s="96">
        <f t="shared" si="9"/>
        <v>0</v>
      </c>
      <c r="Q307" s="98"/>
      <c r="R307" s="97"/>
      <c r="S307" s="98"/>
      <c r="T307" s="98"/>
      <c r="U307" s="98"/>
      <c r="V307" s="2"/>
    </row>
    <row r="308" spans="1:22" x14ac:dyDescent="0.25">
      <c r="A308" s="44">
        <v>45464</v>
      </c>
      <c r="B308" s="45" t="s">
        <v>2746</v>
      </c>
      <c r="C308" s="46" t="s">
        <v>2747</v>
      </c>
      <c r="D308" s="2" t="s">
        <v>33</v>
      </c>
      <c r="E308" s="2" t="s">
        <v>230</v>
      </c>
      <c r="F308" s="47" t="s">
        <v>16</v>
      </c>
      <c r="G308" s="47" t="s">
        <v>217</v>
      </c>
      <c r="H308" s="48" t="s">
        <v>2748</v>
      </c>
      <c r="I308" s="49">
        <v>873210</v>
      </c>
      <c r="J308" s="58" t="str">
        <f>VLOOKUP(I308,[1]Hoja6!A$1:B$57,2,FALSE)</f>
        <v>RADIOGRAFIA DE DEDOS EN MANO</v>
      </c>
      <c r="K308" s="2"/>
      <c r="L308" s="2" t="s">
        <v>13</v>
      </c>
      <c r="M308" s="2">
        <v>1</v>
      </c>
      <c r="N308" s="57">
        <v>0</v>
      </c>
      <c r="O308" s="57">
        <f t="shared" si="8"/>
        <v>0</v>
      </c>
      <c r="P308" s="96">
        <f t="shared" si="9"/>
        <v>0</v>
      </c>
      <c r="Q308" s="98"/>
      <c r="R308" s="97"/>
      <c r="S308" s="98"/>
      <c r="T308" s="98"/>
      <c r="U308" s="98"/>
      <c r="V308" s="2"/>
    </row>
    <row r="309" spans="1:22" x14ac:dyDescent="0.25">
      <c r="A309" s="44">
        <v>45465</v>
      </c>
      <c r="B309" s="45" t="s">
        <v>2749</v>
      </c>
      <c r="C309" s="46" t="s">
        <v>2750</v>
      </c>
      <c r="D309" s="2" t="s">
        <v>34</v>
      </c>
      <c r="E309" s="2" t="s">
        <v>1272</v>
      </c>
      <c r="F309" s="47" t="s">
        <v>2751</v>
      </c>
      <c r="G309" s="47" t="s">
        <v>31</v>
      </c>
      <c r="H309" s="48" t="s">
        <v>2752</v>
      </c>
      <c r="I309" s="49">
        <v>873204</v>
      </c>
      <c r="J309" s="58" t="str">
        <f>VLOOKUP(I309,[1]Hoja6!A$1:B$57,2,FALSE)</f>
        <v>RADIOGRAFIA DE HOMBRO</v>
      </c>
      <c r="K309" s="2"/>
      <c r="L309" s="2" t="s">
        <v>2116</v>
      </c>
      <c r="M309" s="2">
        <v>1</v>
      </c>
      <c r="N309" s="57"/>
      <c r="O309" s="57">
        <f t="shared" si="8"/>
        <v>0</v>
      </c>
      <c r="P309" s="96">
        <f t="shared" si="9"/>
        <v>0</v>
      </c>
      <c r="Q309" s="98"/>
      <c r="R309" s="97"/>
      <c r="S309" s="98"/>
      <c r="T309" s="98"/>
      <c r="U309" s="98"/>
      <c r="V309" s="2"/>
    </row>
    <row r="310" spans="1:22" x14ac:dyDescent="0.25">
      <c r="A310" s="44">
        <v>45465</v>
      </c>
      <c r="B310" s="45" t="s">
        <v>2753</v>
      </c>
      <c r="C310" s="46" t="s">
        <v>2754</v>
      </c>
      <c r="D310" s="2" t="s">
        <v>34</v>
      </c>
      <c r="E310" s="2" t="s">
        <v>2186</v>
      </c>
      <c r="F310" s="47" t="s">
        <v>16</v>
      </c>
      <c r="G310" s="47" t="s">
        <v>31</v>
      </c>
      <c r="H310" s="48" t="s">
        <v>2755</v>
      </c>
      <c r="I310" s="49">
        <v>872002</v>
      </c>
      <c r="J310" s="58" t="str">
        <f>VLOOKUP(I310,[1]Hoja6!A$1:B$57,2,FALSE)</f>
        <v>RADIOGRAFIA DE ABDOMEN SIMPLE</v>
      </c>
      <c r="K310" s="2"/>
      <c r="L310" s="2" t="s">
        <v>2116</v>
      </c>
      <c r="M310" s="2">
        <v>1</v>
      </c>
      <c r="N310" s="57"/>
      <c r="O310" s="57">
        <f t="shared" si="8"/>
        <v>0</v>
      </c>
      <c r="P310" s="96">
        <f t="shared" si="9"/>
        <v>0</v>
      </c>
      <c r="Q310" s="98"/>
      <c r="R310" s="97"/>
      <c r="S310" s="98"/>
      <c r="T310" s="98"/>
      <c r="U310" s="98"/>
      <c r="V310" s="2"/>
    </row>
    <row r="311" spans="1:22" x14ac:dyDescent="0.25">
      <c r="A311" s="44">
        <v>45467</v>
      </c>
      <c r="B311" s="45" t="s">
        <v>2756</v>
      </c>
      <c r="C311" s="46" t="s">
        <v>2757</v>
      </c>
      <c r="D311" s="2" t="s">
        <v>34</v>
      </c>
      <c r="E311" s="2" t="s">
        <v>1939</v>
      </c>
      <c r="F311" s="47" t="s">
        <v>10</v>
      </c>
      <c r="G311" s="47" t="s">
        <v>2148</v>
      </c>
      <c r="H311" s="48" t="s">
        <v>2758</v>
      </c>
      <c r="I311" s="49">
        <v>871040</v>
      </c>
      <c r="J311" s="58" t="str">
        <f>VLOOKUP(I311,[1]Hoja6!A$1:B$57,2,FALSE)</f>
        <v>RADIOGRAFIA DE COLUMNA LUMBOSACRA</v>
      </c>
      <c r="K311" s="2"/>
      <c r="L311" s="2" t="s">
        <v>2116</v>
      </c>
      <c r="M311" s="2">
        <v>1</v>
      </c>
      <c r="N311" s="57">
        <v>101430</v>
      </c>
      <c r="O311" s="57">
        <f t="shared" si="8"/>
        <v>71001</v>
      </c>
      <c r="P311" s="96">
        <f t="shared" si="9"/>
        <v>30429</v>
      </c>
      <c r="Q311" s="98"/>
      <c r="R311" s="97"/>
      <c r="S311" s="98"/>
      <c r="T311" s="98"/>
      <c r="U311" s="98"/>
      <c r="V311" s="2"/>
    </row>
    <row r="312" spans="1:22" x14ac:dyDescent="0.25">
      <c r="A312" s="44">
        <v>45467</v>
      </c>
      <c r="B312" s="45" t="s">
        <v>2759</v>
      </c>
      <c r="C312" s="46" t="s">
        <v>2760</v>
      </c>
      <c r="D312" s="2" t="s">
        <v>34</v>
      </c>
      <c r="E312" s="2" t="s">
        <v>53</v>
      </c>
      <c r="F312" s="47" t="s">
        <v>10</v>
      </c>
      <c r="G312" s="47" t="s">
        <v>31</v>
      </c>
      <c r="H312" s="48" t="s">
        <v>2761</v>
      </c>
      <c r="I312" s="49">
        <v>871030</v>
      </c>
      <c r="J312" s="58" t="str">
        <f>VLOOKUP(I312,[1]Hoja6!A$1:B$57,2,FALSE)</f>
        <v>RADIOGRAFIA DE COLUMNA DORSAL</v>
      </c>
      <c r="K312" s="2"/>
      <c r="L312" s="2" t="s">
        <v>2116</v>
      </c>
      <c r="M312" s="2">
        <v>1</v>
      </c>
      <c r="N312" s="57"/>
      <c r="O312" s="57">
        <f t="shared" si="8"/>
        <v>0</v>
      </c>
      <c r="P312" s="96">
        <f t="shared" si="9"/>
        <v>0</v>
      </c>
      <c r="Q312" s="98"/>
      <c r="R312" s="97"/>
      <c r="S312" s="98"/>
      <c r="T312" s="98"/>
      <c r="U312" s="98"/>
      <c r="V312" s="2"/>
    </row>
    <row r="313" spans="1:22" x14ac:dyDescent="0.25">
      <c r="A313" s="44">
        <v>45467</v>
      </c>
      <c r="B313" s="45" t="s">
        <v>2759</v>
      </c>
      <c r="C313" s="46" t="s">
        <v>2760</v>
      </c>
      <c r="D313" s="2" t="s">
        <v>34</v>
      </c>
      <c r="E313" s="2" t="s">
        <v>53</v>
      </c>
      <c r="F313" s="47" t="s">
        <v>10</v>
      </c>
      <c r="G313" s="47" t="s">
        <v>31</v>
      </c>
      <c r="H313" s="48" t="s">
        <v>2761</v>
      </c>
      <c r="I313" s="49">
        <v>871040</v>
      </c>
      <c r="J313" s="58" t="str">
        <f>VLOOKUP(I313,[1]Hoja6!A$1:B$57,2,FALSE)</f>
        <v>RADIOGRAFIA DE COLUMNA LUMBOSACRA</v>
      </c>
      <c r="K313" s="2"/>
      <c r="L313" s="2" t="s">
        <v>2116</v>
      </c>
      <c r="M313" s="2">
        <v>1</v>
      </c>
      <c r="N313" s="57"/>
      <c r="O313" s="57">
        <f t="shared" si="8"/>
        <v>0</v>
      </c>
      <c r="P313" s="96">
        <f t="shared" si="9"/>
        <v>0</v>
      </c>
      <c r="Q313" s="98"/>
      <c r="R313" s="97"/>
      <c r="S313" s="98"/>
      <c r="T313" s="98"/>
      <c r="U313" s="98"/>
      <c r="V313" s="2"/>
    </row>
    <row r="314" spans="1:22" x14ac:dyDescent="0.25">
      <c r="A314" s="44">
        <v>45467</v>
      </c>
      <c r="B314" s="45" t="s">
        <v>2759</v>
      </c>
      <c r="C314" s="46" t="s">
        <v>2760</v>
      </c>
      <c r="D314" s="2" t="s">
        <v>34</v>
      </c>
      <c r="E314" s="2" t="s">
        <v>53</v>
      </c>
      <c r="F314" s="47" t="s">
        <v>10</v>
      </c>
      <c r="G314" s="47" t="s">
        <v>31</v>
      </c>
      <c r="H314" s="48" t="s">
        <v>2761</v>
      </c>
      <c r="I314" s="49">
        <v>871111</v>
      </c>
      <c r="J314" s="58" t="str">
        <f>VLOOKUP(I314,[1]Hoja6!A$1:B$57,2,FALSE)</f>
        <v>RADIOGRAFIA DE REJA COSTAL</v>
      </c>
      <c r="K314" s="2"/>
      <c r="L314" s="2" t="s">
        <v>2116</v>
      </c>
      <c r="M314" s="2">
        <v>1</v>
      </c>
      <c r="N314" s="57"/>
      <c r="O314" s="57">
        <f t="shared" si="8"/>
        <v>0</v>
      </c>
      <c r="P314" s="96">
        <f t="shared" si="9"/>
        <v>0</v>
      </c>
      <c r="Q314" s="98"/>
      <c r="R314" s="97"/>
      <c r="S314" s="98"/>
      <c r="T314" s="98"/>
      <c r="U314" s="98"/>
      <c r="V314" s="2"/>
    </row>
    <row r="315" spans="1:22" x14ac:dyDescent="0.25">
      <c r="A315" s="44">
        <v>45467</v>
      </c>
      <c r="B315" s="45" t="s">
        <v>2762</v>
      </c>
      <c r="C315" s="46" t="s">
        <v>2763</v>
      </c>
      <c r="D315" s="2" t="s">
        <v>34</v>
      </c>
      <c r="E315" s="2" t="s">
        <v>266</v>
      </c>
      <c r="F315" s="47" t="s">
        <v>44</v>
      </c>
      <c r="G315" s="47" t="s">
        <v>2148</v>
      </c>
      <c r="H315" s="48" t="s">
        <v>2764</v>
      </c>
      <c r="I315" s="49">
        <v>871040</v>
      </c>
      <c r="J315" s="58" t="str">
        <f>VLOOKUP(I315,[1]Hoja6!A$1:B$57,2,FALSE)</f>
        <v>RADIOGRAFIA DE COLUMNA LUMBOSACRA</v>
      </c>
      <c r="K315" s="2"/>
      <c r="L315" s="2" t="s">
        <v>2116</v>
      </c>
      <c r="M315" s="2">
        <v>1</v>
      </c>
      <c r="N315" s="57">
        <v>131850</v>
      </c>
      <c r="O315" s="57">
        <f t="shared" si="8"/>
        <v>92295</v>
      </c>
      <c r="P315" s="96">
        <f t="shared" si="9"/>
        <v>39555</v>
      </c>
      <c r="Q315" s="98"/>
      <c r="R315" s="97"/>
      <c r="S315" s="98"/>
      <c r="T315" s="98"/>
      <c r="U315" s="98"/>
      <c r="V315" s="2"/>
    </row>
    <row r="316" spans="1:22" x14ac:dyDescent="0.25">
      <c r="A316" s="44">
        <v>45467</v>
      </c>
      <c r="B316" s="45" t="s">
        <v>2765</v>
      </c>
      <c r="C316" s="46" t="s">
        <v>2766</v>
      </c>
      <c r="D316" s="2" t="s">
        <v>34</v>
      </c>
      <c r="E316" s="2" t="s">
        <v>292</v>
      </c>
      <c r="F316" s="47" t="s">
        <v>30</v>
      </c>
      <c r="G316" s="47" t="s">
        <v>31</v>
      </c>
      <c r="H316" s="48" t="s">
        <v>2767</v>
      </c>
      <c r="I316" s="49">
        <v>873204</v>
      </c>
      <c r="J316" s="58" t="str">
        <f>VLOOKUP(I316,[1]Hoja6!A$1:B$57,2,FALSE)</f>
        <v>RADIOGRAFIA DE HOMBRO</v>
      </c>
      <c r="K316" s="2"/>
      <c r="L316" s="2" t="s">
        <v>2116</v>
      </c>
      <c r="M316" s="2">
        <v>2</v>
      </c>
      <c r="N316" s="57"/>
      <c r="O316" s="57">
        <f t="shared" si="8"/>
        <v>0</v>
      </c>
      <c r="P316" s="96">
        <f t="shared" si="9"/>
        <v>0</v>
      </c>
      <c r="Q316" s="98"/>
      <c r="R316" s="97"/>
      <c r="S316" s="98"/>
      <c r="T316" s="98"/>
      <c r="U316" s="98"/>
      <c r="V316" s="2"/>
    </row>
    <row r="317" spans="1:22" x14ac:dyDescent="0.25">
      <c r="A317" s="44">
        <v>45467</v>
      </c>
      <c r="B317" s="45" t="s">
        <v>2765</v>
      </c>
      <c r="C317" s="46" t="s">
        <v>2766</v>
      </c>
      <c r="D317" s="2" t="s">
        <v>34</v>
      </c>
      <c r="E317" s="2" t="s">
        <v>292</v>
      </c>
      <c r="F317" s="47" t="s">
        <v>216</v>
      </c>
      <c r="G317" s="47" t="s">
        <v>31</v>
      </c>
      <c r="H317" s="48" t="s">
        <v>2767</v>
      </c>
      <c r="I317" s="49">
        <v>873205</v>
      </c>
      <c r="J317" s="58" t="str">
        <f>VLOOKUP(I317,[1]Hoja6!A$1:B$57,2,FALSE)</f>
        <v>RADIOGRAFIA DE CODO</v>
      </c>
      <c r="K317" s="2"/>
      <c r="L317" s="2" t="s">
        <v>2116</v>
      </c>
      <c r="M317" s="2">
        <v>1</v>
      </c>
      <c r="N317" s="57"/>
      <c r="O317" s="57">
        <f t="shared" si="8"/>
        <v>0</v>
      </c>
      <c r="P317" s="96">
        <f t="shared" si="9"/>
        <v>0</v>
      </c>
      <c r="Q317" s="98"/>
      <c r="R317" s="97"/>
      <c r="S317" s="98"/>
      <c r="T317" s="98"/>
      <c r="U317" s="98"/>
      <c r="V317" s="2"/>
    </row>
    <row r="318" spans="1:22" x14ac:dyDescent="0.25">
      <c r="A318" s="44">
        <v>45467</v>
      </c>
      <c r="B318" s="45" t="s">
        <v>2765</v>
      </c>
      <c r="C318" s="46" t="s">
        <v>2766</v>
      </c>
      <c r="D318" s="2" t="s">
        <v>34</v>
      </c>
      <c r="E318" s="2" t="s">
        <v>292</v>
      </c>
      <c r="F318" s="47" t="s">
        <v>216</v>
      </c>
      <c r="G318" s="47" t="s">
        <v>31</v>
      </c>
      <c r="H318" s="48" t="s">
        <v>2767</v>
      </c>
      <c r="I318" s="49">
        <v>873412</v>
      </c>
      <c r="J318" s="58" t="str">
        <f>VLOOKUP(I318,[1]Hoja6!A$1:B$57,2,FALSE)</f>
        <v>RADIOGRAFIA DE PELVIS (CADERA) COMPARATIVA    (54)</v>
      </c>
      <c r="K318" s="2"/>
      <c r="L318" s="2" t="s">
        <v>2116</v>
      </c>
      <c r="M318" s="2">
        <v>1</v>
      </c>
      <c r="N318" s="57"/>
      <c r="O318" s="57">
        <f t="shared" si="8"/>
        <v>0</v>
      </c>
      <c r="P318" s="96">
        <f t="shared" si="9"/>
        <v>0</v>
      </c>
      <c r="Q318" s="98"/>
      <c r="R318" s="97"/>
      <c r="S318" s="98"/>
      <c r="T318" s="98"/>
      <c r="U318" s="98"/>
      <c r="V318" s="2"/>
    </row>
    <row r="319" spans="1:22" x14ac:dyDescent="0.25">
      <c r="A319" s="44">
        <v>45467</v>
      </c>
      <c r="B319" s="45" t="s">
        <v>2765</v>
      </c>
      <c r="C319" s="46" t="s">
        <v>2766</v>
      </c>
      <c r="D319" s="2" t="s">
        <v>34</v>
      </c>
      <c r="E319" s="2" t="s">
        <v>292</v>
      </c>
      <c r="F319" s="47" t="s">
        <v>30</v>
      </c>
      <c r="G319" s="47" t="s">
        <v>31</v>
      </c>
      <c r="H319" s="48" t="s">
        <v>2767</v>
      </c>
      <c r="I319" s="49">
        <v>873420</v>
      </c>
      <c r="J319" s="58" t="str">
        <f>VLOOKUP(I319,[1]Hoja6!A$1:B$57,2,FALSE)</f>
        <v>RADIOGRAFIA DE RODILLA AP, LATERAL</v>
      </c>
      <c r="K319" s="2"/>
      <c r="L319" s="2" t="s">
        <v>2116</v>
      </c>
      <c r="M319" s="2">
        <v>1</v>
      </c>
      <c r="N319" s="57"/>
      <c r="O319" s="57">
        <f t="shared" si="8"/>
        <v>0</v>
      </c>
      <c r="P319" s="96">
        <f t="shared" si="9"/>
        <v>0</v>
      </c>
      <c r="Q319" s="98"/>
      <c r="R319" s="97"/>
      <c r="S319" s="98"/>
      <c r="T319" s="98"/>
      <c r="U319" s="98"/>
      <c r="V319" s="2"/>
    </row>
    <row r="320" spans="1:22" x14ac:dyDescent="0.25">
      <c r="A320" s="44">
        <v>45467</v>
      </c>
      <c r="B320" s="45" t="s">
        <v>2768</v>
      </c>
      <c r="C320" s="46" t="s">
        <v>2769</v>
      </c>
      <c r="D320" s="2" t="s">
        <v>33</v>
      </c>
      <c r="E320" s="2" t="s">
        <v>149</v>
      </c>
      <c r="F320" s="47" t="s">
        <v>365</v>
      </c>
      <c r="G320" s="47" t="s">
        <v>31</v>
      </c>
      <c r="H320" s="48" t="s">
        <v>2770</v>
      </c>
      <c r="I320" s="49">
        <v>873431</v>
      </c>
      <c r="J320" s="58" t="str">
        <f>VLOOKUP(I320,[1]Hoja6!A$1:B$57,2,FALSE)</f>
        <v>RADIOGRAFIA DE TOBILLO AP LATERAL Y ROTACION INTERNA</v>
      </c>
      <c r="K320" s="2"/>
      <c r="L320" s="2" t="s">
        <v>2116</v>
      </c>
      <c r="M320" s="2">
        <v>1</v>
      </c>
      <c r="N320" s="57"/>
      <c r="O320" s="57">
        <f t="shared" si="8"/>
        <v>0</v>
      </c>
      <c r="P320" s="96">
        <f t="shared" si="9"/>
        <v>0</v>
      </c>
      <c r="Q320" s="98"/>
      <c r="R320" s="97"/>
      <c r="S320" s="98"/>
      <c r="T320" s="98"/>
      <c r="U320" s="98"/>
      <c r="V320" s="2"/>
    </row>
    <row r="321" spans="1:22" x14ac:dyDescent="0.25">
      <c r="A321" s="44">
        <v>45467</v>
      </c>
      <c r="B321" s="45" t="s">
        <v>2773</v>
      </c>
      <c r="C321" s="46" t="s">
        <v>2771</v>
      </c>
      <c r="D321" s="2" t="s">
        <v>34</v>
      </c>
      <c r="E321" s="2" t="s">
        <v>292</v>
      </c>
      <c r="F321" s="47" t="s">
        <v>30</v>
      </c>
      <c r="G321" s="47" t="s">
        <v>217</v>
      </c>
      <c r="H321" s="48" t="s">
        <v>2772</v>
      </c>
      <c r="I321" s="49">
        <v>873204</v>
      </c>
      <c r="J321" s="58" t="str">
        <f>VLOOKUP(I321,[1]Hoja6!A$1:B$57,2,FALSE)</f>
        <v>RADIOGRAFIA DE HOMBRO</v>
      </c>
      <c r="K321" s="2"/>
      <c r="L321" s="2" t="s">
        <v>2116</v>
      </c>
      <c r="M321" s="2">
        <v>1</v>
      </c>
      <c r="N321" s="57"/>
      <c r="O321" s="57">
        <f t="shared" si="8"/>
        <v>0</v>
      </c>
      <c r="P321" s="96">
        <f t="shared" si="9"/>
        <v>0</v>
      </c>
      <c r="Q321" s="98"/>
      <c r="R321" s="97"/>
      <c r="S321" s="98"/>
      <c r="T321" s="98"/>
      <c r="U321" s="98"/>
      <c r="V321" s="2"/>
    </row>
    <row r="322" spans="1:22" x14ac:dyDescent="0.25">
      <c r="A322" s="44">
        <v>45467</v>
      </c>
      <c r="B322" s="45" t="s">
        <v>2773</v>
      </c>
      <c r="C322" s="46" t="s">
        <v>2771</v>
      </c>
      <c r="D322" s="2" t="s">
        <v>34</v>
      </c>
      <c r="E322" s="2" t="s">
        <v>292</v>
      </c>
      <c r="F322" s="47" t="s">
        <v>216</v>
      </c>
      <c r="G322" s="47" t="s">
        <v>2774</v>
      </c>
      <c r="H322" s="48" t="s">
        <v>2772</v>
      </c>
      <c r="I322" s="49">
        <v>873205</v>
      </c>
      <c r="J322" s="58" t="str">
        <f>VLOOKUP(I322,[1]Hoja6!A$1:B$57,2,FALSE)</f>
        <v>RADIOGRAFIA DE CODO</v>
      </c>
      <c r="K322" s="2"/>
      <c r="L322" s="2" t="s">
        <v>2116</v>
      </c>
      <c r="M322" s="2">
        <v>1</v>
      </c>
      <c r="N322" s="57"/>
      <c r="O322" s="57">
        <f t="shared" si="8"/>
        <v>0</v>
      </c>
      <c r="P322" s="96">
        <f t="shared" si="9"/>
        <v>0</v>
      </c>
      <c r="Q322" s="98"/>
      <c r="R322" s="97"/>
      <c r="S322" s="98"/>
      <c r="T322" s="98"/>
      <c r="U322" s="98"/>
      <c r="V322" s="2"/>
    </row>
    <row r="323" spans="1:22" x14ac:dyDescent="0.25">
      <c r="A323" s="44">
        <v>45467</v>
      </c>
      <c r="B323" s="45" t="s">
        <v>2773</v>
      </c>
      <c r="C323" s="46" t="s">
        <v>2771</v>
      </c>
      <c r="D323" s="2" t="s">
        <v>34</v>
      </c>
      <c r="E323" s="2" t="s">
        <v>292</v>
      </c>
      <c r="F323" s="47" t="s">
        <v>30</v>
      </c>
      <c r="G323" s="47" t="s">
        <v>31</v>
      </c>
      <c r="H323" s="48" t="s">
        <v>2772</v>
      </c>
      <c r="I323" s="49">
        <v>873206</v>
      </c>
      <c r="J323" s="58" t="str">
        <f>VLOOKUP(I323,[1]Hoja6!A$1:B$57,2,FALSE)</f>
        <v>RADIOGRAFIA DE MUÑECA</v>
      </c>
      <c r="K323" s="2"/>
      <c r="L323" s="2" t="s">
        <v>2116</v>
      </c>
      <c r="M323" s="2">
        <v>1</v>
      </c>
      <c r="N323" s="57"/>
      <c r="O323" s="57">
        <f t="shared" si="8"/>
        <v>0</v>
      </c>
      <c r="P323" s="96">
        <f t="shared" si="9"/>
        <v>0</v>
      </c>
      <c r="Q323" s="98"/>
      <c r="R323" s="97"/>
      <c r="S323" s="98"/>
      <c r="T323" s="98"/>
      <c r="U323" s="98"/>
      <c r="V323" s="2"/>
    </row>
    <row r="324" spans="1:22" x14ac:dyDescent="0.25">
      <c r="A324" s="44">
        <v>45467</v>
      </c>
      <c r="B324" s="45" t="s">
        <v>2775</v>
      </c>
      <c r="C324" s="46" t="s">
        <v>2776</v>
      </c>
      <c r="D324" s="2" t="s">
        <v>34</v>
      </c>
      <c r="E324" s="2" t="s">
        <v>43</v>
      </c>
      <c r="F324" s="47" t="s">
        <v>10</v>
      </c>
      <c r="G324" s="47" t="s">
        <v>31</v>
      </c>
      <c r="H324" s="48" t="s">
        <v>2777</v>
      </c>
      <c r="I324" s="49">
        <v>873112</v>
      </c>
      <c r="J324" s="58" t="str">
        <f>VLOOKUP(I324,[1]Hoja6!A$1:B$57,2,FALSE)</f>
        <v>RADIOGRAFIA DE CLAVICULA</v>
      </c>
      <c r="K324" s="2"/>
      <c r="L324" s="2" t="s">
        <v>2116</v>
      </c>
      <c r="M324" s="2">
        <v>1</v>
      </c>
      <c r="N324" s="57"/>
      <c r="O324" s="57">
        <f t="shared" si="8"/>
        <v>0</v>
      </c>
      <c r="P324" s="96">
        <f t="shared" si="9"/>
        <v>0</v>
      </c>
      <c r="Q324" s="98"/>
      <c r="R324" s="97"/>
      <c r="S324" s="98"/>
      <c r="T324" s="98"/>
      <c r="U324" s="98"/>
      <c r="V324" s="2"/>
    </row>
    <row r="325" spans="1:22" x14ac:dyDescent="0.25">
      <c r="A325" s="44">
        <v>45467</v>
      </c>
      <c r="B325" s="45" t="s">
        <v>2775</v>
      </c>
      <c r="C325" s="46" t="s">
        <v>2776</v>
      </c>
      <c r="D325" s="2" t="s">
        <v>34</v>
      </c>
      <c r="E325" s="2" t="s">
        <v>43</v>
      </c>
      <c r="F325" s="47" t="s">
        <v>10</v>
      </c>
      <c r="G325" s="47" t="s">
        <v>31</v>
      </c>
      <c r="H325" s="48" t="s">
        <v>2777</v>
      </c>
      <c r="I325" s="49">
        <v>873204</v>
      </c>
      <c r="J325" s="58" t="str">
        <f>VLOOKUP(I325,[1]Hoja6!A$1:B$57,2,FALSE)</f>
        <v>RADIOGRAFIA DE HOMBRO</v>
      </c>
      <c r="K325" s="2"/>
      <c r="L325" s="2" t="s">
        <v>2116</v>
      </c>
      <c r="M325" s="2">
        <v>1</v>
      </c>
      <c r="N325" s="57"/>
      <c r="O325" s="57">
        <f t="shared" si="8"/>
        <v>0</v>
      </c>
      <c r="P325" s="96">
        <f t="shared" si="9"/>
        <v>0</v>
      </c>
      <c r="Q325" s="98"/>
      <c r="R325" s="97"/>
      <c r="S325" s="98"/>
      <c r="T325" s="98"/>
      <c r="U325" s="98"/>
      <c r="V325" s="2"/>
    </row>
    <row r="326" spans="1:22" x14ac:dyDescent="0.25">
      <c r="A326" s="44">
        <v>45467</v>
      </c>
      <c r="B326" s="45" t="s">
        <v>2775</v>
      </c>
      <c r="C326" s="46" t="s">
        <v>2776</v>
      </c>
      <c r="D326" s="2" t="s">
        <v>34</v>
      </c>
      <c r="E326" s="2" t="s">
        <v>43</v>
      </c>
      <c r="F326" s="47" t="s">
        <v>365</v>
      </c>
      <c r="G326" s="47" t="s">
        <v>31</v>
      </c>
      <c r="H326" s="48" t="s">
        <v>2777</v>
      </c>
      <c r="I326" s="49">
        <v>873202</v>
      </c>
      <c r="J326" s="58" t="str">
        <f>VLOOKUP(I326,[1]Hoja6!A$1:B$57,2,FALSE)</f>
        <v>RADIOGRAFIA DE ARTICULACIONES ACROMIO CLAVICULARES COMPARATIVAS    (54)</v>
      </c>
      <c r="K326" s="2"/>
      <c r="L326" s="2" t="s">
        <v>2116</v>
      </c>
      <c r="M326" s="2">
        <v>1</v>
      </c>
      <c r="N326" s="57"/>
      <c r="O326" s="57">
        <f t="shared" si="8"/>
        <v>0</v>
      </c>
      <c r="P326" s="96">
        <f t="shared" si="9"/>
        <v>0</v>
      </c>
      <c r="Q326" s="98"/>
      <c r="R326" s="97"/>
      <c r="S326" s="98"/>
      <c r="T326" s="98"/>
      <c r="U326" s="98"/>
      <c r="V326" s="2"/>
    </row>
    <row r="327" spans="1:22" x14ac:dyDescent="0.25">
      <c r="A327" s="44">
        <v>45467</v>
      </c>
      <c r="B327" s="45" t="s">
        <v>2778</v>
      </c>
      <c r="C327" s="46" t="s">
        <v>2779</v>
      </c>
      <c r="D327" s="2" t="s">
        <v>33</v>
      </c>
      <c r="E327" s="2" t="s">
        <v>240</v>
      </c>
      <c r="F327" s="47" t="s">
        <v>10</v>
      </c>
      <c r="G327" s="47" t="s">
        <v>2148</v>
      </c>
      <c r="H327" s="48" t="s">
        <v>2780</v>
      </c>
      <c r="I327" s="49">
        <v>873420</v>
      </c>
      <c r="J327" s="58" t="str">
        <f>VLOOKUP(I327,[1]Hoja6!A$1:B$57,2,FALSE)</f>
        <v>RADIOGRAFIA DE RODILLA AP, LATERAL</v>
      </c>
      <c r="K327" s="2"/>
      <c r="L327" s="2" t="s">
        <v>2116</v>
      </c>
      <c r="M327" s="2">
        <v>1</v>
      </c>
      <c r="N327" s="57">
        <v>65700</v>
      </c>
      <c r="O327" s="57">
        <f t="shared" si="8"/>
        <v>45990</v>
      </c>
      <c r="P327" s="96">
        <f t="shared" si="9"/>
        <v>19710</v>
      </c>
      <c r="Q327" s="98"/>
      <c r="R327" s="97"/>
      <c r="S327" s="98"/>
      <c r="T327" s="98"/>
      <c r="U327" s="98"/>
      <c r="V327" s="2"/>
    </row>
    <row r="328" spans="1:22" x14ac:dyDescent="0.25">
      <c r="A328" s="44">
        <v>45467</v>
      </c>
      <c r="B328" s="45" t="s">
        <v>2778</v>
      </c>
      <c r="C328" s="46" t="s">
        <v>2781</v>
      </c>
      <c r="D328" s="2" t="s">
        <v>33</v>
      </c>
      <c r="E328" s="2" t="s">
        <v>240</v>
      </c>
      <c r="F328" s="47" t="s">
        <v>10</v>
      </c>
      <c r="G328" s="47" t="s">
        <v>2148</v>
      </c>
      <c r="H328" s="48" t="s">
        <v>2780</v>
      </c>
      <c r="I328" s="49">
        <v>873422</v>
      </c>
      <c r="J328" s="58" t="str">
        <f>VLOOKUP(I328,[1]Hoja6!A$1:B$57,2,FALSE)</f>
        <v>RADIOGRAFIA DE RODILLAS COMPARATIVAS POSICION VERTICAL (UNICAMENTE VISTA ANTEROPOSTERIOR)    (54)</v>
      </c>
      <c r="K328" s="2"/>
      <c r="L328" s="2" t="s">
        <v>2116</v>
      </c>
      <c r="M328" s="2">
        <v>1</v>
      </c>
      <c r="N328" s="57">
        <v>29700</v>
      </c>
      <c r="O328" s="57">
        <f t="shared" si="8"/>
        <v>20790</v>
      </c>
      <c r="P328" s="96">
        <f t="shared" si="9"/>
        <v>8910</v>
      </c>
      <c r="Q328" s="98"/>
      <c r="R328" s="97"/>
      <c r="S328" s="98"/>
      <c r="T328" s="98"/>
      <c r="U328" s="98"/>
      <c r="V328" s="2"/>
    </row>
    <row r="329" spans="1:22" x14ac:dyDescent="0.25">
      <c r="A329" s="44">
        <v>45467</v>
      </c>
      <c r="B329" s="45" t="s">
        <v>2782</v>
      </c>
      <c r="C329" s="46" t="s">
        <v>1727</v>
      </c>
      <c r="D329" s="2" t="s">
        <v>33</v>
      </c>
      <c r="E329" s="2" t="s">
        <v>395</v>
      </c>
      <c r="F329" s="47" t="s">
        <v>44</v>
      </c>
      <c r="G329" s="47" t="s">
        <v>2148</v>
      </c>
      <c r="H329" s="48" t="s">
        <v>2783</v>
      </c>
      <c r="I329" s="49">
        <v>873333</v>
      </c>
      <c r="J329" s="58" t="str">
        <f>VLOOKUP(I329,[1]Hoja6!A$1:B$57,2,FALSE)</f>
        <v>RADIOGRAFÍA DE PIE (AP, LATERAL Y OBLICUA)</v>
      </c>
      <c r="K329" s="2"/>
      <c r="L329" s="2" t="s">
        <v>2116</v>
      </c>
      <c r="M329" s="2">
        <v>1</v>
      </c>
      <c r="N329" s="57">
        <v>65880</v>
      </c>
      <c r="O329" s="57">
        <f t="shared" si="8"/>
        <v>46116</v>
      </c>
      <c r="P329" s="96">
        <f t="shared" si="9"/>
        <v>19764</v>
      </c>
      <c r="Q329" s="98"/>
      <c r="R329" s="97"/>
      <c r="S329" s="98"/>
      <c r="T329" s="98"/>
      <c r="U329" s="98"/>
      <c r="V329" s="2"/>
    </row>
    <row r="330" spans="1:22" x14ac:dyDescent="0.25">
      <c r="A330" s="44">
        <v>45467</v>
      </c>
      <c r="B330" s="45" t="s">
        <v>2784</v>
      </c>
      <c r="C330" s="46" t="s">
        <v>2785</v>
      </c>
      <c r="D330" s="2" t="s">
        <v>33</v>
      </c>
      <c r="E330" s="2" t="s">
        <v>322</v>
      </c>
      <c r="F330" s="47" t="s">
        <v>126</v>
      </c>
      <c r="G330" s="47" t="s">
        <v>31</v>
      </c>
      <c r="H330" s="48" t="s">
        <v>2786</v>
      </c>
      <c r="I330" s="49">
        <v>871111</v>
      </c>
      <c r="J330" s="58" t="str">
        <f>VLOOKUP(I330,[1]Hoja6!A$1:B$57,2,FALSE)</f>
        <v>RADIOGRAFIA DE REJA COSTAL</v>
      </c>
      <c r="K330" s="2"/>
      <c r="L330" s="2" t="s">
        <v>2116</v>
      </c>
      <c r="M330" s="2">
        <v>1</v>
      </c>
      <c r="N330" s="57"/>
      <c r="O330" s="57">
        <f t="shared" si="8"/>
        <v>0</v>
      </c>
      <c r="P330" s="96">
        <f t="shared" si="9"/>
        <v>0</v>
      </c>
      <c r="Q330" s="98"/>
      <c r="R330" s="97"/>
      <c r="S330" s="98"/>
      <c r="T330" s="98"/>
      <c r="U330" s="98"/>
      <c r="V330" s="2"/>
    </row>
    <row r="331" spans="1:22" x14ac:dyDescent="0.25">
      <c r="A331" s="44">
        <v>45467</v>
      </c>
      <c r="B331" s="45" t="s">
        <v>2784</v>
      </c>
      <c r="C331" s="46" t="s">
        <v>2785</v>
      </c>
      <c r="D331" s="2" t="s">
        <v>1171</v>
      </c>
      <c r="E331" s="2" t="s">
        <v>322</v>
      </c>
      <c r="F331" s="47" t="s">
        <v>126</v>
      </c>
      <c r="G331" s="47" t="s">
        <v>31</v>
      </c>
      <c r="H331" s="48" t="s">
        <v>2786</v>
      </c>
      <c r="I331" s="49">
        <v>871121</v>
      </c>
      <c r="J331" s="58" t="str">
        <f>VLOOKUP(I331,[1]Hoja6!A$1:B$57,2,FALSE)</f>
        <v>RADIOGRAFIA DE TORAX (P.A.O A.P.Y LATERAL, DECUBITO LATERAL, OBLICUAS O LATERAL CON BARIO)</v>
      </c>
      <c r="K331" s="2"/>
      <c r="L331" s="2" t="s">
        <v>2116</v>
      </c>
      <c r="M331" s="2">
        <v>1</v>
      </c>
      <c r="N331" s="57"/>
      <c r="O331" s="57">
        <f t="shared" ref="O331:O377" si="10">+N331*70%</f>
        <v>0</v>
      </c>
      <c r="P331" s="96">
        <f t="shared" ref="P331:P377" si="11">+N331*30%</f>
        <v>0</v>
      </c>
      <c r="Q331" s="98"/>
      <c r="R331" s="97"/>
      <c r="S331" s="98"/>
      <c r="T331" s="98"/>
      <c r="U331" s="98"/>
      <c r="V331" s="2"/>
    </row>
    <row r="332" spans="1:22" x14ac:dyDescent="0.25">
      <c r="A332" s="44">
        <v>45467</v>
      </c>
      <c r="B332" s="45" t="s">
        <v>2787</v>
      </c>
      <c r="C332" s="46" t="s">
        <v>2788</v>
      </c>
      <c r="D332" s="2" t="s">
        <v>33</v>
      </c>
      <c r="E332" s="2" t="s">
        <v>266</v>
      </c>
      <c r="F332" s="47" t="s">
        <v>44</v>
      </c>
      <c r="G332" s="47" t="s">
        <v>31</v>
      </c>
      <c r="H332" s="48" t="s">
        <v>2789</v>
      </c>
      <c r="I332" s="49">
        <v>873210</v>
      </c>
      <c r="J332" s="58" t="str">
        <f>VLOOKUP(I332,[1]Hoja6!A$1:B$57,2,FALSE)</f>
        <v>RADIOGRAFIA DE DEDOS EN MANO</v>
      </c>
      <c r="K332" s="2"/>
      <c r="L332" s="2" t="s">
        <v>2116</v>
      </c>
      <c r="M332" s="2">
        <v>1</v>
      </c>
      <c r="N332" s="57"/>
      <c r="O332" s="57">
        <f t="shared" si="10"/>
        <v>0</v>
      </c>
      <c r="P332" s="96">
        <f t="shared" si="11"/>
        <v>0</v>
      </c>
      <c r="Q332" s="98"/>
      <c r="R332" s="97"/>
      <c r="S332" s="98"/>
      <c r="T332" s="98"/>
      <c r="U332" s="98"/>
      <c r="V332" s="2"/>
    </row>
    <row r="333" spans="1:22" x14ac:dyDescent="0.25">
      <c r="A333" s="44">
        <v>45467</v>
      </c>
      <c r="B333" s="45" t="s">
        <v>2790</v>
      </c>
      <c r="C333" s="46" t="s">
        <v>2791</v>
      </c>
      <c r="D333" s="2" t="s">
        <v>33</v>
      </c>
      <c r="E333" s="2" t="s">
        <v>267</v>
      </c>
      <c r="F333" s="47" t="s">
        <v>44</v>
      </c>
      <c r="G333" s="47" t="s">
        <v>31</v>
      </c>
      <c r="H333" s="48" t="s">
        <v>2792</v>
      </c>
      <c r="I333" s="49">
        <v>870107</v>
      </c>
      <c r="J333" s="58" t="str">
        <f>VLOOKUP(I333,[1]Hoja6!A$1:B$57,2,FALSE)</f>
        <v>RADIOGRAFIA DE HUESOS NASALES</v>
      </c>
      <c r="K333" s="2"/>
      <c r="L333" s="2" t="s">
        <v>2116</v>
      </c>
      <c r="M333" s="2">
        <v>1</v>
      </c>
      <c r="N333" s="57"/>
      <c r="O333" s="57">
        <f t="shared" si="10"/>
        <v>0</v>
      </c>
      <c r="P333" s="96">
        <f t="shared" si="11"/>
        <v>0</v>
      </c>
      <c r="Q333" s="98"/>
      <c r="R333" s="97"/>
      <c r="S333" s="98"/>
      <c r="T333" s="98"/>
      <c r="U333" s="98"/>
      <c r="V333" s="2"/>
    </row>
    <row r="334" spans="1:22" x14ac:dyDescent="0.25">
      <c r="A334" s="44">
        <v>45467</v>
      </c>
      <c r="B334" s="45" t="s">
        <v>2793</v>
      </c>
      <c r="C334" s="46" t="s">
        <v>2794</v>
      </c>
      <c r="D334" s="2" t="s">
        <v>33</v>
      </c>
      <c r="E334" s="2" t="s">
        <v>215</v>
      </c>
      <c r="F334" s="47" t="s">
        <v>216</v>
      </c>
      <c r="G334" s="47" t="s">
        <v>31</v>
      </c>
      <c r="H334" s="48" t="s">
        <v>2795</v>
      </c>
      <c r="I334" s="49">
        <v>871121</v>
      </c>
      <c r="J334" s="58" t="str">
        <f>VLOOKUP(I334,[1]Hoja6!A$1:B$57,2,FALSE)</f>
        <v>RADIOGRAFIA DE TORAX (P.A.O A.P.Y LATERAL, DECUBITO LATERAL, OBLICUAS O LATERAL CON BARIO)</v>
      </c>
      <c r="K334" s="2"/>
      <c r="L334" s="2" t="s">
        <v>2116</v>
      </c>
      <c r="M334" s="2">
        <v>1</v>
      </c>
      <c r="N334" s="57"/>
      <c r="O334" s="57">
        <f t="shared" si="10"/>
        <v>0</v>
      </c>
      <c r="P334" s="96">
        <f t="shared" si="11"/>
        <v>0</v>
      </c>
      <c r="Q334" s="98"/>
      <c r="R334" s="97"/>
      <c r="S334" s="98"/>
      <c r="T334" s="98"/>
      <c r="U334" s="98"/>
      <c r="V334" s="2"/>
    </row>
    <row r="335" spans="1:22" x14ac:dyDescent="0.25">
      <c r="A335" s="44">
        <v>45467</v>
      </c>
      <c r="B335" s="45" t="s">
        <v>2802</v>
      </c>
      <c r="C335" s="46" t="s">
        <v>2803</v>
      </c>
      <c r="D335" s="2" t="s">
        <v>33</v>
      </c>
      <c r="E335" s="2" t="s">
        <v>202</v>
      </c>
      <c r="F335" s="47" t="s">
        <v>16</v>
      </c>
      <c r="G335" s="47" t="s">
        <v>31</v>
      </c>
      <c r="H335" s="48" t="s">
        <v>2804</v>
      </c>
      <c r="I335" s="49">
        <v>873333</v>
      </c>
      <c r="J335" s="58" t="str">
        <f>VLOOKUP(I335,[1]Hoja6!A$1:B$57,2,FALSE)</f>
        <v>RADIOGRAFÍA DE PIE (AP, LATERAL Y OBLICUA)</v>
      </c>
      <c r="K335" s="2"/>
      <c r="L335" s="2" t="s">
        <v>2116</v>
      </c>
      <c r="M335" s="2">
        <v>1</v>
      </c>
      <c r="N335" s="57"/>
      <c r="O335" s="57">
        <f t="shared" si="10"/>
        <v>0</v>
      </c>
      <c r="P335" s="96">
        <f t="shared" si="11"/>
        <v>0</v>
      </c>
      <c r="Q335" s="98">
        <v>55</v>
      </c>
      <c r="R335" s="99">
        <v>4</v>
      </c>
      <c r="S335" s="98">
        <v>3</v>
      </c>
      <c r="T335" s="98">
        <v>3</v>
      </c>
      <c r="U335" s="98">
        <v>295</v>
      </c>
      <c r="V335" s="2"/>
    </row>
    <row r="336" spans="1:22" x14ac:dyDescent="0.25">
      <c r="A336" s="44">
        <v>45467</v>
      </c>
      <c r="B336" s="45" t="s">
        <v>2805</v>
      </c>
      <c r="C336" s="46" t="s">
        <v>2806</v>
      </c>
      <c r="D336" s="2" t="s">
        <v>34</v>
      </c>
      <c r="E336" s="2" t="s">
        <v>230</v>
      </c>
      <c r="F336" s="47" t="s">
        <v>402</v>
      </c>
      <c r="G336" s="47" t="s">
        <v>31</v>
      </c>
      <c r="H336" s="48" t="s">
        <v>2807</v>
      </c>
      <c r="I336" s="49">
        <v>871020</v>
      </c>
      <c r="J336" s="58" t="str">
        <f>VLOOKUP(I336,[1]Hoja6!A$1:B$57,2,FALSE)</f>
        <v>RADIOGRAFIA DE COLUMNA TORACICA</v>
      </c>
      <c r="K336" s="2"/>
      <c r="L336" s="2" t="s">
        <v>2116</v>
      </c>
      <c r="M336" s="2">
        <v>1</v>
      </c>
      <c r="N336" s="57"/>
      <c r="O336" s="57">
        <f t="shared" si="10"/>
        <v>0</v>
      </c>
      <c r="P336" s="96">
        <f t="shared" si="11"/>
        <v>0</v>
      </c>
      <c r="Q336" s="100">
        <v>80</v>
      </c>
      <c r="R336" s="97">
        <v>4</v>
      </c>
      <c r="S336" s="98">
        <v>2</v>
      </c>
      <c r="T336" s="98">
        <v>2</v>
      </c>
      <c r="U336" s="98">
        <v>210</v>
      </c>
      <c r="V336" s="2"/>
    </row>
    <row r="337" spans="1:22" x14ac:dyDescent="0.25">
      <c r="A337" s="44">
        <v>45467</v>
      </c>
      <c r="B337" s="45" t="s">
        <v>2805</v>
      </c>
      <c r="C337" s="46" t="s">
        <v>2806</v>
      </c>
      <c r="D337" s="2" t="s">
        <v>34</v>
      </c>
      <c r="E337" s="2" t="s">
        <v>230</v>
      </c>
      <c r="F337" s="47" t="s">
        <v>402</v>
      </c>
      <c r="G337" s="47" t="s">
        <v>31</v>
      </c>
      <c r="H337" s="48" t="s">
        <v>2807</v>
      </c>
      <c r="I337" s="49">
        <v>871040</v>
      </c>
      <c r="J337" s="58" t="str">
        <f>VLOOKUP(I337,[1]Hoja6!A$1:B$57,2,FALSE)</f>
        <v>RADIOGRAFIA DE COLUMNA LUMBOSACRA</v>
      </c>
      <c r="K337" s="2"/>
      <c r="L337" s="2" t="s">
        <v>2116</v>
      </c>
      <c r="M337" s="2">
        <v>1</v>
      </c>
      <c r="N337" s="57"/>
      <c r="O337" s="57">
        <f t="shared" si="10"/>
        <v>0</v>
      </c>
      <c r="P337" s="96">
        <f t="shared" si="11"/>
        <v>0</v>
      </c>
      <c r="Q337" s="98">
        <v>75</v>
      </c>
      <c r="R337" s="97">
        <v>4</v>
      </c>
      <c r="S337" s="98">
        <v>2</v>
      </c>
      <c r="T337" s="98">
        <v>2</v>
      </c>
      <c r="U337" s="98">
        <v>647</v>
      </c>
      <c r="V337" s="2"/>
    </row>
    <row r="338" spans="1:22" x14ac:dyDescent="0.25">
      <c r="A338" s="44">
        <v>45467</v>
      </c>
      <c r="B338" s="45" t="s">
        <v>2805</v>
      </c>
      <c r="C338" s="46" t="s">
        <v>2806</v>
      </c>
      <c r="D338" s="2" t="s">
        <v>34</v>
      </c>
      <c r="E338" s="2" t="s">
        <v>230</v>
      </c>
      <c r="F338" s="47" t="s">
        <v>402</v>
      </c>
      <c r="G338" s="47" t="s">
        <v>31</v>
      </c>
      <c r="H338" s="48" t="s">
        <v>2807</v>
      </c>
      <c r="I338" s="49">
        <v>873210</v>
      </c>
      <c r="J338" s="58" t="str">
        <f>VLOOKUP(I338,[1]Hoja6!A$1:B$57,2,FALSE)</f>
        <v>RADIOGRAFIA DE DEDOS EN MANO</v>
      </c>
      <c r="K338" s="2"/>
      <c r="L338" s="2" t="s">
        <v>2116</v>
      </c>
      <c r="M338" s="2">
        <v>1</v>
      </c>
      <c r="N338" s="57"/>
      <c r="O338" s="57">
        <f t="shared" si="10"/>
        <v>0</v>
      </c>
      <c r="P338" s="96">
        <f t="shared" si="11"/>
        <v>0</v>
      </c>
      <c r="Q338" s="98">
        <v>52</v>
      </c>
      <c r="R338" s="97">
        <v>2.5</v>
      </c>
      <c r="S338" s="98">
        <v>2</v>
      </c>
      <c r="T338" s="98">
        <v>2</v>
      </c>
      <c r="U338" s="98">
        <v>298</v>
      </c>
      <c r="V338" s="2"/>
    </row>
    <row r="339" spans="1:22" x14ac:dyDescent="0.25">
      <c r="A339" s="44">
        <v>45467</v>
      </c>
      <c r="B339" s="45" t="s">
        <v>2805</v>
      </c>
      <c r="C339" s="46" t="s">
        <v>2806</v>
      </c>
      <c r="D339" s="2" t="s">
        <v>34</v>
      </c>
      <c r="E339" s="2" t="s">
        <v>230</v>
      </c>
      <c r="F339" s="47" t="s">
        <v>402</v>
      </c>
      <c r="G339" s="47" t="s">
        <v>31</v>
      </c>
      <c r="H339" s="48" t="s">
        <v>2807</v>
      </c>
      <c r="I339" s="49">
        <v>873420</v>
      </c>
      <c r="J339" s="58" t="str">
        <f>VLOOKUP(I339,[1]Hoja6!A$1:B$57,2,FALSE)</f>
        <v>RADIOGRAFIA DE RODILLA AP, LATERAL</v>
      </c>
      <c r="K339" s="2"/>
      <c r="L339" s="2" t="s">
        <v>2116</v>
      </c>
      <c r="M339" s="2">
        <v>1</v>
      </c>
      <c r="N339" s="57"/>
      <c r="O339" s="57">
        <f t="shared" si="10"/>
        <v>0</v>
      </c>
      <c r="P339" s="96">
        <f t="shared" si="11"/>
        <v>0</v>
      </c>
      <c r="Q339" s="98">
        <v>55</v>
      </c>
      <c r="R339" s="97">
        <v>4</v>
      </c>
      <c r="S339" s="98">
        <v>2</v>
      </c>
      <c r="T339" s="98">
        <v>2</v>
      </c>
      <c r="U339" s="98">
        <v>300</v>
      </c>
      <c r="V339" s="2"/>
    </row>
    <row r="340" spans="1:22" x14ac:dyDescent="0.25">
      <c r="A340" s="44">
        <v>45467</v>
      </c>
      <c r="B340" s="45" t="s">
        <v>2805</v>
      </c>
      <c r="C340" s="46" t="s">
        <v>2806</v>
      </c>
      <c r="D340" s="2" t="s">
        <v>34</v>
      </c>
      <c r="E340" s="2" t="s">
        <v>230</v>
      </c>
      <c r="F340" s="47" t="s">
        <v>402</v>
      </c>
      <c r="G340" s="47" t="s">
        <v>31</v>
      </c>
      <c r="H340" s="48" t="s">
        <v>2807</v>
      </c>
      <c r="I340" s="49">
        <v>873431</v>
      </c>
      <c r="J340" s="58" t="str">
        <f>VLOOKUP(I340,[1]Hoja6!A$1:B$57,2,FALSE)</f>
        <v>RADIOGRAFIA DE TOBILLO AP LATERAL Y ROTACION INTERNA</v>
      </c>
      <c r="K340" s="2"/>
      <c r="L340" s="2" t="s">
        <v>2116</v>
      </c>
      <c r="M340" s="2">
        <v>2</v>
      </c>
      <c r="N340" s="57"/>
      <c r="O340" s="57">
        <f t="shared" si="10"/>
        <v>0</v>
      </c>
      <c r="P340" s="96">
        <f t="shared" si="11"/>
        <v>0</v>
      </c>
      <c r="Q340" s="98">
        <v>55</v>
      </c>
      <c r="R340" s="97">
        <v>3.2</v>
      </c>
      <c r="S340" s="98">
        <v>6</v>
      </c>
      <c r="T340" s="98">
        <v>6</v>
      </c>
      <c r="U340" s="98">
        <v>310</v>
      </c>
      <c r="V340" s="2"/>
    </row>
    <row r="341" spans="1:22" x14ac:dyDescent="0.25">
      <c r="A341" s="44">
        <v>45467</v>
      </c>
      <c r="B341" s="45" t="s">
        <v>2808</v>
      </c>
      <c r="C341" s="46" t="s">
        <v>2809</v>
      </c>
      <c r="D341" s="2" t="s">
        <v>33</v>
      </c>
      <c r="E341" s="2" t="s">
        <v>202</v>
      </c>
      <c r="F341" s="47" t="s">
        <v>30</v>
      </c>
      <c r="G341" s="47" t="s">
        <v>31</v>
      </c>
      <c r="H341" s="48" t="s">
        <v>2810</v>
      </c>
      <c r="I341" s="49">
        <v>871121</v>
      </c>
      <c r="J341" s="58" t="str">
        <f>VLOOKUP(I341,[1]Hoja6!A$1:B$57,2,FALSE)</f>
        <v>RADIOGRAFIA DE TORAX (P.A.O A.P.Y LATERAL, DECUBITO LATERAL, OBLICUAS O LATERAL CON BARIO)</v>
      </c>
      <c r="K341" s="2"/>
      <c r="L341" s="2" t="s">
        <v>2116</v>
      </c>
      <c r="M341" s="2">
        <v>1</v>
      </c>
      <c r="N341" s="57"/>
      <c r="O341" s="57">
        <f t="shared" si="10"/>
        <v>0</v>
      </c>
      <c r="P341" s="96">
        <f t="shared" si="11"/>
        <v>0</v>
      </c>
      <c r="Q341" s="98">
        <v>106</v>
      </c>
      <c r="R341" s="97">
        <v>4</v>
      </c>
      <c r="S341" s="98">
        <v>2</v>
      </c>
      <c r="T341" s="98">
        <v>2</v>
      </c>
      <c r="U341" s="98">
        <v>295</v>
      </c>
      <c r="V341" s="2"/>
    </row>
    <row r="342" spans="1:22" x14ac:dyDescent="0.25">
      <c r="A342" s="44">
        <v>45467</v>
      </c>
      <c r="B342" s="45" t="s">
        <v>2811</v>
      </c>
      <c r="C342" s="46" t="s">
        <v>2812</v>
      </c>
      <c r="D342" s="2" t="s">
        <v>34</v>
      </c>
      <c r="E342" s="2" t="s">
        <v>224</v>
      </c>
      <c r="F342" s="47" t="s">
        <v>402</v>
      </c>
      <c r="G342" s="47" t="s">
        <v>31</v>
      </c>
      <c r="H342" s="48" t="s">
        <v>2813</v>
      </c>
      <c r="I342" s="49">
        <v>873420</v>
      </c>
      <c r="J342" s="58" t="str">
        <f>VLOOKUP(I342,[1]Hoja6!A$1:B$57,2,FALSE)</f>
        <v>RADIOGRAFIA DE RODILLA AP, LATERAL</v>
      </c>
      <c r="K342" s="2"/>
      <c r="L342" s="2" t="s">
        <v>2116</v>
      </c>
      <c r="M342" s="2">
        <v>1</v>
      </c>
      <c r="N342" s="57"/>
      <c r="O342" s="57">
        <f t="shared" si="10"/>
        <v>0</v>
      </c>
      <c r="P342" s="96">
        <f t="shared" si="11"/>
        <v>0</v>
      </c>
      <c r="Q342" s="98">
        <v>55</v>
      </c>
      <c r="R342" s="97">
        <v>4</v>
      </c>
      <c r="S342" s="98">
        <v>2</v>
      </c>
      <c r="T342" s="98">
        <v>2</v>
      </c>
      <c r="U342" s="98">
        <v>250</v>
      </c>
      <c r="V342" s="2"/>
    </row>
    <row r="343" spans="1:22" x14ac:dyDescent="0.25">
      <c r="A343" s="44">
        <v>45467</v>
      </c>
      <c r="B343" s="45" t="s">
        <v>2811</v>
      </c>
      <c r="C343" s="46" t="s">
        <v>2812</v>
      </c>
      <c r="D343" s="2" t="s">
        <v>34</v>
      </c>
      <c r="E343" s="2" t="s">
        <v>224</v>
      </c>
      <c r="F343" s="47" t="s">
        <v>402</v>
      </c>
      <c r="G343" s="47" t="s">
        <v>31</v>
      </c>
      <c r="H343" s="48" t="s">
        <v>2813</v>
      </c>
      <c r="I343" s="49">
        <v>873431</v>
      </c>
      <c r="J343" s="58" t="str">
        <f>VLOOKUP(I343,[1]Hoja6!A$1:B$57,2,FALSE)</f>
        <v>RADIOGRAFIA DE TOBILLO AP LATERAL Y ROTACION INTERNA</v>
      </c>
      <c r="K343" s="2"/>
      <c r="L343" s="2" t="s">
        <v>2116</v>
      </c>
      <c r="M343" s="2">
        <v>1</v>
      </c>
      <c r="N343" s="57"/>
      <c r="O343" s="57">
        <f t="shared" si="10"/>
        <v>0</v>
      </c>
      <c r="P343" s="96">
        <f t="shared" si="11"/>
        <v>0</v>
      </c>
      <c r="Q343" s="98">
        <v>55</v>
      </c>
      <c r="R343" s="97">
        <v>3.2</v>
      </c>
      <c r="S343" s="98">
        <v>3</v>
      </c>
      <c r="T343" s="98">
        <v>3</v>
      </c>
      <c r="U343" s="98">
        <v>510</v>
      </c>
      <c r="V343" s="2"/>
    </row>
    <row r="344" spans="1:22" x14ac:dyDescent="0.25">
      <c r="A344" s="44">
        <v>45467</v>
      </c>
      <c r="B344" s="45" t="s">
        <v>2814</v>
      </c>
      <c r="C344" s="46" t="s">
        <v>2815</v>
      </c>
      <c r="D344" s="2" t="s">
        <v>1382</v>
      </c>
      <c r="E344" s="2" t="s">
        <v>240</v>
      </c>
      <c r="F344" s="47" t="s">
        <v>10</v>
      </c>
      <c r="G344" s="47" t="s">
        <v>2148</v>
      </c>
      <c r="H344" s="48" t="s">
        <v>2816</v>
      </c>
      <c r="I344" s="49">
        <v>873312</v>
      </c>
      <c r="J344" s="58" t="str">
        <f>VLOOKUP(I344,[1]Hoja6!A$1:B$57,2,FALSE)</f>
        <v>RADIOGRAFIA DE FEMUR AP Y  LATERAL</v>
      </c>
      <c r="K344" s="2"/>
      <c r="L344" s="2" t="s">
        <v>2116</v>
      </c>
      <c r="M344" s="2">
        <v>1</v>
      </c>
      <c r="N344" s="57">
        <v>65700</v>
      </c>
      <c r="O344" s="57">
        <f t="shared" si="10"/>
        <v>45990</v>
      </c>
      <c r="P344" s="96">
        <f t="shared" si="11"/>
        <v>19710</v>
      </c>
      <c r="Q344" s="98">
        <v>63</v>
      </c>
      <c r="R344" s="97">
        <v>10</v>
      </c>
      <c r="S344" s="98">
        <v>2</v>
      </c>
      <c r="T344" s="98">
        <v>2</v>
      </c>
      <c r="U344" s="98">
        <v>1100</v>
      </c>
      <c r="V344" s="2"/>
    </row>
    <row r="345" spans="1:22" x14ac:dyDescent="0.25">
      <c r="A345" s="44">
        <v>45468</v>
      </c>
      <c r="B345" s="45" t="s">
        <v>2817</v>
      </c>
      <c r="C345" s="46" t="s">
        <v>2818</v>
      </c>
      <c r="D345" s="2" t="s">
        <v>34</v>
      </c>
      <c r="E345" s="2" t="s">
        <v>251</v>
      </c>
      <c r="F345" s="47" t="s">
        <v>10</v>
      </c>
      <c r="G345" s="47" t="s">
        <v>2148</v>
      </c>
      <c r="H345" s="48" t="s">
        <v>2819</v>
      </c>
      <c r="I345" s="49">
        <v>873411</v>
      </c>
      <c r="J345" s="58" t="str">
        <f>VLOOKUP(I345,[1]Hoja6!A$1:B$57,2,FALSE)</f>
        <v>RADIOGRAFIA DE PELVIS O  ARTICULACION COXO-FEMORAL  (AP, LATERAL )</v>
      </c>
      <c r="K345" s="2"/>
      <c r="L345" s="2" t="s">
        <v>13</v>
      </c>
      <c r="M345" s="2">
        <v>1</v>
      </c>
      <c r="N345" s="57">
        <v>55800</v>
      </c>
      <c r="O345" s="57">
        <f t="shared" si="10"/>
        <v>39060</v>
      </c>
      <c r="P345" s="96">
        <f t="shared" si="11"/>
        <v>16740</v>
      </c>
      <c r="Q345" s="98">
        <v>75</v>
      </c>
      <c r="R345" s="97">
        <v>4</v>
      </c>
      <c r="S345" s="98">
        <v>4</v>
      </c>
      <c r="T345" s="98">
        <v>4</v>
      </c>
      <c r="U345" s="98">
        <v>354</v>
      </c>
      <c r="V345" s="2"/>
    </row>
    <row r="346" spans="1:22" x14ac:dyDescent="0.25">
      <c r="A346" s="44">
        <v>45468</v>
      </c>
      <c r="B346" s="45" t="s">
        <v>2817</v>
      </c>
      <c r="C346" s="46" t="s">
        <v>2818</v>
      </c>
      <c r="D346" s="2" t="s">
        <v>34</v>
      </c>
      <c r="E346" s="2" t="s">
        <v>251</v>
      </c>
      <c r="F346" s="47" t="s">
        <v>10</v>
      </c>
      <c r="G346" s="47" t="s">
        <v>2148</v>
      </c>
      <c r="H346" s="48" t="s">
        <v>2819</v>
      </c>
      <c r="I346" s="49">
        <v>873412</v>
      </c>
      <c r="J346" s="58" t="str">
        <f>VLOOKUP(I346,[1]Hoja6!A$1:B$57,2,FALSE)</f>
        <v>RADIOGRAFIA DE PELVIS (CADERA) COMPARATIVA    (54)</v>
      </c>
      <c r="K346" s="2"/>
      <c r="L346" s="2" t="s">
        <v>13</v>
      </c>
      <c r="M346" s="2">
        <v>1</v>
      </c>
      <c r="N346" s="57">
        <v>29700</v>
      </c>
      <c r="O346" s="57">
        <f t="shared" si="10"/>
        <v>20790</v>
      </c>
      <c r="P346" s="96">
        <f t="shared" si="11"/>
        <v>8910</v>
      </c>
      <c r="Q346" s="98">
        <v>75</v>
      </c>
      <c r="R346" s="97">
        <v>4</v>
      </c>
      <c r="S346" s="98">
        <v>4</v>
      </c>
      <c r="T346" s="98">
        <v>4</v>
      </c>
      <c r="U346" s="98">
        <v>354</v>
      </c>
      <c r="V346" s="2"/>
    </row>
    <row r="347" spans="1:22" x14ac:dyDescent="0.25">
      <c r="A347" s="44">
        <v>45468</v>
      </c>
      <c r="B347" s="45" t="s">
        <v>2820</v>
      </c>
      <c r="C347" s="46" t="s">
        <v>2824</v>
      </c>
      <c r="D347" s="2" t="s">
        <v>33</v>
      </c>
      <c r="E347" s="2" t="s">
        <v>238</v>
      </c>
      <c r="F347" s="47" t="s">
        <v>16</v>
      </c>
      <c r="G347" s="47" t="s">
        <v>217</v>
      </c>
      <c r="H347" s="48" t="s">
        <v>2822</v>
      </c>
      <c r="I347" s="49">
        <v>873335</v>
      </c>
      <c r="J347" s="58" t="str">
        <f>VLOOKUP(I347,[1]Hoja6!A$1:B$57,2,FALSE)</f>
        <v>RADIOGRAFIA DE CALCANEO AXIAL Y LATERAL</v>
      </c>
      <c r="K347" s="2"/>
      <c r="L347" s="2" t="s">
        <v>13</v>
      </c>
      <c r="M347" s="2">
        <v>1</v>
      </c>
      <c r="N347" s="57">
        <v>0</v>
      </c>
      <c r="O347" s="57">
        <f t="shared" si="10"/>
        <v>0</v>
      </c>
      <c r="P347" s="96">
        <f t="shared" si="11"/>
        <v>0</v>
      </c>
      <c r="Q347" s="98">
        <v>55</v>
      </c>
      <c r="R347" s="97">
        <v>4</v>
      </c>
      <c r="S347" s="98">
        <v>2</v>
      </c>
      <c r="T347" s="98">
        <v>2</v>
      </c>
      <c r="U347" s="98">
        <v>408</v>
      </c>
      <c r="V347" s="2"/>
    </row>
    <row r="348" spans="1:22" x14ac:dyDescent="0.25">
      <c r="A348" s="44">
        <v>45468</v>
      </c>
      <c r="B348" s="45" t="s">
        <v>2823</v>
      </c>
      <c r="C348" s="46" t="s">
        <v>2821</v>
      </c>
      <c r="D348" s="2" t="s">
        <v>33</v>
      </c>
      <c r="E348" s="2" t="s">
        <v>238</v>
      </c>
      <c r="F348" s="47" t="s">
        <v>10</v>
      </c>
      <c r="G348" s="47" t="s">
        <v>2148</v>
      </c>
      <c r="H348" s="48" t="s">
        <v>2825</v>
      </c>
      <c r="I348" s="49">
        <v>871020</v>
      </c>
      <c r="J348" s="58" t="str">
        <f>VLOOKUP(I348,[1]Hoja6!A$1:B$57,2,FALSE)</f>
        <v>RADIOGRAFIA DE COLUMNA TORACICA</v>
      </c>
      <c r="K348" s="2"/>
      <c r="L348" s="2" t="s">
        <v>13</v>
      </c>
      <c r="M348" s="2">
        <v>1</v>
      </c>
      <c r="N348" s="57">
        <v>81270</v>
      </c>
      <c r="O348" s="57">
        <f t="shared" si="10"/>
        <v>56889</v>
      </c>
      <c r="P348" s="96">
        <f t="shared" si="11"/>
        <v>24381</v>
      </c>
      <c r="Q348" s="98">
        <v>78</v>
      </c>
      <c r="R348" s="97">
        <v>40</v>
      </c>
      <c r="S348" s="98">
        <v>2</v>
      </c>
      <c r="T348" s="98">
        <v>2</v>
      </c>
      <c r="U348" s="98">
        <v>427</v>
      </c>
      <c r="V348" s="2"/>
    </row>
    <row r="349" spans="1:22" x14ac:dyDescent="0.25">
      <c r="A349" s="44">
        <v>45468</v>
      </c>
      <c r="B349" s="45" t="s">
        <v>2823</v>
      </c>
      <c r="C349" s="46" t="s">
        <v>2821</v>
      </c>
      <c r="D349" s="2" t="s">
        <v>33</v>
      </c>
      <c r="E349" s="2" t="s">
        <v>238</v>
      </c>
      <c r="F349" s="47" t="s">
        <v>10</v>
      </c>
      <c r="G349" s="47" t="s">
        <v>2148</v>
      </c>
      <c r="H349" s="48" t="s">
        <v>2825</v>
      </c>
      <c r="I349" s="49">
        <v>871040</v>
      </c>
      <c r="J349" s="58" t="str">
        <f>VLOOKUP(I349,[1]Hoja6!A$1:B$57,2,FALSE)</f>
        <v>RADIOGRAFIA DE COLUMNA LUMBOSACRA</v>
      </c>
      <c r="K349" s="2"/>
      <c r="L349" s="2" t="s">
        <v>13</v>
      </c>
      <c r="M349" s="2">
        <v>1</v>
      </c>
      <c r="N349" s="57">
        <v>101430</v>
      </c>
      <c r="O349" s="57">
        <f t="shared" si="10"/>
        <v>71001</v>
      </c>
      <c r="P349" s="96">
        <f t="shared" si="11"/>
        <v>30429</v>
      </c>
      <c r="Q349" s="98">
        <v>80</v>
      </c>
      <c r="R349" s="97">
        <v>50</v>
      </c>
      <c r="S349" s="98">
        <v>3</v>
      </c>
      <c r="T349" s="98">
        <v>3</v>
      </c>
      <c r="U349" s="98">
        <v>427</v>
      </c>
      <c r="V349" s="2"/>
    </row>
    <row r="350" spans="1:22" x14ac:dyDescent="0.25">
      <c r="A350" s="44">
        <v>45468</v>
      </c>
      <c r="B350" s="45" t="s">
        <v>2826</v>
      </c>
      <c r="C350" s="46" t="s">
        <v>2827</v>
      </c>
      <c r="D350" s="2" t="s">
        <v>34</v>
      </c>
      <c r="E350" s="2" t="s">
        <v>165</v>
      </c>
      <c r="F350" s="47" t="s">
        <v>44</v>
      </c>
      <c r="G350" s="47" t="s">
        <v>217</v>
      </c>
      <c r="H350" s="48" t="s">
        <v>2828</v>
      </c>
      <c r="I350" s="49">
        <v>871121</v>
      </c>
      <c r="J350" s="58" t="str">
        <f>VLOOKUP(I350,[1]Hoja6!A$1:B$57,2,FALSE)</f>
        <v>RADIOGRAFIA DE TORAX (P.A.O A.P.Y LATERAL, DECUBITO LATERAL, OBLICUAS O LATERAL CON BARIO)</v>
      </c>
      <c r="K350" s="2"/>
      <c r="L350" s="2" t="s">
        <v>13</v>
      </c>
      <c r="M350" s="2">
        <v>1</v>
      </c>
      <c r="N350" s="57">
        <v>0</v>
      </c>
      <c r="O350" s="57">
        <f>+N350*70%</f>
        <v>0</v>
      </c>
      <c r="P350" s="96">
        <f>+N350*30%</f>
        <v>0</v>
      </c>
      <c r="Q350" s="98">
        <v>70</v>
      </c>
      <c r="R350" s="97">
        <v>2</v>
      </c>
      <c r="S350" s="98">
        <v>2</v>
      </c>
      <c r="T350" s="98">
        <v>2</v>
      </c>
      <c r="U350" s="98">
        <v>218</v>
      </c>
      <c r="V350" s="2"/>
    </row>
    <row r="351" spans="1:22" x14ac:dyDescent="0.25">
      <c r="A351" s="44">
        <v>45468</v>
      </c>
      <c r="B351" s="45" t="s">
        <v>2829</v>
      </c>
      <c r="C351" s="46" t="s">
        <v>2830</v>
      </c>
      <c r="D351" s="2" t="s">
        <v>33</v>
      </c>
      <c r="E351" s="2" t="s">
        <v>133</v>
      </c>
      <c r="F351" s="47" t="s">
        <v>44</v>
      </c>
      <c r="G351" s="47" t="s">
        <v>2148</v>
      </c>
      <c r="H351" s="48" t="s">
        <v>2831</v>
      </c>
      <c r="I351" s="49">
        <v>873431</v>
      </c>
      <c r="J351" s="58" t="str">
        <f>VLOOKUP(I351,[1]Hoja6!A$1:B$57,2,FALSE)</f>
        <v>RADIOGRAFIA DE TOBILLO AP LATERAL Y ROTACION INTERNA</v>
      </c>
      <c r="K351" s="2"/>
      <c r="L351" s="2" t="s">
        <v>13</v>
      </c>
      <c r="M351" s="2">
        <v>1</v>
      </c>
      <c r="N351" s="57">
        <v>65880</v>
      </c>
      <c r="O351" s="57">
        <f t="shared" si="10"/>
        <v>46116</v>
      </c>
      <c r="P351" s="96">
        <f>+N351*30%</f>
        <v>19764</v>
      </c>
      <c r="Q351" s="98">
        <v>50</v>
      </c>
      <c r="R351" s="97">
        <v>5</v>
      </c>
      <c r="S351" s="98">
        <v>3</v>
      </c>
      <c r="T351" s="98">
        <v>3</v>
      </c>
      <c r="U351" s="98">
        <v>510</v>
      </c>
      <c r="V351" s="2"/>
    </row>
    <row r="352" spans="1:22" x14ac:dyDescent="0.25">
      <c r="A352" s="44">
        <v>45468</v>
      </c>
      <c r="B352" s="45" t="s">
        <v>2829</v>
      </c>
      <c r="C352" s="46" t="s">
        <v>2830</v>
      </c>
      <c r="D352" s="2" t="s">
        <v>33</v>
      </c>
      <c r="E352" s="2" t="s">
        <v>133</v>
      </c>
      <c r="F352" s="47" t="s">
        <v>44</v>
      </c>
      <c r="G352" s="47" t="s">
        <v>2148</v>
      </c>
      <c r="H352" s="48" t="s">
        <v>2831</v>
      </c>
      <c r="I352" s="49">
        <v>873333</v>
      </c>
      <c r="J352" s="58" t="str">
        <f>VLOOKUP(I352,[1]Hoja6!A$1:B$57,2,FALSE)</f>
        <v>RADIOGRAFÍA DE PIE (AP, LATERAL Y OBLICUA)</v>
      </c>
      <c r="K352" s="2"/>
      <c r="L352" s="2" t="s">
        <v>13</v>
      </c>
      <c r="M352" s="2">
        <v>1</v>
      </c>
      <c r="N352" s="57">
        <v>65880</v>
      </c>
      <c r="O352" s="57">
        <f t="shared" si="10"/>
        <v>46116</v>
      </c>
      <c r="P352" s="96">
        <f t="shared" si="11"/>
        <v>19764</v>
      </c>
      <c r="Q352" s="98">
        <v>48</v>
      </c>
      <c r="R352" s="97">
        <v>5</v>
      </c>
      <c r="S352" s="98">
        <v>1</v>
      </c>
      <c r="T352" s="98">
        <v>1</v>
      </c>
      <c r="U352" s="98">
        <v>295</v>
      </c>
      <c r="V352" s="2"/>
    </row>
    <row r="353" spans="1:22" x14ac:dyDescent="0.25">
      <c r="A353" s="44">
        <v>45468</v>
      </c>
      <c r="B353" s="45" t="s">
        <v>2829</v>
      </c>
      <c r="C353" s="46" t="s">
        <v>2830</v>
      </c>
      <c r="D353" s="2" t="s">
        <v>33</v>
      </c>
      <c r="E353" s="2" t="s">
        <v>133</v>
      </c>
      <c r="F353" s="47" t="s">
        <v>44</v>
      </c>
      <c r="G353" s="47" t="s">
        <v>2148</v>
      </c>
      <c r="H353" s="48" t="s">
        <v>2831</v>
      </c>
      <c r="I353" s="49">
        <v>873303</v>
      </c>
      <c r="J353" s="58" t="str">
        <f>VLOOKUP(I353,[1]Hoja6!A$1:B$57,2,FALSE)</f>
        <v>RADIOGRAFIA COMPARATIVA DE PIES CON APOYO (AP Y LATERAL)</v>
      </c>
      <c r="K353" s="2"/>
      <c r="L353" s="2" t="s">
        <v>13</v>
      </c>
      <c r="M353" s="2">
        <v>1</v>
      </c>
      <c r="N353" s="57">
        <v>29700</v>
      </c>
      <c r="O353" s="57">
        <f t="shared" si="10"/>
        <v>20790</v>
      </c>
      <c r="P353" s="96">
        <f t="shared" si="11"/>
        <v>8910</v>
      </c>
      <c r="Q353" s="98">
        <v>48</v>
      </c>
      <c r="R353" s="97">
        <v>5</v>
      </c>
      <c r="S353" s="98">
        <v>1</v>
      </c>
      <c r="T353" s="98">
        <v>1</v>
      </c>
      <c r="U353" s="98">
        <v>295</v>
      </c>
      <c r="V353" s="2"/>
    </row>
    <row r="354" spans="1:22" x14ac:dyDescent="0.25">
      <c r="A354" s="44">
        <v>45468</v>
      </c>
      <c r="B354" s="45" t="s">
        <v>2832</v>
      </c>
      <c r="C354" s="46" t="s">
        <v>2833</v>
      </c>
      <c r="D354" s="2" t="s">
        <v>33</v>
      </c>
      <c r="E354" s="2" t="s">
        <v>240</v>
      </c>
      <c r="F354" s="47" t="s">
        <v>44</v>
      </c>
      <c r="G354" s="47" t="s">
        <v>2148</v>
      </c>
      <c r="H354" s="48" t="s">
        <v>2834</v>
      </c>
      <c r="I354" s="49">
        <v>873411</v>
      </c>
      <c r="J354" s="58" t="str">
        <f>VLOOKUP(I354,[1]Hoja6!A$1:B$57,2,FALSE)</f>
        <v>RADIOGRAFIA DE PELVIS O  ARTICULACION COXO-FEMORAL  (AP, LATERAL )</v>
      </c>
      <c r="K354" s="2"/>
      <c r="L354" s="2" t="s">
        <v>13</v>
      </c>
      <c r="M354" s="2">
        <v>1</v>
      </c>
      <c r="N354" s="57">
        <v>75540</v>
      </c>
      <c r="O354" s="57">
        <f t="shared" si="10"/>
        <v>52878</v>
      </c>
      <c r="P354" s="96">
        <f t="shared" si="11"/>
        <v>22662</v>
      </c>
      <c r="Q354" s="98">
        <v>72</v>
      </c>
      <c r="R354" s="97">
        <v>28</v>
      </c>
      <c r="S354" s="98">
        <v>1</v>
      </c>
      <c r="T354" s="98">
        <v>1</v>
      </c>
      <c r="U354" s="98">
        <v>447</v>
      </c>
      <c r="V354" s="2"/>
    </row>
    <row r="355" spans="1:22" x14ac:dyDescent="0.25">
      <c r="A355" s="44">
        <v>45468</v>
      </c>
      <c r="B355" s="45" t="s">
        <v>2832</v>
      </c>
      <c r="C355" s="46" t="s">
        <v>2833</v>
      </c>
      <c r="D355" s="2" t="s">
        <v>33</v>
      </c>
      <c r="E355" s="2" t="s">
        <v>240</v>
      </c>
      <c r="F355" s="47" t="s">
        <v>44</v>
      </c>
      <c r="G355" s="47" t="s">
        <v>2148</v>
      </c>
      <c r="H355" s="48" t="s">
        <v>2834</v>
      </c>
      <c r="I355" s="49">
        <v>873412</v>
      </c>
      <c r="J355" s="58" t="str">
        <f>VLOOKUP(I355,[1]Hoja6!A$1:B$57,2,FALSE)</f>
        <v>RADIOGRAFIA DE PELVIS (CADERA) COMPARATIVA    (54)</v>
      </c>
      <c r="K355" s="2"/>
      <c r="L355" s="2" t="s">
        <v>13</v>
      </c>
      <c r="M355" s="2">
        <v>1</v>
      </c>
      <c r="N355" s="57">
        <v>38610</v>
      </c>
      <c r="O355" s="57">
        <f t="shared" si="10"/>
        <v>27027</v>
      </c>
      <c r="P355" s="96">
        <f t="shared" si="11"/>
        <v>11583</v>
      </c>
      <c r="Q355" s="98">
        <v>72</v>
      </c>
      <c r="R355" s="97">
        <v>28</v>
      </c>
      <c r="S355" s="98">
        <v>1</v>
      </c>
      <c r="T355" s="98">
        <v>1</v>
      </c>
      <c r="U355" s="98">
        <v>447</v>
      </c>
      <c r="V355" s="2"/>
    </row>
    <row r="356" spans="1:22" x14ac:dyDescent="0.25">
      <c r="A356" s="44">
        <v>45468</v>
      </c>
      <c r="B356" s="45" t="s">
        <v>2835</v>
      </c>
      <c r="C356" s="46" t="s">
        <v>2836</v>
      </c>
      <c r="D356" s="2" t="s">
        <v>33</v>
      </c>
      <c r="E356" s="2" t="s">
        <v>154</v>
      </c>
      <c r="F356" s="47" t="s">
        <v>16</v>
      </c>
      <c r="G356" s="47" t="s">
        <v>2148</v>
      </c>
      <c r="H356" s="48" t="s">
        <v>2837</v>
      </c>
      <c r="I356" s="49">
        <v>873412</v>
      </c>
      <c r="J356" s="58" t="str">
        <f>VLOOKUP(I356,[1]Hoja6!A$1:B$57,2,FALSE)</f>
        <v>RADIOGRAFIA DE PELVIS (CADERA) COMPARATIVA    (54)</v>
      </c>
      <c r="K356" s="2"/>
      <c r="L356" s="2" t="s">
        <v>13</v>
      </c>
      <c r="M356" s="2">
        <v>1</v>
      </c>
      <c r="N356" s="57">
        <v>34320</v>
      </c>
      <c r="O356" s="57">
        <f t="shared" si="10"/>
        <v>24024</v>
      </c>
      <c r="P356" s="96">
        <f t="shared" si="11"/>
        <v>10296</v>
      </c>
      <c r="Q356" s="98">
        <v>74</v>
      </c>
      <c r="R356" s="97">
        <v>32</v>
      </c>
      <c r="S356" s="98">
        <v>1</v>
      </c>
      <c r="T356" s="98">
        <v>1</v>
      </c>
      <c r="U356" s="98">
        <v>624</v>
      </c>
      <c r="V356" s="2"/>
    </row>
    <row r="357" spans="1:22" x14ac:dyDescent="0.25">
      <c r="A357" s="44">
        <v>45468</v>
      </c>
      <c r="B357" s="45" t="s">
        <v>2835</v>
      </c>
      <c r="C357" s="46" t="s">
        <v>2836</v>
      </c>
      <c r="D357" s="2" t="s">
        <v>33</v>
      </c>
      <c r="E357" s="2" t="s">
        <v>154</v>
      </c>
      <c r="F357" s="47" t="s">
        <v>16</v>
      </c>
      <c r="G357" s="47" t="s">
        <v>2148</v>
      </c>
      <c r="H357" s="48" t="s">
        <v>2837</v>
      </c>
      <c r="I357" s="49">
        <v>873411</v>
      </c>
      <c r="J357" s="58" t="str">
        <f>VLOOKUP(I357,[1]Hoja6!A$1:B$57,2,FALSE)</f>
        <v>RADIOGRAFIA DE PELVIS O  ARTICULACION COXO-FEMORAL  (AP, LATERAL )</v>
      </c>
      <c r="K357" s="2"/>
      <c r="L357" s="2" t="s">
        <v>13</v>
      </c>
      <c r="M357" s="2">
        <v>1</v>
      </c>
      <c r="N357" s="57">
        <v>64480</v>
      </c>
      <c r="O357" s="57">
        <f t="shared" si="10"/>
        <v>45136</v>
      </c>
      <c r="P357" s="96">
        <f t="shared" si="11"/>
        <v>19344</v>
      </c>
      <c r="Q357" s="98">
        <v>74</v>
      </c>
      <c r="R357" s="97">
        <v>32</v>
      </c>
      <c r="S357" s="98">
        <v>1</v>
      </c>
      <c r="T357" s="98">
        <v>1</v>
      </c>
      <c r="U357" s="98">
        <v>624</v>
      </c>
      <c r="V357" s="2"/>
    </row>
    <row r="358" spans="1:22" x14ac:dyDescent="0.25">
      <c r="A358" s="44">
        <v>45468</v>
      </c>
      <c r="B358" s="45" t="s">
        <v>2838</v>
      </c>
      <c r="C358" s="46" t="s">
        <v>2839</v>
      </c>
      <c r="D358" s="2" t="s">
        <v>33</v>
      </c>
      <c r="E358" s="2" t="s">
        <v>36</v>
      </c>
      <c r="F358" s="47" t="s">
        <v>16</v>
      </c>
      <c r="G358" s="47" t="s">
        <v>2148</v>
      </c>
      <c r="H358" s="48" t="s">
        <v>2840</v>
      </c>
      <c r="I358" s="49">
        <v>873411</v>
      </c>
      <c r="J358" s="58" t="str">
        <f>VLOOKUP(I358,[1]Hoja6!A$1:B$57,2,FALSE)</f>
        <v>RADIOGRAFIA DE PELVIS O  ARTICULACION COXO-FEMORAL  (AP, LATERAL )</v>
      </c>
      <c r="K358" s="2"/>
      <c r="L358" s="2" t="s">
        <v>13</v>
      </c>
      <c r="M358" s="2">
        <v>1</v>
      </c>
      <c r="N358" s="57">
        <v>64480</v>
      </c>
      <c r="O358" s="57">
        <f t="shared" si="10"/>
        <v>45136</v>
      </c>
      <c r="P358" s="96">
        <f t="shared" si="11"/>
        <v>19344</v>
      </c>
      <c r="Q358" s="98">
        <v>70</v>
      </c>
      <c r="R358" s="97">
        <v>28</v>
      </c>
      <c r="S358" s="98">
        <v>1</v>
      </c>
      <c r="T358" s="98">
        <v>1</v>
      </c>
      <c r="U358" s="98">
        <v>447</v>
      </c>
      <c r="V358" s="2"/>
    </row>
    <row r="359" spans="1:22" x14ac:dyDescent="0.25">
      <c r="A359" s="44">
        <v>45468</v>
      </c>
      <c r="B359" s="45" t="s">
        <v>2838</v>
      </c>
      <c r="C359" s="46" t="s">
        <v>2839</v>
      </c>
      <c r="D359" s="2" t="s">
        <v>33</v>
      </c>
      <c r="E359" s="2" t="s">
        <v>36</v>
      </c>
      <c r="F359" s="47" t="s">
        <v>16</v>
      </c>
      <c r="G359" s="47" t="s">
        <v>2148</v>
      </c>
      <c r="H359" s="48" t="s">
        <v>2840</v>
      </c>
      <c r="I359" s="49">
        <v>873412</v>
      </c>
      <c r="J359" s="58" t="str">
        <f>VLOOKUP(I359,[1]Hoja6!A$1:B$57,2,FALSE)</f>
        <v>RADIOGRAFIA DE PELVIS (CADERA) COMPARATIVA    (54)</v>
      </c>
      <c r="K359" s="2"/>
      <c r="L359" s="2" t="s">
        <v>13</v>
      </c>
      <c r="M359" s="2">
        <v>1</v>
      </c>
      <c r="N359" s="57">
        <v>34320</v>
      </c>
      <c r="O359" s="57">
        <f t="shared" si="10"/>
        <v>24024</v>
      </c>
      <c r="P359" s="96">
        <f t="shared" si="11"/>
        <v>10296</v>
      </c>
      <c r="Q359" s="98">
        <v>70</v>
      </c>
      <c r="R359" s="97">
        <v>28</v>
      </c>
      <c r="S359" s="98">
        <v>1</v>
      </c>
      <c r="T359" s="98">
        <v>1</v>
      </c>
      <c r="U359" s="98">
        <v>447</v>
      </c>
      <c r="V359" s="2"/>
    </row>
    <row r="360" spans="1:22" x14ac:dyDescent="0.25">
      <c r="A360" s="44">
        <v>45468</v>
      </c>
      <c r="B360" s="45" t="s">
        <v>2841</v>
      </c>
      <c r="C360" s="46" t="s">
        <v>2842</v>
      </c>
      <c r="D360" s="2" t="s">
        <v>33</v>
      </c>
      <c r="E360" s="2" t="s">
        <v>253</v>
      </c>
      <c r="F360" s="47" t="s">
        <v>44</v>
      </c>
      <c r="G360" s="47" t="s">
        <v>2148</v>
      </c>
      <c r="H360" s="48" t="s">
        <v>2843</v>
      </c>
      <c r="I360" s="49">
        <v>873422</v>
      </c>
      <c r="J360" s="58" t="str">
        <f>VLOOKUP(I360,[1]Hoja6!A$1:B$57,2,FALSE)</f>
        <v>RADIOGRAFIA DE RODILLAS COMPARATIVAS POSICION VERTICAL (UNICAMENTE VISTA ANTEROPOSTERIOR)    (54)</v>
      </c>
      <c r="K360" s="2"/>
      <c r="L360" s="2" t="s">
        <v>13</v>
      </c>
      <c r="M360" s="2">
        <v>1</v>
      </c>
      <c r="N360" s="57">
        <v>38610</v>
      </c>
      <c r="O360" s="57">
        <f t="shared" si="10"/>
        <v>27027</v>
      </c>
      <c r="P360" s="96">
        <f t="shared" si="11"/>
        <v>11583</v>
      </c>
      <c r="Q360" s="98">
        <v>60</v>
      </c>
      <c r="R360" s="97">
        <v>10</v>
      </c>
      <c r="S360" s="98">
        <v>1</v>
      </c>
      <c r="T360" s="98">
        <v>1</v>
      </c>
      <c r="U360" s="98">
        <v>610</v>
      </c>
      <c r="V360" s="2"/>
    </row>
    <row r="361" spans="1:22" x14ac:dyDescent="0.25">
      <c r="A361" s="44">
        <v>45468</v>
      </c>
      <c r="B361" s="45" t="s">
        <v>2841</v>
      </c>
      <c r="C361" s="46" t="s">
        <v>2842</v>
      </c>
      <c r="D361" s="2" t="s">
        <v>33</v>
      </c>
      <c r="E361" s="2" t="s">
        <v>253</v>
      </c>
      <c r="F361" s="47" t="s">
        <v>44</v>
      </c>
      <c r="G361" s="47" t="s">
        <v>2148</v>
      </c>
      <c r="H361" s="48" t="s">
        <v>2843</v>
      </c>
      <c r="I361" s="49">
        <v>873420</v>
      </c>
      <c r="J361" s="58" t="str">
        <f>VLOOKUP(I361,[1]Hoja6!A$1:B$57,2,FALSE)</f>
        <v>RADIOGRAFIA DE RODILLA AP, LATERAL</v>
      </c>
      <c r="K361" s="2"/>
      <c r="L361" s="2" t="s">
        <v>13</v>
      </c>
      <c r="M361" s="2">
        <v>1</v>
      </c>
      <c r="N361" s="57">
        <v>85410</v>
      </c>
      <c r="O361" s="57">
        <f t="shared" si="10"/>
        <v>59786.999999999993</v>
      </c>
      <c r="P361" s="96">
        <f t="shared" si="11"/>
        <v>25623</v>
      </c>
      <c r="Q361" s="98">
        <v>60</v>
      </c>
      <c r="R361" s="97">
        <v>10</v>
      </c>
      <c r="S361" s="98">
        <v>2</v>
      </c>
      <c r="T361" s="98">
        <v>2</v>
      </c>
      <c r="U361" s="98">
        <v>610</v>
      </c>
      <c r="V361" s="2"/>
    </row>
    <row r="362" spans="1:22" x14ac:dyDescent="0.25">
      <c r="A362" s="44">
        <v>45468</v>
      </c>
      <c r="B362" s="45" t="s">
        <v>2844</v>
      </c>
      <c r="C362" s="46" t="s">
        <v>2845</v>
      </c>
      <c r="D362" s="2" t="s">
        <v>34</v>
      </c>
      <c r="E362" s="2" t="s">
        <v>151</v>
      </c>
      <c r="F362" s="47" t="s">
        <v>44</v>
      </c>
      <c r="G362" s="47" t="s">
        <v>2148</v>
      </c>
      <c r="H362" s="48" t="s">
        <v>2846</v>
      </c>
      <c r="I362" s="49">
        <v>873333</v>
      </c>
      <c r="J362" s="58" t="str">
        <f>VLOOKUP(I362,[1]Hoja6!A$1:B$57,2,FALSE)</f>
        <v>RADIOGRAFÍA DE PIE (AP, LATERAL Y OBLICUA)</v>
      </c>
      <c r="K362" s="2"/>
      <c r="L362" s="2" t="s">
        <v>13</v>
      </c>
      <c r="M362" s="2">
        <v>1</v>
      </c>
      <c r="N362" s="57">
        <v>65880</v>
      </c>
      <c r="O362" s="57">
        <f t="shared" si="10"/>
        <v>46116</v>
      </c>
      <c r="P362" s="96">
        <f t="shared" si="11"/>
        <v>19764</v>
      </c>
      <c r="Q362" s="98">
        <v>50</v>
      </c>
      <c r="R362" s="97">
        <v>5</v>
      </c>
      <c r="S362" s="98">
        <v>2</v>
      </c>
      <c r="T362" s="98">
        <v>2</v>
      </c>
      <c r="U362" s="98">
        <v>510</v>
      </c>
      <c r="V362" s="2"/>
    </row>
    <row r="363" spans="1:22" x14ac:dyDescent="0.25">
      <c r="A363" s="44">
        <v>45468</v>
      </c>
      <c r="B363" s="45" t="s">
        <v>2847</v>
      </c>
      <c r="C363" s="46" t="s">
        <v>2848</v>
      </c>
      <c r="D363" s="2" t="s">
        <v>34</v>
      </c>
      <c r="E363" s="2" t="s">
        <v>215</v>
      </c>
      <c r="F363" s="47" t="s">
        <v>44</v>
      </c>
      <c r="G363" s="47" t="s">
        <v>2148</v>
      </c>
      <c r="H363" s="48" t="s">
        <v>2849</v>
      </c>
      <c r="I363" s="49">
        <v>873431</v>
      </c>
      <c r="J363" s="58" t="str">
        <f>VLOOKUP(I363,[1]Hoja6!A$1:B$57,2,FALSE)</f>
        <v>RADIOGRAFIA DE TOBILLO AP LATERAL Y ROTACION INTERNA</v>
      </c>
      <c r="K363" s="2"/>
      <c r="L363" s="2" t="s">
        <v>13</v>
      </c>
      <c r="M363" s="2">
        <v>1</v>
      </c>
      <c r="N363" s="57">
        <v>65880</v>
      </c>
      <c r="O363" s="57">
        <f t="shared" si="10"/>
        <v>46116</v>
      </c>
      <c r="P363" s="96">
        <f t="shared" si="11"/>
        <v>19764</v>
      </c>
      <c r="Q363" s="98">
        <v>48</v>
      </c>
      <c r="R363" s="97">
        <v>5</v>
      </c>
      <c r="S363" s="98">
        <v>2</v>
      </c>
      <c r="T363" s="98">
        <v>2</v>
      </c>
      <c r="U363" s="98">
        <v>510</v>
      </c>
      <c r="V363" s="2"/>
    </row>
    <row r="364" spans="1:22" x14ac:dyDescent="0.25">
      <c r="A364" s="44">
        <v>45468</v>
      </c>
      <c r="B364" s="45" t="s">
        <v>2850</v>
      </c>
      <c r="C364" s="46" t="s">
        <v>1658</v>
      </c>
      <c r="D364" s="2" t="s">
        <v>33</v>
      </c>
      <c r="E364" s="2" t="s">
        <v>29</v>
      </c>
      <c r="F364" s="47" t="s">
        <v>44</v>
      </c>
      <c r="G364" s="47" t="s">
        <v>2148</v>
      </c>
      <c r="H364" s="48" t="s">
        <v>2851</v>
      </c>
      <c r="I364" s="49">
        <v>873206</v>
      </c>
      <c r="J364" s="58" t="str">
        <f>VLOOKUP(I364,[1]Hoja6!A$1:B$57,2,FALSE)</f>
        <v>RADIOGRAFIA DE MUÑECA</v>
      </c>
      <c r="K364" s="2"/>
      <c r="L364" s="2" t="s">
        <v>13</v>
      </c>
      <c r="M364" s="2">
        <v>1</v>
      </c>
      <c r="N364" s="57">
        <v>65880</v>
      </c>
      <c r="O364" s="57">
        <f t="shared" si="10"/>
        <v>46116</v>
      </c>
      <c r="P364" s="96">
        <f t="shared" si="11"/>
        <v>19764</v>
      </c>
      <c r="Q364" s="98">
        <v>55</v>
      </c>
      <c r="R364" s="97">
        <v>5</v>
      </c>
      <c r="S364" s="98">
        <v>2</v>
      </c>
      <c r="T364" s="98">
        <v>2</v>
      </c>
      <c r="U364" s="98">
        <v>350</v>
      </c>
      <c r="V364" s="2"/>
    </row>
    <row r="365" spans="1:22" x14ac:dyDescent="0.25">
      <c r="A365" s="44">
        <v>45468</v>
      </c>
      <c r="B365" s="45" t="s">
        <v>2852</v>
      </c>
      <c r="C365" s="46" t="s">
        <v>2853</v>
      </c>
      <c r="D365" s="2" t="s">
        <v>34</v>
      </c>
      <c r="E365" s="2" t="s">
        <v>386</v>
      </c>
      <c r="F365" s="47" t="s">
        <v>10</v>
      </c>
      <c r="G365" s="47" t="s">
        <v>217</v>
      </c>
      <c r="H365" s="48" t="s">
        <v>2854</v>
      </c>
      <c r="I365" s="49">
        <v>871121</v>
      </c>
      <c r="J365" s="58" t="str">
        <f>VLOOKUP(I365,[1]Hoja6!A$1:B$57,2,FALSE)</f>
        <v>RADIOGRAFIA DE TORAX (P.A.O A.P.Y LATERAL, DECUBITO LATERAL, OBLICUAS O LATERAL CON BARIO)</v>
      </c>
      <c r="K365" s="2"/>
      <c r="L365" s="2" t="s">
        <v>13</v>
      </c>
      <c r="M365" s="2">
        <v>1</v>
      </c>
      <c r="N365" s="57">
        <v>0</v>
      </c>
      <c r="O365" s="57">
        <f t="shared" si="10"/>
        <v>0</v>
      </c>
      <c r="P365" s="96">
        <f t="shared" si="11"/>
        <v>0</v>
      </c>
      <c r="Q365" s="98">
        <v>106</v>
      </c>
      <c r="R365" s="97">
        <v>4</v>
      </c>
      <c r="S365" s="98">
        <v>2</v>
      </c>
      <c r="T365" s="98">
        <v>2</v>
      </c>
      <c r="U365" s="98">
        <v>350</v>
      </c>
      <c r="V365" s="2"/>
    </row>
    <row r="366" spans="1:22" x14ac:dyDescent="0.25">
      <c r="A366" s="44">
        <v>45468</v>
      </c>
      <c r="B366" s="45" t="s">
        <v>2855</v>
      </c>
      <c r="C366" s="46" t="s">
        <v>2856</v>
      </c>
      <c r="D366" s="2" t="s">
        <v>34</v>
      </c>
      <c r="E366" s="2" t="s">
        <v>273</v>
      </c>
      <c r="F366" s="47" t="s">
        <v>16</v>
      </c>
      <c r="G366" s="47" t="s">
        <v>2148</v>
      </c>
      <c r="H366" s="48" t="s">
        <v>2857</v>
      </c>
      <c r="I366" s="49">
        <v>871121</v>
      </c>
      <c r="J366" s="58" t="str">
        <f>VLOOKUP(I366,[1]Hoja6!A$1:B$57,2,FALSE)</f>
        <v>RADIOGRAFIA DE TORAX (P.A.O A.P.Y LATERAL, DECUBITO LATERAL, OBLICUAS O LATERAL CON BARIO)</v>
      </c>
      <c r="K366" s="2"/>
      <c r="L366" s="2" t="s">
        <v>13</v>
      </c>
      <c r="M366" s="2">
        <v>1</v>
      </c>
      <c r="N366" s="57">
        <v>83200</v>
      </c>
      <c r="O366" s="57">
        <f t="shared" si="10"/>
        <v>58239.999999999993</v>
      </c>
      <c r="P366" s="96">
        <f t="shared" si="11"/>
        <v>24960</v>
      </c>
      <c r="Q366" s="98">
        <v>106</v>
      </c>
      <c r="R366" s="97">
        <v>4</v>
      </c>
      <c r="S366" s="98">
        <v>2</v>
      </c>
      <c r="T366" s="98">
        <v>2</v>
      </c>
      <c r="U366" s="98">
        <v>750</v>
      </c>
      <c r="V366" s="2"/>
    </row>
    <row r="367" spans="1:22" x14ac:dyDescent="0.25">
      <c r="A367" s="44">
        <v>45468</v>
      </c>
      <c r="B367" s="45" t="s">
        <v>2787</v>
      </c>
      <c r="C367" s="46" t="s">
        <v>2788</v>
      </c>
      <c r="D367" s="2" t="s">
        <v>33</v>
      </c>
      <c r="E367" s="2" t="s">
        <v>266</v>
      </c>
      <c r="F367" s="47" t="s">
        <v>44</v>
      </c>
      <c r="G367" s="47" t="s">
        <v>2148</v>
      </c>
      <c r="H367" s="48" t="s">
        <v>2858</v>
      </c>
      <c r="I367" s="49">
        <v>873431</v>
      </c>
      <c r="J367" s="58" t="str">
        <f>VLOOKUP(I367,[1]Hoja6!A$1:B$57,2,FALSE)</f>
        <v>RADIOGRAFIA DE TOBILLO AP LATERAL Y ROTACION INTERNA</v>
      </c>
      <c r="K367" s="2"/>
      <c r="L367" s="2" t="s">
        <v>13</v>
      </c>
      <c r="M367" s="2">
        <v>1</v>
      </c>
      <c r="N367" s="57">
        <v>65880</v>
      </c>
      <c r="O367" s="57">
        <f t="shared" si="10"/>
        <v>46116</v>
      </c>
      <c r="P367" s="96">
        <f t="shared" si="11"/>
        <v>19764</v>
      </c>
      <c r="Q367" s="98">
        <v>55</v>
      </c>
      <c r="R367" s="97">
        <v>5</v>
      </c>
      <c r="S367" s="98">
        <v>3</v>
      </c>
      <c r="T367" s="98">
        <v>3</v>
      </c>
      <c r="U367" s="98">
        <v>510</v>
      </c>
      <c r="V367" s="2"/>
    </row>
    <row r="368" spans="1:22" x14ac:dyDescent="0.25">
      <c r="A368" s="44">
        <v>45468</v>
      </c>
      <c r="B368" s="45" t="s">
        <v>2859</v>
      </c>
      <c r="C368" s="46" t="s">
        <v>2860</v>
      </c>
      <c r="D368" s="2" t="s">
        <v>33</v>
      </c>
      <c r="E368" s="2" t="s">
        <v>302</v>
      </c>
      <c r="F368" s="47" t="s">
        <v>16</v>
      </c>
      <c r="G368" s="47" t="s">
        <v>2148</v>
      </c>
      <c r="H368" s="48" t="s">
        <v>2861</v>
      </c>
      <c r="I368" s="49">
        <v>873210</v>
      </c>
      <c r="J368" s="58" t="str">
        <f>VLOOKUP(I368,[1]Hoja6!A$1:B$57,2,FALSE)</f>
        <v>RADIOGRAFIA DE DEDOS EN MANO</v>
      </c>
      <c r="K368" s="2"/>
      <c r="L368" s="2" t="s">
        <v>13</v>
      </c>
      <c r="M368" s="2">
        <v>2</v>
      </c>
      <c r="N368" s="57">
        <v>117120</v>
      </c>
      <c r="O368" s="57">
        <f t="shared" si="10"/>
        <v>81984</v>
      </c>
      <c r="P368" s="96">
        <f t="shared" si="11"/>
        <v>35136</v>
      </c>
      <c r="Q368" s="98">
        <v>50</v>
      </c>
      <c r="R368" s="97">
        <v>5</v>
      </c>
      <c r="S368" s="98">
        <v>2</v>
      </c>
      <c r="T368" s="98">
        <v>2</v>
      </c>
      <c r="U368" s="98">
        <v>295</v>
      </c>
      <c r="V368" s="2"/>
    </row>
    <row r="369" spans="1:22" x14ac:dyDescent="0.25">
      <c r="A369" s="44">
        <v>45468</v>
      </c>
      <c r="B369" s="45" t="s">
        <v>2859</v>
      </c>
      <c r="C369" s="46" t="s">
        <v>2860</v>
      </c>
      <c r="D369" s="2" t="s">
        <v>33</v>
      </c>
      <c r="E369" s="2" t="s">
        <v>302</v>
      </c>
      <c r="F369" s="47" t="s">
        <v>16</v>
      </c>
      <c r="G369" s="47" t="s">
        <v>2148</v>
      </c>
      <c r="H369" s="48" t="s">
        <v>2861</v>
      </c>
      <c r="I369" s="49">
        <v>873411</v>
      </c>
      <c r="J369" s="58" t="str">
        <f>VLOOKUP(I369,[1]Hoja6!A$1:B$57,2,FALSE)</f>
        <v>RADIOGRAFIA DE PELVIS O  ARTICULACION COXO-FEMORAL  (AP, LATERAL )</v>
      </c>
      <c r="K369" s="2"/>
      <c r="L369" s="2" t="s">
        <v>13</v>
      </c>
      <c r="M369" s="2">
        <v>1</v>
      </c>
      <c r="N369" s="57">
        <v>64480</v>
      </c>
      <c r="O369" s="57">
        <f t="shared" si="10"/>
        <v>45136</v>
      </c>
      <c r="P369" s="96">
        <f t="shared" si="11"/>
        <v>19344</v>
      </c>
      <c r="Q369" s="98">
        <v>70</v>
      </c>
      <c r="R369" s="97">
        <v>32</v>
      </c>
      <c r="S369" s="98">
        <v>1</v>
      </c>
      <c r="T369" s="98">
        <v>1</v>
      </c>
      <c r="U369" s="98">
        <v>750</v>
      </c>
      <c r="V369" s="2"/>
    </row>
    <row r="370" spans="1:22" x14ac:dyDescent="0.25">
      <c r="A370" s="44">
        <v>45468</v>
      </c>
      <c r="B370" s="45" t="s">
        <v>2859</v>
      </c>
      <c r="C370" s="46" t="s">
        <v>2860</v>
      </c>
      <c r="D370" s="2" t="s">
        <v>33</v>
      </c>
      <c r="E370" s="2" t="s">
        <v>302</v>
      </c>
      <c r="F370" s="47" t="s">
        <v>16</v>
      </c>
      <c r="G370" s="47" t="s">
        <v>2148</v>
      </c>
      <c r="H370" s="48" t="s">
        <v>2861</v>
      </c>
      <c r="I370" s="49">
        <v>873412</v>
      </c>
      <c r="J370" s="58" t="str">
        <f>VLOOKUP(I370,[1]Hoja6!A$1:B$57,2,FALSE)</f>
        <v>RADIOGRAFIA DE PELVIS (CADERA) COMPARATIVA    (54)</v>
      </c>
      <c r="K370" s="2"/>
      <c r="L370" s="2" t="s">
        <v>13</v>
      </c>
      <c r="M370" s="2">
        <v>1</v>
      </c>
      <c r="N370" s="57">
        <v>34320</v>
      </c>
      <c r="O370" s="57">
        <f t="shared" si="10"/>
        <v>24024</v>
      </c>
      <c r="P370" s="96">
        <f t="shared" si="11"/>
        <v>10296</v>
      </c>
      <c r="Q370" s="98">
        <v>70</v>
      </c>
      <c r="R370" s="97">
        <v>32</v>
      </c>
      <c r="S370" s="98">
        <v>1</v>
      </c>
      <c r="T370" s="98">
        <v>1</v>
      </c>
      <c r="U370" s="98">
        <v>750</v>
      </c>
      <c r="V370" s="2"/>
    </row>
    <row r="371" spans="1:22" x14ac:dyDescent="0.25">
      <c r="A371" s="44">
        <v>45468</v>
      </c>
      <c r="B371" s="45" t="s">
        <v>2859</v>
      </c>
      <c r="C371" s="46" t="s">
        <v>2860</v>
      </c>
      <c r="D371" s="2" t="s">
        <v>33</v>
      </c>
      <c r="E371" s="2" t="s">
        <v>302</v>
      </c>
      <c r="F371" s="47" t="s">
        <v>16</v>
      </c>
      <c r="G371" s="47" t="s">
        <v>2148</v>
      </c>
      <c r="H371" s="48" t="s">
        <v>2861</v>
      </c>
      <c r="I371" s="49">
        <v>873420</v>
      </c>
      <c r="J371" s="58" t="str">
        <f>VLOOKUP(I371,[1]Hoja6!A$1:B$57,2,FALSE)</f>
        <v>RADIOGRAFIA DE RODILLA AP, LATERAL</v>
      </c>
      <c r="K371" s="2"/>
      <c r="L371" s="2" t="s">
        <v>13</v>
      </c>
      <c r="M371" s="2">
        <v>1</v>
      </c>
      <c r="N371" s="57">
        <v>75920</v>
      </c>
      <c r="O371" s="57">
        <f t="shared" si="10"/>
        <v>53144</v>
      </c>
      <c r="P371" s="96">
        <f t="shared" si="11"/>
        <v>22776</v>
      </c>
      <c r="Q371" s="98">
        <v>60</v>
      </c>
      <c r="R371" s="97">
        <v>10</v>
      </c>
      <c r="S371" s="98">
        <v>1</v>
      </c>
      <c r="T371" s="98">
        <v>1</v>
      </c>
      <c r="U371" s="98">
        <v>490</v>
      </c>
      <c r="V371" s="2"/>
    </row>
    <row r="372" spans="1:22" x14ac:dyDescent="0.25">
      <c r="A372" s="44">
        <v>45468</v>
      </c>
      <c r="B372" s="45" t="s">
        <v>2859</v>
      </c>
      <c r="C372" s="46" t="s">
        <v>2860</v>
      </c>
      <c r="D372" s="2" t="s">
        <v>33</v>
      </c>
      <c r="E372" s="2" t="s">
        <v>302</v>
      </c>
      <c r="F372" s="47" t="s">
        <v>16</v>
      </c>
      <c r="G372" s="47" t="s">
        <v>2148</v>
      </c>
      <c r="H372" s="48" t="s">
        <v>2861</v>
      </c>
      <c r="I372" s="49">
        <v>873422</v>
      </c>
      <c r="J372" s="58" t="str">
        <f>VLOOKUP(I372,[1]Hoja6!A$1:B$57,2,FALSE)</f>
        <v>RADIOGRAFIA DE RODILLAS COMPARATIVAS POSICION VERTICAL (UNICAMENTE VISTA ANTEROPOSTERIOR)    (54)</v>
      </c>
      <c r="K372" s="2"/>
      <c r="L372" s="2" t="s">
        <v>13</v>
      </c>
      <c r="M372" s="2">
        <v>1</v>
      </c>
      <c r="N372" s="57">
        <v>34320</v>
      </c>
      <c r="O372" s="57">
        <f t="shared" si="10"/>
        <v>24024</v>
      </c>
      <c r="P372" s="96">
        <f t="shared" si="11"/>
        <v>10296</v>
      </c>
      <c r="Q372" s="98">
        <v>60</v>
      </c>
      <c r="R372" s="97">
        <v>10</v>
      </c>
      <c r="S372" s="98">
        <v>1</v>
      </c>
      <c r="T372" s="98">
        <v>1</v>
      </c>
      <c r="U372" s="98">
        <v>490</v>
      </c>
      <c r="V372" s="2"/>
    </row>
    <row r="373" spans="1:22" x14ac:dyDescent="0.25">
      <c r="A373" s="44">
        <v>45468</v>
      </c>
      <c r="B373" s="45" t="s">
        <v>2862</v>
      </c>
      <c r="C373" s="46" t="s">
        <v>2863</v>
      </c>
      <c r="D373" s="2" t="s">
        <v>33</v>
      </c>
      <c r="E373" s="2" t="s">
        <v>247</v>
      </c>
      <c r="F373" s="47" t="s">
        <v>216</v>
      </c>
      <c r="G373" s="47" t="s">
        <v>217</v>
      </c>
      <c r="H373" s="48" t="s">
        <v>2864</v>
      </c>
      <c r="I373" s="49">
        <v>871121</v>
      </c>
      <c r="J373" s="58" t="str">
        <f>VLOOKUP(I373,[1]Hoja6!A$1:B$57,2,FALSE)</f>
        <v>RADIOGRAFIA DE TORAX (P.A.O A.P.Y LATERAL, DECUBITO LATERAL, OBLICUAS O LATERAL CON BARIO)</v>
      </c>
      <c r="K373" s="2"/>
      <c r="L373" s="2" t="s">
        <v>13</v>
      </c>
      <c r="M373" s="2">
        <v>1</v>
      </c>
      <c r="N373" s="57">
        <v>0</v>
      </c>
      <c r="O373" s="57">
        <f t="shared" si="10"/>
        <v>0</v>
      </c>
      <c r="P373" s="96">
        <f t="shared" si="11"/>
        <v>0</v>
      </c>
      <c r="Q373" s="98">
        <v>70</v>
      </c>
      <c r="R373" s="97">
        <v>2.5</v>
      </c>
      <c r="S373" s="98">
        <v>1</v>
      </c>
      <c r="T373" s="98">
        <v>1</v>
      </c>
      <c r="U373" s="98">
        <v>750</v>
      </c>
      <c r="V373" s="2"/>
    </row>
    <row r="374" spans="1:22" x14ac:dyDescent="0.25">
      <c r="A374" s="44">
        <v>45468</v>
      </c>
      <c r="B374" s="45" t="s">
        <v>2865</v>
      </c>
      <c r="C374" s="46" t="s">
        <v>2866</v>
      </c>
      <c r="D374" s="2" t="s">
        <v>34</v>
      </c>
      <c r="E374" s="2" t="s">
        <v>37</v>
      </c>
      <c r="F374" s="47" t="s">
        <v>16</v>
      </c>
      <c r="G374" s="47" t="s">
        <v>217</v>
      </c>
      <c r="H374" s="48" t="s">
        <v>2864</v>
      </c>
      <c r="I374" s="49">
        <v>871111</v>
      </c>
      <c r="J374" s="58" t="str">
        <f>VLOOKUP(I374,[1]Hoja6!A$1:B$57,2,FALSE)</f>
        <v>RADIOGRAFIA DE REJA COSTAL</v>
      </c>
      <c r="K374" s="2"/>
      <c r="L374" s="2" t="s">
        <v>13</v>
      </c>
      <c r="M374" s="2">
        <v>1</v>
      </c>
      <c r="N374" s="57"/>
      <c r="O374" s="57">
        <f t="shared" si="10"/>
        <v>0</v>
      </c>
      <c r="P374" s="96">
        <f t="shared" si="11"/>
        <v>0</v>
      </c>
      <c r="Q374" s="98">
        <v>75</v>
      </c>
      <c r="R374" s="97">
        <v>50</v>
      </c>
      <c r="S374" s="98">
        <v>1</v>
      </c>
      <c r="T374" s="98">
        <v>1</v>
      </c>
      <c r="U374" s="98">
        <v>750</v>
      </c>
      <c r="V374" s="2"/>
    </row>
    <row r="375" spans="1:22" x14ac:dyDescent="0.25">
      <c r="A375" s="44">
        <v>45468</v>
      </c>
      <c r="B375" s="45" t="s">
        <v>2868</v>
      </c>
      <c r="C375" s="46" t="s">
        <v>2869</v>
      </c>
      <c r="D375" s="2" t="s">
        <v>33</v>
      </c>
      <c r="E375" s="2" t="s">
        <v>2186</v>
      </c>
      <c r="F375" s="47" t="s">
        <v>44</v>
      </c>
      <c r="G375" s="47" t="s">
        <v>217</v>
      </c>
      <c r="H375" s="48" t="s">
        <v>2870</v>
      </c>
      <c r="I375" s="49">
        <v>873206</v>
      </c>
      <c r="J375" s="58" t="str">
        <f>VLOOKUP(I375,[1]Hoja6!A$1:B$57,2,FALSE)</f>
        <v>RADIOGRAFIA DE MUÑECA</v>
      </c>
      <c r="K375" s="2"/>
      <c r="L375" s="2" t="s">
        <v>13</v>
      </c>
      <c r="M375" s="2">
        <v>1</v>
      </c>
      <c r="N375" s="57"/>
      <c r="O375" s="57">
        <f t="shared" si="10"/>
        <v>0</v>
      </c>
      <c r="P375" s="96">
        <f t="shared" si="11"/>
        <v>0</v>
      </c>
      <c r="Q375" s="98">
        <v>52</v>
      </c>
      <c r="R375" s="97">
        <v>4</v>
      </c>
      <c r="S375" s="98">
        <v>2</v>
      </c>
      <c r="T375" s="98">
        <v>2</v>
      </c>
      <c r="U375" s="98">
        <v>300</v>
      </c>
      <c r="V375" s="2"/>
    </row>
    <row r="376" spans="1:22" x14ac:dyDescent="0.25">
      <c r="A376" s="44">
        <v>45468</v>
      </c>
      <c r="B376" s="45" t="s">
        <v>2867</v>
      </c>
      <c r="C376" s="46" t="s">
        <v>2869</v>
      </c>
      <c r="D376" s="2" t="s">
        <v>33</v>
      </c>
      <c r="E376" s="2" t="s">
        <v>2186</v>
      </c>
      <c r="F376" s="47" t="s">
        <v>44</v>
      </c>
      <c r="G376" s="47" t="s">
        <v>31</v>
      </c>
      <c r="H376" s="48" t="s">
        <v>2870</v>
      </c>
      <c r="I376" s="49">
        <v>873210</v>
      </c>
      <c r="J376" s="58" t="str">
        <f>VLOOKUP(I376,[1]Hoja6!A$1:B$57,2,FALSE)</f>
        <v>RADIOGRAFIA DE DEDOS EN MANO</v>
      </c>
      <c r="K376" s="2"/>
      <c r="L376" s="2" t="s">
        <v>13</v>
      </c>
      <c r="M376" s="2">
        <v>1</v>
      </c>
      <c r="N376" s="57"/>
      <c r="O376" s="57">
        <f t="shared" si="10"/>
        <v>0</v>
      </c>
      <c r="P376" s="96">
        <f t="shared" si="11"/>
        <v>0</v>
      </c>
      <c r="Q376" s="98">
        <v>52</v>
      </c>
      <c r="R376" s="97">
        <v>4</v>
      </c>
      <c r="S376" s="98">
        <v>2</v>
      </c>
      <c r="T376" s="98">
        <v>2</v>
      </c>
      <c r="U376" s="98">
        <v>310</v>
      </c>
      <c r="V376" s="2"/>
    </row>
    <row r="377" spans="1:22" x14ac:dyDescent="0.25">
      <c r="A377" s="44">
        <v>45468</v>
      </c>
      <c r="B377" s="45" t="s">
        <v>2867</v>
      </c>
      <c r="C377" s="46" t="s">
        <v>2869</v>
      </c>
      <c r="D377" s="2" t="s">
        <v>33</v>
      </c>
      <c r="E377" s="2" t="s">
        <v>2186</v>
      </c>
      <c r="F377" s="47" t="s">
        <v>44</v>
      </c>
      <c r="G377" s="47" t="s">
        <v>31</v>
      </c>
      <c r="H377" s="48" t="s">
        <v>2870</v>
      </c>
      <c r="I377" s="49">
        <v>873412</v>
      </c>
      <c r="J377" s="58" t="str">
        <f>VLOOKUP(I377,[1]Hoja6!A$1:B$57,2,FALSE)</f>
        <v>RADIOGRAFIA DE PELVIS (CADERA) COMPARATIVA    (54)</v>
      </c>
      <c r="K377" s="2"/>
      <c r="L377" s="2" t="s">
        <v>13</v>
      </c>
      <c r="M377" s="2">
        <v>1</v>
      </c>
      <c r="N377" s="57"/>
      <c r="O377" s="57">
        <f t="shared" si="10"/>
        <v>0</v>
      </c>
      <c r="P377" s="96">
        <f t="shared" si="11"/>
        <v>0</v>
      </c>
      <c r="Q377" s="98">
        <v>75</v>
      </c>
      <c r="R377" s="97">
        <v>4</v>
      </c>
      <c r="S377" s="98">
        <v>2</v>
      </c>
      <c r="T377" s="98">
        <v>2</v>
      </c>
      <c r="U377" s="98">
        <v>400</v>
      </c>
      <c r="V377" s="2"/>
    </row>
    <row r="378" spans="1:22" x14ac:dyDescent="0.25">
      <c r="A378" s="44">
        <v>45469</v>
      </c>
      <c r="B378" s="45" t="s">
        <v>2871</v>
      </c>
      <c r="C378" s="46" t="s">
        <v>2872</v>
      </c>
      <c r="D378" s="2" t="s">
        <v>34</v>
      </c>
      <c r="E378" s="2" t="s">
        <v>298</v>
      </c>
      <c r="F378" s="47" t="s">
        <v>402</v>
      </c>
      <c r="G378" s="47" t="s">
        <v>31</v>
      </c>
      <c r="H378" s="48" t="s">
        <v>2873</v>
      </c>
      <c r="I378" s="49">
        <v>873420</v>
      </c>
      <c r="J378" s="58" t="str">
        <f>VLOOKUP(I378,[1]Hoja6!A$1:B$57,2,FALSE)</f>
        <v>RADIOGRAFIA DE RODILLA AP, LATERAL</v>
      </c>
      <c r="K378" s="2"/>
      <c r="L378" s="2" t="s">
        <v>2116</v>
      </c>
      <c r="M378" s="2">
        <v>1</v>
      </c>
      <c r="N378" s="57"/>
      <c r="O378" s="57">
        <f>+N378*70%</f>
        <v>0</v>
      </c>
      <c r="P378" s="96">
        <f>+N378*30%</f>
        <v>0</v>
      </c>
      <c r="Q378" s="98">
        <v>60</v>
      </c>
      <c r="R378" s="97">
        <v>4</v>
      </c>
      <c r="S378" s="98">
        <v>2</v>
      </c>
      <c r="T378" s="98">
        <v>2</v>
      </c>
      <c r="U378" s="98">
        <v>315</v>
      </c>
      <c r="V378" s="2"/>
    </row>
    <row r="379" spans="1:22" x14ac:dyDescent="0.25">
      <c r="A379" s="44">
        <v>45469</v>
      </c>
      <c r="B379" s="45" t="s">
        <v>2874</v>
      </c>
      <c r="C379" s="46" t="s">
        <v>2875</v>
      </c>
      <c r="D379" s="2" t="s">
        <v>34</v>
      </c>
      <c r="E379" s="2" t="s">
        <v>125</v>
      </c>
      <c r="F379" s="47" t="s">
        <v>16</v>
      </c>
      <c r="G379" s="47" t="s">
        <v>2148</v>
      </c>
      <c r="H379" s="48" t="s">
        <v>2876</v>
      </c>
      <c r="I379" s="49">
        <v>871121</v>
      </c>
      <c r="J379" s="58" t="str">
        <f>VLOOKUP(I379,[1]Hoja6!A$1:B$57,2,FALSE)</f>
        <v>RADIOGRAFIA DE TORAX (P.A.O A.P.Y LATERAL, DECUBITO LATERAL, OBLICUAS O LATERAL CON BARIO)</v>
      </c>
      <c r="K379" s="2"/>
      <c r="L379" s="2" t="s">
        <v>2116</v>
      </c>
      <c r="M379" s="2">
        <v>1</v>
      </c>
      <c r="N379" s="57">
        <v>83200</v>
      </c>
      <c r="O379" s="57">
        <f>+N379*70%</f>
        <v>58239.999999999993</v>
      </c>
      <c r="P379" s="96">
        <f>+N379*30%</f>
        <v>24960</v>
      </c>
      <c r="Q379" s="98">
        <v>106</v>
      </c>
      <c r="R379" s="97">
        <v>4</v>
      </c>
      <c r="S379" s="98">
        <v>2</v>
      </c>
      <c r="T379" s="98">
        <v>2</v>
      </c>
      <c r="U379" s="98">
        <v>750</v>
      </c>
      <c r="V379" s="2"/>
    </row>
    <row r="380" spans="1:22" x14ac:dyDescent="0.25">
      <c r="A380" s="44">
        <v>45469</v>
      </c>
      <c r="B380" s="45" t="s">
        <v>2877</v>
      </c>
      <c r="C380" s="46" t="s">
        <v>2878</v>
      </c>
      <c r="D380" s="2" t="s">
        <v>34</v>
      </c>
      <c r="E380" s="2" t="s">
        <v>409</v>
      </c>
      <c r="F380" s="47" t="s">
        <v>10</v>
      </c>
      <c r="G380" s="47" t="s">
        <v>31</v>
      </c>
      <c r="H380" s="48" t="s">
        <v>2879</v>
      </c>
      <c r="I380" s="49">
        <v>870001</v>
      </c>
      <c r="J380" s="58" t="str">
        <f>VLOOKUP(I380,[1]Hoja6!A$1:B$57,2,FALSE)</f>
        <v>RADIOGRAFIA DE CRANEO SIMPLE</v>
      </c>
      <c r="K380" s="2"/>
      <c r="L380" s="2" t="s">
        <v>2116</v>
      </c>
      <c r="M380" s="2">
        <v>1</v>
      </c>
      <c r="N380" s="57"/>
      <c r="O380" s="57">
        <f>+N380*70%</f>
        <v>0</v>
      </c>
      <c r="P380" s="96">
        <f>+N380*30%</f>
        <v>0</v>
      </c>
      <c r="Q380" s="98">
        <v>75</v>
      </c>
      <c r="R380" s="97">
        <v>3.2</v>
      </c>
      <c r="S380" s="98">
        <v>2</v>
      </c>
      <c r="T380" s="98">
        <v>2</v>
      </c>
      <c r="U380" s="98">
        <v>400</v>
      </c>
      <c r="V380" s="2"/>
    </row>
    <row r="381" spans="1:22" x14ac:dyDescent="0.25">
      <c r="A381" s="44">
        <v>45469</v>
      </c>
      <c r="B381" s="45" t="s">
        <v>2877</v>
      </c>
      <c r="C381" s="46" t="s">
        <v>2878</v>
      </c>
      <c r="D381" s="2" t="s">
        <v>34</v>
      </c>
      <c r="E381" s="2" t="s">
        <v>409</v>
      </c>
      <c r="F381" s="47" t="s">
        <v>10</v>
      </c>
      <c r="G381" s="47" t="s">
        <v>31</v>
      </c>
      <c r="H381" s="48" t="s">
        <v>2879</v>
      </c>
      <c r="I381" s="49">
        <v>873204</v>
      </c>
      <c r="J381" s="58" t="str">
        <f>VLOOKUP(I381,[1]Hoja6!A$1:B$57,2,FALSE)</f>
        <v>RADIOGRAFIA DE HOMBRO</v>
      </c>
      <c r="K381" s="2"/>
      <c r="L381" s="2" t="s">
        <v>2116</v>
      </c>
      <c r="M381" s="2">
        <v>1</v>
      </c>
      <c r="N381" s="57"/>
      <c r="O381" s="57">
        <f t="shared" ref="O381:O401" si="12">+N381*70%</f>
        <v>0</v>
      </c>
      <c r="P381" s="96">
        <f t="shared" ref="P381:P401" si="13">+N381*30%</f>
        <v>0</v>
      </c>
      <c r="Q381" s="98">
        <v>65</v>
      </c>
      <c r="R381" s="97">
        <v>4</v>
      </c>
      <c r="S381" s="98">
        <v>2</v>
      </c>
      <c r="T381" s="98">
        <v>2</v>
      </c>
      <c r="U381" s="98">
        <v>310</v>
      </c>
      <c r="V381" s="2"/>
    </row>
    <row r="382" spans="1:22" x14ac:dyDescent="0.25">
      <c r="A382" s="44">
        <v>45469</v>
      </c>
      <c r="B382" s="45" t="s">
        <v>2880</v>
      </c>
      <c r="C382" s="46" t="s">
        <v>2881</v>
      </c>
      <c r="D382" s="2" t="s">
        <v>33</v>
      </c>
      <c r="E382" s="2" t="s">
        <v>425</v>
      </c>
      <c r="F382" s="47" t="s">
        <v>10</v>
      </c>
      <c r="G382" s="47" t="s">
        <v>31</v>
      </c>
      <c r="H382" s="48" t="s">
        <v>2882</v>
      </c>
      <c r="I382" s="49">
        <v>871121</v>
      </c>
      <c r="J382" s="58" t="str">
        <f>VLOOKUP(I382,[1]Hoja6!A$1:B$57,2,FALSE)</f>
        <v>RADIOGRAFIA DE TORAX (P.A.O A.P.Y LATERAL, DECUBITO LATERAL, OBLICUAS O LATERAL CON BARIO)</v>
      </c>
      <c r="K382" s="2"/>
      <c r="L382" s="2" t="s">
        <v>2116</v>
      </c>
      <c r="M382" s="2">
        <v>1</v>
      </c>
      <c r="N382" s="57"/>
      <c r="O382" s="57">
        <f t="shared" si="12"/>
        <v>0</v>
      </c>
      <c r="P382" s="96">
        <f t="shared" si="13"/>
        <v>0</v>
      </c>
      <c r="Q382" s="98">
        <v>55</v>
      </c>
      <c r="R382" s="97">
        <v>4</v>
      </c>
      <c r="S382" s="98">
        <v>2</v>
      </c>
      <c r="T382" s="98">
        <v>2</v>
      </c>
      <c r="U382" s="98">
        <v>300</v>
      </c>
      <c r="V382" s="2"/>
    </row>
    <row r="383" spans="1:22" x14ac:dyDescent="0.25">
      <c r="A383" s="44">
        <v>45469</v>
      </c>
      <c r="B383" s="45" t="s">
        <v>2880</v>
      </c>
      <c r="C383" s="46" t="s">
        <v>2881</v>
      </c>
      <c r="D383" s="2" t="s">
        <v>33</v>
      </c>
      <c r="E383" s="2" t="s">
        <v>425</v>
      </c>
      <c r="F383" s="47" t="s">
        <v>10</v>
      </c>
      <c r="G383" s="47" t="s">
        <v>31</v>
      </c>
      <c r="H383" s="48" t="s">
        <v>2882</v>
      </c>
      <c r="I383" s="49">
        <v>872002</v>
      </c>
      <c r="J383" s="58" t="str">
        <f>VLOOKUP(I383,[1]Hoja6!A$1:B$57,2,FALSE)</f>
        <v>RADIOGRAFIA DE ABDOMEN SIMPLE</v>
      </c>
      <c r="K383" s="2"/>
      <c r="L383" s="2" t="s">
        <v>2116</v>
      </c>
      <c r="M383" s="2">
        <v>1</v>
      </c>
      <c r="N383" s="57"/>
      <c r="O383" s="57">
        <f t="shared" si="12"/>
        <v>0</v>
      </c>
      <c r="P383" s="96">
        <f t="shared" si="13"/>
        <v>0</v>
      </c>
      <c r="Q383" s="98">
        <v>58</v>
      </c>
      <c r="R383" s="97">
        <v>4</v>
      </c>
      <c r="S383" s="98">
        <v>1</v>
      </c>
      <c r="T383" s="98">
        <v>1</v>
      </c>
      <c r="U383" s="98">
        <v>305</v>
      </c>
      <c r="V383" s="2"/>
    </row>
    <row r="384" spans="1:22" x14ac:dyDescent="0.25">
      <c r="A384" s="44">
        <v>45469</v>
      </c>
      <c r="B384" s="51" t="s">
        <v>2877</v>
      </c>
      <c r="C384" s="52">
        <v>1003578768</v>
      </c>
      <c r="D384" s="2" t="s">
        <v>34</v>
      </c>
      <c r="E384" s="2" t="s">
        <v>409</v>
      </c>
      <c r="F384" s="51" t="s">
        <v>365</v>
      </c>
      <c r="G384" s="52" t="s">
        <v>31</v>
      </c>
      <c r="H384" s="52" t="s">
        <v>2879</v>
      </c>
      <c r="I384" s="49">
        <v>873204</v>
      </c>
      <c r="J384" s="58" t="str">
        <f>VLOOKUP(I384,[1]Hoja6!A$1:B$57,2,FALSE)</f>
        <v>RADIOGRAFIA DE HOMBRO</v>
      </c>
      <c r="K384" s="2"/>
      <c r="L384" s="2" t="s">
        <v>2116</v>
      </c>
      <c r="M384" s="2">
        <v>1</v>
      </c>
      <c r="N384" s="57"/>
      <c r="O384" s="57">
        <f t="shared" si="12"/>
        <v>0</v>
      </c>
      <c r="P384" s="96">
        <f t="shared" si="13"/>
        <v>0</v>
      </c>
      <c r="Q384" s="98">
        <v>65</v>
      </c>
      <c r="R384" s="97">
        <v>4</v>
      </c>
      <c r="S384" s="98">
        <v>2</v>
      </c>
      <c r="T384" s="98">
        <v>2</v>
      </c>
      <c r="U384" s="98">
        <v>310</v>
      </c>
      <c r="V384" s="2"/>
    </row>
    <row r="385" spans="1:22" x14ac:dyDescent="0.25">
      <c r="A385" s="44">
        <v>45469</v>
      </c>
      <c r="B385" s="51" t="s">
        <v>2883</v>
      </c>
      <c r="C385" s="52">
        <v>369198</v>
      </c>
      <c r="D385" s="2" t="s">
        <v>34</v>
      </c>
      <c r="E385" s="2" t="s">
        <v>2186</v>
      </c>
      <c r="F385" s="51" t="s">
        <v>44</v>
      </c>
      <c r="G385" s="52" t="s">
        <v>2148</v>
      </c>
      <c r="H385" s="52" t="s">
        <v>2884</v>
      </c>
      <c r="I385" s="49">
        <v>871121</v>
      </c>
      <c r="J385" s="58" t="str">
        <f>VLOOKUP(I385,[1]Hoja6!A$1:B$57,2,FALSE)</f>
        <v>RADIOGRAFIA DE TORAX (P.A.O A.P.Y LATERAL, DECUBITO LATERAL, OBLICUAS O LATERAL CON BARIO)</v>
      </c>
      <c r="K385" s="2"/>
      <c r="L385" s="2" t="s">
        <v>2116</v>
      </c>
      <c r="M385" s="2">
        <v>1</v>
      </c>
      <c r="N385" s="57">
        <v>93600</v>
      </c>
      <c r="O385" s="57">
        <f t="shared" si="12"/>
        <v>65519.999999999993</v>
      </c>
      <c r="P385" s="96">
        <f t="shared" si="13"/>
        <v>28080</v>
      </c>
      <c r="Q385" s="98">
        <v>106</v>
      </c>
      <c r="R385" s="97">
        <v>4</v>
      </c>
      <c r="S385" s="98">
        <v>2</v>
      </c>
      <c r="T385" s="98">
        <v>2</v>
      </c>
      <c r="U385" s="98">
        <v>750</v>
      </c>
      <c r="V385" s="2"/>
    </row>
    <row r="386" spans="1:22" x14ac:dyDescent="0.25">
      <c r="A386" s="44">
        <v>45469</v>
      </c>
      <c r="B386" s="51" t="s">
        <v>2885</v>
      </c>
      <c r="C386" s="52">
        <v>20198249</v>
      </c>
      <c r="D386" s="2" t="s">
        <v>33</v>
      </c>
      <c r="E386" s="2" t="s">
        <v>285</v>
      </c>
      <c r="F386" s="51" t="s">
        <v>365</v>
      </c>
      <c r="G386" s="52" t="s">
        <v>31</v>
      </c>
      <c r="H386" s="52" t="s">
        <v>2886</v>
      </c>
      <c r="I386" s="49">
        <v>871121</v>
      </c>
      <c r="J386" s="58" t="str">
        <f>VLOOKUP(I386,[1]Hoja6!A$1:B$57,2,FALSE)</f>
        <v>RADIOGRAFIA DE TORAX (P.A.O A.P.Y LATERAL, DECUBITO LATERAL, OBLICUAS O LATERAL CON BARIO)</v>
      </c>
      <c r="K386" s="2"/>
      <c r="L386" s="2" t="s">
        <v>2116</v>
      </c>
      <c r="M386" s="2">
        <v>1</v>
      </c>
      <c r="N386" s="57"/>
      <c r="O386" s="57">
        <f t="shared" si="12"/>
        <v>0</v>
      </c>
      <c r="P386" s="96">
        <f t="shared" si="13"/>
        <v>0</v>
      </c>
      <c r="Q386" s="98">
        <v>106</v>
      </c>
      <c r="R386" s="97">
        <v>4</v>
      </c>
      <c r="S386" s="98">
        <v>2</v>
      </c>
      <c r="T386" s="98">
        <v>2</v>
      </c>
      <c r="U386" s="98">
        <v>750</v>
      </c>
      <c r="V386" s="2"/>
    </row>
    <row r="387" spans="1:22" x14ac:dyDescent="0.25">
      <c r="A387" s="44">
        <v>45469</v>
      </c>
      <c r="B387" s="51" t="s">
        <v>258</v>
      </c>
      <c r="C387" s="52">
        <v>20675796</v>
      </c>
      <c r="D387" s="2" t="s">
        <v>33</v>
      </c>
      <c r="E387" s="2" t="s">
        <v>259</v>
      </c>
      <c r="F387" s="51" t="s">
        <v>365</v>
      </c>
      <c r="G387" s="52" t="s">
        <v>31</v>
      </c>
      <c r="H387" s="52" t="s">
        <v>2887</v>
      </c>
      <c r="I387" s="49">
        <v>870001</v>
      </c>
      <c r="J387" s="58" t="str">
        <f>VLOOKUP(I387,[1]Hoja6!A$1:B$57,2,FALSE)</f>
        <v>RADIOGRAFIA DE CRANEO SIMPLE</v>
      </c>
      <c r="K387" s="2"/>
      <c r="L387" s="2" t="s">
        <v>2116</v>
      </c>
      <c r="M387" s="2">
        <v>1</v>
      </c>
      <c r="N387" s="57"/>
      <c r="O387" s="57">
        <f t="shared" si="12"/>
        <v>0</v>
      </c>
      <c r="P387" s="96">
        <f t="shared" si="13"/>
        <v>0</v>
      </c>
      <c r="Q387" s="98">
        <v>75</v>
      </c>
      <c r="R387" s="97">
        <v>3.2</v>
      </c>
      <c r="S387" s="98">
        <v>2</v>
      </c>
      <c r="T387" s="98">
        <v>2</v>
      </c>
      <c r="U387" s="98">
        <v>310</v>
      </c>
      <c r="V387" s="2"/>
    </row>
    <row r="388" spans="1:22" x14ac:dyDescent="0.25">
      <c r="A388" s="44">
        <v>45469</v>
      </c>
      <c r="B388" s="51" t="s">
        <v>258</v>
      </c>
      <c r="C388" s="52">
        <v>20675796</v>
      </c>
      <c r="D388" s="2" t="s">
        <v>33</v>
      </c>
      <c r="E388" s="2" t="s">
        <v>259</v>
      </c>
      <c r="F388" s="51" t="s">
        <v>365</v>
      </c>
      <c r="G388" s="52" t="s">
        <v>31</v>
      </c>
      <c r="H388" s="52" t="s">
        <v>2887</v>
      </c>
      <c r="I388" s="49">
        <v>870102</v>
      </c>
      <c r="J388" s="58" t="str">
        <f>VLOOKUP(I388,[1]Hoja6!A$1:B$57,2,FALSE)</f>
        <v>RADIOGRAFIA DE ORBITAS</v>
      </c>
      <c r="K388" s="2"/>
      <c r="L388" s="2" t="s">
        <v>2116</v>
      </c>
      <c r="M388" s="2">
        <v>2</v>
      </c>
      <c r="N388" s="57"/>
      <c r="O388" s="57">
        <f t="shared" si="12"/>
        <v>0</v>
      </c>
      <c r="P388" s="96">
        <f t="shared" si="13"/>
        <v>0</v>
      </c>
      <c r="Q388" s="98">
        <v>75</v>
      </c>
      <c r="R388" s="97">
        <v>3.2</v>
      </c>
      <c r="S388" s="98">
        <v>3</v>
      </c>
      <c r="T388" s="98">
        <v>3</v>
      </c>
      <c r="U388" s="98">
        <v>315</v>
      </c>
      <c r="V388" s="2"/>
    </row>
    <row r="389" spans="1:22" x14ac:dyDescent="0.25">
      <c r="A389" s="44">
        <v>45469</v>
      </c>
      <c r="B389" s="51" t="s">
        <v>258</v>
      </c>
      <c r="C389" s="52">
        <v>20675796</v>
      </c>
      <c r="D389" s="2" t="s">
        <v>33</v>
      </c>
      <c r="E389" s="2" t="s">
        <v>259</v>
      </c>
      <c r="F389" s="51" t="s">
        <v>365</v>
      </c>
      <c r="G389" s="52" t="s">
        <v>31</v>
      </c>
      <c r="H389" s="52" t="s">
        <v>2887</v>
      </c>
      <c r="I389" s="49">
        <v>870107</v>
      </c>
      <c r="J389" s="58" t="str">
        <f>VLOOKUP(I389,[1]Hoja6!A$1:B$57,2,FALSE)</f>
        <v>RADIOGRAFIA DE HUESOS NASALES</v>
      </c>
      <c r="K389" s="2"/>
      <c r="L389" s="2" t="s">
        <v>2116</v>
      </c>
      <c r="M389" s="2">
        <v>1</v>
      </c>
      <c r="N389" s="57"/>
      <c r="O389" s="57">
        <f t="shared" si="12"/>
        <v>0</v>
      </c>
      <c r="P389" s="96">
        <f t="shared" si="13"/>
        <v>0</v>
      </c>
      <c r="Q389" s="98">
        <v>75</v>
      </c>
      <c r="R389" s="97">
        <v>3.2</v>
      </c>
      <c r="S389" s="98">
        <v>3</v>
      </c>
      <c r="T389" s="98">
        <v>3</v>
      </c>
      <c r="U389" s="98">
        <v>320</v>
      </c>
      <c r="V389" s="2"/>
    </row>
    <row r="390" spans="1:22" x14ac:dyDescent="0.25">
      <c r="A390" s="44">
        <v>45469</v>
      </c>
      <c r="B390" s="51" t="s">
        <v>258</v>
      </c>
      <c r="C390" s="52">
        <v>20675796</v>
      </c>
      <c r="D390" s="2" t="s">
        <v>33</v>
      </c>
      <c r="E390" s="2" t="s">
        <v>259</v>
      </c>
      <c r="F390" s="51" t="s">
        <v>365</v>
      </c>
      <c r="G390" s="52" t="s">
        <v>31</v>
      </c>
      <c r="H390" s="52" t="s">
        <v>2887</v>
      </c>
      <c r="I390" s="49">
        <v>873204</v>
      </c>
      <c r="J390" s="58" t="str">
        <f>VLOOKUP(I390,[1]Hoja6!A$1:B$57,2,FALSE)</f>
        <v>RADIOGRAFIA DE HOMBRO</v>
      </c>
      <c r="K390" s="2"/>
      <c r="L390" s="2" t="s">
        <v>2116</v>
      </c>
      <c r="M390" s="2">
        <v>1</v>
      </c>
      <c r="N390" s="57"/>
      <c r="O390" s="57">
        <f t="shared" si="12"/>
        <v>0</v>
      </c>
      <c r="P390" s="96">
        <f t="shared" si="13"/>
        <v>0</v>
      </c>
      <c r="Q390" s="98">
        <v>65</v>
      </c>
      <c r="R390" s="97">
        <v>4</v>
      </c>
      <c r="S390" s="98">
        <v>2</v>
      </c>
      <c r="T390" s="98">
        <v>2</v>
      </c>
      <c r="U390" s="98">
        <v>310</v>
      </c>
      <c r="V390" s="2"/>
    </row>
    <row r="391" spans="1:22" x14ac:dyDescent="0.25">
      <c r="A391" s="44">
        <v>45469</v>
      </c>
      <c r="B391" s="51" t="s">
        <v>2888</v>
      </c>
      <c r="C391" s="52">
        <v>23966449</v>
      </c>
      <c r="D391" s="2" t="s">
        <v>33</v>
      </c>
      <c r="E391" s="2" t="s">
        <v>923</v>
      </c>
      <c r="F391" s="51" t="s">
        <v>44</v>
      </c>
      <c r="G391" s="52" t="s">
        <v>31</v>
      </c>
      <c r="H391" s="52" t="s">
        <v>2889</v>
      </c>
      <c r="I391" s="49">
        <v>873122</v>
      </c>
      <c r="J391" s="58" t="str">
        <f>VLOOKUP(I391,[1]Hoja6!A$1:B$57,2,FALSE)</f>
        <v>RADIOGRAFIA DE ANTEBRAZO</v>
      </c>
      <c r="K391" s="2"/>
      <c r="L391" s="2" t="s">
        <v>2116</v>
      </c>
      <c r="M391" s="2">
        <v>1</v>
      </c>
      <c r="N391" s="57"/>
      <c r="O391" s="57">
        <f t="shared" si="12"/>
        <v>0</v>
      </c>
      <c r="P391" s="96">
        <f t="shared" si="13"/>
        <v>0</v>
      </c>
      <c r="Q391" s="98">
        <v>60</v>
      </c>
      <c r="R391" s="97">
        <v>4</v>
      </c>
      <c r="S391" s="98">
        <v>2</v>
      </c>
      <c r="T391" s="98">
        <v>2</v>
      </c>
      <c r="U391" s="98">
        <v>250</v>
      </c>
      <c r="V391" s="2"/>
    </row>
    <row r="392" spans="1:22" x14ac:dyDescent="0.25">
      <c r="A392" s="44">
        <v>45469</v>
      </c>
      <c r="B392" s="51" t="s">
        <v>2890</v>
      </c>
      <c r="C392" s="52">
        <v>1071173465</v>
      </c>
      <c r="D392" s="2" t="s">
        <v>33</v>
      </c>
      <c r="E392" s="2" t="s">
        <v>288</v>
      </c>
      <c r="F392" s="51" t="s">
        <v>44</v>
      </c>
      <c r="G392" s="52" t="s">
        <v>2148</v>
      </c>
      <c r="H392" s="52" t="s">
        <v>2891</v>
      </c>
      <c r="I392" s="49">
        <v>873411</v>
      </c>
      <c r="J392" s="58" t="str">
        <f>VLOOKUP(I392,[1]Hoja6!A$1:B$57,2,FALSE)</f>
        <v>RADIOGRAFIA DE PELVIS O  ARTICULACION COXO-FEMORAL  (AP, LATERAL )</v>
      </c>
      <c r="K392" s="2"/>
      <c r="L392" s="2" t="s">
        <v>2116</v>
      </c>
      <c r="M392" s="2">
        <v>1</v>
      </c>
      <c r="N392" s="57">
        <v>72540</v>
      </c>
      <c r="O392" s="57">
        <f t="shared" si="12"/>
        <v>50778</v>
      </c>
      <c r="P392" s="96">
        <f t="shared" si="13"/>
        <v>21762</v>
      </c>
      <c r="Q392" s="98">
        <v>55</v>
      </c>
      <c r="R392" s="97">
        <v>3.2</v>
      </c>
      <c r="S392" s="98">
        <v>1</v>
      </c>
      <c r="T392" s="98">
        <v>1</v>
      </c>
      <c r="U392" s="98">
        <v>200</v>
      </c>
      <c r="V392" s="2"/>
    </row>
    <row r="393" spans="1:22" x14ac:dyDescent="0.25">
      <c r="A393" s="44">
        <v>45469</v>
      </c>
      <c r="B393" s="51" t="s">
        <v>2890</v>
      </c>
      <c r="C393" s="52">
        <v>1071176465</v>
      </c>
      <c r="D393" s="2" t="s">
        <v>33</v>
      </c>
      <c r="E393" s="2" t="s">
        <v>288</v>
      </c>
      <c r="F393" s="51" t="s">
        <v>44</v>
      </c>
      <c r="G393" s="52" t="s">
        <v>2148</v>
      </c>
      <c r="H393" s="52" t="s">
        <v>2891</v>
      </c>
      <c r="I393" s="49">
        <v>873412</v>
      </c>
      <c r="J393" s="58" t="str">
        <f>VLOOKUP(I393,[1]Hoja6!A$1:B$57,2,FALSE)</f>
        <v>RADIOGRAFIA DE PELVIS (CADERA) COMPARATIVA    (54)</v>
      </c>
      <c r="K393" s="2"/>
      <c r="L393" s="2" t="s">
        <v>2116</v>
      </c>
      <c r="M393" s="2">
        <v>1</v>
      </c>
      <c r="N393" s="57">
        <v>38610</v>
      </c>
      <c r="O393" s="57">
        <f t="shared" si="12"/>
        <v>27027</v>
      </c>
      <c r="P393" s="96">
        <f t="shared" si="13"/>
        <v>11583</v>
      </c>
      <c r="Q393" s="98">
        <v>55</v>
      </c>
      <c r="R393" s="97">
        <v>3.2</v>
      </c>
      <c r="S393" s="98">
        <v>1</v>
      </c>
      <c r="T393" s="98">
        <v>1</v>
      </c>
      <c r="U393" s="98">
        <v>200</v>
      </c>
      <c r="V393" s="2"/>
    </row>
    <row r="394" spans="1:22" x14ac:dyDescent="0.25">
      <c r="A394" s="44">
        <v>45469</v>
      </c>
      <c r="B394" s="51" t="s">
        <v>2892</v>
      </c>
      <c r="C394" s="52">
        <v>11230357</v>
      </c>
      <c r="D394" s="2" t="s">
        <v>34</v>
      </c>
      <c r="E394" s="2" t="s">
        <v>359</v>
      </c>
      <c r="F394" s="51" t="s">
        <v>30</v>
      </c>
      <c r="G394" s="52" t="s">
        <v>2148</v>
      </c>
      <c r="H394" s="52" t="s">
        <v>2893</v>
      </c>
      <c r="I394" s="49">
        <v>871121</v>
      </c>
      <c r="J394" s="58" t="str">
        <f>VLOOKUP(I394,[1]Hoja6!A$1:B$57,2,FALSE)</f>
        <v>RADIOGRAFIA DE TORAX (P.A.O A.P.Y LATERAL, DECUBITO LATERAL, OBLICUAS O LATERAL CON BARIO)</v>
      </c>
      <c r="K394" s="2"/>
      <c r="L394" s="2" t="s">
        <v>2116</v>
      </c>
      <c r="M394" s="2">
        <v>1</v>
      </c>
      <c r="N394" s="57">
        <v>99300</v>
      </c>
      <c r="O394" s="57">
        <f t="shared" si="12"/>
        <v>69510</v>
      </c>
      <c r="P394" s="96">
        <f t="shared" si="13"/>
        <v>29790</v>
      </c>
      <c r="Q394" s="98">
        <v>106</v>
      </c>
      <c r="R394" s="97">
        <v>4</v>
      </c>
      <c r="S394" s="98">
        <v>2</v>
      </c>
      <c r="T394" s="98">
        <v>2</v>
      </c>
      <c r="U394" s="98">
        <v>750</v>
      </c>
      <c r="V394" s="2"/>
    </row>
    <row r="395" spans="1:22" x14ac:dyDescent="0.25">
      <c r="A395" s="44">
        <v>45469</v>
      </c>
      <c r="B395" s="51" t="s">
        <v>2894</v>
      </c>
      <c r="C395" s="52">
        <v>1058842706</v>
      </c>
      <c r="D395" s="2" t="s">
        <v>33</v>
      </c>
      <c r="E395" s="2" t="s">
        <v>367</v>
      </c>
      <c r="F395" s="51" t="s">
        <v>2324</v>
      </c>
      <c r="G395" s="52" t="s">
        <v>31</v>
      </c>
      <c r="H395" s="52" t="s">
        <v>2895</v>
      </c>
      <c r="I395" s="49">
        <v>873431</v>
      </c>
      <c r="J395" s="58" t="str">
        <f>VLOOKUP(I395,[1]Hoja6!A$1:B$57,2,FALSE)</f>
        <v>RADIOGRAFIA DE TOBILLO AP LATERAL Y ROTACION INTERNA</v>
      </c>
      <c r="K395" s="2"/>
      <c r="L395" s="2" t="s">
        <v>2116</v>
      </c>
      <c r="M395" s="2">
        <v>1</v>
      </c>
      <c r="N395" s="57"/>
      <c r="O395" s="57">
        <f t="shared" si="12"/>
        <v>0</v>
      </c>
      <c r="P395" s="96">
        <f t="shared" si="13"/>
        <v>0</v>
      </c>
      <c r="Q395" s="98">
        <v>58</v>
      </c>
      <c r="R395" s="97">
        <v>4</v>
      </c>
      <c r="S395" s="98">
        <v>3</v>
      </c>
      <c r="T395" s="98">
        <v>3</v>
      </c>
      <c r="U395" s="98">
        <v>315</v>
      </c>
      <c r="V395" s="2"/>
    </row>
    <row r="396" spans="1:22" x14ac:dyDescent="0.25">
      <c r="A396" s="44">
        <v>45469</v>
      </c>
      <c r="B396" s="51" t="s">
        <v>2896</v>
      </c>
      <c r="C396" s="52">
        <v>1004049243</v>
      </c>
      <c r="D396" s="2" t="s">
        <v>34</v>
      </c>
      <c r="E396" s="2" t="s">
        <v>409</v>
      </c>
      <c r="F396" s="51" t="s">
        <v>16</v>
      </c>
      <c r="G396" s="52" t="s">
        <v>31</v>
      </c>
      <c r="H396" s="52" t="s">
        <v>2897</v>
      </c>
      <c r="I396" s="49">
        <v>871040</v>
      </c>
      <c r="J396" s="58" t="str">
        <f>VLOOKUP(I396,[1]Hoja6!A$1:B$57,2,FALSE)</f>
        <v>RADIOGRAFIA DE COLUMNA LUMBOSACRA</v>
      </c>
      <c r="K396" s="2"/>
      <c r="L396" s="2" t="s">
        <v>2116</v>
      </c>
      <c r="M396" s="2">
        <v>1</v>
      </c>
      <c r="N396" s="57"/>
      <c r="O396" s="57">
        <f t="shared" si="12"/>
        <v>0</v>
      </c>
      <c r="P396" s="96">
        <f t="shared" si="13"/>
        <v>0</v>
      </c>
      <c r="Q396" s="98">
        <v>76</v>
      </c>
      <c r="R396" s="97">
        <v>4</v>
      </c>
      <c r="S396" s="98">
        <v>2</v>
      </c>
      <c r="T396" s="98">
        <v>2</v>
      </c>
      <c r="U396" s="98">
        <v>400</v>
      </c>
      <c r="V396" s="2"/>
    </row>
    <row r="397" spans="1:22" x14ac:dyDescent="0.25">
      <c r="A397" s="44">
        <v>45469</v>
      </c>
      <c r="B397" s="51" t="s">
        <v>2896</v>
      </c>
      <c r="C397" s="52">
        <v>1004049243</v>
      </c>
      <c r="D397" s="2" t="s">
        <v>34</v>
      </c>
      <c r="E397" s="32" t="s">
        <v>409</v>
      </c>
      <c r="F397" s="51" t="s">
        <v>16</v>
      </c>
      <c r="G397" s="52" t="s">
        <v>31</v>
      </c>
      <c r="H397" s="52" t="s">
        <v>2897</v>
      </c>
      <c r="I397" s="49">
        <v>871050</v>
      </c>
      <c r="J397" s="58" t="str">
        <f>VLOOKUP(I397,[1]Hoja6!A$1:B$57,2,FALSE)</f>
        <v>RADIOGRAFIA DE SACRO COCCIX</v>
      </c>
      <c r="K397" s="2"/>
      <c r="L397" s="2" t="s">
        <v>2116</v>
      </c>
      <c r="M397" s="2">
        <v>1</v>
      </c>
      <c r="N397" s="57"/>
      <c r="O397" s="57">
        <f t="shared" si="12"/>
        <v>0</v>
      </c>
      <c r="P397" s="96">
        <f t="shared" si="13"/>
        <v>0</v>
      </c>
      <c r="Q397" s="98">
        <v>76</v>
      </c>
      <c r="R397" s="97">
        <v>4</v>
      </c>
      <c r="S397" s="98">
        <v>2</v>
      </c>
      <c r="T397" s="98">
        <v>2</v>
      </c>
      <c r="U397" s="98">
        <v>400</v>
      </c>
      <c r="V397" s="2"/>
    </row>
    <row r="398" spans="1:22" x14ac:dyDescent="0.25">
      <c r="A398" s="44">
        <v>45469</v>
      </c>
      <c r="B398" s="51" t="s">
        <v>1553</v>
      </c>
      <c r="C398" s="52">
        <v>20675744</v>
      </c>
      <c r="D398" s="2" t="s">
        <v>33</v>
      </c>
      <c r="E398" s="32" t="s">
        <v>290</v>
      </c>
      <c r="F398" s="51" t="s">
        <v>44</v>
      </c>
      <c r="G398" s="52" t="s">
        <v>2148</v>
      </c>
      <c r="H398" s="52" t="s">
        <v>2898</v>
      </c>
      <c r="I398" s="49">
        <v>871121</v>
      </c>
      <c r="J398" s="58" t="str">
        <f>VLOOKUP(I398,[1]Hoja6!A$1:B$57,2,FALSE)</f>
        <v>RADIOGRAFIA DE TORAX (P.A.O A.P.Y LATERAL, DECUBITO LATERAL, OBLICUAS O LATERAL CON BARIO)</v>
      </c>
      <c r="K398" s="2"/>
      <c r="L398" s="2" t="s">
        <v>2116</v>
      </c>
      <c r="M398" s="2">
        <v>1</v>
      </c>
      <c r="N398" s="57">
        <v>93600</v>
      </c>
      <c r="O398" s="57">
        <f t="shared" si="12"/>
        <v>65519.999999999993</v>
      </c>
      <c r="P398" s="96">
        <f t="shared" si="13"/>
        <v>28080</v>
      </c>
      <c r="Q398" s="98">
        <v>106</v>
      </c>
      <c r="R398" s="97">
        <v>4</v>
      </c>
      <c r="S398" s="98">
        <v>2</v>
      </c>
      <c r="T398" s="98">
        <v>2</v>
      </c>
      <c r="U398" s="98">
        <v>750</v>
      </c>
      <c r="V398" s="2"/>
    </row>
    <row r="399" spans="1:22" x14ac:dyDescent="0.25">
      <c r="A399" s="44">
        <v>45469</v>
      </c>
      <c r="B399" s="51" t="s">
        <v>2899</v>
      </c>
      <c r="C399" s="52">
        <v>20676059</v>
      </c>
      <c r="D399" s="2" t="s">
        <v>33</v>
      </c>
      <c r="E399" s="2" t="s">
        <v>244</v>
      </c>
      <c r="F399" s="51" t="s">
        <v>44</v>
      </c>
      <c r="G399" s="52" t="s">
        <v>2148</v>
      </c>
      <c r="H399" s="52" t="s">
        <v>2900</v>
      </c>
      <c r="I399" s="49">
        <v>871121</v>
      </c>
      <c r="J399" s="58" t="str">
        <f>VLOOKUP(I399,[1]Hoja6!A$1:B$57,2,FALSE)</f>
        <v>RADIOGRAFIA DE TORAX (P.A.O A.P.Y LATERAL, DECUBITO LATERAL, OBLICUAS O LATERAL CON BARIO)</v>
      </c>
      <c r="K399" s="2"/>
      <c r="L399" s="2" t="s">
        <v>2116</v>
      </c>
      <c r="M399" s="2">
        <v>1</v>
      </c>
      <c r="N399" s="57">
        <v>93600</v>
      </c>
      <c r="O399" s="57">
        <f t="shared" si="12"/>
        <v>65519.999999999993</v>
      </c>
      <c r="P399" s="96">
        <f t="shared" si="13"/>
        <v>28080</v>
      </c>
      <c r="Q399" s="98">
        <v>106</v>
      </c>
      <c r="R399" s="97">
        <v>4</v>
      </c>
      <c r="S399" s="98">
        <v>2</v>
      </c>
      <c r="T399" s="98">
        <v>2</v>
      </c>
      <c r="U399" s="98">
        <v>750</v>
      </c>
      <c r="V399" s="2"/>
    </row>
    <row r="400" spans="1:22" x14ac:dyDescent="0.25">
      <c r="A400" s="44">
        <v>45469</v>
      </c>
      <c r="B400" s="51" t="s">
        <v>2901</v>
      </c>
      <c r="C400" s="52">
        <v>1019602572</v>
      </c>
      <c r="D400" s="2" t="s">
        <v>34</v>
      </c>
      <c r="E400" s="2" t="s">
        <v>230</v>
      </c>
      <c r="F400" s="51" t="s">
        <v>10</v>
      </c>
      <c r="G400" s="52" t="s">
        <v>2148</v>
      </c>
      <c r="H400" s="52" t="s">
        <v>2902</v>
      </c>
      <c r="I400" s="49">
        <v>873420</v>
      </c>
      <c r="J400" s="58" t="str">
        <f>VLOOKUP(I400,[1]Hoja6!A$1:B$57,2,FALSE)</f>
        <v>RADIOGRAFIA DE RODILLA AP, LATERAL</v>
      </c>
      <c r="K400" s="2"/>
      <c r="L400" s="2" t="s">
        <v>2116</v>
      </c>
      <c r="M400" s="2">
        <v>1</v>
      </c>
      <c r="N400" s="57">
        <v>65700</v>
      </c>
      <c r="O400" s="57">
        <f t="shared" si="12"/>
        <v>45990</v>
      </c>
      <c r="P400" s="96">
        <f t="shared" si="13"/>
        <v>19710</v>
      </c>
      <c r="Q400" s="98">
        <v>58</v>
      </c>
      <c r="R400" s="97">
        <v>4</v>
      </c>
      <c r="S400" s="98">
        <v>2</v>
      </c>
      <c r="T400" s="98">
        <v>2</v>
      </c>
      <c r="U400" s="98">
        <v>300</v>
      </c>
      <c r="V400" s="2"/>
    </row>
    <row r="401" spans="1:22" x14ac:dyDescent="0.25">
      <c r="A401" s="44">
        <v>45469</v>
      </c>
      <c r="B401" s="51" t="s">
        <v>2903</v>
      </c>
      <c r="C401" s="52">
        <v>35220377</v>
      </c>
      <c r="D401" s="2" t="s">
        <v>33</v>
      </c>
      <c r="E401" s="2" t="s">
        <v>477</v>
      </c>
      <c r="F401" s="51" t="s">
        <v>365</v>
      </c>
      <c r="G401" s="52" t="s">
        <v>2148</v>
      </c>
      <c r="H401" s="52" t="s">
        <v>2904</v>
      </c>
      <c r="I401" s="49">
        <v>871121</v>
      </c>
      <c r="J401" s="58" t="str">
        <f>VLOOKUP(I401,[1]Hoja6!A$1:B$57,2,FALSE)</f>
        <v>RADIOGRAFIA DE TORAX (P.A.O A.P.Y LATERAL, DECUBITO LATERAL, OBLICUAS O LATERAL CON BARIO)</v>
      </c>
      <c r="K401" s="2"/>
      <c r="L401" s="2" t="s">
        <v>2116</v>
      </c>
      <c r="M401" s="2">
        <v>1</v>
      </c>
      <c r="N401" s="57">
        <v>72000</v>
      </c>
      <c r="O401" s="57">
        <f t="shared" si="12"/>
        <v>50400</v>
      </c>
      <c r="P401" s="96">
        <f t="shared" si="13"/>
        <v>21600</v>
      </c>
      <c r="Q401" s="98">
        <v>106</v>
      </c>
      <c r="R401" s="97">
        <v>4</v>
      </c>
      <c r="S401" s="98">
        <v>2</v>
      </c>
      <c r="T401" s="98">
        <v>2</v>
      </c>
      <c r="U401" s="98">
        <v>750</v>
      </c>
      <c r="V401" s="2"/>
    </row>
    <row r="402" spans="1:22" x14ac:dyDescent="0.25">
      <c r="A402" s="44">
        <v>45469</v>
      </c>
      <c r="B402" s="51" t="s">
        <v>2905</v>
      </c>
      <c r="C402" s="52">
        <v>1071165377</v>
      </c>
      <c r="D402" s="2" t="s">
        <v>34</v>
      </c>
      <c r="E402" s="2" t="s">
        <v>197</v>
      </c>
      <c r="F402" s="51" t="s">
        <v>2154</v>
      </c>
      <c r="G402" s="52" t="s">
        <v>31</v>
      </c>
      <c r="H402" s="52" t="s">
        <v>2906</v>
      </c>
      <c r="I402" s="49">
        <v>871040</v>
      </c>
      <c r="J402" s="58" t="str">
        <f>VLOOKUP(I402,[1]Hoja6!A$1:B$57,2,FALSE)</f>
        <v>RADIOGRAFIA DE COLUMNA LUMBOSACRA</v>
      </c>
      <c r="K402" s="2"/>
      <c r="L402" s="2" t="s">
        <v>2116</v>
      </c>
      <c r="M402" s="2">
        <v>1</v>
      </c>
      <c r="N402" s="57"/>
      <c r="O402" s="57">
        <f>+N402*70%</f>
        <v>0</v>
      </c>
      <c r="P402" s="96">
        <f>+N402*30%</f>
        <v>0</v>
      </c>
      <c r="Q402" s="98">
        <v>75</v>
      </c>
      <c r="R402" s="97">
        <v>4</v>
      </c>
      <c r="S402" s="98">
        <v>2</v>
      </c>
      <c r="T402" s="98">
        <v>2</v>
      </c>
      <c r="U402" s="98">
        <v>800</v>
      </c>
      <c r="V402" s="2"/>
    </row>
    <row r="403" spans="1:22" x14ac:dyDescent="0.25">
      <c r="A403" s="44">
        <v>45469</v>
      </c>
      <c r="B403" s="51" t="s">
        <v>2907</v>
      </c>
      <c r="C403" s="52">
        <v>53063137</v>
      </c>
      <c r="D403" s="2" t="s">
        <v>33</v>
      </c>
      <c r="E403" s="2" t="s">
        <v>56</v>
      </c>
      <c r="F403" s="51" t="s">
        <v>2317</v>
      </c>
      <c r="G403" s="52" t="s">
        <v>31</v>
      </c>
      <c r="H403" s="52" t="s">
        <v>2908</v>
      </c>
      <c r="I403" s="49">
        <v>873210</v>
      </c>
      <c r="J403" s="58" t="str">
        <f>VLOOKUP(I403,[1]Hoja6!A$1:B$57,2,FALSE)</f>
        <v>RADIOGRAFIA DE DEDOS EN MANO</v>
      </c>
      <c r="K403" s="2"/>
      <c r="L403" s="2" t="s">
        <v>2116</v>
      </c>
      <c r="M403" s="2">
        <v>1</v>
      </c>
      <c r="N403" s="57"/>
      <c r="O403" s="57">
        <f>+N403*70%</f>
        <v>0</v>
      </c>
      <c r="P403" s="96">
        <f>+N403*30%</f>
        <v>0</v>
      </c>
      <c r="Q403" s="98">
        <v>58</v>
      </c>
      <c r="R403" s="97">
        <v>3.2</v>
      </c>
      <c r="S403" s="98">
        <v>2</v>
      </c>
      <c r="T403" s="98">
        <v>2</v>
      </c>
      <c r="U403" s="98">
        <v>300</v>
      </c>
      <c r="V403" s="2"/>
    </row>
    <row r="404" spans="1:22" x14ac:dyDescent="0.25">
      <c r="A404" s="44">
        <v>45469</v>
      </c>
      <c r="B404" s="51" t="s">
        <v>2909</v>
      </c>
      <c r="C404" s="52">
        <v>20675971</v>
      </c>
      <c r="D404" s="2" t="s">
        <v>33</v>
      </c>
      <c r="E404" s="2" t="s">
        <v>37</v>
      </c>
      <c r="F404" s="51" t="s">
        <v>16</v>
      </c>
      <c r="G404" s="52" t="s">
        <v>31</v>
      </c>
      <c r="H404" s="52" t="s">
        <v>2910</v>
      </c>
      <c r="I404" s="49">
        <v>873206</v>
      </c>
      <c r="J404" s="58" t="str">
        <f>VLOOKUP(I404,[1]Hoja6!A$1:B$57,2,FALSE)</f>
        <v>RADIOGRAFIA DE MUÑECA</v>
      </c>
      <c r="K404" s="2"/>
      <c r="L404" s="2" t="s">
        <v>2116</v>
      </c>
      <c r="M404" s="2">
        <v>1</v>
      </c>
      <c r="N404" s="57"/>
      <c r="O404" s="57">
        <f t="shared" ref="O404:O415" si="14">+N404*70%</f>
        <v>0</v>
      </c>
      <c r="P404" s="96">
        <f t="shared" ref="P404:P415" si="15">+N404*30%</f>
        <v>0</v>
      </c>
      <c r="Q404" s="98">
        <v>58</v>
      </c>
      <c r="R404" s="97">
        <v>3.2</v>
      </c>
      <c r="S404" s="98">
        <v>2</v>
      </c>
      <c r="T404" s="98">
        <v>2</v>
      </c>
      <c r="U404" s="98">
        <v>250</v>
      </c>
      <c r="V404" s="2"/>
    </row>
    <row r="405" spans="1:22" x14ac:dyDescent="0.25">
      <c r="A405" s="44">
        <v>45470</v>
      </c>
      <c r="B405" s="51" t="s">
        <v>2911</v>
      </c>
      <c r="C405" s="52">
        <v>1071162329</v>
      </c>
      <c r="D405" s="2" t="s">
        <v>33</v>
      </c>
      <c r="E405" s="2" t="s">
        <v>341</v>
      </c>
      <c r="F405" s="51" t="s">
        <v>10</v>
      </c>
      <c r="G405" s="52" t="s">
        <v>2148</v>
      </c>
      <c r="H405" s="52" t="s">
        <v>2912</v>
      </c>
      <c r="I405" s="49">
        <v>871040</v>
      </c>
      <c r="J405" s="58" t="str">
        <f>VLOOKUP(I405,[1]Hoja6!A$1:B$57,2,FALSE)</f>
        <v>RADIOGRAFIA DE COLUMNA LUMBOSACRA</v>
      </c>
      <c r="K405" s="2"/>
      <c r="L405" s="2" t="s">
        <v>13</v>
      </c>
      <c r="M405" s="2">
        <v>1</v>
      </c>
      <c r="N405" s="57">
        <v>101430</v>
      </c>
      <c r="O405" s="57">
        <f t="shared" si="14"/>
        <v>71001</v>
      </c>
      <c r="P405" s="96">
        <f t="shared" si="15"/>
        <v>30429</v>
      </c>
      <c r="Q405" s="98">
        <v>76</v>
      </c>
      <c r="R405" s="97">
        <v>40</v>
      </c>
      <c r="S405" s="98">
        <v>3</v>
      </c>
      <c r="T405" s="98">
        <v>3</v>
      </c>
      <c r="U405" s="98">
        <v>400</v>
      </c>
      <c r="V405" s="2"/>
    </row>
    <row r="406" spans="1:22" x14ac:dyDescent="0.25">
      <c r="A406" s="44">
        <v>45470</v>
      </c>
      <c r="B406" s="51" t="s">
        <v>2911</v>
      </c>
      <c r="C406" s="52">
        <v>1071162329</v>
      </c>
      <c r="D406" s="2" t="s">
        <v>33</v>
      </c>
      <c r="E406" s="2" t="s">
        <v>341</v>
      </c>
      <c r="F406" s="51" t="s">
        <v>10</v>
      </c>
      <c r="G406" s="52" t="s">
        <v>2148</v>
      </c>
      <c r="H406" s="52" t="s">
        <v>2912</v>
      </c>
      <c r="I406" s="49">
        <v>873411</v>
      </c>
      <c r="J406" s="58" t="str">
        <f>VLOOKUP(I406,[1]Hoja6!A$1:B$57,2,FALSE)</f>
        <v>RADIOGRAFIA DE PELVIS O  ARTICULACION COXO-FEMORAL  (AP, LATERAL )</v>
      </c>
      <c r="K406" s="2"/>
      <c r="L406" s="2" t="s">
        <v>13</v>
      </c>
      <c r="M406" s="2">
        <v>1</v>
      </c>
      <c r="N406" s="57">
        <v>55800</v>
      </c>
      <c r="O406" s="57">
        <f t="shared" si="14"/>
        <v>39060</v>
      </c>
      <c r="P406" s="96">
        <f t="shared" si="15"/>
        <v>16740</v>
      </c>
      <c r="Q406" s="98">
        <v>75</v>
      </c>
      <c r="R406" s="97">
        <v>32</v>
      </c>
      <c r="S406" s="98">
        <v>1</v>
      </c>
      <c r="T406" s="98">
        <v>1</v>
      </c>
      <c r="U406" s="98">
        <v>200</v>
      </c>
      <c r="V406" s="2"/>
    </row>
    <row r="407" spans="1:22" x14ac:dyDescent="0.25">
      <c r="A407" s="44">
        <v>45470</v>
      </c>
      <c r="B407" s="51" t="s">
        <v>2911</v>
      </c>
      <c r="C407" s="52">
        <v>1071162329</v>
      </c>
      <c r="D407" s="2" t="s">
        <v>33</v>
      </c>
      <c r="E407" s="2" t="s">
        <v>341</v>
      </c>
      <c r="F407" s="51" t="s">
        <v>10</v>
      </c>
      <c r="G407" s="52" t="s">
        <v>2148</v>
      </c>
      <c r="H407" s="52" t="s">
        <v>2912</v>
      </c>
      <c r="I407" s="49">
        <v>873412</v>
      </c>
      <c r="J407" s="58" t="str">
        <f>VLOOKUP(I407,[1]Hoja6!A$1:B$57,2,FALSE)</f>
        <v>RADIOGRAFIA DE PELVIS (CADERA) COMPARATIVA    (54)</v>
      </c>
      <c r="K407" s="2"/>
      <c r="L407" s="2" t="s">
        <v>13</v>
      </c>
      <c r="M407" s="2">
        <v>1</v>
      </c>
      <c r="N407" s="57">
        <v>29700</v>
      </c>
      <c r="O407" s="57">
        <f t="shared" si="14"/>
        <v>20790</v>
      </c>
      <c r="P407" s="96">
        <f t="shared" si="15"/>
        <v>8910</v>
      </c>
      <c r="Q407" s="98">
        <v>75</v>
      </c>
      <c r="R407" s="97">
        <v>32</v>
      </c>
      <c r="S407" s="98">
        <v>1</v>
      </c>
      <c r="T407" s="98">
        <v>1</v>
      </c>
      <c r="U407" s="98">
        <v>200</v>
      </c>
      <c r="V407" s="2"/>
    </row>
    <row r="408" spans="1:22" x14ac:dyDescent="0.25">
      <c r="A408" s="44">
        <v>45470</v>
      </c>
      <c r="B408" s="51" t="s">
        <v>2911</v>
      </c>
      <c r="C408" s="52">
        <v>1071162329</v>
      </c>
      <c r="D408" s="2" t="s">
        <v>33</v>
      </c>
      <c r="E408" s="2" t="s">
        <v>341</v>
      </c>
      <c r="F408" s="51" t="s">
        <v>10</v>
      </c>
      <c r="G408" s="52" t="s">
        <v>2148</v>
      </c>
      <c r="H408" s="52" t="s">
        <v>2912</v>
      </c>
      <c r="I408" s="49">
        <v>873444</v>
      </c>
      <c r="J408" s="58" t="e">
        <f>VLOOKUP(I408,[1]Hoja6!A$1:B$57,2,FALSE)</f>
        <v>#N/A</v>
      </c>
      <c r="K408" s="2"/>
      <c r="L408" s="2" t="s">
        <v>13</v>
      </c>
      <c r="M408" s="2">
        <v>1</v>
      </c>
      <c r="N408" s="57">
        <v>26730</v>
      </c>
      <c r="O408" s="57">
        <f t="shared" si="14"/>
        <v>18711</v>
      </c>
      <c r="P408" s="96">
        <f t="shared" si="15"/>
        <v>8019</v>
      </c>
      <c r="Q408" s="98">
        <v>75</v>
      </c>
      <c r="R408" s="97">
        <v>32</v>
      </c>
      <c r="S408" s="98">
        <v>1</v>
      </c>
      <c r="T408" s="98">
        <v>1</v>
      </c>
      <c r="U408" s="98">
        <v>200</v>
      </c>
      <c r="V408" s="2"/>
    </row>
    <row r="409" spans="1:22" x14ac:dyDescent="0.25">
      <c r="A409" s="44">
        <v>45470</v>
      </c>
      <c r="B409" s="51" t="s">
        <v>2913</v>
      </c>
      <c r="C409" s="52">
        <v>515538</v>
      </c>
      <c r="D409" s="2" t="s">
        <v>33</v>
      </c>
      <c r="E409" s="2" t="s">
        <v>29</v>
      </c>
      <c r="F409" s="51" t="s">
        <v>10</v>
      </c>
      <c r="G409" s="52" t="s">
        <v>2148</v>
      </c>
      <c r="H409" s="52" t="s">
        <v>2914</v>
      </c>
      <c r="I409" s="49">
        <v>873420</v>
      </c>
      <c r="J409" s="58" t="str">
        <f>VLOOKUP(I409,[1]Hoja6!A$1:B$57,2,FALSE)</f>
        <v>RADIOGRAFIA DE RODILLA AP, LATERAL</v>
      </c>
      <c r="K409" s="2"/>
      <c r="L409" s="2" t="s">
        <v>13</v>
      </c>
      <c r="M409" s="2">
        <v>1</v>
      </c>
      <c r="N409" s="57">
        <v>65700</v>
      </c>
      <c r="O409" s="57">
        <f t="shared" si="14"/>
        <v>45990</v>
      </c>
      <c r="P409" s="96">
        <f t="shared" si="15"/>
        <v>19710</v>
      </c>
      <c r="Q409" s="98">
        <v>60</v>
      </c>
      <c r="R409" s="97">
        <v>10</v>
      </c>
      <c r="S409" s="98">
        <v>2</v>
      </c>
      <c r="T409" s="98">
        <v>2</v>
      </c>
      <c r="U409" s="98">
        <v>300</v>
      </c>
      <c r="V409" s="2"/>
    </row>
    <row r="410" spans="1:22" x14ac:dyDescent="0.25">
      <c r="A410" s="44">
        <v>45470</v>
      </c>
      <c r="B410" s="51" t="s">
        <v>2915</v>
      </c>
      <c r="C410" s="52">
        <v>1071168210</v>
      </c>
      <c r="D410" s="2" t="s">
        <v>34</v>
      </c>
      <c r="E410" s="2" t="s">
        <v>114</v>
      </c>
      <c r="F410" s="51" t="s">
        <v>10</v>
      </c>
      <c r="G410" s="52" t="s">
        <v>2148</v>
      </c>
      <c r="H410" s="52" t="s">
        <v>2916</v>
      </c>
      <c r="I410" s="49">
        <v>871020</v>
      </c>
      <c r="J410" s="58" t="str">
        <f>VLOOKUP(I410,[1]Hoja6!A$1:B$57,2,FALSE)</f>
        <v>RADIOGRAFIA DE COLUMNA TORACICA</v>
      </c>
      <c r="K410" s="2"/>
      <c r="L410" s="2" t="s">
        <v>13</v>
      </c>
      <c r="M410" s="2">
        <v>1</v>
      </c>
      <c r="N410" s="57">
        <v>81270</v>
      </c>
      <c r="O410" s="57">
        <f t="shared" si="14"/>
        <v>56889</v>
      </c>
      <c r="P410" s="96">
        <f t="shared" si="15"/>
        <v>24381</v>
      </c>
      <c r="Q410" s="98">
        <v>70</v>
      </c>
      <c r="R410" s="98">
        <v>25</v>
      </c>
      <c r="S410" s="98">
        <v>2</v>
      </c>
      <c r="T410" s="98">
        <v>2</v>
      </c>
      <c r="U410" s="98">
        <v>400</v>
      </c>
      <c r="V410" s="2"/>
    </row>
    <row r="411" spans="1:22" x14ac:dyDescent="0.25">
      <c r="A411" s="44">
        <v>45470</v>
      </c>
      <c r="B411" s="51" t="s">
        <v>2915</v>
      </c>
      <c r="C411" s="52">
        <v>1071168210</v>
      </c>
      <c r="D411" s="2" t="s">
        <v>34</v>
      </c>
      <c r="E411" s="2" t="s">
        <v>114</v>
      </c>
      <c r="F411" s="51" t="s">
        <v>10</v>
      </c>
      <c r="G411" s="52" t="s">
        <v>2148</v>
      </c>
      <c r="H411" s="52" t="s">
        <v>2916</v>
      </c>
      <c r="I411" s="49">
        <v>871030</v>
      </c>
      <c r="J411" s="58" t="str">
        <f>VLOOKUP(I411,[1]Hoja6!A$1:B$57,2,FALSE)</f>
        <v>RADIOGRAFIA DE COLUMNA DORSAL</v>
      </c>
      <c r="K411" s="2"/>
      <c r="L411" s="2" t="s">
        <v>13</v>
      </c>
      <c r="M411" s="2">
        <v>1</v>
      </c>
      <c r="N411" s="57">
        <v>81270</v>
      </c>
      <c r="O411" s="57">
        <f t="shared" si="14"/>
        <v>56889</v>
      </c>
      <c r="P411" s="96">
        <f t="shared" si="15"/>
        <v>24381</v>
      </c>
      <c r="Q411" s="98">
        <v>70</v>
      </c>
      <c r="R411" s="98">
        <v>25</v>
      </c>
      <c r="S411" s="98">
        <v>2</v>
      </c>
      <c r="T411" s="98">
        <v>2</v>
      </c>
      <c r="U411" s="98">
        <v>400</v>
      </c>
      <c r="V411" s="2"/>
    </row>
    <row r="412" spans="1:22" x14ac:dyDescent="0.25">
      <c r="A412" s="44">
        <v>45470</v>
      </c>
      <c r="B412" s="60" t="s">
        <v>2917</v>
      </c>
      <c r="C412" s="61">
        <v>1071170564</v>
      </c>
      <c r="D412" s="2" t="s">
        <v>33</v>
      </c>
      <c r="E412" s="2" t="s">
        <v>192</v>
      </c>
      <c r="F412" s="51" t="s">
        <v>16</v>
      </c>
      <c r="G412" s="52" t="s">
        <v>2148</v>
      </c>
      <c r="H412" s="52" t="s">
        <v>2918</v>
      </c>
      <c r="I412" s="49">
        <v>871121</v>
      </c>
      <c r="J412" s="58" t="str">
        <f>VLOOKUP(I412,[1]Hoja6!A$1:B$57,2,FALSE)</f>
        <v>RADIOGRAFIA DE TORAX (P.A.O A.P.Y LATERAL, DECUBITO LATERAL, OBLICUAS O LATERAL CON BARIO)</v>
      </c>
      <c r="K412" s="2"/>
      <c r="L412" s="2" t="s">
        <v>13</v>
      </c>
      <c r="M412" s="2">
        <v>1</v>
      </c>
      <c r="N412" s="57">
        <v>83200</v>
      </c>
      <c r="O412" s="57">
        <f t="shared" si="14"/>
        <v>58239.999999999993</v>
      </c>
      <c r="P412" s="96">
        <f t="shared" si="15"/>
        <v>24960</v>
      </c>
      <c r="Q412" s="98">
        <v>80</v>
      </c>
      <c r="R412" s="98">
        <v>2.5</v>
      </c>
      <c r="S412" s="98">
        <v>2</v>
      </c>
      <c r="T412" s="98">
        <v>2</v>
      </c>
      <c r="U412" s="98">
        <v>700</v>
      </c>
      <c r="V412" s="2"/>
    </row>
    <row r="413" spans="1:22" x14ac:dyDescent="0.25">
      <c r="A413" s="44">
        <v>45470</v>
      </c>
      <c r="B413" s="60" t="s">
        <v>2917</v>
      </c>
      <c r="C413" s="61">
        <v>1071170564</v>
      </c>
      <c r="D413" s="2" t="s">
        <v>33</v>
      </c>
      <c r="E413" s="2" t="s">
        <v>192</v>
      </c>
      <c r="F413" s="51" t="s">
        <v>16</v>
      </c>
      <c r="G413" s="52" t="s">
        <v>2148</v>
      </c>
      <c r="H413" s="52" t="s">
        <v>2918</v>
      </c>
      <c r="I413" s="49">
        <v>873412</v>
      </c>
      <c r="J413" s="58" t="str">
        <f>VLOOKUP(I413,[1]Hoja6!A$1:B$57,2,FALSE)</f>
        <v>RADIOGRAFIA DE PELVIS (CADERA) COMPARATIVA    (54)</v>
      </c>
      <c r="K413" s="2"/>
      <c r="L413" s="2" t="s">
        <v>13</v>
      </c>
      <c r="M413" s="2">
        <v>1</v>
      </c>
      <c r="N413" s="57">
        <v>34320</v>
      </c>
      <c r="O413" s="57">
        <f t="shared" si="14"/>
        <v>24024</v>
      </c>
      <c r="P413" s="96">
        <f t="shared" si="15"/>
        <v>10296</v>
      </c>
      <c r="Q413" s="98">
        <v>60</v>
      </c>
      <c r="R413" s="98">
        <v>20</v>
      </c>
      <c r="S413" s="98">
        <v>2</v>
      </c>
      <c r="T413" s="98">
        <v>2</v>
      </c>
      <c r="U413" s="98">
        <v>300</v>
      </c>
      <c r="V413" s="2"/>
    </row>
    <row r="414" spans="1:22" x14ac:dyDescent="0.25">
      <c r="A414" s="44">
        <v>45470</v>
      </c>
      <c r="B414" s="60" t="s">
        <v>2917</v>
      </c>
      <c r="C414" s="61">
        <v>1071170564</v>
      </c>
      <c r="D414" s="2" t="s">
        <v>33</v>
      </c>
      <c r="E414" s="2" t="s">
        <v>192</v>
      </c>
      <c r="F414" s="51" t="s">
        <v>16</v>
      </c>
      <c r="G414" s="52" t="s">
        <v>2148</v>
      </c>
      <c r="H414" s="52" t="s">
        <v>2918</v>
      </c>
      <c r="I414" s="49">
        <v>873411</v>
      </c>
      <c r="J414" s="58" t="str">
        <f>VLOOKUP(I414,[1]Hoja6!A$1:B$57,2,FALSE)</f>
        <v>RADIOGRAFIA DE PELVIS O  ARTICULACION COXO-FEMORAL  (AP, LATERAL )</v>
      </c>
      <c r="K414" s="2"/>
      <c r="L414" s="2" t="s">
        <v>13</v>
      </c>
      <c r="M414" s="2">
        <v>1</v>
      </c>
      <c r="N414" s="57">
        <v>64480</v>
      </c>
      <c r="O414" s="57">
        <f t="shared" si="14"/>
        <v>45136</v>
      </c>
      <c r="P414" s="96">
        <f t="shared" si="15"/>
        <v>19344</v>
      </c>
      <c r="Q414" s="98">
        <v>60</v>
      </c>
      <c r="R414" s="98">
        <v>20</v>
      </c>
      <c r="S414" s="98">
        <v>2</v>
      </c>
      <c r="T414" s="98">
        <v>2</v>
      </c>
      <c r="U414" s="98">
        <v>300</v>
      </c>
      <c r="V414" s="2"/>
    </row>
    <row r="415" spans="1:22" x14ac:dyDescent="0.25">
      <c r="A415" s="44">
        <v>45470</v>
      </c>
      <c r="B415" s="60" t="s">
        <v>2917</v>
      </c>
      <c r="C415" s="61">
        <v>1071170564</v>
      </c>
      <c r="D415" s="2" t="s">
        <v>33</v>
      </c>
      <c r="E415" s="2" t="s">
        <v>192</v>
      </c>
      <c r="F415" s="51" t="s">
        <v>16</v>
      </c>
      <c r="G415" s="52" t="s">
        <v>2148</v>
      </c>
      <c r="H415" s="52" t="s">
        <v>2918</v>
      </c>
      <c r="I415" s="49">
        <v>873422</v>
      </c>
      <c r="J415" s="58" t="str">
        <f>VLOOKUP(I415,[1]Hoja6!A$1:B$57,2,FALSE)</f>
        <v>RADIOGRAFIA DE RODILLAS COMPARATIVAS POSICION VERTICAL (UNICAMENTE VISTA ANTEROPOSTERIOR)    (54)</v>
      </c>
      <c r="K415" s="2"/>
      <c r="L415" s="2" t="s">
        <v>13</v>
      </c>
      <c r="M415" s="2">
        <v>1</v>
      </c>
      <c r="N415" s="57">
        <v>34320</v>
      </c>
      <c r="O415" s="57">
        <f t="shared" si="14"/>
        <v>24024</v>
      </c>
      <c r="P415" s="96">
        <f t="shared" si="15"/>
        <v>10296</v>
      </c>
      <c r="Q415" s="98">
        <v>55</v>
      </c>
      <c r="R415" s="98">
        <v>8</v>
      </c>
      <c r="S415" s="98">
        <v>2</v>
      </c>
      <c r="T415" s="98">
        <v>2</v>
      </c>
      <c r="U415" s="98">
        <v>400</v>
      </c>
      <c r="V415" s="2"/>
    </row>
    <row r="416" spans="1:22" x14ac:dyDescent="0.25">
      <c r="A416" s="44">
        <v>45470</v>
      </c>
      <c r="B416" s="60" t="s">
        <v>2917</v>
      </c>
      <c r="C416" s="61">
        <v>1071170564</v>
      </c>
      <c r="D416" s="2" t="s">
        <v>33</v>
      </c>
      <c r="E416" s="2" t="s">
        <v>192</v>
      </c>
      <c r="F416" s="51" t="s">
        <v>16</v>
      </c>
      <c r="G416" s="52" t="s">
        <v>2148</v>
      </c>
      <c r="H416" s="52" t="s">
        <v>2918</v>
      </c>
      <c r="I416" s="49">
        <v>873420</v>
      </c>
      <c r="J416" s="58" t="str">
        <f>VLOOKUP(I416,[1]Hoja6!A$1:B$57,2,FALSE)</f>
        <v>RADIOGRAFIA DE RODILLA AP, LATERAL</v>
      </c>
      <c r="K416" s="2"/>
      <c r="L416" s="2" t="s">
        <v>13</v>
      </c>
      <c r="M416" s="2">
        <v>1</v>
      </c>
      <c r="N416" s="57">
        <v>75920</v>
      </c>
      <c r="O416" s="57">
        <f t="shared" ref="O416:O435" si="16">+N416*70%</f>
        <v>53144</v>
      </c>
      <c r="P416" s="96">
        <f t="shared" ref="P416:P435" si="17">+N416*30%</f>
        <v>22776</v>
      </c>
      <c r="Q416" s="98">
        <v>55</v>
      </c>
      <c r="R416" s="98">
        <v>8</v>
      </c>
      <c r="S416" s="98">
        <v>2</v>
      </c>
      <c r="T416" s="98">
        <v>2</v>
      </c>
      <c r="U416" s="98">
        <v>400</v>
      </c>
      <c r="V416" s="2"/>
    </row>
    <row r="417" spans="1:22" x14ac:dyDescent="0.25">
      <c r="A417" s="44">
        <v>45470</v>
      </c>
      <c r="B417" s="51" t="s">
        <v>2919</v>
      </c>
      <c r="C417" s="52">
        <v>19065247</v>
      </c>
      <c r="D417" s="2" t="s">
        <v>34</v>
      </c>
      <c r="E417" s="2" t="s">
        <v>484</v>
      </c>
      <c r="F417" s="51" t="s">
        <v>16</v>
      </c>
      <c r="G417" s="52" t="s">
        <v>217</v>
      </c>
      <c r="H417" s="52" t="s">
        <v>2920</v>
      </c>
      <c r="I417" s="49">
        <v>870001</v>
      </c>
      <c r="J417" s="58" t="str">
        <f>VLOOKUP(I417,[1]Hoja6!A$1:B$57,2,FALSE)</f>
        <v>RADIOGRAFIA DE CRANEO SIMPLE</v>
      </c>
      <c r="K417" s="2"/>
      <c r="L417" s="2" t="s">
        <v>13</v>
      </c>
      <c r="M417" s="2">
        <v>1</v>
      </c>
      <c r="N417" s="57">
        <v>0</v>
      </c>
      <c r="O417" s="57">
        <f t="shared" si="16"/>
        <v>0</v>
      </c>
      <c r="P417" s="96">
        <f t="shared" si="17"/>
        <v>0</v>
      </c>
      <c r="Q417" s="98">
        <v>70</v>
      </c>
      <c r="R417" s="98">
        <v>32</v>
      </c>
      <c r="S417" s="98">
        <v>2</v>
      </c>
      <c r="T417" s="98">
        <v>2</v>
      </c>
      <c r="U417" s="98">
        <v>550</v>
      </c>
      <c r="V417" s="2"/>
    </row>
    <row r="418" spans="1:22" x14ac:dyDescent="0.25">
      <c r="A418" s="44">
        <v>45470</v>
      </c>
      <c r="B418" s="51" t="s">
        <v>2919</v>
      </c>
      <c r="C418" s="52">
        <v>19065247</v>
      </c>
      <c r="D418" s="2" t="s">
        <v>34</v>
      </c>
      <c r="E418" s="2" t="s">
        <v>484</v>
      </c>
      <c r="F418" s="51" t="s">
        <v>16</v>
      </c>
      <c r="G418" s="52" t="s">
        <v>217</v>
      </c>
      <c r="H418" s="52" t="s">
        <v>2920</v>
      </c>
      <c r="I418" s="49">
        <v>873210</v>
      </c>
      <c r="J418" s="58" t="str">
        <f>VLOOKUP(I418,[1]Hoja6!A$1:B$57,2,FALSE)</f>
        <v>RADIOGRAFIA DE DEDOS EN MANO</v>
      </c>
      <c r="K418" s="2"/>
      <c r="L418" s="2" t="s">
        <v>13</v>
      </c>
      <c r="M418" s="2">
        <v>1</v>
      </c>
      <c r="N418" s="57">
        <v>0</v>
      </c>
      <c r="O418" s="57">
        <f t="shared" si="16"/>
        <v>0</v>
      </c>
      <c r="P418" s="96">
        <f t="shared" si="17"/>
        <v>0</v>
      </c>
      <c r="Q418" s="98">
        <v>50</v>
      </c>
      <c r="R418" s="98">
        <v>5</v>
      </c>
      <c r="S418" s="98">
        <v>2</v>
      </c>
      <c r="T418" s="98">
        <v>2</v>
      </c>
      <c r="U418" s="98">
        <v>400</v>
      </c>
      <c r="V418" s="2"/>
    </row>
    <row r="419" spans="1:22" x14ac:dyDescent="0.25">
      <c r="A419" s="44">
        <v>45470</v>
      </c>
      <c r="B419" s="52" t="s">
        <v>2919</v>
      </c>
      <c r="C419" s="52">
        <v>19065247</v>
      </c>
      <c r="D419" s="32" t="s">
        <v>34</v>
      </c>
      <c r="E419" s="32" t="s">
        <v>484</v>
      </c>
      <c r="F419" s="52" t="s">
        <v>16</v>
      </c>
      <c r="G419" s="3" t="s">
        <v>217</v>
      </c>
      <c r="H419" s="3" t="s">
        <v>2920</v>
      </c>
      <c r="I419" s="49">
        <v>873412</v>
      </c>
      <c r="J419" s="58" t="str">
        <f>VLOOKUP(I419,[1]Hoja6!A$1:B$57,2,FALSE)</f>
        <v>RADIOGRAFIA DE PELVIS (CADERA) COMPARATIVA    (54)</v>
      </c>
      <c r="K419" s="2"/>
      <c r="L419" s="2" t="s">
        <v>13</v>
      </c>
      <c r="M419" s="2">
        <v>1</v>
      </c>
      <c r="N419" s="57">
        <v>0</v>
      </c>
      <c r="O419" s="57">
        <f t="shared" si="16"/>
        <v>0</v>
      </c>
      <c r="P419" s="96">
        <f t="shared" si="17"/>
        <v>0</v>
      </c>
      <c r="Q419" s="98">
        <v>70</v>
      </c>
      <c r="R419" s="98">
        <v>32</v>
      </c>
      <c r="S419" s="98">
        <v>2</v>
      </c>
      <c r="T419" s="98">
        <v>2</v>
      </c>
      <c r="U419" s="98">
        <v>350</v>
      </c>
      <c r="V419" s="2"/>
    </row>
    <row r="420" spans="1:22" x14ac:dyDescent="0.25">
      <c r="A420" s="44">
        <v>45470</v>
      </c>
      <c r="B420" s="3" t="s">
        <v>2921</v>
      </c>
      <c r="C420" s="3">
        <v>1081060103</v>
      </c>
      <c r="D420" s="32" t="s">
        <v>33</v>
      </c>
      <c r="E420" s="32" t="s">
        <v>114</v>
      </c>
      <c r="F420" s="3" t="s">
        <v>44</v>
      </c>
      <c r="G420" s="3" t="s">
        <v>2148</v>
      </c>
      <c r="H420" s="3" t="s">
        <v>2922</v>
      </c>
      <c r="I420" s="49">
        <v>873303</v>
      </c>
      <c r="J420" s="58" t="str">
        <f>VLOOKUP(I420,[1]Hoja6!A$1:B$57,2,FALSE)</f>
        <v>RADIOGRAFIA COMPARATIVA DE PIES CON APOYO (AP Y LATERAL)</v>
      </c>
      <c r="K420" s="2"/>
      <c r="L420" s="2" t="s">
        <v>13</v>
      </c>
      <c r="M420" s="2">
        <v>1</v>
      </c>
      <c r="N420" s="57">
        <v>29700</v>
      </c>
      <c r="O420" s="57">
        <f t="shared" si="16"/>
        <v>20790</v>
      </c>
      <c r="P420" s="96">
        <f t="shared" si="17"/>
        <v>8910</v>
      </c>
      <c r="Q420" s="98">
        <v>50</v>
      </c>
      <c r="R420" s="98">
        <v>5</v>
      </c>
      <c r="S420" s="98">
        <v>2</v>
      </c>
      <c r="T420" s="98">
        <v>2</v>
      </c>
      <c r="U420" s="98">
        <v>700</v>
      </c>
      <c r="V420" s="2"/>
    </row>
    <row r="421" spans="1:22" x14ac:dyDescent="0.25">
      <c r="A421" s="44">
        <v>45470</v>
      </c>
      <c r="B421" s="3" t="s">
        <v>2921</v>
      </c>
      <c r="C421" s="3">
        <v>1081060103</v>
      </c>
      <c r="D421" s="32" t="s">
        <v>33</v>
      </c>
      <c r="E421" s="32" t="s">
        <v>114</v>
      </c>
      <c r="F421" s="3" t="s">
        <v>44</v>
      </c>
      <c r="G421" s="3" t="s">
        <v>2148</v>
      </c>
      <c r="H421" s="3" t="s">
        <v>2922</v>
      </c>
      <c r="I421" s="49">
        <v>873333</v>
      </c>
      <c r="J421" s="58" t="str">
        <f>VLOOKUP(I421,[1]Hoja6!A$1:B$57,2,FALSE)</f>
        <v>RADIOGRAFÍA DE PIE (AP, LATERAL Y OBLICUA)</v>
      </c>
      <c r="K421" s="2"/>
      <c r="L421" s="2" t="s">
        <v>13</v>
      </c>
      <c r="M421" s="2">
        <v>1</v>
      </c>
      <c r="N421" s="57">
        <v>65880</v>
      </c>
      <c r="O421" s="57">
        <f t="shared" si="16"/>
        <v>46116</v>
      </c>
      <c r="P421" s="96">
        <f t="shared" si="17"/>
        <v>19764</v>
      </c>
      <c r="Q421" s="98">
        <v>50</v>
      </c>
      <c r="R421" s="98">
        <v>5</v>
      </c>
      <c r="S421" s="98">
        <v>2</v>
      </c>
      <c r="T421" s="98">
        <v>2</v>
      </c>
      <c r="U421" s="98">
        <v>700</v>
      </c>
      <c r="V421" s="2"/>
    </row>
    <row r="422" spans="1:22" x14ac:dyDescent="0.25">
      <c r="A422" s="44">
        <v>45470</v>
      </c>
      <c r="B422" s="3" t="s">
        <v>2921</v>
      </c>
      <c r="C422" s="3">
        <v>1081060103</v>
      </c>
      <c r="D422" s="32" t="s">
        <v>33</v>
      </c>
      <c r="E422" s="32" t="s">
        <v>114</v>
      </c>
      <c r="F422" s="3" t="s">
        <v>44</v>
      </c>
      <c r="G422" s="3" t="s">
        <v>2148</v>
      </c>
      <c r="H422" s="3" t="s">
        <v>2922</v>
      </c>
      <c r="I422" s="49">
        <v>873411</v>
      </c>
      <c r="J422" s="58" t="str">
        <f>VLOOKUP(I422,[1]Hoja6!A$1:B$57,2,FALSE)</f>
        <v>RADIOGRAFIA DE PELVIS O  ARTICULACION COXO-FEMORAL  (AP, LATERAL )</v>
      </c>
      <c r="K422" s="2"/>
      <c r="L422" s="2" t="s">
        <v>13</v>
      </c>
      <c r="M422" s="2">
        <v>1</v>
      </c>
      <c r="N422" s="57">
        <v>75540</v>
      </c>
      <c r="O422" s="57">
        <f t="shared" si="16"/>
        <v>52878</v>
      </c>
      <c r="P422" s="96">
        <f t="shared" si="17"/>
        <v>22662</v>
      </c>
      <c r="Q422" s="98">
        <v>70</v>
      </c>
      <c r="R422" s="98">
        <v>32</v>
      </c>
      <c r="S422" s="98">
        <v>2</v>
      </c>
      <c r="T422" s="98">
        <v>2</v>
      </c>
      <c r="U422" s="98">
        <v>650</v>
      </c>
      <c r="V422" s="2"/>
    </row>
    <row r="423" spans="1:22" x14ac:dyDescent="0.25">
      <c r="A423" s="44">
        <v>45470</v>
      </c>
      <c r="B423" s="3" t="s">
        <v>2921</v>
      </c>
      <c r="C423" s="3">
        <v>1081060103</v>
      </c>
      <c r="D423" s="32" t="s">
        <v>33</v>
      </c>
      <c r="E423" s="32" t="s">
        <v>114</v>
      </c>
      <c r="F423" s="3" t="s">
        <v>44</v>
      </c>
      <c r="G423" s="3" t="s">
        <v>2148</v>
      </c>
      <c r="H423" s="3" t="s">
        <v>2922</v>
      </c>
      <c r="I423" s="49">
        <v>873412</v>
      </c>
      <c r="J423" s="58" t="str">
        <f>VLOOKUP(I423,[1]Hoja6!A$1:B$57,2,FALSE)</f>
        <v>RADIOGRAFIA DE PELVIS (CADERA) COMPARATIVA    (54)</v>
      </c>
      <c r="K423" s="2"/>
      <c r="L423" s="2" t="s">
        <v>13</v>
      </c>
      <c r="M423" s="2">
        <v>1</v>
      </c>
      <c r="N423" s="57">
        <v>38610</v>
      </c>
      <c r="O423" s="57">
        <f t="shared" si="16"/>
        <v>27027</v>
      </c>
      <c r="P423" s="96">
        <f t="shared" si="17"/>
        <v>11583</v>
      </c>
      <c r="Q423" s="98">
        <v>70</v>
      </c>
      <c r="R423" s="98">
        <v>32</v>
      </c>
      <c r="S423" s="98">
        <v>2</v>
      </c>
      <c r="T423" s="98">
        <v>2</v>
      </c>
      <c r="U423" s="98">
        <v>250</v>
      </c>
      <c r="V423" s="2"/>
    </row>
    <row r="424" spans="1:22" x14ac:dyDescent="0.25">
      <c r="A424" s="44">
        <v>45470</v>
      </c>
      <c r="B424" s="3" t="s">
        <v>2921</v>
      </c>
      <c r="C424" s="3">
        <v>1081060103</v>
      </c>
      <c r="D424" s="32" t="s">
        <v>33</v>
      </c>
      <c r="E424" s="32" t="s">
        <v>114</v>
      </c>
      <c r="F424" s="3" t="s">
        <v>44</v>
      </c>
      <c r="G424" s="3" t="s">
        <v>2148</v>
      </c>
      <c r="H424" s="3" t="s">
        <v>2922</v>
      </c>
      <c r="I424" s="49">
        <v>873422</v>
      </c>
      <c r="J424" s="58" t="str">
        <f>VLOOKUP(I424,[1]Hoja6!A$1:B$57,2,FALSE)</f>
        <v>RADIOGRAFIA DE RODILLAS COMPARATIVAS POSICION VERTICAL (UNICAMENTE VISTA ANTEROPOSTERIOR)    (54)</v>
      </c>
      <c r="K424" s="2"/>
      <c r="L424" s="2" t="s">
        <v>13</v>
      </c>
      <c r="M424" s="2">
        <v>1</v>
      </c>
      <c r="N424" s="57">
        <v>38610</v>
      </c>
      <c r="O424" s="57">
        <f t="shared" si="16"/>
        <v>27027</v>
      </c>
      <c r="P424" s="96">
        <f t="shared" si="17"/>
        <v>11583</v>
      </c>
      <c r="Q424" s="98">
        <v>60</v>
      </c>
      <c r="R424" s="98">
        <v>10</v>
      </c>
      <c r="S424" s="98">
        <v>2</v>
      </c>
      <c r="T424" s="98">
        <v>2</v>
      </c>
      <c r="U424" s="98">
        <v>300</v>
      </c>
      <c r="V424" s="2"/>
    </row>
    <row r="425" spans="1:22" x14ac:dyDescent="0.25">
      <c r="A425" s="44">
        <v>45470</v>
      </c>
      <c r="B425" s="3" t="s">
        <v>2921</v>
      </c>
      <c r="C425" s="3">
        <v>1081060103</v>
      </c>
      <c r="D425" s="32" t="s">
        <v>33</v>
      </c>
      <c r="E425" s="32" t="s">
        <v>114</v>
      </c>
      <c r="F425" s="3" t="s">
        <v>44</v>
      </c>
      <c r="G425" s="3" t="s">
        <v>2148</v>
      </c>
      <c r="H425" s="3" t="s">
        <v>2922</v>
      </c>
      <c r="I425" s="49">
        <v>873420</v>
      </c>
      <c r="J425" s="58" t="str">
        <f>VLOOKUP(I425,[1]Hoja6!A$1:B$57,2,FALSE)</f>
        <v>RADIOGRAFIA DE RODILLA AP, LATERAL</v>
      </c>
      <c r="K425" s="2"/>
      <c r="L425" s="2" t="s">
        <v>13</v>
      </c>
      <c r="M425" s="2">
        <v>1</v>
      </c>
      <c r="N425" s="57">
        <v>85410</v>
      </c>
      <c r="O425" s="57">
        <f t="shared" si="16"/>
        <v>59786.999999999993</v>
      </c>
      <c r="P425" s="96">
        <f t="shared" si="17"/>
        <v>25623</v>
      </c>
      <c r="Q425" s="98">
        <v>60</v>
      </c>
      <c r="R425" s="98">
        <v>10</v>
      </c>
      <c r="S425" s="98">
        <v>2</v>
      </c>
      <c r="T425" s="98">
        <v>2</v>
      </c>
      <c r="U425" s="98">
        <v>300</v>
      </c>
      <c r="V425" s="2"/>
    </row>
    <row r="426" spans="1:22" x14ac:dyDescent="0.25">
      <c r="A426" s="44">
        <v>45470</v>
      </c>
      <c r="B426" s="8" t="s">
        <v>2923</v>
      </c>
      <c r="C426" s="3">
        <v>80377419</v>
      </c>
      <c r="D426" s="32" t="s">
        <v>33</v>
      </c>
      <c r="E426" s="32" t="s">
        <v>238</v>
      </c>
      <c r="F426" s="3" t="s">
        <v>2324</v>
      </c>
      <c r="G426" s="3" t="s">
        <v>217</v>
      </c>
      <c r="H426" s="3" t="s">
        <v>2924</v>
      </c>
      <c r="I426" s="49">
        <v>873210</v>
      </c>
      <c r="J426" s="58" t="str">
        <f>VLOOKUP(I426,[1]Hoja6!A$1:B$57,2,FALSE)</f>
        <v>RADIOGRAFIA DE DEDOS EN MANO</v>
      </c>
      <c r="K426" s="2"/>
      <c r="L426" s="2" t="s">
        <v>13</v>
      </c>
      <c r="M426" s="2">
        <v>1</v>
      </c>
      <c r="N426" s="57">
        <v>0</v>
      </c>
      <c r="O426" s="57">
        <f t="shared" si="16"/>
        <v>0</v>
      </c>
      <c r="P426" s="96">
        <f t="shared" si="17"/>
        <v>0</v>
      </c>
      <c r="Q426" s="98">
        <v>46</v>
      </c>
      <c r="R426" s="98">
        <v>5</v>
      </c>
      <c r="S426" s="98">
        <v>2</v>
      </c>
      <c r="T426" s="98">
        <v>2</v>
      </c>
      <c r="U426" s="98">
        <v>250</v>
      </c>
      <c r="V426" s="2"/>
    </row>
    <row r="427" spans="1:22" x14ac:dyDescent="0.25">
      <c r="A427" s="44">
        <v>45470</v>
      </c>
      <c r="B427" s="3" t="s">
        <v>2925</v>
      </c>
      <c r="C427" s="3">
        <v>35221495</v>
      </c>
      <c r="D427" s="32" t="s">
        <v>33</v>
      </c>
      <c r="E427" s="32" t="s">
        <v>224</v>
      </c>
      <c r="F427" s="3" t="s">
        <v>16</v>
      </c>
      <c r="G427" s="3" t="s">
        <v>217</v>
      </c>
      <c r="H427" s="3" t="s">
        <v>2926</v>
      </c>
      <c r="I427" s="49">
        <v>873210</v>
      </c>
      <c r="J427" s="58" t="str">
        <f>VLOOKUP(I427,[1]Hoja6!A$1:B$57,2,FALSE)</f>
        <v>RADIOGRAFIA DE DEDOS EN MANO</v>
      </c>
      <c r="K427" s="2"/>
      <c r="L427" s="2" t="s">
        <v>13</v>
      </c>
      <c r="M427" s="2">
        <v>1</v>
      </c>
      <c r="N427" s="57">
        <v>0</v>
      </c>
      <c r="O427" s="57">
        <f t="shared" si="16"/>
        <v>0</v>
      </c>
      <c r="P427" s="96">
        <f t="shared" si="17"/>
        <v>0</v>
      </c>
      <c r="Q427" s="98">
        <v>45</v>
      </c>
      <c r="R427" s="98">
        <v>5</v>
      </c>
      <c r="S427" s="98">
        <v>2</v>
      </c>
      <c r="T427" s="98">
        <v>2</v>
      </c>
      <c r="U427" s="98">
        <v>250</v>
      </c>
      <c r="V427" s="2"/>
    </row>
    <row r="428" spans="1:22" x14ac:dyDescent="0.25">
      <c r="A428" s="44">
        <v>45470</v>
      </c>
      <c r="B428" s="3" t="s">
        <v>2927</v>
      </c>
      <c r="C428" s="3">
        <v>39627194</v>
      </c>
      <c r="D428" s="2" t="s">
        <v>34</v>
      </c>
      <c r="E428" s="2" t="s">
        <v>292</v>
      </c>
      <c r="F428" s="3" t="s">
        <v>44</v>
      </c>
      <c r="G428" s="3" t="s">
        <v>2148</v>
      </c>
      <c r="H428" s="3" t="s">
        <v>2928</v>
      </c>
      <c r="I428" s="49">
        <v>871121</v>
      </c>
      <c r="J428" s="58" t="str">
        <f>VLOOKUP(I428,[1]Hoja6!A$1:B$57,2,FALSE)</f>
        <v>RADIOGRAFIA DE TORAX (P.A.O A.P.Y LATERAL, DECUBITO LATERAL, OBLICUAS O LATERAL CON BARIO)</v>
      </c>
      <c r="K428" s="2"/>
      <c r="L428" s="2" t="s">
        <v>13</v>
      </c>
      <c r="M428" s="2">
        <v>1</v>
      </c>
      <c r="N428" s="57">
        <v>93600</v>
      </c>
      <c r="O428" s="57">
        <f t="shared" si="16"/>
        <v>65519.999999999993</v>
      </c>
      <c r="P428" s="96">
        <f t="shared" si="17"/>
        <v>28080</v>
      </c>
      <c r="Q428" s="98">
        <v>92</v>
      </c>
      <c r="R428" s="98">
        <v>4</v>
      </c>
      <c r="S428" s="98">
        <v>2</v>
      </c>
      <c r="T428" s="98">
        <v>2</v>
      </c>
      <c r="U428" s="98">
        <v>750</v>
      </c>
      <c r="V428" s="2"/>
    </row>
    <row r="429" spans="1:22" x14ac:dyDescent="0.25">
      <c r="A429" s="44">
        <v>45470</v>
      </c>
      <c r="B429" s="3" t="s">
        <v>2929</v>
      </c>
      <c r="C429" s="3">
        <v>4079755</v>
      </c>
      <c r="D429" s="2" t="s">
        <v>34</v>
      </c>
      <c r="E429" s="2" t="s">
        <v>29</v>
      </c>
      <c r="F429" s="3" t="s">
        <v>44</v>
      </c>
      <c r="G429" s="3" t="s">
        <v>217</v>
      </c>
      <c r="H429" s="3" t="s">
        <v>2930</v>
      </c>
      <c r="I429" s="3">
        <v>871121</v>
      </c>
      <c r="J429" s="58" t="str">
        <f>VLOOKUP(I429,[1]Hoja6!A$1:B$57,2,FALSE)</f>
        <v>RADIOGRAFIA DE TORAX (P.A.O A.P.Y LATERAL, DECUBITO LATERAL, OBLICUAS O LATERAL CON BARIO)</v>
      </c>
      <c r="K429" s="2"/>
      <c r="L429" s="2" t="s">
        <v>13</v>
      </c>
      <c r="M429" s="2">
        <v>1</v>
      </c>
      <c r="N429" s="57">
        <v>0</v>
      </c>
      <c r="O429" s="57">
        <f t="shared" si="16"/>
        <v>0</v>
      </c>
      <c r="P429" s="96">
        <f t="shared" si="17"/>
        <v>0</v>
      </c>
      <c r="Q429" s="98">
        <v>92</v>
      </c>
      <c r="R429" s="98">
        <v>4</v>
      </c>
      <c r="S429" s="98">
        <v>2</v>
      </c>
      <c r="T429" s="98">
        <v>2</v>
      </c>
      <c r="U429" s="98">
        <v>750</v>
      </c>
      <c r="V429" s="2"/>
    </row>
    <row r="430" spans="1:22" x14ac:dyDescent="0.25">
      <c r="A430" s="44">
        <v>45470</v>
      </c>
      <c r="B430" s="3" t="s">
        <v>2931</v>
      </c>
      <c r="C430" s="3">
        <v>1141340686</v>
      </c>
      <c r="D430" s="32" t="s">
        <v>34</v>
      </c>
      <c r="E430" s="32" t="s">
        <v>114</v>
      </c>
      <c r="F430" s="3" t="s">
        <v>10</v>
      </c>
      <c r="G430" s="3" t="s">
        <v>217</v>
      </c>
      <c r="H430" s="3" t="s">
        <v>2932</v>
      </c>
      <c r="I430" s="3">
        <v>873431</v>
      </c>
      <c r="J430" s="58" t="str">
        <f>VLOOKUP(I430,[1]Hoja6!A$1:B$57,2,FALSE)</f>
        <v>RADIOGRAFIA DE TOBILLO AP LATERAL Y ROTACION INTERNA</v>
      </c>
      <c r="K430" s="2"/>
      <c r="L430" s="2" t="s">
        <v>13</v>
      </c>
      <c r="M430" s="2">
        <v>2</v>
      </c>
      <c r="N430" s="57">
        <v>0</v>
      </c>
      <c r="O430" s="57">
        <f t="shared" si="16"/>
        <v>0</v>
      </c>
      <c r="P430" s="96">
        <f t="shared" si="17"/>
        <v>0</v>
      </c>
      <c r="Q430" s="98">
        <v>45</v>
      </c>
      <c r="R430" s="98">
        <v>4</v>
      </c>
      <c r="S430" s="98">
        <v>2</v>
      </c>
      <c r="T430" s="98">
        <v>2</v>
      </c>
      <c r="U430" s="98">
        <v>450</v>
      </c>
      <c r="V430" s="2"/>
    </row>
    <row r="431" spans="1:22" x14ac:dyDescent="0.25">
      <c r="A431" s="50">
        <v>45471</v>
      </c>
      <c r="B431" s="3" t="s">
        <v>2542</v>
      </c>
      <c r="C431" s="3">
        <v>3068354</v>
      </c>
      <c r="D431" s="32" t="s">
        <v>34</v>
      </c>
      <c r="E431" s="32" t="s">
        <v>1939</v>
      </c>
      <c r="F431" s="3" t="s">
        <v>44</v>
      </c>
      <c r="G431" s="3" t="s">
        <v>2148</v>
      </c>
      <c r="H431" s="3" t="s">
        <v>2933</v>
      </c>
      <c r="I431" s="3">
        <v>871121</v>
      </c>
      <c r="J431" s="58" t="str">
        <f>VLOOKUP(I431,[1]Hoja6!A$1:B$57,2,FALSE)</f>
        <v>RADIOGRAFIA DE TORAX (P.A.O A.P.Y LATERAL, DECUBITO LATERAL, OBLICUAS O LATERAL CON BARIO)</v>
      </c>
      <c r="K431" s="2"/>
      <c r="L431" s="2" t="s">
        <v>2116</v>
      </c>
      <c r="M431" s="2">
        <v>1</v>
      </c>
      <c r="N431" s="57">
        <v>93600</v>
      </c>
      <c r="O431" s="57">
        <f t="shared" si="16"/>
        <v>65519.999999999993</v>
      </c>
      <c r="P431" s="96">
        <f t="shared" si="17"/>
        <v>28080</v>
      </c>
      <c r="Q431" s="98">
        <v>106</v>
      </c>
      <c r="R431" s="98">
        <v>5</v>
      </c>
      <c r="S431" s="98">
        <v>2</v>
      </c>
      <c r="T431" s="98">
        <v>2</v>
      </c>
      <c r="U431" s="98">
        <v>750</v>
      </c>
      <c r="V431" s="2"/>
    </row>
    <row r="432" spans="1:22" x14ac:dyDescent="0.25">
      <c r="A432" s="50">
        <v>45471</v>
      </c>
      <c r="B432" s="3" t="s">
        <v>2934</v>
      </c>
      <c r="C432" s="3">
        <v>20678991</v>
      </c>
      <c r="D432" s="32" t="s">
        <v>33</v>
      </c>
      <c r="E432" s="32" t="s">
        <v>154</v>
      </c>
      <c r="F432" s="3" t="s">
        <v>16</v>
      </c>
      <c r="G432" s="3" t="s">
        <v>2148</v>
      </c>
      <c r="H432" s="3" t="s">
        <v>2935</v>
      </c>
      <c r="I432" s="3">
        <v>871040</v>
      </c>
      <c r="J432" s="58" t="str">
        <f>VLOOKUP(I432,[1]Hoja6!A$1:B$57,2,FALSE)</f>
        <v>RADIOGRAFIA DE COLUMNA LUMBOSACRA</v>
      </c>
      <c r="K432" s="2"/>
      <c r="L432" s="2" t="s">
        <v>2116</v>
      </c>
      <c r="M432" s="2">
        <v>1</v>
      </c>
      <c r="N432" s="57">
        <v>117200</v>
      </c>
      <c r="O432" s="57">
        <f t="shared" si="16"/>
        <v>82040</v>
      </c>
      <c r="P432" s="96">
        <f t="shared" si="17"/>
        <v>35160</v>
      </c>
      <c r="Q432" s="98">
        <v>80</v>
      </c>
      <c r="R432" s="98">
        <v>4</v>
      </c>
      <c r="S432" s="98">
        <v>2</v>
      </c>
      <c r="T432" s="98">
        <v>2</v>
      </c>
      <c r="U432" s="98">
        <v>450</v>
      </c>
      <c r="V432" s="2"/>
    </row>
    <row r="433" spans="1:22" x14ac:dyDescent="0.25">
      <c r="A433" s="50">
        <v>45471</v>
      </c>
      <c r="B433" s="3" t="s">
        <v>2936</v>
      </c>
      <c r="C433" s="3">
        <v>35220239</v>
      </c>
      <c r="D433" s="32" t="s">
        <v>33</v>
      </c>
      <c r="E433" s="32" t="s">
        <v>389</v>
      </c>
      <c r="F433" s="3" t="s">
        <v>10</v>
      </c>
      <c r="G433" s="3" t="s">
        <v>2148</v>
      </c>
      <c r="H433" s="3" t="s">
        <v>2937</v>
      </c>
      <c r="I433" s="3">
        <v>871040</v>
      </c>
      <c r="J433" s="58" t="str">
        <f>VLOOKUP(I433,[1]Hoja6!A$1:B$57,2,FALSE)</f>
        <v>RADIOGRAFIA DE COLUMNA LUMBOSACRA</v>
      </c>
      <c r="K433" s="2"/>
      <c r="L433" s="2" t="s">
        <v>2116</v>
      </c>
      <c r="M433" s="2">
        <v>1</v>
      </c>
      <c r="N433" s="57">
        <v>101430</v>
      </c>
      <c r="O433" s="57">
        <f t="shared" si="16"/>
        <v>71001</v>
      </c>
      <c r="P433" s="96">
        <f t="shared" si="17"/>
        <v>30429</v>
      </c>
      <c r="Q433" s="98">
        <v>80</v>
      </c>
      <c r="R433" s="98">
        <v>4</v>
      </c>
      <c r="S433" s="98">
        <v>2</v>
      </c>
      <c r="T433" s="98">
        <v>2</v>
      </c>
      <c r="U433" s="98">
        <v>450</v>
      </c>
      <c r="V433" s="14"/>
    </row>
    <row r="434" spans="1:22" x14ac:dyDescent="0.25">
      <c r="A434" s="50">
        <v>45471</v>
      </c>
      <c r="B434" s="3" t="s">
        <v>2938</v>
      </c>
      <c r="C434" s="3">
        <v>52812189</v>
      </c>
      <c r="D434" s="32" t="s">
        <v>33</v>
      </c>
      <c r="E434" s="32" t="s">
        <v>162</v>
      </c>
      <c r="F434" s="3" t="s">
        <v>16</v>
      </c>
      <c r="G434" s="3" t="s">
        <v>2148</v>
      </c>
      <c r="H434" s="3" t="s">
        <v>2939</v>
      </c>
      <c r="I434" s="3">
        <v>871010</v>
      </c>
      <c r="J434" s="58" t="str">
        <f>VLOOKUP(I434,[1]Hoja6!A$1:B$57,2,FALSE)</f>
        <v>RADIOGRAFIA DE COLUMNA CERVICAL</v>
      </c>
      <c r="K434" s="2"/>
      <c r="L434" s="2" t="s">
        <v>2116</v>
      </c>
      <c r="M434" s="2">
        <v>1</v>
      </c>
      <c r="N434" s="57">
        <v>96000</v>
      </c>
      <c r="O434" s="57">
        <f t="shared" si="16"/>
        <v>67200</v>
      </c>
      <c r="P434" s="96">
        <f t="shared" si="17"/>
        <v>28800</v>
      </c>
      <c r="Q434" s="98">
        <v>72</v>
      </c>
      <c r="R434" s="98">
        <v>3.2</v>
      </c>
      <c r="S434" s="98">
        <v>2</v>
      </c>
      <c r="T434" s="98">
        <v>2</v>
      </c>
      <c r="U434" s="98">
        <v>350</v>
      </c>
      <c r="V434" s="14"/>
    </row>
    <row r="435" spans="1:22" x14ac:dyDescent="0.25">
      <c r="A435" s="50">
        <v>45471</v>
      </c>
      <c r="B435" s="3" t="s">
        <v>2938</v>
      </c>
      <c r="C435" s="3">
        <v>52812189</v>
      </c>
      <c r="D435" s="32" t="s">
        <v>33</v>
      </c>
      <c r="E435" s="32" t="s">
        <v>162</v>
      </c>
      <c r="F435" s="3" t="s">
        <v>16</v>
      </c>
      <c r="G435" s="3" t="s">
        <v>2148</v>
      </c>
      <c r="H435" s="3" t="s">
        <v>2939</v>
      </c>
      <c r="I435" s="3">
        <v>873204</v>
      </c>
      <c r="J435" s="58" t="str">
        <f>VLOOKUP(I435,[1]Hoja6!A$1:B$57,2,FALSE)</f>
        <v>RADIOGRAFIA DE HOMBRO</v>
      </c>
      <c r="K435" s="2"/>
      <c r="L435" s="2" t="s">
        <v>2116</v>
      </c>
      <c r="M435" s="2">
        <v>1</v>
      </c>
      <c r="N435" s="57">
        <v>75920</v>
      </c>
      <c r="O435" s="57">
        <f t="shared" si="16"/>
        <v>53144</v>
      </c>
      <c r="P435" s="96">
        <f t="shared" si="17"/>
        <v>22776</v>
      </c>
      <c r="Q435" s="98">
        <v>68</v>
      </c>
      <c r="R435" s="98">
        <v>4</v>
      </c>
      <c r="S435" s="98">
        <v>2</v>
      </c>
      <c r="T435" s="98">
        <v>2</v>
      </c>
      <c r="U435" s="98">
        <v>300</v>
      </c>
      <c r="V435" s="14"/>
    </row>
    <row r="436" spans="1:22" x14ac:dyDescent="0.25">
      <c r="A436" s="50">
        <v>45471</v>
      </c>
      <c r="B436" s="3" t="s">
        <v>2940</v>
      </c>
      <c r="C436" s="3">
        <v>1071173190</v>
      </c>
      <c r="D436" s="32" t="s">
        <v>33</v>
      </c>
      <c r="E436" s="32" t="s">
        <v>123</v>
      </c>
      <c r="F436" s="3" t="s">
        <v>10</v>
      </c>
      <c r="G436" s="3" t="s">
        <v>31</v>
      </c>
      <c r="H436" s="3" t="s">
        <v>2941</v>
      </c>
      <c r="I436" s="3">
        <v>871121</v>
      </c>
      <c r="J436" s="58" t="str">
        <f>VLOOKUP(I436,[1]Hoja6!A$1:B$57,2,FALSE)</f>
        <v>RADIOGRAFIA DE TORAX (P.A.O A.P.Y LATERAL, DECUBITO LATERAL, OBLICUAS O LATERAL CON BARIO)</v>
      </c>
      <c r="K436" s="2"/>
      <c r="L436" s="2" t="s">
        <v>2116</v>
      </c>
      <c r="M436" s="2">
        <v>1</v>
      </c>
      <c r="N436" s="57">
        <v>0</v>
      </c>
      <c r="O436" s="57">
        <f t="shared" ref="O436:O448" si="18">+N436*70%</f>
        <v>0</v>
      </c>
      <c r="P436" s="96">
        <f t="shared" ref="P436:P448" si="19">+N436*30%</f>
        <v>0</v>
      </c>
      <c r="Q436" s="98">
        <v>58</v>
      </c>
      <c r="R436" s="98">
        <v>3.2</v>
      </c>
      <c r="S436" s="98">
        <v>2</v>
      </c>
      <c r="T436" s="98">
        <v>2</v>
      </c>
      <c r="U436" s="98">
        <v>200</v>
      </c>
      <c r="V436" s="14"/>
    </row>
    <row r="437" spans="1:22" x14ac:dyDescent="0.25">
      <c r="A437" s="50">
        <v>45471</v>
      </c>
      <c r="B437" s="3" t="s">
        <v>2942</v>
      </c>
      <c r="C437" s="3">
        <v>23637432</v>
      </c>
      <c r="D437" s="32" t="s">
        <v>33</v>
      </c>
      <c r="E437" s="32" t="s">
        <v>47</v>
      </c>
      <c r="F437" s="3" t="s">
        <v>44</v>
      </c>
      <c r="G437" s="3" t="s">
        <v>2148</v>
      </c>
      <c r="H437" s="3" t="s">
        <v>2943</v>
      </c>
      <c r="I437" s="3">
        <v>871121</v>
      </c>
      <c r="J437" s="58" t="str">
        <f>VLOOKUP(I437,[1]Hoja6!A$1:B$57,2,FALSE)</f>
        <v>RADIOGRAFIA DE TORAX (P.A.O A.P.Y LATERAL, DECUBITO LATERAL, OBLICUAS O LATERAL CON BARIO)</v>
      </c>
      <c r="K437" s="2"/>
      <c r="L437" s="2" t="s">
        <v>2116</v>
      </c>
      <c r="M437" s="2">
        <v>1</v>
      </c>
      <c r="N437" s="57">
        <v>93600</v>
      </c>
      <c r="O437" s="57">
        <f t="shared" si="18"/>
        <v>65519.999999999993</v>
      </c>
      <c r="P437" s="96">
        <f t="shared" si="19"/>
        <v>28080</v>
      </c>
      <c r="Q437" s="98">
        <v>106</v>
      </c>
      <c r="R437" s="98">
        <v>4</v>
      </c>
      <c r="S437" s="98">
        <v>2</v>
      </c>
      <c r="T437" s="98">
        <v>2</v>
      </c>
      <c r="U437" s="98">
        <v>750</v>
      </c>
      <c r="V437" s="14"/>
    </row>
    <row r="438" spans="1:22" x14ac:dyDescent="0.25">
      <c r="A438" s="50">
        <v>45471</v>
      </c>
      <c r="B438" s="3" t="s">
        <v>2674</v>
      </c>
      <c r="C438" s="3">
        <v>20675949</v>
      </c>
      <c r="D438" s="32" t="s">
        <v>33</v>
      </c>
      <c r="E438" s="32" t="s">
        <v>53</v>
      </c>
      <c r="F438" s="3" t="s">
        <v>16</v>
      </c>
      <c r="G438" s="3" t="s">
        <v>2148</v>
      </c>
      <c r="H438" s="3" t="s">
        <v>2944</v>
      </c>
      <c r="I438" s="3">
        <v>873420</v>
      </c>
      <c r="J438" s="58" t="str">
        <f>VLOOKUP(I438,[1]Hoja6!A$1:B$57,2,FALSE)</f>
        <v>RADIOGRAFIA DE RODILLA AP, LATERAL</v>
      </c>
      <c r="K438" s="2"/>
      <c r="L438" s="2" t="s">
        <v>2116</v>
      </c>
      <c r="M438" s="2">
        <v>1</v>
      </c>
      <c r="N438" s="57">
        <v>75920</v>
      </c>
      <c r="O438" s="57">
        <f t="shared" si="18"/>
        <v>53144</v>
      </c>
      <c r="P438" s="96">
        <f t="shared" si="19"/>
        <v>22776</v>
      </c>
      <c r="Q438" s="98">
        <v>65</v>
      </c>
      <c r="R438" s="98">
        <v>3.2</v>
      </c>
      <c r="S438" s="98">
        <v>3</v>
      </c>
      <c r="T438" s="98">
        <v>3</v>
      </c>
      <c r="U438" s="98">
        <v>250</v>
      </c>
      <c r="V438" s="2"/>
    </row>
    <row r="439" spans="1:22" x14ac:dyDescent="0.25">
      <c r="A439" s="50">
        <v>45471</v>
      </c>
      <c r="B439" s="3" t="s">
        <v>2674</v>
      </c>
      <c r="C439" s="3">
        <v>20675949</v>
      </c>
      <c r="D439" s="32" t="s">
        <v>33</v>
      </c>
      <c r="E439" s="32" t="s">
        <v>53</v>
      </c>
      <c r="F439" s="3" t="s">
        <v>16</v>
      </c>
      <c r="G439" s="3" t="s">
        <v>2148</v>
      </c>
      <c r="H439" s="3" t="s">
        <v>2944</v>
      </c>
      <c r="I439" s="3">
        <v>873422</v>
      </c>
      <c r="J439" s="58" t="str">
        <f>VLOOKUP(I439,[1]Hoja6!A$1:B$57,2,FALSE)</f>
        <v>RADIOGRAFIA DE RODILLAS COMPARATIVAS POSICION VERTICAL (UNICAMENTE VISTA ANTEROPOSTERIOR)    (54)</v>
      </c>
      <c r="K439" s="2"/>
      <c r="L439" s="2" t="s">
        <v>2116</v>
      </c>
      <c r="M439" s="2">
        <v>1</v>
      </c>
      <c r="N439" s="57">
        <v>34320</v>
      </c>
      <c r="O439" s="57">
        <f t="shared" si="18"/>
        <v>24024</v>
      </c>
      <c r="P439" s="96">
        <f t="shared" si="19"/>
        <v>10296</v>
      </c>
      <c r="Q439" s="98">
        <v>65</v>
      </c>
      <c r="R439" s="98">
        <v>3.2</v>
      </c>
      <c r="S439" s="98">
        <v>3</v>
      </c>
      <c r="T439" s="98">
        <v>3</v>
      </c>
      <c r="U439" s="98">
        <v>250</v>
      </c>
      <c r="V439" s="2"/>
    </row>
    <row r="440" spans="1:22" x14ac:dyDescent="0.25">
      <c r="A440" s="50">
        <v>45471</v>
      </c>
      <c r="B440" s="3" t="s">
        <v>2945</v>
      </c>
      <c r="C440" s="3">
        <v>20677279</v>
      </c>
      <c r="D440" s="32" t="s">
        <v>33</v>
      </c>
      <c r="E440" s="32" t="s">
        <v>244</v>
      </c>
      <c r="F440" s="3" t="s">
        <v>10</v>
      </c>
      <c r="G440" s="3" t="s">
        <v>2148</v>
      </c>
      <c r="H440" s="3" t="s">
        <v>2946</v>
      </c>
      <c r="I440" s="3">
        <v>873411</v>
      </c>
      <c r="J440" s="58" t="str">
        <f>VLOOKUP(I440,[1]Hoja6!A$1:B$57,2,FALSE)</f>
        <v>RADIOGRAFIA DE PELVIS O  ARTICULACION COXO-FEMORAL  (AP, LATERAL )</v>
      </c>
      <c r="K440" s="2"/>
      <c r="L440" s="2" t="s">
        <v>2116</v>
      </c>
      <c r="M440" s="2">
        <v>1</v>
      </c>
      <c r="N440" s="57">
        <v>55800</v>
      </c>
      <c r="O440" s="57">
        <f t="shared" si="18"/>
        <v>39060</v>
      </c>
      <c r="P440" s="96">
        <f t="shared" si="19"/>
        <v>16740</v>
      </c>
      <c r="Q440" s="98">
        <v>75</v>
      </c>
      <c r="R440" s="98">
        <v>4</v>
      </c>
      <c r="S440" s="98">
        <v>2</v>
      </c>
      <c r="T440" s="98"/>
      <c r="U440" s="98">
        <v>310</v>
      </c>
      <c r="V440" s="2"/>
    </row>
    <row r="441" spans="1:22" x14ac:dyDescent="0.25">
      <c r="A441" s="50">
        <v>45471</v>
      </c>
      <c r="B441" s="3" t="s">
        <v>2947</v>
      </c>
      <c r="C441" s="3">
        <v>1003578800</v>
      </c>
      <c r="D441" s="32" t="s">
        <v>34</v>
      </c>
      <c r="E441" s="32" t="s">
        <v>409</v>
      </c>
      <c r="F441" s="3" t="s">
        <v>16</v>
      </c>
      <c r="G441" s="3" t="s">
        <v>31</v>
      </c>
      <c r="H441" s="3" t="s">
        <v>2948</v>
      </c>
      <c r="I441" s="3">
        <v>873340</v>
      </c>
      <c r="J441" s="58" t="str">
        <f>VLOOKUP(I441,[1]Hoja6!A$1:B$57,2,FALSE)</f>
        <v>RADIOGRAFIA DE MIEMBRO INFERIOR  AP Y LATERAL</v>
      </c>
      <c r="K441" s="2"/>
      <c r="L441" s="2" t="s">
        <v>2116</v>
      </c>
      <c r="M441" s="2">
        <v>1</v>
      </c>
      <c r="N441" s="57">
        <v>0</v>
      </c>
      <c r="O441" s="57">
        <f t="shared" si="18"/>
        <v>0</v>
      </c>
      <c r="P441" s="96">
        <f t="shared" si="19"/>
        <v>0</v>
      </c>
      <c r="Q441" s="98">
        <v>55</v>
      </c>
      <c r="R441" s="98">
        <v>2.5</v>
      </c>
      <c r="S441" s="98">
        <v>3</v>
      </c>
      <c r="T441" s="98">
        <v>3</v>
      </c>
      <c r="U441" s="98">
        <v>250</v>
      </c>
      <c r="V441" s="2"/>
    </row>
    <row r="442" spans="1:22" x14ac:dyDescent="0.25">
      <c r="A442" s="50">
        <v>45471</v>
      </c>
      <c r="B442" s="3" t="s">
        <v>2949</v>
      </c>
      <c r="C442" s="3">
        <v>3068995</v>
      </c>
      <c r="D442" s="32" t="s">
        <v>34</v>
      </c>
      <c r="E442" s="32" t="s">
        <v>219</v>
      </c>
      <c r="F442" s="3" t="s">
        <v>44</v>
      </c>
      <c r="G442" s="3" t="s">
        <v>2148</v>
      </c>
      <c r="H442" s="3" t="s">
        <v>2950</v>
      </c>
      <c r="I442" s="3">
        <v>871019</v>
      </c>
      <c r="J442" s="58" t="str">
        <f>VLOOKUP(I442,[1]Hoja6!A$1:B$57,2,FALSE)</f>
        <v>RADIOGRAFIA DE COLUMNA UNION CERVICO DORSAL</v>
      </c>
      <c r="K442" s="2"/>
      <c r="L442" s="2" t="s">
        <v>2116</v>
      </c>
      <c r="M442" s="2">
        <v>1</v>
      </c>
      <c r="N442" s="57">
        <v>105660</v>
      </c>
      <c r="O442" s="57">
        <f t="shared" si="18"/>
        <v>73962</v>
      </c>
      <c r="P442" s="96">
        <f t="shared" si="19"/>
        <v>31698</v>
      </c>
      <c r="Q442" s="98">
        <v>75</v>
      </c>
      <c r="R442" s="98">
        <v>4</v>
      </c>
      <c r="S442" s="98">
        <v>2</v>
      </c>
      <c r="T442" s="98">
        <v>2</v>
      </c>
      <c r="U442" s="98">
        <v>310</v>
      </c>
      <c r="V442" s="2"/>
    </row>
    <row r="443" spans="1:22" x14ac:dyDescent="0.25">
      <c r="A443" s="50">
        <v>45471</v>
      </c>
      <c r="B443" s="3" t="s">
        <v>2951</v>
      </c>
      <c r="C443" s="3">
        <v>35220486</v>
      </c>
      <c r="D443" s="32" t="s">
        <v>33</v>
      </c>
      <c r="E443" s="32" t="s">
        <v>475</v>
      </c>
      <c r="F443" s="3" t="s">
        <v>16</v>
      </c>
      <c r="G443" s="3" t="s">
        <v>31</v>
      </c>
      <c r="H443" s="3" t="s">
        <v>2952</v>
      </c>
      <c r="I443" s="3">
        <v>873205</v>
      </c>
      <c r="J443" s="58" t="str">
        <f>VLOOKUP(I443,[1]Hoja6!A$1:B$57,2,FALSE)</f>
        <v>RADIOGRAFIA DE CODO</v>
      </c>
      <c r="K443" s="2"/>
      <c r="L443" s="2" t="s">
        <v>2116</v>
      </c>
      <c r="M443" s="2">
        <v>1</v>
      </c>
      <c r="N443" s="57">
        <v>0</v>
      </c>
      <c r="O443" s="57">
        <f t="shared" si="18"/>
        <v>0</v>
      </c>
      <c r="P443" s="96">
        <f t="shared" si="19"/>
        <v>0</v>
      </c>
      <c r="Q443" s="98">
        <v>55</v>
      </c>
      <c r="R443" s="98">
        <v>3.2</v>
      </c>
      <c r="S443" s="98">
        <v>2</v>
      </c>
      <c r="T443" s="98">
        <v>2</v>
      </c>
      <c r="U443" s="98">
        <v>250</v>
      </c>
      <c r="V443" s="2"/>
    </row>
    <row r="444" spans="1:22" x14ac:dyDescent="0.25">
      <c r="A444" s="50">
        <v>45471</v>
      </c>
      <c r="B444" s="3" t="s">
        <v>2953</v>
      </c>
      <c r="C444" s="3">
        <v>3068799</v>
      </c>
      <c r="D444" s="32" t="s">
        <v>34</v>
      </c>
      <c r="E444" s="32" t="s">
        <v>37</v>
      </c>
      <c r="F444" s="3" t="s">
        <v>216</v>
      </c>
      <c r="G444" s="3" t="s">
        <v>31</v>
      </c>
      <c r="H444" s="3" t="s">
        <v>2954</v>
      </c>
      <c r="I444" s="3">
        <v>873121</v>
      </c>
      <c r="J444" s="58" t="str">
        <f>VLOOKUP(I444,[1]Hoja6!A$1:B$57,2,FALSE)</f>
        <v>RADIOGRAFIA DE HUMERO</v>
      </c>
      <c r="K444" s="2"/>
      <c r="L444" s="2" t="s">
        <v>2116</v>
      </c>
      <c r="M444" s="2">
        <v>1</v>
      </c>
      <c r="N444" s="57">
        <v>0</v>
      </c>
      <c r="O444" s="57">
        <f t="shared" si="18"/>
        <v>0</v>
      </c>
      <c r="P444" s="96">
        <f t="shared" si="19"/>
        <v>0</v>
      </c>
      <c r="Q444" s="98">
        <v>65</v>
      </c>
      <c r="R444" s="98">
        <v>4</v>
      </c>
      <c r="S444" s="98">
        <v>2</v>
      </c>
      <c r="T444" s="98">
        <v>2</v>
      </c>
      <c r="U444" s="98">
        <v>300</v>
      </c>
      <c r="V444" s="2"/>
    </row>
    <row r="445" spans="1:22" x14ac:dyDescent="0.25">
      <c r="A445" s="50">
        <v>45471</v>
      </c>
      <c r="B445" s="3" t="s">
        <v>2953</v>
      </c>
      <c r="C445" s="3">
        <v>3068799</v>
      </c>
      <c r="D445" s="32" t="s">
        <v>34</v>
      </c>
      <c r="E445" s="32" t="s">
        <v>37</v>
      </c>
      <c r="F445" s="3" t="s">
        <v>216</v>
      </c>
      <c r="G445" s="3" t="s">
        <v>31</v>
      </c>
      <c r="H445" s="3" t="s">
        <v>2954</v>
      </c>
      <c r="I445" s="3">
        <v>873204</v>
      </c>
      <c r="J445" s="58" t="str">
        <f>VLOOKUP(I445,[1]Hoja6!A$1:B$57,2,FALSE)</f>
        <v>RADIOGRAFIA DE HOMBRO</v>
      </c>
      <c r="K445" s="2"/>
      <c r="L445" s="2" t="s">
        <v>2116</v>
      </c>
      <c r="M445" s="2">
        <v>1</v>
      </c>
      <c r="N445" s="57">
        <v>0</v>
      </c>
      <c r="O445" s="57">
        <f t="shared" si="18"/>
        <v>0</v>
      </c>
      <c r="P445" s="96">
        <f t="shared" si="19"/>
        <v>0</v>
      </c>
      <c r="Q445" s="98">
        <v>68</v>
      </c>
      <c r="R445" s="98">
        <v>4</v>
      </c>
      <c r="S445" s="98">
        <v>2</v>
      </c>
      <c r="T445" s="98">
        <v>2</v>
      </c>
      <c r="U445" s="98">
        <v>310</v>
      </c>
      <c r="V445" s="2"/>
    </row>
    <row r="446" spans="1:22" x14ac:dyDescent="0.25">
      <c r="A446" s="50">
        <v>45471</v>
      </c>
      <c r="B446" s="3" t="s">
        <v>2953</v>
      </c>
      <c r="C446" s="3">
        <v>3068799</v>
      </c>
      <c r="D446" s="32" t="s">
        <v>34</v>
      </c>
      <c r="E446" s="32" t="s">
        <v>37</v>
      </c>
      <c r="F446" s="3" t="s">
        <v>30</v>
      </c>
      <c r="G446" s="3" t="s">
        <v>31</v>
      </c>
      <c r="H446" s="3" t="s">
        <v>2954</v>
      </c>
      <c r="I446" s="3">
        <v>873206</v>
      </c>
      <c r="J446" s="58" t="str">
        <f>VLOOKUP(I446,[1]Hoja6!A$1:B$57,2,FALSE)</f>
        <v>RADIOGRAFIA DE MUÑECA</v>
      </c>
      <c r="K446" s="2"/>
      <c r="L446" s="2" t="s">
        <v>2116</v>
      </c>
      <c r="M446" s="2">
        <v>1</v>
      </c>
      <c r="N446" s="57">
        <v>0</v>
      </c>
      <c r="O446" s="57">
        <f t="shared" si="18"/>
        <v>0</v>
      </c>
      <c r="P446" s="96">
        <f t="shared" si="19"/>
        <v>0</v>
      </c>
      <c r="Q446" s="98">
        <v>55</v>
      </c>
      <c r="R446" s="98">
        <v>3.2</v>
      </c>
      <c r="S446" s="98">
        <v>2</v>
      </c>
      <c r="T446" s="98">
        <v>2</v>
      </c>
      <c r="U446" s="98">
        <v>210</v>
      </c>
      <c r="V446" s="2"/>
    </row>
    <row r="447" spans="1:22" x14ac:dyDescent="0.25">
      <c r="A447" s="50">
        <v>45472</v>
      </c>
      <c r="B447" s="3" t="s">
        <v>2955</v>
      </c>
      <c r="C447" s="3">
        <v>1193420161</v>
      </c>
      <c r="D447" s="32" t="s">
        <v>34</v>
      </c>
      <c r="E447" s="32" t="s">
        <v>1150</v>
      </c>
      <c r="F447" s="3" t="s">
        <v>16</v>
      </c>
      <c r="G447" s="3" t="s">
        <v>217</v>
      </c>
      <c r="H447" s="3" t="s">
        <v>2956</v>
      </c>
      <c r="I447" s="3">
        <v>873206</v>
      </c>
      <c r="J447" s="58" t="str">
        <f>VLOOKUP(I447,[1]Hoja6!A$1:B$57,2,FALSE)</f>
        <v>RADIOGRAFIA DE MUÑECA</v>
      </c>
      <c r="K447" s="2"/>
      <c r="L447" s="2" t="s">
        <v>13</v>
      </c>
      <c r="M447" s="2">
        <v>1</v>
      </c>
      <c r="N447" s="57">
        <v>0</v>
      </c>
      <c r="O447" s="57">
        <f t="shared" si="18"/>
        <v>0</v>
      </c>
      <c r="P447" s="96">
        <f t="shared" si="19"/>
        <v>0</v>
      </c>
      <c r="Q447" s="98">
        <v>45</v>
      </c>
      <c r="R447" s="98">
        <v>5</v>
      </c>
      <c r="S447" s="98">
        <v>2</v>
      </c>
      <c r="T447" s="98">
        <v>2</v>
      </c>
      <c r="U447" s="98">
        <v>310</v>
      </c>
      <c r="V447" s="2"/>
    </row>
    <row r="448" spans="1:22" x14ac:dyDescent="0.25">
      <c r="A448" s="50">
        <v>45472</v>
      </c>
      <c r="B448" s="3" t="s">
        <v>2955</v>
      </c>
      <c r="C448" s="3">
        <v>1193420161</v>
      </c>
      <c r="D448" s="32" t="s">
        <v>34</v>
      </c>
      <c r="E448" s="32" t="s">
        <v>1150</v>
      </c>
      <c r="F448" s="3" t="s">
        <v>16</v>
      </c>
      <c r="G448" s="3" t="s">
        <v>217</v>
      </c>
      <c r="H448" s="3" t="s">
        <v>2956</v>
      </c>
      <c r="I448" s="3">
        <v>873210</v>
      </c>
      <c r="J448" s="58" t="str">
        <f>VLOOKUP(I448,[1]Hoja6!A$1:B$57,2,FALSE)</f>
        <v>RADIOGRAFIA DE DEDOS EN MANO</v>
      </c>
      <c r="K448" s="2"/>
      <c r="L448" s="2" t="s">
        <v>13</v>
      </c>
      <c r="M448" s="2">
        <v>1</v>
      </c>
      <c r="N448" s="57">
        <v>0</v>
      </c>
      <c r="O448" s="57">
        <f t="shared" si="18"/>
        <v>0</v>
      </c>
      <c r="P448" s="96">
        <f t="shared" si="19"/>
        <v>0</v>
      </c>
      <c r="Q448" s="98">
        <v>42</v>
      </c>
      <c r="R448" s="98">
        <v>4</v>
      </c>
      <c r="S448" s="98">
        <v>2</v>
      </c>
      <c r="T448" s="98">
        <v>2</v>
      </c>
      <c r="U448" s="98">
        <v>250</v>
      </c>
      <c r="V448" s="2"/>
    </row>
    <row r="449" spans="1:22" x14ac:dyDescent="0.25">
      <c r="A449" s="50">
        <v>45472</v>
      </c>
      <c r="B449" s="3" t="s">
        <v>2957</v>
      </c>
      <c r="C449" s="3">
        <v>1071166666</v>
      </c>
      <c r="D449" s="2" t="s">
        <v>33</v>
      </c>
      <c r="E449" s="2" t="s">
        <v>333</v>
      </c>
      <c r="F449" s="3" t="s">
        <v>216</v>
      </c>
      <c r="G449" s="3" t="s">
        <v>2958</v>
      </c>
      <c r="H449" s="3" t="s">
        <v>2959</v>
      </c>
      <c r="I449" s="3">
        <v>871121</v>
      </c>
      <c r="J449" s="58" t="str">
        <f>VLOOKUP(I449,[1]Hoja6!A$1:B$57,2,FALSE)</f>
        <v>RADIOGRAFIA DE TORAX (P.A.O A.P.Y LATERAL, DECUBITO LATERAL, OBLICUAS O LATERAL CON BARIO)</v>
      </c>
      <c r="K449" s="2"/>
      <c r="L449" s="2" t="s">
        <v>13</v>
      </c>
      <c r="M449" s="2">
        <v>1</v>
      </c>
      <c r="N449" s="57">
        <v>0</v>
      </c>
      <c r="O449" s="57">
        <f t="shared" ref="O449:O463" si="20">+N449*70%</f>
        <v>0</v>
      </c>
      <c r="P449" s="96">
        <f t="shared" ref="P449:P463" si="21">+N449*30%</f>
        <v>0</v>
      </c>
      <c r="Q449" s="98">
        <v>102</v>
      </c>
      <c r="R449" s="98">
        <v>4</v>
      </c>
      <c r="S449" s="98">
        <v>2</v>
      </c>
      <c r="T449" s="98">
        <v>2</v>
      </c>
      <c r="U449" s="98">
        <v>750</v>
      </c>
      <c r="V449" s="2"/>
    </row>
    <row r="450" spans="1:22" x14ac:dyDescent="0.25">
      <c r="A450" s="50">
        <v>45472</v>
      </c>
      <c r="B450" s="3" t="s">
        <v>2953</v>
      </c>
      <c r="C450" s="3">
        <v>3068799</v>
      </c>
      <c r="D450" s="32" t="s">
        <v>34</v>
      </c>
      <c r="E450" s="32" t="s">
        <v>37</v>
      </c>
      <c r="F450" s="3" t="s">
        <v>30</v>
      </c>
      <c r="G450" s="3" t="s">
        <v>31</v>
      </c>
      <c r="H450" s="3" t="s">
        <v>2960</v>
      </c>
      <c r="I450" s="3">
        <v>873112</v>
      </c>
      <c r="J450" s="58" t="str">
        <f>VLOOKUP(I450,[1]Hoja6!A$1:B$57,2,FALSE)</f>
        <v>RADIOGRAFIA DE CLAVICULA</v>
      </c>
      <c r="K450" s="2"/>
      <c r="L450" s="2" t="s">
        <v>13</v>
      </c>
      <c r="M450" s="2">
        <v>1</v>
      </c>
      <c r="N450" s="57">
        <v>0</v>
      </c>
      <c r="O450" s="57">
        <f t="shared" si="20"/>
        <v>0</v>
      </c>
      <c r="P450" s="96">
        <f t="shared" si="21"/>
        <v>0</v>
      </c>
      <c r="Q450" s="98">
        <v>70</v>
      </c>
      <c r="R450" s="98">
        <v>10</v>
      </c>
      <c r="S450" s="98">
        <v>2</v>
      </c>
      <c r="T450" s="98">
        <v>2</v>
      </c>
      <c r="U450" s="98">
        <v>450</v>
      </c>
      <c r="V450" s="2"/>
    </row>
    <row r="451" spans="1:22" x14ac:dyDescent="0.25">
      <c r="A451" s="50">
        <v>45472</v>
      </c>
      <c r="B451" s="3" t="s">
        <v>2961</v>
      </c>
      <c r="C451" s="3">
        <v>32075307</v>
      </c>
      <c r="D451" s="2" t="s">
        <v>33</v>
      </c>
      <c r="E451" s="2" t="s">
        <v>39</v>
      </c>
      <c r="F451" s="3" t="s">
        <v>126</v>
      </c>
      <c r="G451" s="3" t="s">
        <v>217</v>
      </c>
      <c r="H451" s="3" t="s">
        <v>2962</v>
      </c>
      <c r="I451" s="3">
        <v>871121</v>
      </c>
      <c r="J451" s="58" t="str">
        <f>VLOOKUP(I451,[1]Hoja6!A$1:B$57,2,FALSE)</f>
        <v>RADIOGRAFIA DE TORAX (P.A.O A.P.Y LATERAL, DECUBITO LATERAL, OBLICUAS O LATERAL CON BARIO)</v>
      </c>
      <c r="K451" s="2"/>
      <c r="L451" s="2" t="s">
        <v>13</v>
      </c>
      <c r="M451" s="2">
        <v>1</v>
      </c>
      <c r="N451" s="57">
        <v>0</v>
      </c>
      <c r="O451" s="57">
        <f t="shared" si="20"/>
        <v>0</v>
      </c>
      <c r="P451" s="96">
        <f t="shared" si="21"/>
        <v>0</v>
      </c>
      <c r="Q451" s="98">
        <v>104</v>
      </c>
      <c r="R451" s="98">
        <v>4</v>
      </c>
      <c r="S451" s="98">
        <v>2</v>
      </c>
      <c r="T451" s="98">
        <v>2</v>
      </c>
      <c r="U451" s="98">
        <v>750</v>
      </c>
      <c r="V451" s="2"/>
    </row>
    <row r="452" spans="1:22" x14ac:dyDescent="0.25">
      <c r="A452" s="50">
        <v>45472</v>
      </c>
      <c r="B452" s="3" t="s">
        <v>2963</v>
      </c>
      <c r="C452" s="3">
        <v>1003579133</v>
      </c>
      <c r="D452" s="2" t="s">
        <v>34</v>
      </c>
      <c r="E452" s="2" t="s">
        <v>245</v>
      </c>
      <c r="F452" s="3" t="s">
        <v>16</v>
      </c>
      <c r="G452" s="3" t="s">
        <v>217</v>
      </c>
      <c r="H452" s="3" t="s">
        <v>2964</v>
      </c>
      <c r="I452" s="3">
        <v>870001</v>
      </c>
      <c r="J452" s="58" t="str">
        <f>VLOOKUP(I452,[1]Hoja6!A$1:B$57,2,FALSE)</f>
        <v>RADIOGRAFIA DE CRANEO SIMPLE</v>
      </c>
      <c r="K452" s="2"/>
      <c r="L452" s="2" t="s">
        <v>13</v>
      </c>
      <c r="M452" s="2">
        <v>1</v>
      </c>
      <c r="N452" s="57">
        <v>0</v>
      </c>
      <c r="O452" s="57">
        <f t="shared" si="20"/>
        <v>0</v>
      </c>
      <c r="P452" s="96">
        <f t="shared" si="21"/>
        <v>0</v>
      </c>
      <c r="Q452" s="98">
        <v>70</v>
      </c>
      <c r="R452" s="98">
        <v>32</v>
      </c>
      <c r="S452" s="98">
        <v>2</v>
      </c>
      <c r="T452" s="98">
        <v>2</v>
      </c>
      <c r="U452" s="98">
        <v>550</v>
      </c>
      <c r="V452" s="2"/>
    </row>
    <row r="453" spans="1:22" x14ac:dyDescent="0.25">
      <c r="A453" s="50">
        <v>45472</v>
      </c>
      <c r="B453" s="3" t="s">
        <v>2965</v>
      </c>
      <c r="C453" s="3">
        <v>20677163</v>
      </c>
      <c r="D453" s="2" t="s">
        <v>33</v>
      </c>
      <c r="E453" s="2" t="s">
        <v>29</v>
      </c>
      <c r="F453" s="3" t="s">
        <v>10</v>
      </c>
      <c r="G453" s="3" t="s">
        <v>217</v>
      </c>
      <c r="H453" s="3" t="s">
        <v>2966</v>
      </c>
      <c r="I453" s="3">
        <v>873206</v>
      </c>
      <c r="J453" s="58" t="str">
        <f>VLOOKUP(I453,[1]Hoja6!A$1:B$57,2,FALSE)</f>
        <v>RADIOGRAFIA DE MUÑECA</v>
      </c>
      <c r="K453" s="2"/>
      <c r="L453" s="2" t="s">
        <v>13</v>
      </c>
      <c r="M453" s="2">
        <v>1</v>
      </c>
      <c r="N453" s="57">
        <v>0</v>
      </c>
      <c r="O453" s="57">
        <f t="shared" si="20"/>
        <v>0</v>
      </c>
      <c r="P453" s="96">
        <f t="shared" si="21"/>
        <v>0</v>
      </c>
      <c r="Q453" s="98">
        <v>50</v>
      </c>
      <c r="R453" s="98">
        <v>5</v>
      </c>
      <c r="S453" s="98">
        <v>2</v>
      </c>
      <c r="T453" s="98">
        <v>2</v>
      </c>
      <c r="U453" s="98">
        <v>450</v>
      </c>
      <c r="V453" s="2"/>
    </row>
    <row r="454" spans="1:22" x14ac:dyDescent="0.25">
      <c r="A454" s="50">
        <v>45472</v>
      </c>
      <c r="B454" s="3" t="s">
        <v>2965</v>
      </c>
      <c r="C454" s="3">
        <v>20677163</v>
      </c>
      <c r="D454" s="2" t="s">
        <v>33</v>
      </c>
      <c r="E454" s="2" t="s">
        <v>29</v>
      </c>
      <c r="F454" s="3" t="s">
        <v>10</v>
      </c>
      <c r="G454" s="3" t="s">
        <v>217</v>
      </c>
      <c r="H454" s="3" t="s">
        <v>2966</v>
      </c>
      <c r="I454" s="3">
        <v>873422</v>
      </c>
      <c r="J454" s="58" t="str">
        <f>VLOOKUP(I454,[1]Hoja6!A$1:B$57,2,FALSE)</f>
        <v>RADIOGRAFIA DE RODILLAS COMPARATIVAS POSICION VERTICAL (UNICAMENTE VISTA ANTEROPOSTERIOR)    (54)</v>
      </c>
      <c r="K454" s="2"/>
      <c r="L454" s="2" t="s">
        <v>13</v>
      </c>
      <c r="M454" s="2">
        <v>1</v>
      </c>
      <c r="N454" s="57">
        <v>0</v>
      </c>
      <c r="O454" s="57">
        <f t="shared" si="20"/>
        <v>0</v>
      </c>
      <c r="P454" s="96">
        <f t="shared" si="21"/>
        <v>0</v>
      </c>
      <c r="Q454" s="98">
        <v>60</v>
      </c>
      <c r="R454" s="98">
        <v>10</v>
      </c>
      <c r="S454" s="98">
        <v>2</v>
      </c>
      <c r="T454" s="98">
        <v>2</v>
      </c>
      <c r="U454" s="98">
        <v>400</v>
      </c>
      <c r="V454" s="2"/>
    </row>
    <row r="455" spans="1:22" x14ac:dyDescent="0.25">
      <c r="A455" s="50">
        <v>45472</v>
      </c>
      <c r="B455" s="3" t="s">
        <v>2322</v>
      </c>
      <c r="C455" s="3">
        <v>1071170320</v>
      </c>
      <c r="D455" s="2" t="s">
        <v>34</v>
      </c>
      <c r="E455" s="2" t="s">
        <v>317</v>
      </c>
      <c r="F455" s="3" t="s">
        <v>402</v>
      </c>
      <c r="G455" s="3" t="s">
        <v>217</v>
      </c>
      <c r="H455" s="3" t="s">
        <v>2967</v>
      </c>
      <c r="I455" s="3">
        <v>873112</v>
      </c>
      <c r="J455" s="58" t="str">
        <f>VLOOKUP(I455,[1]Hoja6!A$1:B$57,2,FALSE)</f>
        <v>RADIOGRAFIA DE CLAVICULA</v>
      </c>
      <c r="K455" s="2"/>
      <c r="L455" s="2" t="s">
        <v>13</v>
      </c>
      <c r="M455" s="2">
        <v>1</v>
      </c>
      <c r="N455" s="57">
        <v>0</v>
      </c>
      <c r="O455" s="57">
        <f t="shared" si="20"/>
        <v>0</v>
      </c>
      <c r="P455" s="96">
        <f t="shared" si="21"/>
        <v>0</v>
      </c>
      <c r="Q455" s="98">
        <v>60</v>
      </c>
      <c r="R455" s="98">
        <v>10</v>
      </c>
      <c r="S455" s="98">
        <v>2</v>
      </c>
      <c r="T455" s="98">
        <v>2</v>
      </c>
      <c r="U455" s="98">
        <v>400</v>
      </c>
      <c r="V455" s="2"/>
    </row>
    <row r="456" spans="1:22" x14ac:dyDescent="0.25">
      <c r="A456" s="50">
        <v>45472</v>
      </c>
      <c r="B456" s="3" t="s">
        <v>2322</v>
      </c>
      <c r="C456" s="3">
        <v>1071170320</v>
      </c>
      <c r="D456" s="2" t="s">
        <v>34</v>
      </c>
      <c r="E456" s="2" t="s">
        <v>317</v>
      </c>
      <c r="F456" s="3" t="s">
        <v>402</v>
      </c>
      <c r="G456" s="3" t="s">
        <v>217</v>
      </c>
      <c r="H456" s="3" t="s">
        <v>2967</v>
      </c>
      <c r="I456" s="3">
        <v>873204</v>
      </c>
      <c r="J456" s="58" t="str">
        <f>VLOOKUP(I456,[1]Hoja6!A$1:B$57,2,FALSE)</f>
        <v>RADIOGRAFIA DE HOMBRO</v>
      </c>
      <c r="K456" s="2"/>
      <c r="L456" s="2" t="s">
        <v>13</v>
      </c>
      <c r="M456" s="2">
        <v>1</v>
      </c>
      <c r="N456" s="57">
        <v>0</v>
      </c>
      <c r="O456" s="57">
        <f t="shared" si="20"/>
        <v>0</v>
      </c>
      <c r="P456" s="96">
        <f t="shared" si="21"/>
        <v>0</v>
      </c>
      <c r="Q456" s="98">
        <v>65</v>
      </c>
      <c r="R456" s="98">
        <v>10</v>
      </c>
      <c r="S456" s="98">
        <v>2</v>
      </c>
      <c r="T456" s="98">
        <v>2</v>
      </c>
      <c r="U456" s="98">
        <v>350</v>
      </c>
      <c r="V456" s="2"/>
    </row>
    <row r="457" spans="1:22" x14ac:dyDescent="0.25">
      <c r="A457" s="50">
        <v>45472</v>
      </c>
      <c r="B457" s="3" t="s">
        <v>2322</v>
      </c>
      <c r="C457" s="2">
        <v>1071170320</v>
      </c>
      <c r="D457" s="2" t="s">
        <v>34</v>
      </c>
      <c r="E457" s="2" t="s">
        <v>317</v>
      </c>
      <c r="F457" s="3" t="s">
        <v>402</v>
      </c>
      <c r="G457" s="3" t="s">
        <v>217</v>
      </c>
      <c r="H457" s="3" t="s">
        <v>2967</v>
      </c>
      <c r="I457" s="3">
        <v>873431</v>
      </c>
      <c r="J457" s="58" t="str">
        <f>VLOOKUP(I457,[1]Hoja6!A$1:B$57,2,FALSE)</f>
        <v>RADIOGRAFIA DE TOBILLO AP LATERAL Y ROTACION INTERNA</v>
      </c>
      <c r="K457" s="2"/>
      <c r="L457" s="2" t="s">
        <v>13</v>
      </c>
      <c r="M457" s="2">
        <v>1</v>
      </c>
      <c r="N457" s="57">
        <v>0</v>
      </c>
      <c r="O457" s="57">
        <f t="shared" si="20"/>
        <v>0</v>
      </c>
      <c r="P457" s="96">
        <f t="shared" si="21"/>
        <v>0</v>
      </c>
      <c r="Q457" s="98">
        <v>50</v>
      </c>
      <c r="R457" s="98">
        <v>5</v>
      </c>
      <c r="S457" s="98">
        <v>2</v>
      </c>
      <c r="T457" s="98">
        <v>2</v>
      </c>
      <c r="U457" s="98">
        <v>445</v>
      </c>
      <c r="V457" s="2"/>
    </row>
    <row r="458" spans="1:22" x14ac:dyDescent="0.25">
      <c r="A458" s="3"/>
      <c r="B458" s="2"/>
      <c r="C458" s="2"/>
      <c r="D458" s="2"/>
      <c r="E458" s="2"/>
      <c r="F458" s="3"/>
      <c r="G458" s="2"/>
      <c r="H458" s="2"/>
      <c r="I458" s="2"/>
      <c r="J458" s="58" t="e">
        <f>VLOOKUP(I458,[1]Hoja6!A$1:B$57,2,FALSE)</f>
        <v>#N/A</v>
      </c>
      <c r="K458" s="2"/>
      <c r="L458" s="2"/>
      <c r="M458" s="2"/>
      <c r="N458" s="57">
        <v>0</v>
      </c>
      <c r="O458" s="57">
        <f t="shared" si="20"/>
        <v>0</v>
      </c>
      <c r="P458" s="96">
        <f t="shared" si="21"/>
        <v>0</v>
      </c>
      <c r="Q458" s="98"/>
      <c r="R458" s="98"/>
      <c r="S458" s="98"/>
      <c r="T458" s="98"/>
      <c r="U458" s="98"/>
      <c r="V458" s="2"/>
    </row>
    <row r="459" spans="1:22" x14ac:dyDescent="0.25">
      <c r="A459" s="3"/>
      <c r="B459" s="2"/>
      <c r="C459" s="2"/>
      <c r="D459" s="2"/>
      <c r="E459" s="2"/>
      <c r="F459" s="3"/>
      <c r="G459" s="2"/>
      <c r="H459" s="2"/>
      <c r="I459" s="2"/>
      <c r="J459" s="58" t="e">
        <f>VLOOKUP(I459,[1]Hoja6!A$1:B$57,2,FALSE)</f>
        <v>#N/A</v>
      </c>
      <c r="K459" s="2"/>
      <c r="L459" s="2"/>
      <c r="M459" s="2"/>
      <c r="N459" s="57">
        <v>0</v>
      </c>
      <c r="O459" s="57">
        <f t="shared" si="20"/>
        <v>0</v>
      </c>
      <c r="P459" s="96">
        <f t="shared" si="21"/>
        <v>0</v>
      </c>
      <c r="Q459" s="98"/>
      <c r="R459" s="98"/>
      <c r="S459" s="98"/>
      <c r="T459" s="98"/>
      <c r="U459" s="98"/>
      <c r="V459" s="2"/>
    </row>
    <row r="460" spans="1:22" x14ac:dyDescent="0.25">
      <c r="A460" s="3"/>
      <c r="B460" s="2"/>
      <c r="C460" s="2"/>
      <c r="D460" s="2"/>
      <c r="E460" s="2"/>
      <c r="F460" s="3"/>
      <c r="G460" s="2"/>
      <c r="H460" s="2"/>
      <c r="I460" s="2"/>
      <c r="J460" s="58" t="e">
        <f>VLOOKUP(I460,[1]Hoja6!A$1:B$57,2,FALSE)</f>
        <v>#N/A</v>
      </c>
      <c r="K460" s="2"/>
      <c r="L460" s="2"/>
      <c r="M460" s="2"/>
      <c r="N460" s="57">
        <v>0</v>
      </c>
      <c r="O460" s="57">
        <f t="shared" si="20"/>
        <v>0</v>
      </c>
      <c r="P460" s="96">
        <f t="shared" si="21"/>
        <v>0</v>
      </c>
      <c r="Q460" s="98"/>
      <c r="R460" s="98"/>
      <c r="S460" s="98"/>
      <c r="T460" s="98"/>
      <c r="U460" s="98"/>
      <c r="V460" s="2"/>
    </row>
    <row r="461" spans="1:22" x14ac:dyDescent="0.25">
      <c r="A461" s="3"/>
      <c r="B461" s="2"/>
      <c r="C461" s="2"/>
      <c r="D461" s="2"/>
      <c r="E461" s="2"/>
      <c r="F461" s="3"/>
      <c r="G461" s="2"/>
      <c r="H461" s="2"/>
      <c r="I461" s="2"/>
      <c r="J461" s="58" t="e">
        <f>VLOOKUP(I461,[1]Hoja6!A$1:B$57,2,FALSE)</f>
        <v>#N/A</v>
      </c>
      <c r="K461" s="2"/>
      <c r="L461" s="2"/>
      <c r="M461" s="2"/>
      <c r="N461" s="57">
        <v>0</v>
      </c>
      <c r="O461" s="57">
        <f t="shared" si="20"/>
        <v>0</v>
      </c>
      <c r="P461" s="96">
        <f t="shared" si="21"/>
        <v>0</v>
      </c>
      <c r="Q461" s="98"/>
      <c r="R461" s="98"/>
      <c r="S461" s="98"/>
      <c r="T461" s="98"/>
      <c r="U461" s="98"/>
      <c r="V461" s="2"/>
    </row>
    <row r="462" spans="1:22" x14ac:dyDescent="0.25">
      <c r="A462" s="3"/>
      <c r="B462" s="2"/>
      <c r="C462" s="2"/>
      <c r="D462" s="2"/>
      <c r="E462" s="2"/>
      <c r="F462" s="3"/>
      <c r="G462" s="2"/>
      <c r="H462" s="2"/>
      <c r="I462" s="2"/>
      <c r="J462" s="58" t="e">
        <f>VLOOKUP(I462,[1]Hoja6!A$1:B$57,2,FALSE)</f>
        <v>#N/A</v>
      </c>
      <c r="K462" s="2"/>
      <c r="L462" s="2"/>
      <c r="M462" s="2"/>
      <c r="N462" s="57">
        <v>0</v>
      </c>
      <c r="O462" s="57">
        <f t="shared" si="20"/>
        <v>0</v>
      </c>
      <c r="P462" s="96">
        <f t="shared" si="21"/>
        <v>0</v>
      </c>
      <c r="Q462" s="98"/>
      <c r="R462" s="98"/>
      <c r="S462" s="98"/>
      <c r="T462" s="98"/>
      <c r="U462" s="98"/>
      <c r="V462" s="2"/>
    </row>
    <row r="463" spans="1:22" x14ac:dyDescent="0.25">
      <c r="A463" s="3"/>
      <c r="B463" s="2"/>
      <c r="C463" s="2"/>
      <c r="D463" s="2"/>
      <c r="E463" s="2"/>
      <c r="F463" s="3"/>
      <c r="G463" s="2"/>
      <c r="H463" s="2"/>
      <c r="I463" s="2"/>
      <c r="J463" s="58" t="e">
        <f>VLOOKUP(I463,[1]Hoja6!A$1:B$57,2,FALSE)</f>
        <v>#N/A</v>
      </c>
      <c r="K463" s="2"/>
      <c r="L463" s="2"/>
      <c r="M463" s="2"/>
      <c r="N463" s="57">
        <v>0</v>
      </c>
      <c r="O463" s="57">
        <f t="shared" si="20"/>
        <v>0</v>
      </c>
      <c r="P463" s="96">
        <f t="shared" si="21"/>
        <v>0</v>
      </c>
      <c r="Q463" s="98"/>
      <c r="R463" s="98"/>
      <c r="S463" s="98"/>
      <c r="T463" s="98"/>
      <c r="U463" s="98"/>
      <c r="V463" s="2"/>
    </row>
    <row r="464" spans="1:22" x14ac:dyDescent="0.25">
      <c r="A464" s="3"/>
      <c r="B464" s="2"/>
      <c r="C464" s="2"/>
      <c r="D464" s="2">
        <f>COUNT(A6+A457)</f>
        <v>1</v>
      </c>
      <c r="E464" s="2"/>
      <c r="F464" s="2"/>
      <c r="G464" s="2"/>
      <c r="H464" s="2"/>
      <c r="I464" s="2"/>
      <c r="J464" s="58" t="e">
        <f>VLOOKUP(I464,[1]Hoja6!A$1:B$57,2,FALSE)</f>
        <v>#N/A</v>
      </c>
      <c r="K464" s="2"/>
      <c r="L464" s="2"/>
      <c r="M464" s="2"/>
      <c r="N464" s="57"/>
      <c r="O464" s="57"/>
      <c r="P464" s="96"/>
      <c r="Q464" s="98"/>
      <c r="R464" s="98"/>
      <c r="S464" s="98"/>
      <c r="T464" s="98"/>
      <c r="U464" s="98"/>
      <c r="V464" s="2"/>
    </row>
    <row r="465" spans="1:22" x14ac:dyDescent="0.25">
      <c r="A465" s="3"/>
      <c r="B465" s="2"/>
      <c r="C465" s="2"/>
      <c r="D465" s="2"/>
      <c r="E465" s="2"/>
      <c r="F465" s="2"/>
      <c r="G465" s="2"/>
      <c r="H465" s="2"/>
      <c r="I465" s="2"/>
      <c r="J465" s="58" t="e">
        <f>VLOOKUP(I465,[1]Hoja6!A$1:B$57,2,FALSE)</f>
        <v>#N/A</v>
      </c>
      <c r="K465" s="2"/>
      <c r="L465" s="2"/>
      <c r="M465" s="2"/>
      <c r="N465" s="57"/>
      <c r="O465" s="57"/>
      <c r="P465" s="96"/>
      <c r="Q465" s="98"/>
      <c r="R465" s="98"/>
      <c r="S465" s="98"/>
      <c r="T465" s="98"/>
      <c r="U465" s="98"/>
      <c r="V465" s="2"/>
    </row>
    <row r="466" spans="1:22" x14ac:dyDescent="0.25">
      <c r="A466" s="3"/>
      <c r="B466" s="2"/>
      <c r="C466" s="2"/>
      <c r="D466" s="2"/>
      <c r="E466" s="2"/>
      <c r="F466" s="2"/>
      <c r="G466" s="2"/>
      <c r="H466" s="2"/>
      <c r="I466" s="2"/>
      <c r="J466" s="58" t="e">
        <f>VLOOKUP(I466,[1]Hoja6!A$1:B$57,2,FALSE)</f>
        <v>#N/A</v>
      </c>
      <c r="K466" s="2"/>
      <c r="L466" s="2"/>
      <c r="M466" s="2"/>
      <c r="N466" s="57"/>
      <c r="O466" s="57"/>
      <c r="P466" s="96"/>
      <c r="Q466" s="98"/>
      <c r="R466" s="98"/>
      <c r="S466" s="98"/>
      <c r="T466" s="98"/>
      <c r="U466" s="98"/>
      <c r="V466" s="2"/>
    </row>
    <row r="467" spans="1:22" x14ac:dyDescent="0.25">
      <c r="A467" s="3"/>
      <c r="B467" s="2"/>
      <c r="C467" s="2"/>
      <c r="D467" s="2"/>
      <c r="E467" s="2"/>
      <c r="F467" s="2"/>
      <c r="G467" s="2"/>
      <c r="H467" s="2"/>
      <c r="I467" s="2"/>
      <c r="J467" s="58" t="e">
        <f>VLOOKUP(I467,[1]Hoja6!A$1:B$57,2,FALSE)</f>
        <v>#N/A</v>
      </c>
      <c r="K467" s="2"/>
      <c r="L467" s="2"/>
      <c r="M467" s="2"/>
      <c r="N467" s="57"/>
      <c r="O467" s="57"/>
      <c r="P467" s="96"/>
      <c r="Q467" s="98"/>
      <c r="R467" s="98"/>
      <c r="S467" s="98"/>
      <c r="T467" s="98"/>
      <c r="U467" s="98"/>
      <c r="V467" s="2"/>
    </row>
    <row r="468" spans="1:22" x14ac:dyDescent="0.25">
      <c r="A468" s="3"/>
      <c r="B468" s="2"/>
      <c r="C468" s="2"/>
      <c r="D468" s="2"/>
      <c r="E468" s="2"/>
      <c r="F468" s="2"/>
      <c r="G468" s="2"/>
      <c r="H468" s="2"/>
      <c r="I468" s="2"/>
      <c r="J468" s="58" t="e">
        <f>VLOOKUP(I468,[1]Hoja6!A$1:B$57,2,FALSE)</f>
        <v>#N/A</v>
      </c>
      <c r="K468" s="2"/>
      <c r="L468" s="2"/>
      <c r="M468" s="2"/>
      <c r="N468" s="57"/>
      <c r="O468" s="57"/>
      <c r="P468" s="96"/>
      <c r="Q468" s="98"/>
      <c r="R468" s="98"/>
      <c r="S468" s="98"/>
      <c r="T468" s="98"/>
      <c r="U468" s="98"/>
      <c r="V468" s="2"/>
    </row>
    <row r="469" spans="1:22" x14ac:dyDescent="0.25">
      <c r="A469" s="3"/>
      <c r="B469" s="2"/>
      <c r="C469" s="2"/>
      <c r="D469" s="2"/>
      <c r="E469" s="2"/>
      <c r="F469" s="2"/>
      <c r="G469" s="2"/>
      <c r="H469" s="2"/>
      <c r="I469" s="2"/>
      <c r="J469" s="58" t="e">
        <f>VLOOKUP(I469,[1]Hoja6!A$1:B$57,2,FALSE)</f>
        <v>#N/A</v>
      </c>
      <c r="K469" s="2"/>
      <c r="L469" s="2"/>
      <c r="M469" s="2"/>
      <c r="N469" s="57"/>
      <c r="O469" s="57"/>
      <c r="P469" s="96"/>
      <c r="Q469" s="98"/>
      <c r="R469" s="98"/>
      <c r="S469" s="98"/>
      <c r="T469" s="98"/>
      <c r="U469" s="98"/>
      <c r="V469" s="2"/>
    </row>
    <row r="470" spans="1:22" x14ac:dyDescent="0.25">
      <c r="A470" s="3"/>
      <c r="B470" s="2"/>
      <c r="C470" s="2"/>
      <c r="D470" s="2"/>
      <c r="E470" s="2"/>
      <c r="F470" s="2"/>
      <c r="G470" s="2"/>
      <c r="H470" s="2"/>
      <c r="I470" s="2"/>
      <c r="J470" s="58" t="e">
        <f>VLOOKUP(I470,[1]Hoja6!A$1:B$57,2,FALSE)</f>
        <v>#N/A</v>
      </c>
      <c r="K470" s="2"/>
      <c r="L470" s="2"/>
      <c r="M470" s="2"/>
      <c r="N470" s="57"/>
      <c r="O470" s="57"/>
      <c r="P470" s="96"/>
      <c r="Q470" s="98"/>
      <c r="R470" s="98"/>
      <c r="S470" s="98"/>
      <c r="T470" s="98"/>
      <c r="U470" s="98"/>
      <c r="V470" s="2"/>
    </row>
    <row r="471" spans="1:22" x14ac:dyDescent="0.25">
      <c r="A471" s="3"/>
      <c r="B471" s="2"/>
      <c r="C471" s="2"/>
      <c r="D471" s="2"/>
      <c r="E471" s="2"/>
      <c r="F471" s="2"/>
      <c r="G471" s="2"/>
      <c r="H471" s="2"/>
      <c r="I471" s="2"/>
      <c r="J471" s="58" t="e">
        <f>VLOOKUP(I471,[1]Hoja6!A$1:B$57,2,FALSE)</f>
        <v>#N/A</v>
      </c>
      <c r="K471" s="2"/>
      <c r="L471" s="2"/>
      <c r="M471" s="2"/>
      <c r="N471" s="57"/>
      <c r="O471" s="57"/>
      <c r="P471" s="96"/>
      <c r="Q471" s="98"/>
      <c r="R471" s="98"/>
      <c r="S471" s="98"/>
      <c r="T471" s="98"/>
      <c r="U471" s="98"/>
      <c r="V471" s="2"/>
    </row>
    <row r="472" spans="1:22" x14ac:dyDescent="0.25">
      <c r="A472" s="3"/>
      <c r="B472" s="2"/>
      <c r="C472" s="2"/>
      <c r="D472" s="2"/>
      <c r="E472" s="2"/>
      <c r="F472" s="2"/>
      <c r="G472" s="2"/>
      <c r="H472" s="2"/>
      <c r="I472" s="2"/>
      <c r="J472" s="58" t="e">
        <f>VLOOKUP(I472,[1]Hoja6!A$1:B$57,2,FALSE)</f>
        <v>#N/A</v>
      </c>
      <c r="K472" s="2"/>
      <c r="L472" s="2"/>
      <c r="M472" s="2"/>
      <c r="N472" s="57"/>
      <c r="O472" s="57"/>
      <c r="P472" s="96"/>
      <c r="Q472" s="98"/>
      <c r="R472" s="98"/>
      <c r="S472" s="98"/>
      <c r="T472" s="98"/>
      <c r="U472" s="98"/>
      <c r="V472" s="2"/>
    </row>
    <row r="473" spans="1:22" x14ac:dyDescent="0.25">
      <c r="A473" s="3"/>
      <c r="B473" s="2"/>
      <c r="C473" s="2"/>
      <c r="D473" s="2"/>
      <c r="E473" s="2"/>
      <c r="F473" s="2"/>
      <c r="G473" s="2"/>
      <c r="H473" s="2"/>
      <c r="I473" s="2"/>
      <c r="J473" s="58" t="e">
        <f>VLOOKUP(I473,[1]Hoja6!A$1:B$57,2,FALSE)</f>
        <v>#N/A</v>
      </c>
      <c r="K473" s="2"/>
      <c r="L473" s="2"/>
      <c r="M473" s="2"/>
      <c r="N473" s="57"/>
      <c r="O473" s="57"/>
      <c r="P473" s="96"/>
      <c r="Q473" s="98"/>
      <c r="R473" s="98"/>
      <c r="S473" s="98"/>
      <c r="T473" s="98"/>
      <c r="U473" s="98"/>
      <c r="V473" s="2"/>
    </row>
    <row r="474" spans="1:22" x14ac:dyDescent="0.25">
      <c r="A474" s="3"/>
      <c r="B474" s="2"/>
      <c r="C474" s="2"/>
      <c r="D474" s="2"/>
      <c r="E474" s="2"/>
      <c r="F474" s="2"/>
      <c r="G474" s="2"/>
      <c r="H474" s="2"/>
      <c r="I474" s="2"/>
      <c r="J474" s="58" t="e">
        <f>VLOOKUP(I474,[1]Hoja6!A$1:B$57,2,FALSE)</f>
        <v>#N/A</v>
      </c>
      <c r="K474" s="2"/>
      <c r="L474" s="2"/>
      <c r="M474" s="2"/>
      <c r="N474" s="57"/>
      <c r="O474" s="57"/>
      <c r="P474" s="96"/>
      <c r="Q474" s="98"/>
      <c r="R474" s="98"/>
      <c r="S474" s="98"/>
      <c r="T474" s="98"/>
      <c r="U474" s="98"/>
      <c r="V474" s="2"/>
    </row>
    <row r="475" spans="1:22" x14ac:dyDescent="0.25">
      <c r="A475" s="3"/>
      <c r="B475" s="2"/>
      <c r="C475" s="2"/>
      <c r="D475" s="2"/>
      <c r="E475" s="2"/>
      <c r="F475" s="2"/>
      <c r="G475" s="2"/>
      <c r="H475" s="2"/>
      <c r="I475" s="2"/>
      <c r="J475" s="58" t="e">
        <f>VLOOKUP(I475,[1]Hoja6!A$1:B$57,2,FALSE)</f>
        <v>#N/A</v>
      </c>
      <c r="K475" s="2"/>
      <c r="L475" s="2"/>
      <c r="M475" s="2"/>
      <c r="N475" s="2"/>
      <c r="O475" s="2"/>
      <c r="P475" s="2"/>
      <c r="Q475" s="98"/>
      <c r="R475" s="98"/>
      <c r="S475" s="98"/>
      <c r="T475" s="98"/>
      <c r="U475" s="98"/>
      <c r="V475" s="2"/>
    </row>
    <row r="476" spans="1:22" x14ac:dyDescent="0.25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98"/>
      <c r="R476" s="98"/>
      <c r="S476" s="98"/>
      <c r="T476" s="98"/>
      <c r="U476" s="98"/>
      <c r="V476" s="2"/>
    </row>
    <row r="477" spans="1:22" x14ac:dyDescent="0.25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98"/>
      <c r="R477" s="98"/>
      <c r="S477" s="98"/>
      <c r="T477" s="98"/>
      <c r="U477" s="98"/>
      <c r="V477" s="2"/>
    </row>
    <row r="478" spans="1:22" x14ac:dyDescent="0.25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98"/>
      <c r="R478" s="98"/>
      <c r="S478" s="98"/>
      <c r="T478" s="98"/>
      <c r="U478" s="98"/>
      <c r="V478" s="2"/>
    </row>
    <row r="479" spans="1:22" x14ac:dyDescent="0.25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98"/>
      <c r="R479" s="98"/>
      <c r="S479" s="98"/>
      <c r="T479" s="98"/>
      <c r="U479" s="98"/>
      <c r="V479" s="2"/>
    </row>
    <row r="480" spans="1:22" x14ac:dyDescent="0.25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98"/>
      <c r="R480" s="98"/>
      <c r="S480" s="98"/>
      <c r="T480" s="98"/>
      <c r="U480" s="98"/>
      <c r="V480" s="2"/>
    </row>
    <row r="885" spans="1:1" x14ac:dyDescent="0.25">
      <c r="A885" t="s">
        <v>2335</v>
      </c>
    </row>
  </sheetData>
  <autoFilter ref="D463:D464" xr:uid="{00000000-0009-0000-0000-000003000000}"/>
  <mergeCells count="4">
    <mergeCell ref="A4:V4"/>
    <mergeCell ref="A3:V3"/>
    <mergeCell ref="A2:V2"/>
    <mergeCell ref="A1:V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62"/>
  <sheetViews>
    <sheetView tabSelected="1" view="pageBreakPreview" zoomScale="99" zoomScaleNormal="30" zoomScaleSheetLayoutView="30" workbookViewId="0">
      <selection activeCell="G8" sqref="G8"/>
    </sheetView>
  </sheetViews>
  <sheetFormatPr baseColWidth="10" defaultRowHeight="14.25" x14ac:dyDescent="0.2"/>
  <cols>
    <col min="1" max="1" width="5" style="109" customWidth="1"/>
    <col min="2" max="2" width="13" style="109" customWidth="1"/>
    <col min="3" max="3" width="42.85546875" style="109" customWidth="1"/>
    <col min="4" max="5" width="22.42578125" style="109" customWidth="1"/>
    <col min="6" max="6" width="8.42578125" style="109" customWidth="1"/>
    <col min="7" max="7" width="20.5703125" style="109" customWidth="1"/>
    <col min="8" max="8" width="8.28515625" style="109" customWidth="1"/>
    <col min="9" max="9" width="20.5703125" style="109" customWidth="1"/>
    <col min="10" max="10" width="27.140625" style="109" customWidth="1"/>
    <col min="11" max="11" width="19.85546875" style="109" customWidth="1"/>
    <col min="12" max="12" width="13.85546875" style="109" customWidth="1"/>
    <col min="13" max="13" width="39.28515625" style="109" customWidth="1"/>
    <col min="14" max="14" width="41.42578125" style="109" customWidth="1"/>
    <col min="15" max="15" width="11.28515625" style="109" customWidth="1"/>
    <col min="16" max="16" width="11.85546875" style="109" bestFit="1" customWidth="1"/>
    <col min="17" max="17" width="9" style="109" customWidth="1"/>
    <col min="18" max="18" width="9.140625" style="109" customWidth="1"/>
    <col min="19" max="20" width="11.42578125" style="109"/>
    <col min="21" max="21" width="13.5703125" style="109" customWidth="1"/>
    <col min="22" max="23" width="11.42578125" style="109"/>
    <col min="24" max="24" width="31.28515625" style="109" customWidth="1"/>
    <col min="25" max="25" width="12" style="109" customWidth="1"/>
    <col min="26" max="26" width="31.140625" style="109" customWidth="1"/>
    <col min="27" max="27" width="26.85546875" style="109" customWidth="1"/>
    <col min="28" max="16384" width="11.42578125" style="109"/>
  </cols>
  <sheetData>
    <row r="1" spans="1:27" s="116" customFormat="1" ht="20.100000000000001" customHeight="1" x14ac:dyDescent="0.2">
      <c r="A1" s="165"/>
      <c r="B1" s="166"/>
      <c r="C1" s="167"/>
      <c r="D1" s="177" t="s">
        <v>2974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58"/>
      <c r="AA1" s="159"/>
    </row>
    <row r="2" spans="1:27" s="116" customFormat="1" ht="20.100000000000001" customHeight="1" x14ac:dyDescent="0.2">
      <c r="A2" s="168"/>
      <c r="B2" s="169"/>
      <c r="C2" s="170"/>
      <c r="D2" s="177" t="s">
        <v>2973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60"/>
      <c r="AA2" s="161"/>
    </row>
    <row r="3" spans="1:27" s="116" customFormat="1" ht="20.100000000000001" customHeight="1" x14ac:dyDescent="0.2">
      <c r="A3" s="171"/>
      <c r="B3" s="172"/>
      <c r="C3" s="173"/>
      <c r="D3" s="177" t="s">
        <v>2991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62"/>
      <c r="AA3" s="163"/>
    </row>
    <row r="4" spans="1:27" s="115" customFormat="1" ht="20.100000000000001" customHeight="1" x14ac:dyDescent="0.25">
      <c r="A4" s="174" t="s">
        <v>2975</v>
      </c>
      <c r="B4" s="175"/>
      <c r="C4" s="176"/>
      <c r="D4" s="114"/>
      <c r="E4" s="114"/>
      <c r="F4" s="174" t="s">
        <v>2976</v>
      </c>
      <c r="G4" s="175"/>
      <c r="H4" s="175"/>
      <c r="I4" s="175"/>
      <c r="J4" s="175"/>
      <c r="K4" s="164" t="s">
        <v>2978</v>
      </c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 t="s">
        <v>2979</v>
      </c>
      <c r="AA4" s="164"/>
    </row>
    <row r="5" spans="1:27" s="110" customFormat="1" ht="40.5" customHeight="1" x14ac:dyDescent="0.2">
      <c r="A5" s="105" t="s">
        <v>2977</v>
      </c>
      <c r="B5" s="105" t="s">
        <v>2980</v>
      </c>
      <c r="C5" s="104" t="s">
        <v>2988</v>
      </c>
      <c r="D5" s="104" t="s">
        <v>2969</v>
      </c>
      <c r="E5" s="106" t="s">
        <v>2968</v>
      </c>
      <c r="F5" s="106" t="s">
        <v>32</v>
      </c>
      <c r="G5" s="106" t="s">
        <v>1</v>
      </c>
      <c r="H5" s="104" t="s">
        <v>2</v>
      </c>
      <c r="I5" s="104" t="s">
        <v>2990</v>
      </c>
      <c r="J5" s="104" t="s">
        <v>2989</v>
      </c>
      <c r="K5" s="104" t="s">
        <v>1004</v>
      </c>
      <c r="L5" s="104" t="s">
        <v>2970</v>
      </c>
      <c r="M5" s="107" t="s">
        <v>2986</v>
      </c>
      <c r="N5" s="107" t="s">
        <v>2987</v>
      </c>
      <c r="O5" s="104" t="s">
        <v>1005</v>
      </c>
      <c r="P5" s="108" t="s">
        <v>1007</v>
      </c>
      <c r="Q5" s="107">
        <v>0.7</v>
      </c>
      <c r="R5" s="107">
        <v>0.3</v>
      </c>
      <c r="S5" s="104" t="s">
        <v>2796</v>
      </c>
      <c r="T5" s="104" t="s">
        <v>2797</v>
      </c>
      <c r="U5" s="104" t="s">
        <v>2971</v>
      </c>
      <c r="V5" s="104" t="s">
        <v>2972</v>
      </c>
      <c r="W5" s="104" t="s">
        <v>2981</v>
      </c>
      <c r="X5" s="104" t="s">
        <v>2985</v>
      </c>
      <c r="Y5" s="104" t="s">
        <v>2982</v>
      </c>
      <c r="Z5" s="104" t="s">
        <v>2984</v>
      </c>
      <c r="AA5" s="104" t="s">
        <v>2983</v>
      </c>
    </row>
    <row r="6" spans="1:27" x14ac:dyDescent="0.2">
      <c r="A6" s="111"/>
      <c r="B6" s="102"/>
      <c r="C6" s="52"/>
      <c r="D6" s="52"/>
      <c r="E6" s="52"/>
      <c r="F6" s="52"/>
      <c r="G6" s="101"/>
      <c r="H6" s="112"/>
      <c r="I6" s="112"/>
      <c r="J6" s="52"/>
      <c r="K6" s="101"/>
      <c r="L6" s="101"/>
      <c r="M6" s="113"/>
      <c r="N6" s="111"/>
      <c r="O6" s="101"/>
      <c r="P6" s="103"/>
      <c r="Q6" s="103"/>
      <c r="R6" s="103"/>
      <c r="S6" s="111"/>
      <c r="T6" s="111"/>
      <c r="U6" s="111"/>
      <c r="V6" s="111"/>
      <c r="W6" s="111"/>
      <c r="X6" s="111"/>
      <c r="Y6" s="101"/>
      <c r="Z6" s="101"/>
      <c r="AA6" s="101"/>
    </row>
    <row r="7" spans="1:27" x14ac:dyDescent="0.2">
      <c r="A7" s="111"/>
      <c r="B7" s="102"/>
      <c r="C7" s="52"/>
      <c r="D7" s="52"/>
      <c r="E7" s="52"/>
      <c r="F7" s="52"/>
      <c r="G7" s="101"/>
      <c r="H7" s="112"/>
      <c r="I7" s="112"/>
      <c r="J7" s="52"/>
      <c r="K7" s="101"/>
      <c r="L7" s="101"/>
      <c r="M7" s="113"/>
      <c r="N7" s="111"/>
      <c r="O7" s="101"/>
      <c r="P7" s="103"/>
      <c r="Q7" s="103"/>
      <c r="R7" s="103"/>
      <c r="S7" s="111"/>
      <c r="T7" s="111"/>
      <c r="U7" s="111"/>
      <c r="V7" s="111"/>
      <c r="W7" s="111"/>
      <c r="X7" s="111"/>
      <c r="Y7" s="101"/>
      <c r="Z7" s="101"/>
      <c r="AA7" s="101"/>
    </row>
    <row r="8" spans="1:27" x14ac:dyDescent="0.2">
      <c r="A8" s="111"/>
      <c r="B8" s="102"/>
      <c r="C8" s="52"/>
      <c r="D8" s="52"/>
      <c r="E8" s="52"/>
      <c r="F8" s="52"/>
      <c r="G8" s="101"/>
      <c r="H8" s="112"/>
      <c r="I8" s="112"/>
      <c r="J8" s="52"/>
      <c r="K8" s="101"/>
      <c r="L8" s="101"/>
      <c r="M8" s="113"/>
      <c r="N8" s="111"/>
      <c r="O8" s="101"/>
      <c r="P8" s="103"/>
      <c r="Q8" s="103"/>
      <c r="R8" s="103"/>
      <c r="S8" s="111"/>
      <c r="T8" s="111"/>
      <c r="U8" s="111"/>
      <c r="V8" s="111"/>
      <c r="W8" s="111"/>
      <c r="X8" s="111"/>
      <c r="Y8" s="101"/>
      <c r="Z8" s="101"/>
      <c r="AA8" s="101"/>
    </row>
    <row r="9" spans="1:27" x14ac:dyDescent="0.2">
      <c r="A9" s="111"/>
      <c r="B9" s="102"/>
      <c r="C9" s="52"/>
      <c r="D9" s="52"/>
      <c r="E9" s="52"/>
      <c r="F9" s="52"/>
      <c r="G9" s="101"/>
      <c r="H9" s="112"/>
      <c r="I9" s="112"/>
      <c r="J9" s="52"/>
      <c r="K9" s="101"/>
      <c r="L9" s="101"/>
      <c r="M9" s="113"/>
      <c r="N9" s="111"/>
      <c r="O9" s="101"/>
      <c r="P9" s="103"/>
      <c r="Q9" s="103"/>
      <c r="R9" s="103"/>
      <c r="S9" s="111"/>
      <c r="T9" s="111"/>
      <c r="U9" s="111"/>
      <c r="V9" s="111"/>
      <c r="W9" s="111"/>
      <c r="X9" s="111"/>
      <c r="Y9" s="101"/>
      <c r="Z9" s="101"/>
      <c r="AA9" s="101"/>
    </row>
    <row r="10" spans="1:27" x14ac:dyDescent="0.2">
      <c r="A10" s="111"/>
      <c r="B10" s="102"/>
      <c r="C10" s="52"/>
      <c r="D10" s="52"/>
      <c r="E10" s="52"/>
      <c r="F10" s="52"/>
      <c r="G10" s="101"/>
      <c r="H10" s="112"/>
      <c r="I10" s="112"/>
      <c r="J10" s="52"/>
      <c r="L10" s="101"/>
      <c r="M10" s="113"/>
      <c r="N10" s="111"/>
      <c r="O10" s="101"/>
      <c r="P10" s="103"/>
      <c r="Q10" s="103"/>
      <c r="R10" s="103"/>
      <c r="S10" s="111"/>
      <c r="T10" s="111"/>
      <c r="U10" s="111"/>
      <c r="V10" s="111"/>
      <c r="W10" s="111"/>
      <c r="X10" s="111"/>
      <c r="Y10" s="101"/>
      <c r="Z10" s="101"/>
      <c r="AA10" s="101"/>
    </row>
    <row r="11" spans="1:27" x14ac:dyDescent="0.2">
      <c r="A11" s="111"/>
      <c r="B11" s="102"/>
      <c r="C11" s="52"/>
      <c r="D11" s="52"/>
      <c r="E11" s="52"/>
      <c r="F11" s="52"/>
      <c r="G11" s="101"/>
      <c r="H11" s="112"/>
      <c r="I11" s="112"/>
      <c r="J11" s="52"/>
      <c r="K11" s="101"/>
      <c r="L11" s="101"/>
      <c r="M11" s="113"/>
      <c r="N11" s="111"/>
      <c r="O11" s="101"/>
      <c r="P11" s="103"/>
      <c r="Q11" s="103"/>
      <c r="R11" s="103"/>
      <c r="S11" s="111"/>
      <c r="T11" s="111"/>
      <c r="U11" s="111"/>
      <c r="V11" s="111"/>
      <c r="W11" s="111"/>
      <c r="X11" s="111"/>
      <c r="Y11" s="101"/>
      <c r="Z11" s="101"/>
      <c r="AA11" s="101"/>
    </row>
    <row r="12" spans="1:27" x14ac:dyDescent="0.2">
      <c r="A12" s="111"/>
      <c r="B12" s="102"/>
      <c r="C12" s="52"/>
      <c r="D12" s="52"/>
      <c r="E12" s="52"/>
      <c r="F12" s="52"/>
      <c r="G12" s="101"/>
      <c r="H12" s="112"/>
      <c r="I12" s="112"/>
      <c r="J12" s="52"/>
      <c r="K12" s="101"/>
      <c r="L12" s="101"/>
      <c r="M12" s="113"/>
      <c r="N12" s="111"/>
      <c r="O12" s="101"/>
      <c r="P12" s="103"/>
      <c r="Q12" s="103"/>
      <c r="R12" s="103"/>
      <c r="S12" s="111"/>
      <c r="T12" s="111"/>
      <c r="U12" s="111"/>
      <c r="V12" s="111"/>
      <c r="W12" s="111"/>
      <c r="X12" s="111"/>
      <c r="Y12" s="101"/>
      <c r="Z12" s="101"/>
      <c r="AA12" s="101"/>
    </row>
    <row r="13" spans="1:27" x14ac:dyDescent="0.2">
      <c r="A13" s="111"/>
      <c r="B13" s="102"/>
      <c r="C13" s="52"/>
      <c r="D13" s="52"/>
      <c r="E13" s="52"/>
      <c r="F13" s="52"/>
      <c r="G13" s="101"/>
      <c r="H13" s="112"/>
      <c r="I13" s="112"/>
      <c r="J13" s="52"/>
      <c r="K13" s="101"/>
      <c r="L13" s="101"/>
      <c r="M13" s="113"/>
      <c r="N13" s="111"/>
      <c r="O13" s="101"/>
      <c r="P13" s="103"/>
      <c r="Q13" s="103"/>
      <c r="R13" s="103"/>
      <c r="S13" s="111"/>
      <c r="T13" s="111"/>
      <c r="U13" s="111"/>
      <c r="V13" s="111"/>
      <c r="W13" s="111"/>
      <c r="X13" s="111"/>
      <c r="Y13" s="101"/>
      <c r="Z13" s="101"/>
      <c r="AA13" s="101"/>
    </row>
    <row r="14" spans="1:27" x14ac:dyDescent="0.2">
      <c r="A14" s="111"/>
      <c r="B14" s="102"/>
      <c r="C14" s="52"/>
      <c r="D14" s="52"/>
      <c r="E14" s="52"/>
      <c r="F14" s="52"/>
      <c r="G14" s="101"/>
      <c r="H14" s="112"/>
      <c r="I14" s="112"/>
      <c r="J14" s="52"/>
      <c r="K14" s="101"/>
      <c r="L14" s="101"/>
      <c r="M14" s="113"/>
      <c r="N14" s="111"/>
      <c r="O14" s="101"/>
      <c r="P14" s="103"/>
      <c r="Q14" s="103"/>
      <c r="R14" s="103"/>
      <c r="S14" s="111"/>
      <c r="T14" s="111"/>
      <c r="U14" s="111"/>
      <c r="V14" s="111"/>
      <c r="W14" s="111"/>
      <c r="X14" s="111"/>
      <c r="Y14" s="101"/>
      <c r="Z14" s="101"/>
      <c r="AA14" s="101"/>
    </row>
    <row r="15" spans="1:27" x14ac:dyDescent="0.2">
      <c r="A15" s="111"/>
      <c r="B15" s="102"/>
      <c r="C15" s="52"/>
      <c r="D15" s="52"/>
      <c r="E15" s="52"/>
      <c r="F15" s="52"/>
      <c r="G15" s="101"/>
      <c r="H15" s="112"/>
      <c r="I15" s="112"/>
      <c r="J15" s="52"/>
      <c r="K15" s="101"/>
      <c r="L15" s="101"/>
      <c r="M15" s="113"/>
      <c r="N15" s="111"/>
      <c r="O15" s="101"/>
      <c r="P15" s="103"/>
      <c r="Q15" s="103"/>
      <c r="R15" s="103"/>
      <c r="S15" s="111"/>
      <c r="T15" s="111"/>
      <c r="U15" s="111"/>
      <c r="V15" s="111"/>
      <c r="W15" s="111"/>
      <c r="X15" s="111"/>
      <c r="Y15" s="101"/>
      <c r="Z15" s="101"/>
      <c r="AA15" s="101"/>
    </row>
    <row r="16" spans="1:27" x14ac:dyDescent="0.2">
      <c r="A16" s="111"/>
      <c r="B16" s="75"/>
      <c r="C16" s="52"/>
      <c r="D16" s="52"/>
      <c r="E16" s="52"/>
      <c r="F16" s="52"/>
      <c r="G16" s="101"/>
      <c r="H16" s="112"/>
      <c r="I16" s="112"/>
      <c r="J16" s="52"/>
      <c r="K16" s="101"/>
      <c r="L16" s="101"/>
      <c r="M16" s="113"/>
      <c r="N16" s="111"/>
      <c r="O16" s="101"/>
      <c r="P16" s="103"/>
      <c r="Q16" s="103"/>
      <c r="R16" s="103"/>
      <c r="S16" s="111"/>
      <c r="T16" s="111"/>
      <c r="U16" s="111"/>
      <c r="V16" s="111"/>
      <c r="W16" s="111"/>
      <c r="X16" s="111"/>
      <c r="Y16" s="101"/>
      <c r="Z16" s="101"/>
      <c r="AA16" s="101"/>
    </row>
    <row r="17" spans="1:27" x14ac:dyDescent="0.2">
      <c r="A17" s="111"/>
      <c r="B17" s="75"/>
      <c r="C17" s="52"/>
      <c r="D17" s="52"/>
      <c r="E17" s="52"/>
      <c r="F17" s="52"/>
      <c r="G17" s="101"/>
      <c r="H17" s="112"/>
      <c r="I17" s="112"/>
      <c r="J17" s="52"/>
      <c r="K17" s="101"/>
      <c r="L17" s="101"/>
      <c r="M17" s="113"/>
      <c r="N17" s="111"/>
      <c r="O17" s="101"/>
      <c r="P17" s="103"/>
      <c r="Q17" s="103"/>
      <c r="R17" s="103"/>
      <c r="S17" s="111"/>
      <c r="T17" s="111"/>
      <c r="U17" s="111"/>
      <c r="V17" s="111"/>
      <c r="W17" s="111"/>
      <c r="X17" s="111"/>
      <c r="Y17" s="101"/>
      <c r="Z17" s="101"/>
      <c r="AA17" s="101"/>
    </row>
    <row r="18" spans="1:27" x14ac:dyDescent="0.2">
      <c r="A18" s="111"/>
      <c r="B18" s="75"/>
      <c r="C18" s="52"/>
      <c r="D18" s="52"/>
      <c r="E18" s="52"/>
      <c r="F18" s="52"/>
      <c r="G18" s="101"/>
      <c r="H18" s="112"/>
      <c r="I18" s="112"/>
      <c r="J18" s="52"/>
      <c r="K18" s="101"/>
      <c r="L18" s="101"/>
      <c r="M18" s="113"/>
      <c r="N18" s="111"/>
      <c r="O18" s="101"/>
      <c r="P18" s="103"/>
      <c r="Q18" s="103"/>
      <c r="R18" s="103"/>
      <c r="S18" s="111"/>
      <c r="T18" s="111"/>
      <c r="U18" s="111"/>
      <c r="V18" s="111"/>
      <c r="W18" s="111"/>
      <c r="X18" s="111"/>
      <c r="Y18" s="101"/>
      <c r="Z18" s="101"/>
      <c r="AA18" s="101"/>
    </row>
    <row r="19" spans="1:27" x14ac:dyDescent="0.2">
      <c r="A19" s="111"/>
      <c r="B19" s="75"/>
      <c r="C19" s="52"/>
      <c r="D19" s="52"/>
      <c r="E19" s="52"/>
      <c r="F19" s="52"/>
      <c r="G19" s="101"/>
      <c r="H19" s="112"/>
      <c r="I19" s="112"/>
      <c r="J19" s="52"/>
      <c r="K19" s="101"/>
      <c r="L19" s="101"/>
      <c r="M19" s="113"/>
      <c r="N19" s="111"/>
      <c r="O19" s="101"/>
      <c r="P19" s="103"/>
      <c r="Q19" s="103"/>
      <c r="R19" s="103"/>
      <c r="S19" s="111"/>
      <c r="T19" s="111"/>
      <c r="U19" s="111"/>
      <c r="V19" s="111"/>
      <c r="W19" s="111"/>
      <c r="X19" s="111"/>
      <c r="Y19" s="101"/>
      <c r="Z19" s="101"/>
      <c r="AA19" s="101"/>
    </row>
    <row r="20" spans="1:27" x14ac:dyDescent="0.2">
      <c r="A20" s="111"/>
      <c r="B20" s="75"/>
      <c r="C20" s="52"/>
      <c r="D20" s="52"/>
      <c r="E20" s="52"/>
      <c r="F20" s="52"/>
      <c r="G20" s="101"/>
      <c r="H20" s="112"/>
      <c r="I20" s="112"/>
      <c r="J20" s="52"/>
      <c r="K20" s="101"/>
      <c r="L20" s="101"/>
      <c r="M20" s="113"/>
      <c r="N20" s="111"/>
      <c r="O20" s="101"/>
      <c r="P20" s="103"/>
      <c r="Q20" s="103"/>
      <c r="R20" s="103"/>
      <c r="S20" s="111"/>
      <c r="T20" s="111"/>
      <c r="U20" s="111"/>
      <c r="V20" s="111"/>
      <c r="W20" s="111"/>
      <c r="X20" s="111"/>
      <c r="Y20" s="101"/>
      <c r="Z20" s="101"/>
      <c r="AA20" s="101"/>
    </row>
    <row r="21" spans="1:27" x14ac:dyDescent="0.2">
      <c r="A21" s="111"/>
      <c r="B21" s="75"/>
      <c r="C21" s="52"/>
      <c r="D21" s="52"/>
      <c r="E21" s="52"/>
      <c r="F21" s="52"/>
      <c r="G21" s="101"/>
      <c r="H21" s="112"/>
      <c r="I21" s="112"/>
      <c r="J21" s="52"/>
      <c r="K21" s="101"/>
      <c r="L21" s="101"/>
      <c r="M21" s="113"/>
      <c r="N21" s="111"/>
      <c r="O21" s="101"/>
      <c r="P21" s="103"/>
      <c r="Q21" s="103"/>
      <c r="R21" s="103"/>
      <c r="S21" s="111"/>
      <c r="T21" s="111"/>
      <c r="U21" s="111"/>
      <c r="V21" s="111"/>
      <c r="W21" s="111"/>
      <c r="X21" s="111"/>
      <c r="Y21" s="101"/>
      <c r="Z21" s="101"/>
      <c r="AA21" s="101"/>
    </row>
    <row r="22" spans="1:27" x14ac:dyDescent="0.2">
      <c r="A22" s="111"/>
      <c r="B22" s="75"/>
      <c r="C22" s="52"/>
      <c r="D22" s="52"/>
      <c r="E22" s="52"/>
      <c r="F22" s="52"/>
      <c r="G22" s="101"/>
      <c r="H22" s="112"/>
      <c r="I22" s="112"/>
      <c r="J22" s="52"/>
      <c r="K22" s="101"/>
      <c r="L22" s="101"/>
      <c r="M22" s="113"/>
      <c r="N22" s="111"/>
      <c r="O22" s="101"/>
      <c r="P22" s="103"/>
      <c r="Q22" s="103"/>
      <c r="R22" s="103"/>
      <c r="S22" s="111"/>
      <c r="T22" s="111"/>
      <c r="U22" s="111"/>
      <c r="V22" s="111"/>
      <c r="W22" s="111"/>
      <c r="X22" s="111"/>
      <c r="Y22" s="101"/>
      <c r="Z22" s="101"/>
      <c r="AA22" s="101"/>
    </row>
    <row r="23" spans="1:27" x14ac:dyDescent="0.2">
      <c r="A23" s="111"/>
      <c r="B23" s="75"/>
      <c r="C23" s="52"/>
      <c r="D23" s="52"/>
      <c r="E23" s="52"/>
      <c r="F23" s="52"/>
      <c r="G23" s="101"/>
      <c r="H23" s="112"/>
      <c r="I23" s="112"/>
      <c r="J23" s="52"/>
      <c r="K23" s="101"/>
      <c r="L23" s="101"/>
      <c r="M23" s="113"/>
      <c r="N23" s="111"/>
      <c r="O23" s="101"/>
      <c r="P23" s="103"/>
      <c r="Q23" s="103"/>
      <c r="R23" s="103"/>
      <c r="S23" s="111"/>
      <c r="T23" s="111"/>
      <c r="U23" s="111"/>
      <c r="V23" s="111"/>
      <c r="W23" s="111"/>
      <c r="X23" s="111"/>
      <c r="Y23" s="101"/>
      <c r="Z23" s="101"/>
      <c r="AA23" s="101"/>
    </row>
    <row r="24" spans="1:27" x14ac:dyDescent="0.2">
      <c r="A24" s="111"/>
      <c r="B24" s="75"/>
      <c r="C24" s="52"/>
      <c r="D24" s="52"/>
      <c r="E24" s="52"/>
      <c r="F24" s="52"/>
      <c r="G24" s="101"/>
      <c r="H24" s="112"/>
      <c r="I24" s="112"/>
      <c r="J24" s="52"/>
      <c r="K24" s="101"/>
      <c r="L24" s="101"/>
      <c r="M24" s="113"/>
      <c r="N24" s="111"/>
      <c r="O24" s="101"/>
      <c r="P24" s="103"/>
      <c r="Q24" s="103"/>
      <c r="R24" s="103"/>
      <c r="S24" s="111"/>
      <c r="T24" s="111"/>
      <c r="U24" s="111"/>
      <c r="V24" s="111"/>
      <c r="W24" s="111"/>
      <c r="X24" s="111"/>
      <c r="Y24" s="101"/>
      <c r="Z24" s="101"/>
      <c r="AA24" s="101"/>
    </row>
    <row r="25" spans="1:27" x14ac:dyDescent="0.2">
      <c r="A25" s="111"/>
      <c r="B25" s="75"/>
      <c r="C25" s="52"/>
      <c r="D25" s="52"/>
      <c r="E25" s="52"/>
      <c r="F25" s="52"/>
      <c r="G25" s="101"/>
      <c r="H25" s="112"/>
      <c r="I25" s="112"/>
      <c r="J25" s="52"/>
      <c r="K25" s="101"/>
      <c r="L25" s="101"/>
      <c r="M25" s="113"/>
      <c r="N25" s="111"/>
      <c r="O25" s="101"/>
      <c r="P25" s="103"/>
      <c r="Q25" s="103"/>
      <c r="R25" s="103"/>
      <c r="S25" s="111"/>
      <c r="T25" s="111"/>
      <c r="U25" s="111"/>
      <c r="V25" s="111"/>
      <c r="W25" s="111"/>
      <c r="X25" s="111"/>
      <c r="Y25" s="101"/>
      <c r="Z25" s="101"/>
      <c r="AA25" s="101"/>
    </row>
    <row r="26" spans="1:27" x14ac:dyDescent="0.2">
      <c r="A26" s="111"/>
      <c r="B26" s="75"/>
      <c r="C26" s="52"/>
      <c r="D26" s="52"/>
      <c r="E26" s="52"/>
      <c r="F26" s="52"/>
      <c r="G26" s="101"/>
      <c r="H26" s="112"/>
      <c r="I26" s="112"/>
      <c r="J26" s="52"/>
      <c r="K26" s="101"/>
      <c r="L26" s="101"/>
      <c r="M26" s="113"/>
      <c r="N26" s="111"/>
      <c r="O26" s="101"/>
      <c r="P26" s="103"/>
      <c r="Q26" s="103"/>
      <c r="R26" s="103"/>
      <c r="S26" s="111"/>
      <c r="T26" s="111"/>
      <c r="U26" s="111"/>
      <c r="V26" s="111"/>
      <c r="W26" s="111"/>
      <c r="X26" s="111"/>
      <c r="Y26" s="101"/>
      <c r="Z26" s="101"/>
      <c r="AA26" s="101"/>
    </row>
    <row r="27" spans="1:27" x14ac:dyDescent="0.2">
      <c r="A27" s="111"/>
      <c r="B27" s="75"/>
      <c r="C27" s="52"/>
      <c r="D27" s="52"/>
      <c r="E27" s="52"/>
      <c r="F27" s="52"/>
      <c r="G27" s="101"/>
      <c r="H27" s="112"/>
      <c r="I27" s="112"/>
      <c r="J27" s="52"/>
      <c r="K27" s="101"/>
      <c r="L27" s="101"/>
      <c r="M27" s="113"/>
      <c r="N27" s="111"/>
      <c r="O27" s="101"/>
      <c r="P27" s="103"/>
      <c r="Q27" s="103"/>
      <c r="R27" s="103"/>
      <c r="S27" s="111"/>
      <c r="T27" s="111"/>
      <c r="U27" s="111"/>
      <c r="V27" s="111"/>
      <c r="W27" s="111"/>
      <c r="X27" s="111"/>
      <c r="Y27" s="101"/>
      <c r="Z27" s="101"/>
      <c r="AA27" s="101"/>
    </row>
    <row r="28" spans="1:27" x14ac:dyDescent="0.2">
      <c r="A28" s="111"/>
      <c r="B28" s="75"/>
      <c r="C28" s="52"/>
      <c r="D28" s="52"/>
      <c r="E28" s="52"/>
      <c r="F28" s="52"/>
      <c r="G28" s="101"/>
      <c r="H28" s="112"/>
      <c r="I28" s="112"/>
      <c r="J28" s="52"/>
      <c r="K28" s="101"/>
      <c r="L28" s="101"/>
      <c r="M28" s="113"/>
      <c r="N28" s="111"/>
      <c r="O28" s="101"/>
      <c r="P28" s="103"/>
      <c r="Q28" s="103"/>
      <c r="R28" s="103"/>
      <c r="S28" s="111"/>
      <c r="T28" s="111"/>
      <c r="U28" s="111"/>
      <c r="V28" s="111"/>
      <c r="W28" s="111"/>
      <c r="X28" s="111"/>
      <c r="Y28" s="101"/>
      <c r="Z28" s="101"/>
      <c r="AA28" s="101"/>
    </row>
    <row r="29" spans="1:27" x14ac:dyDescent="0.2">
      <c r="A29" s="111"/>
      <c r="B29" s="75"/>
      <c r="C29" s="52"/>
      <c r="D29" s="52"/>
      <c r="E29" s="52"/>
      <c r="F29" s="52"/>
      <c r="G29" s="101"/>
      <c r="H29" s="112"/>
      <c r="I29" s="112"/>
      <c r="J29" s="52"/>
      <c r="K29" s="101"/>
      <c r="L29" s="101"/>
      <c r="M29" s="113"/>
      <c r="N29" s="111"/>
      <c r="O29" s="101"/>
      <c r="P29" s="103"/>
      <c r="Q29" s="103"/>
      <c r="R29" s="103"/>
      <c r="S29" s="111"/>
      <c r="T29" s="111"/>
      <c r="U29" s="111"/>
      <c r="V29" s="111"/>
      <c r="W29" s="111"/>
      <c r="X29" s="111"/>
      <c r="Y29" s="101"/>
      <c r="Z29" s="101"/>
      <c r="AA29" s="101"/>
    </row>
    <row r="30" spans="1:27" x14ac:dyDescent="0.2">
      <c r="A30" s="111"/>
      <c r="B30" s="75"/>
      <c r="C30" s="52"/>
      <c r="D30" s="52"/>
      <c r="E30" s="52"/>
      <c r="F30" s="52"/>
      <c r="G30" s="101"/>
      <c r="H30" s="112"/>
      <c r="I30" s="112"/>
      <c r="J30" s="52"/>
      <c r="K30" s="101"/>
      <c r="L30" s="101"/>
      <c r="M30" s="113"/>
      <c r="N30" s="111"/>
      <c r="O30" s="101"/>
      <c r="P30" s="103"/>
      <c r="Q30" s="103"/>
      <c r="R30" s="103"/>
      <c r="S30" s="111"/>
      <c r="T30" s="111"/>
      <c r="U30" s="111"/>
      <c r="V30" s="111"/>
      <c r="W30" s="111"/>
      <c r="X30" s="111"/>
      <c r="Y30" s="101"/>
      <c r="Z30" s="101"/>
      <c r="AA30" s="101"/>
    </row>
    <row r="31" spans="1:27" x14ac:dyDescent="0.2">
      <c r="A31" s="111"/>
      <c r="B31" s="75"/>
      <c r="C31" s="52"/>
      <c r="D31" s="52"/>
      <c r="E31" s="52"/>
      <c r="F31" s="52"/>
      <c r="G31" s="101"/>
      <c r="H31" s="112"/>
      <c r="I31" s="112"/>
      <c r="J31" s="52"/>
      <c r="K31" s="101"/>
      <c r="L31" s="101"/>
      <c r="M31" s="113"/>
      <c r="N31" s="111"/>
      <c r="O31" s="101"/>
      <c r="P31" s="103"/>
      <c r="Q31" s="103"/>
      <c r="R31" s="103"/>
      <c r="S31" s="111"/>
      <c r="T31" s="111"/>
      <c r="U31" s="111"/>
      <c r="V31" s="111"/>
      <c r="W31" s="111"/>
      <c r="X31" s="111"/>
      <c r="Y31" s="101"/>
      <c r="Z31" s="101"/>
      <c r="AA31" s="101"/>
    </row>
    <row r="32" spans="1:27" x14ac:dyDescent="0.2">
      <c r="A32" s="111"/>
      <c r="B32" s="75"/>
      <c r="C32" s="52"/>
      <c r="D32" s="52"/>
      <c r="E32" s="52"/>
      <c r="F32" s="52"/>
      <c r="G32" s="101"/>
      <c r="H32" s="112"/>
      <c r="I32" s="112"/>
      <c r="J32" s="52"/>
      <c r="K32" s="101"/>
      <c r="L32" s="101"/>
      <c r="M32" s="113"/>
      <c r="N32" s="111"/>
      <c r="O32" s="101"/>
      <c r="P32" s="103"/>
      <c r="Q32" s="103"/>
      <c r="R32" s="103"/>
      <c r="S32" s="111"/>
      <c r="T32" s="111"/>
      <c r="U32" s="111"/>
      <c r="V32" s="111"/>
      <c r="W32" s="111"/>
      <c r="X32" s="111"/>
      <c r="Y32" s="101"/>
      <c r="Z32" s="101"/>
      <c r="AA32" s="101"/>
    </row>
    <row r="33" spans="1:27" x14ac:dyDescent="0.2">
      <c r="A33" s="111"/>
      <c r="B33" s="75"/>
      <c r="C33" s="52"/>
      <c r="D33" s="52"/>
      <c r="E33" s="52"/>
      <c r="F33" s="52"/>
      <c r="G33" s="101"/>
      <c r="H33" s="112"/>
      <c r="I33" s="112"/>
      <c r="J33" s="52"/>
      <c r="K33" s="101"/>
      <c r="L33" s="101"/>
      <c r="M33" s="113"/>
      <c r="N33" s="111"/>
      <c r="O33" s="101"/>
      <c r="P33" s="103"/>
      <c r="Q33" s="103"/>
      <c r="R33" s="103"/>
      <c r="S33" s="111"/>
      <c r="T33" s="111"/>
      <c r="U33" s="111"/>
      <c r="V33" s="111"/>
      <c r="W33" s="111"/>
      <c r="X33" s="111"/>
      <c r="Y33" s="101"/>
      <c r="Z33" s="101"/>
      <c r="AA33" s="101"/>
    </row>
    <row r="34" spans="1:27" x14ac:dyDescent="0.2">
      <c r="A34" s="111"/>
      <c r="B34" s="75"/>
      <c r="C34" s="52"/>
      <c r="D34" s="52"/>
      <c r="E34" s="52"/>
      <c r="F34" s="52"/>
      <c r="G34" s="101"/>
      <c r="H34" s="112"/>
      <c r="I34" s="112"/>
      <c r="J34" s="52"/>
      <c r="K34" s="101"/>
      <c r="L34" s="101"/>
      <c r="M34" s="113"/>
      <c r="N34" s="111"/>
      <c r="O34" s="101"/>
      <c r="P34" s="103"/>
      <c r="Q34" s="103"/>
      <c r="R34" s="103"/>
      <c r="S34" s="111"/>
      <c r="T34" s="111"/>
      <c r="U34" s="111"/>
      <c r="V34" s="111"/>
      <c r="W34" s="111"/>
      <c r="X34" s="111"/>
      <c r="Y34" s="101"/>
      <c r="Z34" s="101"/>
      <c r="AA34" s="101"/>
    </row>
    <row r="35" spans="1:27" x14ac:dyDescent="0.2">
      <c r="A35" s="111"/>
      <c r="B35" s="75"/>
      <c r="C35" s="52"/>
      <c r="D35" s="52"/>
      <c r="E35" s="52"/>
      <c r="F35" s="52"/>
      <c r="G35" s="101"/>
      <c r="H35" s="112"/>
      <c r="I35" s="112"/>
      <c r="J35" s="52"/>
      <c r="K35" s="101"/>
      <c r="L35" s="101"/>
      <c r="M35" s="113"/>
      <c r="N35" s="111"/>
      <c r="O35" s="101"/>
      <c r="P35" s="103"/>
      <c r="Q35" s="103"/>
      <c r="R35" s="103"/>
      <c r="S35" s="111"/>
      <c r="T35" s="111"/>
      <c r="U35" s="111"/>
      <c r="V35" s="111"/>
      <c r="W35" s="111"/>
      <c r="X35" s="111"/>
      <c r="Y35" s="101"/>
      <c r="Z35" s="101"/>
      <c r="AA35" s="101"/>
    </row>
    <row r="36" spans="1:27" x14ac:dyDescent="0.2">
      <c r="A36" s="111"/>
      <c r="B36" s="75"/>
      <c r="C36" s="52"/>
      <c r="D36" s="52"/>
      <c r="E36" s="52"/>
      <c r="F36" s="52"/>
      <c r="G36" s="101"/>
      <c r="H36" s="112"/>
      <c r="I36" s="112"/>
      <c r="J36" s="52"/>
      <c r="K36" s="101"/>
      <c r="L36" s="101"/>
      <c r="M36" s="113"/>
      <c r="N36" s="111"/>
      <c r="O36" s="101"/>
      <c r="P36" s="103"/>
      <c r="Q36" s="103"/>
      <c r="R36" s="103"/>
      <c r="S36" s="111"/>
      <c r="T36" s="111"/>
      <c r="U36" s="111"/>
      <c r="V36" s="111"/>
      <c r="W36" s="111"/>
      <c r="X36" s="111"/>
      <c r="Y36" s="101"/>
      <c r="Z36" s="101"/>
      <c r="AA36" s="101"/>
    </row>
    <row r="37" spans="1:27" x14ac:dyDescent="0.2">
      <c r="A37" s="111"/>
      <c r="B37" s="75"/>
      <c r="C37" s="52"/>
      <c r="D37" s="52"/>
      <c r="E37" s="52"/>
      <c r="F37" s="52"/>
      <c r="G37" s="101"/>
      <c r="H37" s="112"/>
      <c r="I37" s="112"/>
      <c r="J37" s="52"/>
      <c r="K37" s="101"/>
      <c r="L37" s="101"/>
      <c r="M37" s="113"/>
      <c r="N37" s="111"/>
      <c r="O37" s="101"/>
      <c r="P37" s="103"/>
      <c r="Q37" s="103"/>
      <c r="R37" s="103"/>
      <c r="S37" s="111"/>
      <c r="T37" s="111"/>
      <c r="U37" s="111"/>
      <c r="V37" s="111"/>
      <c r="W37" s="111"/>
      <c r="X37" s="111"/>
      <c r="Y37" s="101"/>
      <c r="Z37" s="101"/>
      <c r="AA37" s="101"/>
    </row>
    <row r="38" spans="1:27" x14ac:dyDescent="0.2">
      <c r="A38" s="111"/>
      <c r="B38" s="75"/>
      <c r="C38" s="52"/>
      <c r="D38" s="52"/>
      <c r="E38" s="52"/>
      <c r="F38" s="52"/>
      <c r="G38" s="101"/>
      <c r="H38" s="112"/>
      <c r="I38" s="112"/>
      <c r="J38" s="52"/>
      <c r="K38" s="101"/>
      <c r="L38" s="101"/>
      <c r="M38" s="113"/>
      <c r="N38" s="111"/>
      <c r="O38" s="101"/>
      <c r="P38" s="103"/>
      <c r="Q38" s="103"/>
      <c r="R38" s="103"/>
      <c r="S38" s="111"/>
      <c r="T38" s="111"/>
      <c r="U38" s="111"/>
      <c r="V38" s="111"/>
      <c r="W38" s="111"/>
      <c r="X38" s="111"/>
      <c r="Y38" s="101"/>
      <c r="Z38" s="101"/>
      <c r="AA38" s="101"/>
    </row>
    <row r="39" spans="1:27" x14ac:dyDescent="0.2">
      <c r="A39" s="111"/>
      <c r="B39" s="75"/>
      <c r="C39" s="52"/>
      <c r="D39" s="52"/>
      <c r="E39" s="52"/>
      <c r="F39" s="52"/>
      <c r="G39" s="101"/>
      <c r="H39" s="112"/>
      <c r="I39" s="112"/>
      <c r="J39" s="52"/>
      <c r="K39" s="101"/>
      <c r="L39" s="101"/>
      <c r="M39" s="113"/>
      <c r="N39" s="111"/>
      <c r="O39" s="101"/>
      <c r="P39" s="103"/>
      <c r="Q39" s="103"/>
      <c r="R39" s="103"/>
      <c r="S39" s="111"/>
      <c r="T39" s="111"/>
      <c r="U39" s="111"/>
      <c r="V39" s="111"/>
      <c r="W39" s="111"/>
      <c r="X39" s="111"/>
      <c r="Y39" s="101"/>
      <c r="Z39" s="101"/>
      <c r="AA39" s="101"/>
    </row>
    <row r="40" spans="1:27" x14ac:dyDescent="0.2">
      <c r="A40" s="111"/>
      <c r="B40" s="75"/>
      <c r="C40" s="52"/>
      <c r="D40" s="52"/>
      <c r="E40" s="52"/>
      <c r="F40" s="52"/>
      <c r="G40" s="101"/>
      <c r="H40" s="112"/>
      <c r="I40" s="112"/>
      <c r="J40" s="52"/>
      <c r="K40" s="101"/>
      <c r="L40" s="101"/>
      <c r="M40" s="113"/>
      <c r="N40" s="111"/>
      <c r="O40" s="101"/>
      <c r="P40" s="103"/>
      <c r="Q40" s="103"/>
      <c r="R40" s="103"/>
      <c r="S40" s="111"/>
      <c r="T40" s="111"/>
      <c r="U40" s="111"/>
      <c r="V40" s="111"/>
      <c r="W40" s="111"/>
      <c r="X40" s="111"/>
      <c r="Y40" s="101"/>
      <c r="Z40" s="101"/>
      <c r="AA40" s="101"/>
    </row>
    <row r="41" spans="1:27" x14ac:dyDescent="0.2">
      <c r="A41" s="111"/>
      <c r="B41" s="75"/>
      <c r="C41" s="52"/>
      <c r="D41" s="52"/>
      <c r="E41" s="52"/>
      <c r="F41" s="52"/>
      <c r="G41" s="101"/>
      <c r="H41" s="112"/>
      <c r="I41" s="112"/>
      <c r="J41" s="52"/>
      <c r="K41" s="101"/>
      <c r="L41" s="101"/>
      <c r="M41" s="113"/>
      <c r="N41" s="111"/>
      <c r="O41" s="101"/>
      <c r="P41" s="103"/>
      <c r="Q41" s="103"/>
      <c r="R41" s="103"/>
      <c r="S41" s="111"/>
      <c r="T41" s="111"/>
      <c r="U41" s="111"/>
      <c r="V41" s="111"/>
      <c r="W41" s="111"/>
      <c r="X41" s="111"/>
      <c r="Y41" s="101"/>
      <c r="Z41" s="101"/>
      <c r="AA41" s="101"/>
    </row>
    <row r="42" spans="1:27" x14ac:dyDescent="0.2">
      <c r="A42" s="111"/>
      <c r="B42" s="75"/>
      <c r="C42" s="52"/>
      <c r="D42" s="52"/>
      <c r="E42" s="52"/>
      <c r="F42" s="52"/>
      <c r="G42" s="101"/>
      <c r="H42" s="112"/>
      <c r="I42" s="112"/>
      <c r="J42" s="52"/>
      <c r="K42" s="101"/>
      <c r="L42" s="101"/>
      <c r="M42" s="113"/>
      <c r="N42" s="111"/>
      <c r="O42" s="101"/>
      <c r="P42" s="103"/>
      <c r="Q42" s="103"/>
      <c r="R42" s="103"/>
      <c r="S42" s="111"/>
      <c r="T42" s="111"/>
      <c r="U42" s="111"/>
      <c r="V42" s="111"/>
      <c r="W42" s="111"/>
      <c r="X42" s="111"/>
      <c r="Y42" s="101"/>
      <c r="Z42" s="101"/>
      <c r="AA42" s="101"/>
    </row>
    <row r="43" spans="1:27" x14ac:dyDescent="0.2">
      <c r="A43" s="111"/>
      <c r="B43" s="75"/>
      <c r="C43" s="52"/>
      <c r="D43" s="52"/>
      <c r="E43" s="52"/>
      <c r="F43" s="52"/>
      <c r="G43" s="101"/>
      <c r="H43" s="112"/>
      <c r="I43" s="112"/>
      <c r="J43" s="52"/>
      <c r="K43" s="101"/>
      <c r="L43" s="101"/>
      <c r="M43" s="113"/>
      <c r="N43" s="111"/>
      <c r="O43" s="101"/>
      <c r="P43" s="103"/>
      <c r="Q43" s="103"/>
      <c r="R43" s="103"/>
      <c r="S43" s="111"/>
      <c r="T43" s="111"/>
      <c r="U43" s="111"/>
      <c r="V43" s="111"/>
      <c r="W43" s="111"/>
      <c r="X43" s="111"/>
      <c r="Y43" s="101"/>
      <c r="Z43" s="101"/>
      <c r="AA43" s="101"/>
    </row>
    <row r="44" spans="1:27" x14ac:dyDescent="0.2">
      <c r="A44" s="111"/>
      <c r="B44" s="75"/>
      <c r="C44" s="52"/>
      <c r="D44" s="52"/>
      <c r="E44" s="52"/>
      <c r="F44" s="52"/>
      <c r="G44" s="101"/>
      <c r="H44" s="112"/>
      <c r="I44" s="112"/>
      <c r="J44" s="52"/>
      <c r="K44" s="101"/>
      <c r="L44" s="101"/>
      <c r="M44" s="113"/>
      <c r="N44" s="111"/>
      <c r="O44" s="101"/>
      <c r="P44" s="103"/>
      <c r="Q44" s="103"/>
      <c r="R44" s="103"/>
      <c r="S44" s="111"/>
      <c r="T44" s="111"/>
      <c r="U44" s="111"/>
      <c r="V44" s="111"/>
      <c r="W44" s="111"/>
      <c r="X44" s="111"/>
      <c r="Y44" s="101"/>
      <c r="Z44" s="101"/>
      <c r="AA44" s="101"/>
    </row>
    <row r="45" spans="1:27" x14ac:dyDescent="0.2">
      <c r="A45" s="111"/>
      <c r="B45" s="75"/>
      <c r="C45" s="52"/>
      <c r="D45" s="52"/>
      <c r="E45" s="52"/>
      <c r="F45" s="52"/>
      <c r="G45" s="101"/>
      <c r="H45" s="112"/>
      <c r="I45" s="112"/>
      <c r="J45" s="52"/>
      <c r="K45" s="101"/>
      <c r="L45" s="101"/>
      <c r="M45" s="113"/>
      <c r="N45" s="111"/>
      <c r="O45" s="101"/>
      <c r="P45" s="103"/>
      <c r="Q45" s="103"/>
      <c r="R45" s="103"/>
      <c r="S45" s="111"/>
      <c r="T45" s="111"/>
      <c r="U45" s="111"/>
      <c r="V45" s="111"/>
      <c r="W45" s="111"/>
      <c r="X45" s="111"/>
      <c r="Y45" s="101"/>
      <c r="Z45" s="101"/>
      <c r="AA45" s="101"/>
    </row>
    <row r="46" spans="1:27" x14ac:dyDescent="0.2">
      <c r="A46" s="111"/>
      <c r="B46" s="75"/>
      <c r="C46" s="52"/>
      <c r="D46" s="52"/>
      <c r="E46" s="52"/>
      <c r="F46" s="52"/>
      <c r="G46" s="101"/>
      <c r="H46" s="112"/>
      <c r="I46" s="112"/>
      <c r="J46" s="52"/>
      <c r="K46" s="101"/>
      <c r="L46" s="101"/>
      <c r="M46" s="113"/>
      <c r="N46" s="111"/>
      <c r="O46" s="101"/>
      <c r="P46" s="103"/>
      <c r="Q46" s="103"/>
      <c r="R46" s="103"/>
      <c r="S46" s="111"/>
      <c r="T46" s="111"/>
      <c r="U46" s="111"/>
      <c r="V46" s="111"/>
      <c r="W46" s="111"/>
      <c r="X46" s="111"/>
      <c r="Y46" s="101"/>
      <c r="Z46" s="101"/>
      <c r="AA46" s="101"/>
    </row>
    <row r="47" spans="1:27" x14ac:dyDescent="0.2">
      <c r="A47" s="111"/>
      <c r="B47" s="75"/>
      <c r="C47" s="52"/>
      <c r="D47" s="52"/>
      <c r="E47" s="52"/>
      <c r="F47" s="52"/>
      <c r="G47" s="101"/>
      <c r="H47" s="112"/>
      <c r="I47" s="112"/>
      <c r="J47" s="52"/>
      <c r="K47" s="101"/>
      <c r="L47" s="101"/>
      <c r="M47" s="113"/>
      <c r="N47" s="111"/>
      <c r="O47" s="101"/>
      <c r="P47" s="103"/>
      <c r="Q47" s="103"/>
      <c r="R47" s="103"/>
      <c r="S47" s="111"/>
      <c r="T47" s="111"/>
      <c r="U47" s="111"/>
      <c r="V47" s="111"/>
      <c r="W47" s="111"/>
      <c r="X47" s="111"/>
      <c r="Y47" s="101"/>
      <c r="Z47" s="101"/>
      <c r="AA47" s="101"/>
    </row>
    <row r="48" spans="1:27" x14ac:dyDescent="0.2">
      <c r="A48" s="111"/>
      <c r="B48" s="75"/>
      <c r="C48" s="52"/>
      <c r="D48" s="52"/>
      <c r="E48" s="52"/>
      <c r="F48" s="52"/>
      <c r="G48" s="101"/>
      <c r="H48" s="112"/>
      <c r="I48" s="112"/>
      <c r="J48" s="52"/>
      <c r="K48" s="101"/>
      <c r="L48" s="101"/>
      <c r="M48" s="113"/>
      <c r="N48" s="111"/>
      <c r="O48" s="101"/>
      <c r="P48" s="103"/>
      <c r="Q48" s="103"/>
      <c r="R48" s="103"/>
      <c r="S48" s="111"/>
      <c r="T48" s="111"/>
      <c r="U48" s="111"/>
      <c r="V48" s="111"/>
      <c r="W48" s="111"/>
      <c r="X48" s="111"/>
      <c r="Y48" s="101"/>
      <c r="Z48" s="101"/>
      <c r="AA48" s="101"/>
    </row>
    <row r="49" spans="1:27" x14ac:dyDescent="0.2">
      <c r="A49" s="111"/>
      <c r="B49" s="75"/>
      <c r="C49" s="52"/>
      <c r="D49" s="52"/>
      <c r="E49" s="52"/>
      <c r="F49" s="52"/>
      <c r="G49" s="101"/>
      <c r="H49" s="112"/>
      <c r="I49" s="112"/>
      <c r="J49" s="52"/>
      <c r="K49" s="101"/>
      <c r="L49" s="101"/>
      <c r="M49" s="113"/>
      <c r="N49" s="111"/>
      <c r="O49" s="101"/>
      <c r="P49" s="103"/>
      <c r="Q49" s="103"/>
      <c r="R49" s="103"/>
      <c r="S49" s="111"/>
      <c r="T49" s="111"/>
      <c r="U49" s="111"/>
      <c r="V49" s="111"/>
      <c r="W49" s="111"/>
      <c r="X49" s="111"/>
      <c r="Y49" s="101"/>
      <c r="Z49" s="101"/>
      <c r="AA49" s="101"/>
    </row>
    <row r="50" spans="1:27" x14ac:dyDescent="0.2">
      <c r="A50" s="111"/>
      <c r="B50" s="75"/>
      <c r="C50" s="52"/>
      <c r="D50" s="52"/>
      <c r="E50" s="52"/>
      <c r="F50" s="52"/>
      <c r="G50" s="101"/>
      <c r="H50" s="112"/>
      <c r="I50" s="112"/>
      <c r="J50" s="52"/>
      <c r="K50" s="101"/>
      <c r="L50" s="101"/>
      <c r="M50" s="113"/>
      <c r="N50" s="111"/>
      <c r="O50" s="101"/>
      <c r="P50" s="103"/>
      <c r="Q50" s="103"/>
      <c r="R50" s="103"/>
      <c r="S50" s="111"/>
      <c r="T50" s="111"/>
      <c r="U50" s="111"/>
      <c r="V50" s="111"/>
      <c r="W50" s="111"/>
      <c r="X50" s="111"/>
      <c r="Y50" s="101"/>
      <c r="Z50" s="101"/>
      <c r="AA50" s="101"/>
    </row>
    <row r="51" spans="1:27" x14ac:dyDescent="0.2">
      <c r="A51" s="111"/>
      <c r="B51" s="75"/>
      <c r="C51" s="52"/>
      <c r="D51" s="52"/>
      <c r="E51" s="52"/>
      <c r="F51" s="52"/>
      <c r="G51" s="101"/>
      <c r="H51" s="112"/>
      <c r="I51" s="112"/>
      <c r="J51" s="52"/>
      <c r="K51" s="101"/>
      <c r="L51" s="101"/>
      <c r="M51" s="113"/>
      <c r="N51" s="111"/>
      <c r="O51" s="101"/>
      <c r="P51" s="103"/>
      <c r="Q51" s="103"/>
      <c r="R51" s="103"/>
      <c r="S51" s="111"/>
      <c r="T51" s="111"/>
      <c r="U51" s="111"/>
      <c r="V51" s="111"/>
      <c r="W51" s="111"/>
      <c r="X51" s="111"/>
      <c r="Y51" s="101"/>
      <c r="Z51" s="101"/>
      <c r="AA51" s="101"/>
    </row>
    <row r="52" spans="1:27" x14ac:dyDescent="0.2">
      <c r="A52" s="111"/>
      <c r="B52" s="75"/>
      <c r="C52" s="52"/>
      <c r="D52" s="52"/>
      <c r="E52" s="52"/>
      <c r="F52" s="52"/>
      <c r="G52" s="101"/>
      <c r="H52" s="112"/>
      <c r="I52" s="112"/>
      <c r="J52" s="52"/>
      <c r="K52" s="101"/>
      <c r="L52" s="101"/>
      <c r="M52" s="113"/>
      <c r="N52" s="111"/>
      <c r="O52" s="101"/>
      <c r="P52" s="103"/>
      <c r="Q52" s="103"/>
      <c r="R52" s="103"/>
      <c r="S52" s="111"/>
      <c r="T52" s="111"/>
      <c r="U52" s="111"/>
      <c r="V52" s="111"/>
      <c r="W52" s="111"/>
      <c r="X52" s="111"/>
      <c r="Y52" s="101"/>
      <c r="Z52" s="101"/>
      <c r="AA52" s="101"/>
    </row>
    <row r="53" spans="1:27" x14ac:dyDescent="0.2">
      <c r="A53" s="111"/>
      <c r="B53" s="75"/>
      <c r="C53" s="52"/>
      <c r="D53" s="52"/>
      <c r="E53" s="52"/>
      <c r="F53" s="52"/>
      <c r="G53" s="101"/>
      <c r="H53" s="112"/>
      <c r="I53" s="112"/>
      <c r="J53" s="52"/>
      <c r="K53" s="101"/>
      <c r="L53" s="101"/>
      <c r="M53" s="113"/>
      <c r="N53" s="111"/>
      <c r="O53" s="101"/>
      <c r="P53" s="103"/>
      <c r="Q53" s="103"/>
      <c r="R53" s="103"/>
      <c r="S53" s="111"/>
      <c r="T53" s="111"/>
      <c r="U53" s="111"/>
      <c r="V53" s="111"/>
      <c r="W53" s="111"/>
      <c r="X53" s="111"/>
      <c r="Y53" s="101"/>
      <c r="Z53" s="101"/>
      <c r="AA53" s="101"/>
    </row>
    <row r="54" spans="1:27" x14ac:dyDescent="0.2">
      <c r="A54" s="111"/>
      <c r="B54" s="75"/>
      <c r="C54" s="52"/>
      <c r="D54" s="52"/>
      <c r="E54" s="52"/>
      <c r="F54" s="52"/>
      <c r="G54" s="101"/>
      <c r="H54" s="112"/>
      <c r="I54" s="112"/>
      <c r="J54" s="52"/>
      <c r="K54" s="101"/>
      <c r="L54" s="101"/>
      <c r="M54" s="113"/>
      <c r="N54" s="111"/>
      <c r="O54" s="101"/>
      <c r="P54" s="103"/>
      <c r="Q54" s="103"/>
      <c r="R54" s="103"/>
      <c r="S54" s="111"/>
      <c r="T54" s="111"/>
      <c r="U54" s="111"/>
      <c r="V54" s="111"/>
      <c r="W54" s="111"/>
      <c r="X54" s="111"/>
      <c r="Y54" s="101"/>
      <c r="Z54" s="101"/>
      <c r="AA54" s="101"/>
    </row>
    <row r="55" spans="1:27" x14ac:dyDescent="0.2">
      <c r="A55" s="111"/>
      <c r="B55" s="75"/>
      <c r="C55" s="52"/>
      <c r="D55" s="52"/>
      <c r="E55" s="52"/>
      <c r="F55" s="52"/>
      <c r="G55" s="101"/>
      <c r="H55" s="112"/>
      <c r="I55" s="112"/>
      <c r="J55" s="52"/>
      <c r="K55" s="101"/>
      <c r="L55" s="101"/>
      <c r="M55" s="113"/>
      <c r="N55" s="111"/>
      <c r="O55" s="101"/>
      <c r="P55" s="103"/>
      <c r="Q55" s="103"/>
      <c r="R55" s="103"/>
      <c r="S55" s="111"/>
      <c r="T55" s="111"/>
      <c r="U55" s="111"/>
      <c r="V55" s="111"/>
      <c r="W55" s="111"/>
      <c r="X55" s="111"/>
      <c r="Y55" s="101"/>
      <c r="Z55" s="101"/>
      <c r="AA55" s="101"/>
    </row>
    <row r="56" spans="1:27" x14ac:dyDescent="0.2">
      <c r="A56" s="111"/>
      <c r="B56" s="75"/>
      <c r="C56" s="52"/>
      <c r="D56" s="52"/>
      <c r="E56" s="52"/>
      <c r="F56" s="52"/>
      <c r="G56" s="101"/>
      <c r="H56" s="112"/>
      <c r="I56" s="112"/>
      <c r="J56" s="52"/>
      <c r="K56" s="101"/>
      <c r="L56" s="101"/>
      <c r="M56" s="113"/>
      <c r="N56" s="111"/>
      <c r="O56" s="101"/>
      <c r="P56" s="103"/>
      <c r="Q56" s="103"/>
      <c r="R56" s="103"/>
      <c r="S56" s="111"/>
      <c r="T56" s="111"/>
      <c r="U56" s="111"/>
      <c r="V56" s="111"/>
      <c r="W56" s="111"/>
      <c r="X56" s="111"/>
      <c r="Y56" s="101"/>
      <c r="Z56" s="101"/>
      <c r="AA56" s="101"/>
    </row>
    <row r="57" spans="1:27" x14ac:dyDescent="0.2">
      <c r="A57" s="111"/>
      <c r="B57" s="75"/>
      <c r="C57" s="52"/>
      <c r="D57" s="52"/>
      <c r="E57" s="52"/>
      <c r="F57" s="52"/>
      <c r="G57" s="101"/>
      <c r="H57" s="112"/>
      <c r="I57" s="112"/>
      <c r="J57" s="52"/>
      <c r="K57" s="101"/>
      <c r="L57" s="101"/>
      <c r="M57" s="113"/>
      <c r="N57" s="111"/>
      <c r="O57" s="101"/>
      <c r="P57" s="103"/>
      <c r="Q57" s="103"/>
      <c r="R57" s="103"/>
      <c r="S57" s="111"/>
      <c r="T57" s="111"/>
      <c r="U57" s="111"/>
      <c r="V57" s="111"/>
      <c r="W57" s="111"/>
      <c r="X57" s="111"/>
      <c r="Y57" s="101"/>
      <c r="Z57" s="101"/>
      <c r="AA57" s="101"/>
    </row>
    <row r="58" spans="1:27" x14ac:dyDescent="0.2">
      <c r="A58" s="111"/>
      <c r="B58" s="75"/>
      <c r="C58" s="52"/>
      <c r="D58" s="52"/>
      <c r="E58" s="52"/>
      <c r="F58" s="52"/>
      <c r="G58" s="101"/>
      <c r="H58" s="112"/>
      <c r="I58" s="112"/>
      <c r="J58" s="52"/>
      <c r="K58" s="101"/>
      <c r="L58" s="101"/>
      <c r="M58" s="113"/>
      <c r="N58" s="111"/>
      <c r="O58" s="101"/>
      <c r="P58" s="103"/>
      <c r="Q58" s="103"/>
      <c r="R58" s="103"/>
      <c r="S58" s="111"/>
      <c r="T58" s="111"/>
      <c r="U58" s="111"/>
      <c r="V58" s="111"/>
      <c r="W58" s="111"/>
      <c r="X58" s="111"/>
      <c r="Y58" s="101"/>
      <c r="Z58" s="101"/>
      <c r="AA58" s="101"/>
    </row>
    <row r="59" spans="1:27" x14ac:dyDescent="0.2">
      <c r="A59" s="111"/>
      <c r="B59" s="75"/>
      <c r="C59" s="52"/>
      <c r="D59" s="52"/>
      <c r="E59" s="52"/>
      <c r="F59" s="52"/>
      <c r="G59" s="101"/>
      <c r="H59" s="112"/>
      <c r="I59" s="112"/>
      <c r="J59" s="52"/>
      <c r="K59" s="101"/>
      <c r="L59" s="101"/>
      <c r="M59" s="113"/>
      <c r="N59" s="111"/>
      <c r="O59" s="101"/>
      <c r="P59" s="103"/>
      <c r="Q59" s="103"/>
      <c r="R59" s="103"/>
      <c r="S59" s="111"/>
      <c r="T59" s="111"/>
      <c r="U59" s="111"/>
      <c r="V59" s="111"/>
      <c r="W59" s="111"/>
      <c r="X59" s="111"/>
      <c r="Y59" s="101"/>
      <c r="Z59" s="101"/>
      <c r="AA59" s="101"/>
    </row>
    <row r="60" spans="1:27" x14ac:dyDescent="0.2">
      <c r="A60" s="111"/>
      <c r="B60" s="75"/>
      <c r="C60" s="52"/>
      <c r="D60" s="52"/>
      <c r="E60" s="52"/>
      <c r="F60" s="52"/>
      <c r="G60" s="101"/>
      <c r="H60" s="112"/>
      <c r="I60" s="112"/>
      <c r="J60" s="52"/>
      <c r="K60" s="101"/>
      <c r="L60" s="101"/>
      <c r="M60" s="113"/>
      <c r="N60" s="111"/>
      <c r="O60" s="101"/>
      <c r="P60" s="103"/>
      <c r="Q60" s="103"/>
      <c r="R60" s="103"/>
      <c r="S60" s="111"/>
      <c r="T60" s="111"/>
      <c r="U60" s="111"/>
      <c r="V60" s="111"/>
      <c r="W60" s="111"/>
      <c r="X60" s="111"/>
      <c r="Y60" s="101"/>
      <c r="Z60" s="101"/>
      <c r="AA60" s="101"/>
    </row>
    <row r="61" spans="1:27" x14ac:dyDescent="0.2">
      <c r="A61" s="111"/>
      <c r="B61" s="75"/>
      <c r="C61" s="52"/>
      <c r="D61" s="52"/>
      <c r="E61" s="52"/>
      <c r="F61" s="52"/>
      <c r="G61" s="101"/>
      <c r="H61" s="112"/>
      <c r="I61" s="112"/>
      <c r="J61" s="52"/>
      <c r="K61" s="101"/>
      <c r="L61" s="101"/>
      <c r="M61" s="113"/>
      <c r="N61" s="111"/>
      <c r="O61" s="101"/>
      <c r="P61" s="103"/>
      <c r="Q61" s="103"/>
      <c r="R61" s="103"/>
      <c r="S61" s="111"/>
      <c r="T61" s="111"/>
      <c r="U61" s="111"/>
      <c r="V61" s="111"/>
      <c r="W61" s="111"/>
      <c r="X61" s="111"/>
      <c r="Y61" s="101"/>
      <c r="Z61" s="101"/>
      <c r="AA61" s="101"/>
    </row>
    <row r="62" spans="1:27" x14ac:dyDescent="0.2">
      <c r="A62" s="111"/>
      <c r="B62" s="75"/>
      <c r="C62" s="52"/>
      <c r="D62" s="52"/>
      <c r="E62" s="52"/>
      <c r="F62" s="52"/>
      <c r="G62" s="101"/>
      <c r="H62" s="112"/>
      <c r="I62" s="112"/>
      <c r="J62" s="52"/>
      <c r="K62" s="101"/>
      <c r="L62" s="101"/>
      <c r="M62" s="113"/>
      <c r="N62" s="111"/>
      <c r="O62" s="101"/>
      <c r="P62" s="103"/>
      <c r="Q62" s="103"/>
      <c r="R62" s="103"/>
      <c r="S62" s="111"/>
      <c r="T62" s="111"/>
      <c r="U62" s="111"/>
      <c r="V62" s="111"/>
      <c r="W62" s="111"/>
      <c r="X62" s="111"/>
      <c r="Y62" s="101"/>
      <c r="Z62" s="101"/>
      <c r="AA62" s="101"/>
    </row>
    <row r="63" spans="1:27" x14ac:dyDescent="0.2">
      <c r="A63" s="111"/>
      <c r="B63" s="75"/>
      <c r="C63" s="52"/>
      <c r="D63" s="52"/>
      <c r="E63" s="52"/>
      <c r="F63" s="52"/>
      <c r="G63" s="101"/>
      <c r="H63" s="112"/>
      <c r="I63" s="112"/>
      <c r="J63" s="52"/>
      <c r="K63" s="101"/>
      <c r="L63" s="101"/>
      <c r="M63" s="113"/>
      <c r="N63" s="111"/>
      <c r="O63" s="101"/>
      <c r="P63" s="103"/>
      <c r="Q63" s="103"/>
      <c r="R63" s="103"/>
      <c r="S63" s="111"/>
      <c r="T63" s="111"/>
      <c r="U63" s="111"/>
      <c r="V63" s="111"/>
      <c r="W63" s="111"/>
      <c r="X63" s="111"/>
      <c r="Y63" s="101"/>
      <c r="Z63" s="101"/>
      <c r="AA63" s="101"/>
    </row>
    <row r="64" spans="1:27" x14ac:dyDescent="0.2">
      <c r="A64" s="111"/>
      <c r="B64" s="75"/>
      <c r="C64" s="52"/>
      <c r="D64" s="52"/>
      <c r="E64" s="52"/>
      <c r="F64" s="52"/>
      <c r="G64" s="101"/>
      <c r="H64" s="112"/>
      <c r="I64" s="112"/>
      <c r="J64" s="52"/>
      <c r="K64" s="101"/>
      <c r="L64" s="101"/>
      <c r="M64" s="113"/>
      <c r="N64" s="111"/>
      <c r="O64" s="101"/>
      <c r="P64" s="103"/>
      <c r="Q64" s="103"/>
      <c r="R64" s="103"/>
      <c r="S64" s="111"/>
      <c r="T64" s="111"/>
      <c r="U64" s="111"/>
      <c r="V64" s="111"/>
      <c r="W64" s="111"/>
      <c r="X64" s="111"/>
      <c r="Y64" s="101"/>
      <c r="Z64" s="101"/>
      <c r="AA64" s="101"/>
    </row>
    <row r="65" spans="1:27" x14ac:dyDescent="0.2">
      <c r="A65" s="111"/>
      <c r="B65" s="75"/>
      <c r="C65" s="52"/>
      <c r="D65" s="52"/>
      <c r="E65" s="52"/>
      <c r="F65" s="52"/>
      <c r="G65" s="101"/>
      <c r="H65" s="112"/>
      <c r="I65" s="112"/>
      <c r="J65" s="52"/>
      <c r="K65" s="101"/>
      <c r="L65" s="101"/>
      <c r="M65" s="113"/>
      <c r="N65" s="111"/>
      <c r="O65" s="101"/>
      <c r="P65" s="103"/>
      <c r="Q65" s="103"/>
      <c r="R65" s="103"/>
      <c r="S65" s="111"/>
      <c r="T65" s="111"/>
      <c r="U65" s="111"/>
      <c r="V65" s="111"/>
      <c r="W65" s="111"/>
      <c r="X65" s="111"/>
      <c r="Y65" s="101"/>
      <c r="Z65" s="101"/>
      <c r="AA65" s="101"/>
    </row>
    <row r="66" spans="1:27" x14ac:dyDescent="0.2">
      <c r="A66" s="111"/>
      <c r="B66" s="75"/>
      <c r="C66" s="52"/>
      <c r="D66" s="52"/>
      <c r="E66" s="52"/>
      <c r="F66" s="52"/>
      <c r="G66" s="101"/>
      <c r="H66" s="112"/>
      <c r="I66" s="112"/>
      <c r="J66" s="52"/>
      <c r="K66" s="101"/>
      <c r="L66" s="101"/>
      <c r="M66" s="113"/>
      <c r="N66" s="111"/>
      <c r="O66" s="101"/>
      <c r="P66" s="103"/>
      <c r="Q66" s="103"/>
      <c r="R66" s="103"/>
      <c r="S66" s="111"/>
      <c r="T66" s="111"/>
      <c r="U66" s="111"/>
      <c r="V66" s="111"/>
      <c r="W66" s="111"/>
      <c r="X66" s="111"/>
      <c r="Y66" s="101"/>
      <c r="Z66" s="101"/>
      <c r="AA66" s="101"/>
    </row>
    <row r="67" spans="1:27" x14ac:dyDescent="0.2">
      <c r="A67" s="111"/>
      <c r="B67" s="75"/>
      <c r="C67" s="52"/>
      <c r="D67" s="52"/>
      <c r="E67" s="52"/>
      <c r="F67" s="52"/>
      <c r="G67" s="101"/>
      <c r="H67" s="112"/>
      <c r="I67" s="112"/>
      <c r="J67" s="52"/>
      <c r="K67" s="101"/>
      <c r="L67" s="101"/>
      <c r="M67" s="113"/>
      <c r="N67" s="111"/>
      <c r="O67" s="101"/>
      <c r="P67" s="103"/>
      <c r="Q67" s="103"/>
      <c r="R67" s="103"/>
      <c r="S67" s="111"/>
      <c r="T67" s="111"/>
      <c r="U67" s="111"/>
      <c r="V67" s="111"/>
      <c r="W67" s="111"/>
      <c r="X67" s="111"/>
      <c r="Y67" s="101"/>
      <c r="Z67" s="101"/>
      <c r="AA67" s="101"/>
    </row>
    <row r="68" spans="1:27" x14ac:dyDescent="0.2">
      <c r="A68" s="111"/>
      <c r="B68" s="75"/>
      <c r="C68" s="52"/>
      <c r="D68" s="52"/>
      <c r="E68" s="52"/>
      <c r="F68" s="52"/>
      <c r="G68" s="101"/>
      <c r="H68" s="112"/>
      <c r="I68" s="112"/>
      <c r="J68" s="52"/>
      <c r="K68" s="101"/>
      <c r="L68" s="101"/>
      <c r="M68" s="113"/>
      <c r="N68" s="111"/>
      <c r="O68" s="101"/>
      <c r="P68" s="103"/>
      <c r="Q68" s="103"/>
      <c r="R68" s="103"/>
      <c r="S68" s="111"/>
      <c r="T68" s="111"/>
      <c r="U68" s="111"/>
      <c r="V68" s="111"/>
      <c r="W68" s="111"/>
      <c r="X68" s="111"/>
      <c r="Y68" s="101"/>
      <c r="Z68" s="101"/>
      <c r="AA68" s="101"/>
    </row>
    <row r="69" spans="1:27" x14ac:dyDescent="0.2">
      <c r="A69" s="111"/>
      <c r="B69" s="75"/>
      <c r="C69" s="52"/>
      <c r="D69" s="52"/>
      <c r="E69" s="52"/>
      <c r="F69" s="52"/>
      <c r="G69" s="101"/>
      <c r="H69" s="112"/>
      <c r="I69" s="112"/>
      <c r="J69" s="52"/>
      <c r="K69" s="101"/>
      <c r="L69" s="101"/>
      <c r="M69" s="113"/>
      <c r="N69" s="111"/>
      <c r="O69" s="101"/>
      <c r="P69" s="103"/>
      <c r="Q69" s="103"/>
      <c r="R69" s="103"/>
      <c r="S69" s="111"/>
      <c r="T69" s="111"/>
      <c r="U69" s="111"/>
      <c r="V69" s="111"/>
      <c r="W69" s="111"/>
      <c r="X69" s="111"/>
      <c r="Y69" s="101"/>
      <c r="Z69" s="101"/>
      <c r="AA69" s="101"/>
    </row>
    <row r="70" spans="1:27" x14ac:dyDescent="0.2">
      <c r="A70" s="111"/>
      <c r="B70" s="75"/>
      <c r="C70" s="52"/>
      <c r="D70" s="52"/>
      <c r="E70" s="52"/>
      <c r="F70" s="52"/>
      <c r="G70" s="101"/>
      <c r="H70" s="112"/>
      <c r="I70" s="112"/>
      <c r="J70" s="52"/>
      <c r="K70" s="101"/>
      <c r="L70" s="101"/>
      <c r="M70" s="113"/>
      <c r="N70" s="111"/>
      <c r="O70" s="101"/>
      <c r="P70" s="103"/>
      <c r="Q70" s="103"/>
      <c r="R70" s="103"/>
      <c r="S70" s="111"/>
      <c r="T70" s="111"/>
      <c r="U70" s="111"/>
      <c r="V70" s="111"/>
      <c r="W70" s="111"/>
      <c r="X70" s="111"/>
      <c r="Y70" s="101"/>
      <c r="Z70" s="101"/>
      <c r="AA70" s="101"/>
    </row>
    <row r="71" spans="1:27" x14ac:dyDescent="0.2">
      <c r="A71" s="111"/>
      <c r="B71" s="75"/>
      <c r="C71" s="52"/>
      <c r="D71" s="52"/>
      <c r="E71" s="52"/>
      <c r="F71" s="52"/>
      <c r="G71" s="101"/>
      <c r="H71" s="112"/>
      <c r="I71" s="112"/>
      <c r="J71" s="52"/>
      <c r="K71" s="101"/>
      <c r="L71" s="101"/>
      <c r="M71" s="113"/>
      <c r="N71" s="111"/>
      <c r="O71" s="101"/>
      <c r="P71" s="103"/>
      <c r="Q71" s="103"/>
      <c r="R71" s="103"/>
      <c r="S71" s="111"/>
      <c r="T71" s="111"/>
      <c r="U71" s="111"/>
      <c r="V71" s="111"/>
      <c r="W71" s="111"/>
      <c r="X71" s="111"/>
      <c r="Y71" s="101"/>
      <c r="Z71" s="101"/>
      <c r="AA71" s="101"/>
    </row>
    <row r="72" spans="1:27" x14ac:dyDescent="0.2">
      <c r="A72" s="111"/>
      <c r="B72" s="75"/>
      <c r="C72" s="52"/>
      <c r="D72" s="52"/>
      <c r="E72" s="52"/>
      <c r="F72" s="52"/>
      <c r="G72" s="101"/>
      <c r="H72" s="112"/>
      <c r="I72" s="112"/>
      <c r="J72" s="52"/>
      <c r="K72" s="101"/>
      <c r="L72" s="101"/>
      <c r="M72" s="113"/>
      <c r="N72" s="111"/>
      <c r="O72" s="101"/>
      <c r="P72" s="103"/>
      <c r="Q72" s="103"/>
      <c r="R72" s="103"/>
      <c r="S72" s="111"/>
      <c r="T72" s="111"/>
      <c r="U72" s="111"/>
      <c r="V72" s="111"/>
      <c r="W72" s="111"/>
      <c r="X72" s="111"/>
      <c r="Y72" s="101"/>
      <c r="Z72" s="101"/>
      <c r="AA72" s="101"/>
    </row>
    <row r="73" spans="1:27" x14ac:dyDescent="0.2">
      <c r="A73" s="111"/>
      <c r="B73" s="75"/>
      <c r="C73" s="52"/>
      <c r="D73" s="52"/>
      <c r="E73" s="52"/>
      <c r="F73" s="52"/>
      <c r="G73" s="101"/>
      <c r="H73" s="112"/>
      <c r="I73" s="112"/>
      <c r="J73" s="52"/>
      <c r="K73" s="101"/>
      <c r="L73" s="101"/>
      <c r="M73" s="113"/>
      <c r="N73" s="111"/>
      <c r="O73" s="101"/>
      <c r="P73" s="103"/>
      <c r="Q73" s="103"/>
      <c r="R73" s="103"/>
      <c r="S73" s="111"/>
      <c r="T73" s="111"/>
      <c r="U73" s="111"/>
      <c r="V73" s="111"/>
      <c r="W73" s="111"/>
      <c r="X73" s="111"/>
      <c r="Y73" s="101"/>
      <c r="Z73" s="101"/>
      <c r="AA73" s="101"/>
    </row>
    <row r="74" spans="1:27" x14ac:dyDescent="0.2">
      <c r="A74" s="111"/>
      <c r="B74" s="75"/>
      <c r="C74" s="52"/>
      <c r="D74" s="52"/>
      <c r="E74" s="52"/>
      <c r="F74" s="52"/>
      <c r="G74" s="101"/>
      <c r="H74" s="112"/>
      <c r="I74" s="112"/>
      <c r="J74" s="52"/>
      <c r="K74" s="101"/>
      <c r="L74" s="101"/>
      <c r="M74" s="113"/>
      <c r="N74" s="111"/>
      <c r="O74" s="101"/>
      <c r="P74" s="103"/>
      <c r="Q74" s="103"/>
      <c r="R74" s="103"/>
      <c r="S74" s="111"/>
      <c r="T74" s="111"/>
      <c r="U74" s="111"/>
      <c r="V74" s="111"/>
      <c r="W74" s="111"/>
      <c r="X74" s="111"/>
      <c r="Y74" s="101"/>
      <c r="Z74" s="101"/>
      <c r="AA74" s="101"/>
    </row>
    <row r="75" spans="1:27" x14ac:dyDescent="0.2">
      <c r="A75" s="111"/>
      <c r="B75" s="75"/>
      <c r="C75" s="52"/>
      <c r="D75" s="52"/>
      <c r="E75" s="52"/>
      <c r="F75" s="52"/>
      <c r="G75" s="101"/>
      <c r="H75" s="112"/>
      <c r="I75" s="112"/>
      <c r="J75" s="52"/>
      <c r="K75" s="101"/>
      <c r="L75" s="101"/>
      <c r="M75" s="113"/>
      <c r="N75" s="111"/>
      <c r="O75" s="101"/>
      <c r="P75" s="103"/>
      <c r="Q75" s="103"/>
      <c r="R75" s="103"/>
      <c r="S75" s="111"/>
      <c r="T75" s="111"/>
      <c r="U75" s="111"/>
      <c r="V75" s="111"/>
      <c r="W75" s="111"/>
      <c r="X75" s="111"/>
      <c r="Y75" s="101"/>
      <c r="Z75" s="101"/>
      <c r="AA75" s="101"/>
    </row>
    <row r="76" spans="1:27" x14ac:dyDescent="0.2">
      <c r="A76" s="111"/>
      <c r="B76" s="75"/>
      <c r="C76" s="52"/>
      <c r="D76" s="52"/>
      <c r="E76" s="52"/>
      <c r="F76" s="52"/>
      <c r="G76" s="101"/>
      <c r="H76" s="112"/>
      <c r="I76" s="112"/>
      <c r="J76" s="52"/>
      <c r="K76" s="101"/>
      <c r="L76" s="101"/>
      <c r="M76" s="113"/>
      <c r="N76" s="111"/>
      <c r="O76" s="101"/>
      <c r="P76" s="103"/>
      <c r="Q76" s="103"/>
      <c r="R76" s="103"/>
      <c r="S76" s="111"/>
      <c r="T76" s="111"/>
      <c r="U76" s="111"/>
      <c r="V76" s="111"/>
      <c r="W76" s="111"/>
      <c r="X76" s="111"/>
      <c r="Y76" s="101"/>
      <c r="Z76" s="101"/>
      <c r="AA76" s="101"/>
    </row>
    <row r="77" spans="1:27" x14ac:dyDescent="0.2">
      <c r="A77" s="111"/>
      <c r="B77" s="75"/>
      <c r="C77" s="52"/>
      <c r="D77" s="52"/>
      <c r="E77" s="52"/>
      <c r="F77" s="52"/>
      <c r="G77" s="101"/>
      <c r="H77" s="112"/>
      <c r="I77" s="112"/>
      <c r="J77" s="52"/>
      <c r="K77" s="101"/>
      <c r="L77" s="101"/>
      <c r="M77" s="113"/>
      <c r="N77" s="111"/>
      <c r="O77" s="101"/>
      <c r="P77" s="103"/>
      <c r="Q77" s="103"/>
      <c r="R77" s="103"/>
      <c r="S77" s="111"/>
      <c r="T77" s="111"/>
      <c r="U77" s="111"/>
      <c r="V77" s="111"/>
      <c r="W77" s="111"/>
      <c r="X77" s="111"/>
      <c r="Y77" s="101"/>
      <c r="Z77" s="101"/>
      <c r="AA77" s="101"/>
    </row>
    <row r="78" spans="1:27" x14ac:dyDescent="0.2">
      <c r="A78" s="111"/>
      <c r="B78" s="75"/>
      <c r="C78" s="52"/>
      <c r="D78" s="52"/>
      <c r="E78" s="52"/>
      <c r="F78" s="52"/>
      <c r="G78" s="101"/>
      <c r="H78" s="112"/>
      <c r="I78" s="112"/>
      <c r="J78" s="52"/>
      <c r="K78" s="101"/>
      <c r="L78" s="101"/>
      <c r="M78" s="113"/>
      <c r="N78" s="111"/>
      <c r="O78" s="101"/>
      <c r="P78" s="103"/>
      <c r="Q78" s="103"/>
      <c r="R78" s="103"/>
      <c r="S78" s="111"/>
      <c r="T78" s="111"/>
      <c r="U78" s="111"/>
      <c r="V78" s="111"/>
      <c r="W78" s="111"/>
      <c r="X78" s="111"/>
      <c r="Y78" s="101"/>
      <c r="Z78" s="101"/>
      <c r="AA78" s="101"/>
    </row>
    <row r="79" spans="1:27" x14ac:dyDescent="0.2">
      <c r="A79" s="111"/>
      <c r="B79" s="75"/>
      <c r="C79" s="52"/>
      <c r="D79" s="52"/>
      <c r="E79" s="52"/>
      <c r="F79" s="52"/>
      <c r="G79" s="101"/>
      <c r="H79" s="112"/>
      <c r="I79" s="112"/>
      <c r="J79" s="52"/>
      <c r="K79" s="101"/>
      <c r="L79" s="101"/>
      <c r="M79" s="113"/>
      <c r="N79" s="111"/>
      <c r="O79" s="101"/>
      <c r="P79" s="103"/>
      <c r="Q79" s="103"/>
      <c r="R79" s="103"/>
      <c r="S79" s="111"/>
      <c r="T79" s="111"/>
      <c r="U79" s="111"/>
      <c r="V79" s="111"/>
      <c r="W79" s="111"/>
      <c r="X79" s="111"/>
      <c r="Y79" s="101"/>
      <c r="Z79" s="101"/>
      <c r="AA79" s="101"/>
    </row>
    <row r="80" spans="1:27" x14ac:dyDescent="0.2">
      <c r="A80" s="111"/>
      <c r="B80" s="75"/>
      <c r="C80" s="52"/>
      <c r="D80" s="52"/>
      <c r="E80" s="52"/>
      <c r="F80" s="52"/>
      <c r="G80" s="101"/>
      <c r="H80" s="112"/>
      <c r="I80" s="112"/>
      <c r="J80" s="52"/>
      <c r="K80" s="101"/>
      <c r="L80" s="101"/>
      <c r="M80" s="113"/>
      <c r="N80" s="111"/>
      <c r="O80" s="101"/>
      <c r="P80" s="103"/>
      <c r="Q80" s="103"/>
      <c r="R80" s="103"/>
      <c r="S80" s="111"/>
      <c r="T80" s="111"/>
      <c r="U80" s="111"/>
      <c r="V80" s="111"/>
      <c r="W80" s="111"/>
      <c r="X80" s="111"/>
      <c r="Y80" s="101"/>
      <c r="Z80" s="101"/>
      <c r="AA80" s="101"/>
    </row>
    <row r="81" spans="1:27" x14ac:dyDescent="0.2">
      <c r="A81" s="111"/>
      <c r="B81" s="75"/>
      <c r="C81" s="52"/>
      <c r="D81" s="52"/>
      <c r="E81" s="52"/>
      <c r="F81" s="52"/>
      <c r="G81" s="101"/>
      <c r="H81" s="112"/>
      <c r="I81" s="112"/>
      <c r="J81" s="52"/>
      <c r="K81" s="101"/>
      <c r="L81" s="101"/>
      <c r="M81" s="113"/>
      <c r="N81" s="111"/>
      <c r="O81" s="101"/>
      <c r="P81" s="103"/>
      <c r="Q81" s="103"/>
      <c r="R81" s="103"/>
      <c r="S81" s="111"/>
      <c r="T81" s="111"/>
      <c r="U81" s="111"/>
      <c r="V81" s="111"/>
      <c r="W81" s="111"/>
      <c r="X81" s="111"/>
      <c r="Y81" s="101"/>
      <c r="Z81" s="101"/>
      <c r="AA81" s="101"/>
    </row>
    <row r="82" spans="1:27" x14ac:dyDescent="0.2">
      <c r="A82" s="111"/>
      <c r="B82" s="75"/>
      <c r="C82" s="52"/>
      <c r="D82" s="52"/>
      <c r="E82" s="52"/>
      <c r="F82" s="52"/>
      <c r="G82" s="101"/>
      <c r="H82" s="112"/>
      <c r="I82" s="112"/>
      <c r="J82" s="52"/>
      <c r="K82" s="101"/>
      <c r="L82" s="101"/>
      <c r="M82" s="113"/>
      <c r="N82" s="111"/>
      <c r="O82" s="101"/>
      <c r="P82" s="103"/>
      <c r="Q82" s="103"/>
      <c r="R82" s="103"/>
      <c r="S82" s="111"/>
      <c r="T82" s="111"/>
      <c r="U82" s="111"/>
      <c r="V82" s="111"/>
      <c r="W82" s="111"/>
      <c r="X82" s="111"/>
      <c r="Y82" s="101"/>
      <c r="Z82" s="101"/>
      <c r="AA82" s="101"/>
    </row>
    <row r="83" spans="1:27" x14ac:dyDescent="0.2">
      <c r="A83" s="111"/>
      <c r="B83" s="75"/>
      <c r="C83" s="52"/>
      <c r="D83" s="52"/>
      <c r="E83" s="52"/>
      <c r="F83" s="52"/>
      <c r="G83" s="101"/>
      <c r="H83" s="112"/>
      <c r="I83" s="112"/>
      <c r="J83" s="52"/>
      <c r="K83" s="101"/>
      <c r="L83" s="101"/>
      <c r="M83" s="113"/>
      <c r="N83" s="111"/>
      <c r="O83" s="101"/>
      <c r="P83" s="103"/>
      <c r="Q83" s="103"/>
      <c r="R83" s="103"/>
      <c r="S83" s="111"/>
      <c r="T83" s="111"/>
      <c r="U83" s="111"/>
      <c r="V83" s="111"/>
      <c r="W83" s="111"/>
      <c r="X83" s="111"/>
      <c r="Y83" s="101"/>
      <c r="Z83" s="101"/>
      <c r="AA83" s="101"/>
    </row>
    <row r="84" spans="1:27" x14ac:dyDescent="0.2">
      <c r="A84" s="111"/>
      <c r="B84" s="75"/>
      <c r="C84" s="52"/>
      <c r="D84" s="52"/>
      <c r="E84" s="52"/>
      <c r="F84" s="52"/>
      <c r="G84" s="101"/>
      <c r="H84" s="112"/>
      <c r="I84" s="112"/>
      <c r="J84" s="52"/>
      <c r="K84" s="101"/>
      <c r="L84" s="101"/>
      <c r="M84" s="113"/>
      <c r="N84" s="111"/>
      <c r="O84" s="101"/>
      <c r="P84" s="103"/>
      <c r="Q84" s="103"/>
      <c r="R84" s="103"/>
      <c r="S84" s="111"/>
      <c r="T84" s="111"/>
      <c r="U84" s="111"/>
      <c r="V84" s="111"/>
      <c r="W84" s="111"/>
      <c r="X84" s="111"/>
      <c r="Y84" s="101"/>
      <c r="Z84" s="101"/>
      <c r="AA84" s="101"/>
    </row>
    <row r="85" spans="1:27" x14ac:dyDescent="0.2">
      <c r="A85" s="111"/>
      <c r="B85" s="75"/>
      <c r="C85" s="52"/>
      <c r="D85" s="52"/>
      <c r="E85" s="52"/>
      <c r="F85" s="52"/>
      <c r="G85" s="101"/>
      <c r="H85" s="112"/>
      <c r="I85" s="112"/>
      <c r="J85" s="52"/>
      <c r="K85" s="101"/>
      <c r="L85" s="101"/>
      <c r="M85" s="113"/>
      <c r="N85" s="111"/>
      <c r="O85" s="101"/>
      <c r="P85" s="103"/>
      <c r="Q85" s="103"/>
      <c r="R85" s="103"/>
      <c r="S85" s="111"/>
      <c r="T85" s="111"/>
      <c r="U85" s="111"/>
      <c r="V85" s="111"/>
      <c r="W85" s="111"/>
      <c r="X85" s="111"/>
      <c r="Y85" s="101"/>
      <c r="Z85" s="101"/>
      <c r="AA85" s="101"/>
    </row>
    <row r="86" spans="1:27" x14ac:dyDescent="0.2">
      <c r="A86" s="111"/>
      <c r="B86" s="75"/>
      <c r="C86" s="52"/>
      <c r="D86" s="52"/>
      <c r="E86" s="52"/>
      <c r="F86" s="52"/>
      <c r="G86" s="101"/>
      <c r="H86" s="112"/>
      <c r="I86" s="112"/>
      <c r="J86" s="52"/>
      <c r="K86" s="101"/>
      <c r="L86" s="101"/>
      <c r="M86" s="113"/>
      <c r="N86" s="111"/>
      <c r="O86" s="101"/>
      <c r="P86" s="103"/>
      <c r="Q86" s="103"/>
      <c r="R86" s="103"/>
      <c r="S86" s="111"/>
      <c r="T86" s="111"/>
      <c r="U86" s="111"/>
      <c r="V86" s="111"/>
      <c r="W86" s="111"/>
      <c r="X86" s="111"/>
      <c r="Y86" s="101"/>
      <c r="Z86" s="101"/>
      <c r="AA86" s="101"/>
    </row>
    <row r="87" spans="1:27" x14ac:dyDescent="0.2">
      <c r="A87" s="111"/>
      <c r="B87" s="75"/>
      <c r="C87" s="52"/>
      <c r="D87" s="52"/>
      <c r="E87" s="52"/>
      <c r="F87" s="52"/>
      <c r="G87" s="101"/>
      <c r="H87" s="112"/>
      <c r="I87" s="112"/>
      <c r="J87" s="52"/>
      <c r="K87" s="101"/>
      <c r="L87" s="101"/>
      <c r="M87" s="113"/>
      <c r="N87" s="111"/>
      <c r="O87" s="101"/>
      <c r="P87" s="103"/>
      <c r="Q87" s="103"/>
      <c r="R87" s="103"/>
      <c r="S87" s="111"/>
      <c r="T87" s="111"/>
      <c r="U87" s="111"/>
      <c r="V87" s="111"/>
      <c r="W87" s="111"/>
      <c r="X87" s="111"/>
      <c r="Y87" s="101"/>
      <c r="Z87" s="101"/>
      <c r="AA87" s="101"/>
    </row>
    <row r="88" spans="1:27" x14ac:dyDescent="0.2">
      <c r="A88" s="111"/>
      <c r="B88" s="75"/>
      <c r="C88" s="52"/>
      <c r="D88" s="52"/>
      <c r="E88" s="52"/>
      <c r="F88" s="52"/>
      <c r="G88" s="101"/>
      <c r="H88" s="112"/>
      <c r="I88" s="112"/>
      <c r="J88" s="52"/>
      <c r="K88" s="101"/>
      <c r="L88" s="101"/>
      <c r="M88" s="113"/>
      <c r="N88" s="111"/>
      <c r="O88" s="101"/>
      <c r="P88" s="103"/>
      <c r="Q88" s="103"/>
      <c r="R88" s="103"/>
      <c r="S88" s="111"/>
      <c r="T88" s="111"/>
      <c r="U88" s="111"/>
      <c r="V88" s="111"/>
      <c r="W88" s="111"/>
      <c r="X88" s="111"/>
      <c r="Y88" s="101"/>
      <c r="Z88" s="101"/>
      <c r="AA88" s="101"/>
    </row>
    <row r="89" spans="1:27" x14ac:dyDescent="0.2">
      <c r="A89" s="111"/>
      <c r="B89" s="75"/>
      <c r="C89" s="52"/>
      <c r="D89" s="52"/>
      <c r="E89" s="52"/>
      <c r="F89" s="52"/>
      <c r="G89" s="101"/>
      <c r="H89" s="112"/>
      <c r="I89" s="112"/>
      <c r="J89" s="52"/>
      <c r="K89" s="101"/>
      <c r="L89" s="101"/>
      <c r="M89" s="113"/>
      <c r="N89" s="111"/>
      <c r="O89" s="101"/>
      <c r="P89" s="103"/>
      <c r="Q89" s="103"/>
      <c r="R89" s="103"/>
      <c r="S89" s="111"/>
      <c r="T89" s="111"/>
      <c r="U89" s="111"/>
      <c r="V89" s="111"/>
      <c r="W89" s="111"/>
      <c r="X89" s="111"/>
      <c r="Y89" s="101"/>
      <c r="Z89" s="101"/>
      <c r="AA89" s="101"/>
    </row>
    <row r="90" spans="1:27" x14ac:dyDescent="0.2">
      <c r="A90" s="111"/>
      <c r="B90" s="75"/>
      <c r="C90" s="52"/>
      <c r="D90" s="52"/>
      <c r="E90" s="52"/>
      <c r="F90" s="52"/>
      <c r="G90" s="101"/>
      <c r="H90" s="112"/>
      <c r="I90" s="112"/>
      <c r="J90" s="52"/>
      <c r="K90" s="101"/>
      <c r="L90" s="101"/>
      <c r="M90" s="113"/>
      <c r="N90" s="111"/>
      <c r="O90" s="101"/>
      <c r="P90" s="103"/>
      <c r="Q90" s="103"/>
      <c r="R90" s="103"/>
      <c r="S90" s="111"/>
      <c r="T90" s="111"/>
      <c r="U90" s="111"/>
      <c r="V90" s="111"/>
      <c r="W90" s="111"/>
      <c r="X90" s="111"/>
      <c r="Y90" s="101"/>
      <c r="Z90" s="101"/>
      <c r="AA90" s="101"/>
    </row>
    <row r="91" spans="1:27" x14ac:dyDescent="0.2">
      <c r="A91" s="111"/>
      <c r="B91" s="75"/>
      <c r="C91" s="52"/>
      <c r="D91" s="52"/>
      <c r="E91" s="52"/>
      <c r="F91" s="52"/>
      <c r="G91" s="101"/>
      <c r="H91" s="112"/>
      <c r="I91" s="112"/>
      <c r="J91" s="52"/>
      <c r="K91" s="101"/>
      <c r="L91" s="101"/>
      <c r="M91" s="113"/>
      <c r="N91" s="111"/>
      <c r="O91" s="101"/>
      <c r="P91" s="103"/>
      <c r="Q91" s="103"/>
      <c r="R91" s="103"/>
      <c r="S91" s="111"/>
      <c r="T91" s="111"/>
      <c r="U91" s="111"/>
      <c r="V91" s="111"/>
      <c r="W91" s="111"/>
      <c r="X91" s="111"/>
      <c r="Y91" s="101"/>
      <c r="Z91" s="101"/>
      <c r="AA91" s="101"/>
    </row>
    <row r="92" spans="1:27" x14ac:dyDescent="0.2">
      <c r="A92" s="111"/>
      <c r="B92" s="75"/>
      <c r="C92" s="52"/>
      <c r="D92" s="52"/>
      <c r="E92" s="52"/>
      <c r="F92" s="52"/>
      <c r="G92" s="101"/>
      <c r="H92" s="112"/>
      <c r="I92" s="112"/>
      <c r="J92" s="52"/>
      <c r="K92" s="101"/>
      <c r="L92" s="101"/>
      <c r="M92" s="113"/>
      <c r="N92" s="111"/>
      <c r="O92" s="101"/>
      <c r="P92" s="103"/>
      <c r="Q92" s="103"/>
      <c r="R92" s="103"/>
      <c r="S92" s="111"/>
      <c r="T92" s="111"/>
      <c r="U92" s="111"/>
      <c r="V92" s="111"/>
      <c r="W92" s="111"/>
      <c r="X92" s="111"/>
      <c r="Y92" s="101"/>
      <c r="Z92" s="101"/>
      <c r="AA92" s="101"/>
    </row>
    <row r="93" spans="1:27" x14ac:dyDescent="0.2">
      <c r="A93" s="111"/>
      <c r="B93" s="75"/>
      <c r="C93" s="52"/>
      <c r="D93" s="52"/>
      <c r="E93" s="52"/>
      <c r="F93" s="52"/>
      <c r="G93" s="101"/>
      <c r="H93" s="112"/>
      <c r="I93" s="112"/>
      <c r="J93" s="52"/>
      <c r="K93" s="101"/>
      <c r="L93" s="101"/>
      <c r="M93" s="113"/>
      <c r="N93" s="111"/>
      <c r="O93" s="101"/>
      <c r="P93" s="103"/>
      <c r="Q93" s="103"/>
      <c r="R93" s="103"/>
      <c r="S93" s="111"/>
      <c r="T93" s="111"/>
      <c r="U93" s="111"/>
      <c r="V93" s="111"/>
      <c r="W93" s="111"/>
      <c r="X93" s="111"/>
      <c r="Y93" s="101"/>
      <c r="Z93" s="101"/>
      <c r="AA93" s="101"/>
    </row>
    <row r="94" spans="1:27" x14ac:dyDescent="0.2">
      <c r="A94" s="111"/>
      <c r="B94" s="75"/>
      <c r="C94" s="52"/>
      <c r="D94" s="52"/>
      <c r="E94" s="52"/>
      <c r="F94" s="52"/>
      <c r="G94" s="101"/>
      <c r="H94" s="112"/>
      <c r="I94" s="112"/>
      <c r="J94" s="52"/>
      <c r="K94" s="101"/>
      <c r="L94" s="101"/>
      <c r="M94" s="113"/>
      <c r="N94" s="111"/>
      <c r="O94" s="101"/>
      <c r="P94" s="103"/>
      <c r="Q94" s="103"/>
      <c r="R94" s="103"/>
      <c r="S94" s="111"/>
      <c r="T94" s="111"/>
      <c r="U94" s="111"/>
      <c r="V94" s="111"/>
      <c r="W94" s="111"/>
      <c r="X94" s="111"/>
      <c r="Y94" s="101"/>
      <c r="Z94" s="101"/>
      <c r="AA94" s="101"/>
    </row>
    <row r="95" spans="1:27" x14ac:dyDescent="0.2">
      <c r="A95" s="111"/>
      <c r="B95" s="75"/>
      <c r="C95" s="52"/>
      <c r="D95" s="52"/>
      <c r="E95" s="52"/>
      <c r="F95" s="52"/>
      <c r="G95" s="101"/>
      <c r="H95" s="112"/>
      <c r="I95" s="112"/>
      <c r="J95" s="52"/>
      <c r="K95" s="101"/>
      <c r="L95" s="101"/>
      <c r="M95" s="113"/>
      <c r="N95" s="111"/>
      <c r="O95" s="101"/>
      <c r="P95" s="103"/>
      <c r="Q95" s="103"/>
      <c r="R95" s="103"/>
      <c r="S95" s="111"/>
      <c r="T95" s="111"/>
      <c r="U95" s="111"/>
      <c r="V95" s="111"/>
      <c r="W95" s="111"/>
      <c r="X95" s="111"/>
      <c r="Y95" s="101"/>
      <c r="Z95" s="101"/>
      <c r="AA95" s="101"/>
    </row>
    <row r="96" spans="1:27" x14ac:dyDescent="0.2">
      <c r="A96" s="111"/>
      <c r="B96" s="75"/>
      <c r="C96" s="52"/>
      <c r="D96" s="52"/>
      <c r="E96" s="52"/>
      <c r="F96" s="52"/>
      <c r="G96" s="101"/>
      <c r="H96" s="112"/>
      <c r="I96" s="112"/>
      <c r="J96" s="52"/>
      <c r="K96" s="101"/>
      <c r="L96" s="101"/>
      <c r="M96" s="113"/>
      <c r="N96" s="111"/>
      <c r="O96" s="101"/>
      <c r="P96" s="103"/>
      <c r="Q96" s="103"/>
      <c r="R96" s="103"/>
      <c r="S96" s="111"/>
      <c r="T96" s="111"/>
      <c r="U96" s="111"/>
      <c r="V96" s="111"/>
      <c r="W96" s="111"/>
      <c r="X96" s="111"/>
      <c r="Y96" s="101"/>
      <c r="Z96" s="101"/>
      <c r="AA96" s="101"/>
    </row>
    <row r="97" spans="1:27" x14ac:dyDescent="0.2">
      <c r="A97" s="111"/>
      <c r="B97" s="75"/>
      <c r="C97" s="52"/>
      <c r="D97" s="52"/>
      <c r="E97" s="52"/>
      <c r="F97" s="52"/>
      <c r="G97" s="101"/>
      <c r="H97" s="112"/>
      <c r="I97" s="112"/>
      <c r="J97" s="52"/>
      <c r="K97" s="101"/>
      <c r="L97" s="101"/>
      <c r="M97" s="113"/>
      <c r="N97" s="111"/>
      <c r="O97" s="101"/>
      <c r="P97" s="103"/>
      <c r="Q97" s="103"/>
      <c r="R97" s="103"/>
      <c r="S97" s="111"/>
      <c r="T97" s="111"/>
      <c r="U97" s="111"/>
      <c r="V97" s="111"/>
      <c r="W97" s="111"/>
      <c r="X97" s="111"/>
      <c r="Y97" s="101"/>
      <c r="Z97" s="101"/>
      <c r="AA97" s="101"/>
    </row>
    <row r="98" spans="1:27" x14ac:dyDescent="0.2">
      <c r="A98" s="111"/>
      <c r="B98" s="75"/>
      <c r="C98" s="52"/>
      <c r="D98" s="52"/>
      <c r="E98" s="52"/>
      <c r="F98" s="52"/>
      <c r="G98" s="101"/>
      <c r="H98" s="112"/>
      <c r="I98" s="112"/>
      <c r="J98" s="52"/>
      <c r="K98" s="101"/>
      <c r="L98" s="101"/>
      <c r="M98" s="113"/>
      <c r="N98" s="111"/>
      <c r="O98" s="101"/>
      <c r="P98" s="103"/>
      <c r="Q98" s="103"/>
      <c r="R98" s="103"/>
      <c r="S98" s="111"/>
      <c r="T98" s="111"/>
      <c r="U98" s="111"/>
      <c r="V98" s="111"/>
      <c r="W98" s="111"/>
      <c r="X98" s="111"/>
      <c r="Y98" s="101"/>
      <c r="Z98" s="101"/>
      <c r="AA98" s="101"/>
    </row>
    <row r="99" spans="1:27" x14ac:dyDescent="0.2">
      <c r="A99" s="111"/>
      <c r="B99" s="75"/>
      <c r="C99" s="52"/>
      <c r="D99" s="52"/>
      <c r="E99" s="52"/>
      <c r="F99" s="52"/>
      <c r="G99" s="101"/>
      <c r="H99" s="112"/>
      <c r="I99" s="112"/>
      <c r="J99" s="52"/>
      <c r="K99" s="101"/>
      <c r="L99" s="101"/>
      <c r="M99" s="113"/>
      <c r="N99" s="111"/>
      <c r="O99" s="101"/>
      <c r="P99" s="103"/>
      <c r="Q99" s="103"/>
      <c r="R99" s="103"/>
      <c r="S99" s="111"/>
      <c r="T99" s="111"/>
      <c r="U99" s="111"/>
      <c r="V99" s="111"/>
      <c r="W99" s="111"/>
      <c r="X99" s="111"/>
      <c r="Y99" s="101"/>
      <c r="Z99" s="101"/>
      <c r="AA99" s="101"/>
    </row>
    <row r="100" spans="1:27" x14ac:dyDescent="0.2">
      <c r="A100" s="111"/>
      <c r="B100" s="75"/>
      <c r="C100" s="52"/>
      <c r="D100" s="52"/>
      <c r="E100" s="52"/>
      <c r="F100" s="52"/>
      <c r="G100" s="101"/>
      <c r="H100" s="112"/>
      <c r="I100" s="112"/>
      <c r="J100" s="52"/>
      <c r="K100" s="101"/>
      <c r="L100" s="101"/>
      <c r="M100" s="113"/>
      <c r="N100" s="111"/>
      <c r="O100" s="101"/>
      <c r="P100" s="103"/>
      <c r="Q100" s="103"/>
      <c r="R100" s="103"/>
      <c r="S100" s="111"/>
      <c r="T100" s="111"/>
      <c r="U100" s="111"/>
      <c r="V100" s="111"/>
      <c r="W100" s="111"/>
      <c r="X100" s="111"/>
      <c r="Y100" s="101"/>
      <c r="Z100" s="101"/>
      <c r="AA100" s="101"/>
    </row>
    <row r="101" spans="1:27" x14ac:dyDescent="0.2">
      <c r="A101" s="111"/>
      <c r="B101" s="75"/>
      <c r="C101" s="52"/>
      <c r="D101" s="52"/>
      <c r="E101" s="52"/>
      <c r="F101" s="52"/>
      <c r="G101" s="101"/>
      <c r="H101" s="112"/>
      <c r="I101" s="112"/>
      <c r="J101" s="52"/>
      <c r="K101" s="101"/>
      <c r="L101" s="101"/>
      <c r="M101" s="113"/>
      <c r="N101" s="111"/>
      <c r="O101" s="101"/>
      <c r="P101" s="103"/>
      <c r="Q101" s="103"/>
      <c r="R101" s="103"/>
      <c r="S101" s="111"/>
      <c r="T101" s="111"/>
      <c r="U101" s="111"/>
      <c r="V101" s="111"/>
      <c r="W101" s="111"/>
      <c r="X101" s="111"/>
      <c r="Y101" s="101"/>
      <c r="Z101" s="101"/>
      <c r="AA101" s="101"/>
    </row>
    <row r="102" spans="1:27" x14ac:dyDescent="0.2">
      <c r="A102" s="111"/>
      <c r="B102" s="75"/>
      <c r="C102" s="52"/>
      <c r="D102" s="52"/>
      <c r="E102" s="52"/>
      <c r="F102" s="52"/>
      <c r="G102" s="101"/>
      <c r="H102" s="112"/>
      <c r="I102" s="112"/>
      <c r="J102" s="52"/>
      <c r="K102" s="101"/>
      <c r="L102" s="101"/>
      <c r="M102" s="113"/>
      <c r="N102" s="111"/>
      <c r="O102" s="101"/>
      <c r="P102" s="103"/>
      <c r="Q102" s="103"/>
      <c r="R102" s="103"/>
      <c r="S102" s="111"/>
      <c r="T102" s="111"/>
      <c r="U102" s="111"/>
      <c r="V102" s="111"/>
      <c r="W102" s="111"/>
      <c r="X102" s="111"/>
      <c r="Y102" s="101"/>
      <c r="Z102" s="101"/>
      <c r="AA102" s="101"/>
    </row>
    <row r="103" spans="1:27" x14ac:dyDescent="0.2">
      <c r="A103" s="111"/>
      <c r="B103" s="75"/>
      <c r="C103" s="52"/>
      <c r="D103" s="52"/>
      <c r="E103" s="52"/>
      <c r="F103" s="52"/>
      <c r="G103" s="101"/>
      <c r="H103" s="112"/>
      <c r="I103" s="112"/>
      <c r="J103" s="52"/>
      <c r="K103" s="101"/>
      <c r="L103" s="101"/>
      <c r="M103" s="113"/>
      <c r="N103" s="111"/>
      <c r="O103" s="101"/>
      <c r="P103" s="103"/>
      <c r="Q103" s="103"/>
      <c r="R103" s="103"/>
      <c r="S103" s="111"/>
      <c r="T103" s="111"/>
      <c r="U103" s="111"/>
      <c r="V103" s="111"/>
      <c r="W103" s="111"/>
      <c r="X103" s="111"/>
      <c r="Y103" s="101"/>
      <c r="Z103" s="101"/>
      <c r="AA103" s="101"/>
    </row>
    <row r="104" spans="1:27" x14ac:dyDescent="0.2">
      <c r="B104" s="75"/>
      <c r="C104" s="52"/>
      <c r="D104" s="52"/>
      <c r="E104" s="52"/>
      <c r="F104" s="52"/>
      <c r="G104" s="101"/>
      <c r="H104" s="112"/>
      <c r="I104" s="112"/>
      <c r="J104" s="52"/>
      <c r="K104" s="101"/>
      <c r="L104" s="101"/>
      <c r="M104" s="113"/>
      <c r="N104" s="111"/>
      <c r="O104" s="101"/>
      <c r="P104" s="103"/>
      <c r="Q104" s="103"/>
      <c r="R104" s="103"/>
      <c r="S104" s="111"/>
      <c r="T104" s="111"/>
      <c r="U104" s="111"/>
      <c r="V104" s="111"/>
      <c r="W104" s="111"/>
      <c r="X104" s="111"/>
      <c r="Y104" s="101"/>
      <c r="Z104" s="101"/>
      <c r="AA104" s="101"/>
    </row>
    <row r="105" spans="1:27" x14ac:dyDescent="0.2">
      <c r="B105" s="75"/>
      <c r="C105" s="52"/>
      <c r="D105" s="52"/>
      <c r="E105" s="52"/>
      <c r="F105" s="52"/>
      <c r="G105" s="101"/>
      <c r="H105" s="112"/>
      <c r="I105" s="112"/>
      <c r="J105" s="52"/>
      <c r="K105" s="101"/>
      <c r="L105" s="101"/>
      <c r="M105" s="113"/>
      <c r="N105" s="111"/>
      <c r="O105" s="101"/>
      <c r="P105" s="103"/>
      <c r="Q105" s="103"/>
      <c r="R105" s="103"/>
      <c r="S105" s="111"/>
      <c r="T105" s="111"/>
      <c r="U105" s="111"/>
      <c r="V105" s="111"/>
      <c r="W105" s="111"/>
      <c r="X105" s="111"/>
      <c r="Y105" s="101"/>
      <c r="Z105" s="101"/>
      <c r="AA105" s="101"/>
    </row>
    <row r="106" spans="1:27" x14ac:dyDescent="0.2">
      <c r="B106" s="75"/>
      <c r="C106" s="52"/>
      <c r="D106" s="52"/>
      <c r="E106" s="52"/>
      <c r="F106" s="52"/>
      <c r="G106" s="101"/>
      <c r="H106" s="112"/>
      <c r="I106" s="112"/>
      <c r="J106" s="52"/>
      <c r="K106" s="101"/>
      <c r="L106" s="101"/>
      <c r="M106" s="113"/>
      <c r="N106" s="111"/>
      <c r="O106" s="101"/>
      <c r="P106" s="103"/>
      <c r="Q106" s="103"/>
      <c r="R106" s="103"/>
      <c r="S106" s="111"/>
      <c r="T106" s="111"/>
      <c r="U106" s="111"/>
      <c r="V106" s="111"/>
      <c r="W106" s="111"/>
      <c r="X106" s="111"/>
      <c r="Y106" s="101"/>
      <c r="Z106" s="101"/>
      <c r="AA106" s="101"/>
    </row>
    <row r="107" spans="1:27" x14ac:dyDescent="0.2">
      <c r="B107" s="75"/>
      <c r="C107" s="52"/>
      <c r="D107" s="52"/>
      <c r="E107" s="52"/>
      <c r="F107" s="52"/>
      <c r="G107" s="101"/>
      <c r="H107" s="112"/>
      <c r="I107" s="112"/>
      <c r="J107" s="52"/>
      <c r="K107" s="101"/>
      <c r="L107" s="101"/>
      <c r="M107" s="113"/>
      <c r="N107" s="111"/>
      <c r="O107" s="101"/>
      <c r="P107" s="103"/>
      <c r="Q107" s="103"/>
      <c r="R107" s="103"/>
      <c r="S107" s="111"/>
      <c r="T107" s="111"/>
      <c r="U107" s="111"/>
      <c r="V107" s="111"/>
      <c r="W107" s="111"/>
      <c r="X107" s="111"/>
      <c r="Y107" s="101"/>
      <c r="Z107" s="101"/>
      <c r="AA107" s="101"/>
    </row>
    <row r="108" spans="1:27" x14ac:dyDescent="0.2">
      <c r="B108" s="75"/>
      <c r="C108" s="52"/>
      <c r="D108" s="52"/>
      <c r="E108" s="52"/>
      <c r="F108" s="52"/>
      <c r="G108" s="101"/>
      <c r="H108" s="112"/>
      <c r="I108" s="112"/>
      <c r="J108" s="52"/>
      <c r="K108" s="101"/>
      <c r="L108" s="101"/>
      <c r="M108" s="113"/>
      <c r="N108" s="111"/>
      <c r="O108" s="101"/>
      <c r="P108" s="103"/>
      <c r="Q108" s="103"/>
      <c r="R108" s="103"/>
      <c r="S108" s="111"/>
      <c r="T108" s="111"/>
      <c r="U108" s="111"/>
      <c r="V108" s="111"/>
      <c r="W108" s="111"/>
      <c r="X108" s="111"/>
      <c r="Y108" s="101"/>
      <c r="Z108" s="101"/>
      <c r="AA108" s="101"/>
    </row>
    <row r="109" spans="1:27" x14ac:dyDescent="0.2">
      <c r="B109" s="75"/>
      <c r="C109" s="52"/>
      <c r="D109" s="52"/>
      <c r="E109" s="52"/>
      <c r="F109" s="52"/>
      <c r="G109" s="101"/>
      <c r="H109" s="112"/>
      <c r="I109" s="112"/>
      <c r="J109" s="52"/>
      <c r="K109" s="101"/>
      <c r="L109" s="101"/>
      <c r="M109" s="113"/>
      <c r="N109" s="111"/>
      <c r="O109" s="101"/>
      <c r="P109" s="103"/>
      <c r="Q109" s="103"/>
      <c r="R109" s="103"/>
      <c r="S109" s="111"/>
      <c r="T109" s="111"/>
      <c r="U109" s="111"/>
      <c r="V109" s="111"/>
      <c r="W109" s="111"/>
      <c r="X109" s="111"/>
      <c r="Y109" s="101"/>
      <c r="Z109" s="101"/>
      <c r="AA109" s="101"/>
    </row>
    <row r="110" spans="1:27" x14ac:dyDescent="0.2">
      <c r="B110" s="75"/>
      <c r="C110" s="52"/>
      <c r="D110" s="52"/>
      <c r="E110" s="52"/>
      <c r="F110" s="52"/>
      <c r="G110" s="101"/>
      <c r="H110" s="112"/>
      <c r="I110" s="112"/>
      <c r="J110" s="52"/>
      <c r="K110" s="101"/>
      <c r="L110" s="101"/>
      <c r="M110" s="113"/>
      <c r="N110" s="111"/>
      <c r="O110" s="101"/>
      <c r="P110" s="103"/>
      <c r="Q110" s="103"/>
      <c r="R110" s="103"/>
      <c r="S110" s="111"/>
      <c r="T110" s="111"/>
      <c r="U110" s="111"/>
      <c r="V110" s="111"/>
      <c r="W110" s="111"/>
      <c r="X110" s="111"/>
      <c r="Y110" s="101"/>
      <c r="Z110" s="101"/>
      <c r="AA110" s="101"/>
    </row>
    <row r="111" spans="1:27" x14ac:dyDescent="0.2">
      <c r="B111" s="75"/>
      <c r="C111" s="52"/>
      <c r="D111" s="52"/>
      <c r="E111" s="52"/>
      <c r="F111" s="52"/>
      <c r="G111" s="101"/>
      <c r="H111" s="112"/>
      <c r="I111" s="112"/>
      <c r="J111" s="52"/>
      <c r="K111" s="101"/>
      <c r="L111" s="101"/>
      <c r="M111" s="113"/>
      <c r="N111" s="111"/>
      <c r="O111" s="101"/>
      <c r="P111" s="103"/>
      <c r="Q111" s="103"/>
      <c r="R111" s="103"/>
      <c r="S111" s="111"/>
      <c r="T111" s="111"/>
      <c r="U111" s="111"/>
      <c r="V111" s="111"/>
      <c r="W111" s="111"/>
      <c r="X111" s="111"/>
      <c r="Y111" s="101"/>
      <c r="Z111" s="101"/>
      <c r="AA111" s="101"/>
    </row>
    <row r="112" spans="1:27" x14ac:dyDescent="0.2">
      <c r="B112" s="75"/>
      <c r="C112" s="52"/>
      <c r="D112" s="52"/>
      <c r="E112" s="52"/>
      <c r="F112" s="52"/>
      <c r="G112" s="101"/>
      <c r="H112" s="112"/>
      <c r="I112" s="112"/>
      <c r="J112" s="52"/>
      <c r="K112" s="101"/>
      <c r="L112" s="101"/>
      <c r="M112" s="113"/>
      <c r="N112" s="111"/>
      <c r="O112" s="101"/>
      <c r="P112" s="103"/>
      <c r="Q112" s="103"/>
      <c r="R112" s="103"/>
      <c r="S112" s="111"/>
      <c r="T112" s="111"/>
      <c r="U112" s="111"/>
      <c r="V112" s="111"/>
      <c r="W112" s="111"/>
      <c r="X112" s="111"/>
      <c r="Y112" s="101"/>
      <c r="Z112" s="101"/>
      <c r="AA112" s="101"/>
    </row>
    <row r="113" spans="2:27" x14ac:dyDescent="0.2">
      <c r="B113" s="75"/>
      <c r="C113" s="52"/>
      <c r="D113" s="52"/>
      <c r="E113" s="52"/>
      <c r="F113" s="52"/>
      <c r="G113" s="101"/>
      <c r="H113" s="112"/>
      <c r="I113" s="112"/>
      <c r="J113" s="52"/>
      <c r="K113" s="101"/>
      <c r="L113" s="101"/>
      <c r="M113" s="113"/>
      <c r="N113" s="111"/>
      <c r="O113" s="101"/>
      <c r="P113" s="103"/>
      <c r="Q113" s="103"/>
      <c r="R113" s="103"/>
      <c r="S113" s="111"/>
      <c r="T113" s="111"/>
      <c r="U113" s="111"/>
      <c r="V113" s="111"/>
      <c r="W113" s="111"/>
      <c r="X113" s="111"/>
      <c r="Y113" s="101"/>
      <c r="Z113" s="101"/>
      <c r="AA113" s="101"/>
    </row>
    <row r="114" spans="2:27" x14ac:dyDescent="0.2">
      <c r="B114" s="75"/>
      <c r="C114" s="52"/>
      <c r="D114" s="52"/>
      <c r="E114" s="52"/>
      <c r="F114" s="52"/>
      <c r="G114" s="101"/>
      <c r="H114" s="112"/>
      <c r="I114" s="112"/>
      <c r="J114" s="52"/>
      <c r="K114" s="101"/>
      <c r="L114" s="101"/>
      <c r="M114" s="113"/>
      <c r="N114" s="111"/>
      <c r="O114" s="101"/>
      <c r="P114" s="103"/>
      <c r="Q114" s="103"/>
      <c r="R114" s="103"/>
      <c r="S114" s="111"/>
      <c r="T114" s="111"/>
      <c r="U114" s="111"/>
      <c r="V114" s="111"/>
      <c r="W114" s="111"/>
      <c r="X114" s="111"/>
      <c r="Y114" s="101"/>
      <c r="Z114" s="101"/>
      <c r="AA114" s="101"/>
    </row>
    <row r="115" spans="2:27" x14ac:dyDescent="0.2">
      <c r="B115" s="75"/>
      <c r="C115" s="52"/>
      <c r="D115" s="52"/>
      <c r="E115" s="52"/>
      <c r="F115" s="52"/>
      <c r="G115" s="101"/>
      <c r="H115" s="112"/>
      <c r="I115" s="112"/>
      <c r="J115" s="52"/>
      <c r="K115" s="101"/>
      <c r="L115" s="101"/>
      <c r="M115" s="113"/>
      <c r="N115" s="111"/>
      <c r="O115" s="101"/>
      <c r="P115" s="103"/>
      <c r="Q115" s="103"/>
      <c r="R115" s="103"/>
      <c r="S115" s="111"/>
      <c r="T115" s="111"/>
      <c r="U115" s="111"/>
      <c r="V115" s="111"/>
      <c r="W115" s="111"/>
      <c r="X115" s="111"/>
      <c r="Y115" s="101"/>
      <c r="Z115" s="101"/>
      <c r="AA115" s="101"/>
    </row>
    <row r="116" spans="2:27" x14ac:dyDescent="0.2">
      <c r="B116" s="75"/>
      <c r="C116" s="52"/>
      <c r="D116" s="52"/>
      <c r="E116" s="52"/>
      <c r="F116" s="52"/>
      <c r="G116" s="101"/>
      <c r="H116" s="112"/>
      <c r="I116" s="112"/>
      <c r="J116" s="52"/>
      <c r="K116" s="101"/>
      <c r="L116" s="101"/>
      <c r="M116" s="113"/>
      <c r="N116" s="111"/>
      <c r="O116" s="101"/>
      <c r="P116" s="103"/>
      <c r="Q116" s="103"/>
      <c r="R116" s="103"/>
      <c r="S116" s="111"/>
      <c r="T116" s="111"/>
      <c r="U116" s="111"/>
      <c r="V116" s="111"/>
      <c r="W116" s="111"/>
      <c r="X116" s="111"/>
      <c r="Y116" s="101"/>
      <c r="Z116" s="101"/>
      <c r="AA116" s="101"/>
    </row>
    <row r="117" spans="2:27" x14ac:dyDescent="0.2">
      <c r="B117" s="75"/>
      <c r="C117" s="52"/>
      <c r="D117" s="52"/>
      <c r="E117" s="52"/>
      <c r="F117" s="52"/>
      <c r="G117" s="101"/>
      <c r="H117" s="112"/>
      <c r="I117" s="112"/>
      <c r="J117" s="52"/>
      <c r="K117" s="101"/>
      <c r="L117" s="101"/>
      <c r="M117" s="113"/>
      <c r="N117" s="111"/>
      <c r="O117" s="101"/>
      <c r="P117" s="103"/>
      <c r="Q117" s="103"/>
      <c r="R117" s="103"/>
      <c r="S117" s="111"/>
      <c r="T117" s="111"/>
      <c r="U117" s="111"/>
      <c r="V117" s="111"/>
      <c r="W117" s="111"/>
      <c r="X117" s="111"/>
      <c r="Y117" s="101"/>
      <c r="Z117" s="101"/>
      <c r="AA117" s="101"/>
    </row>
    <row r="118" spans="2:27" x14ac:dyDescent="0.2">
      <c r="B118" s="75"/>
      <c r="C118" s="52"/>
      <c r="D118" s="52"/>
      <c r="E118" s="52"/>
      <c r="F118" s="52"/>
      <c r="G118" s="101"/>
      <c r="H118" s="112"/>
      <c r="I118" s="112"/>
      <c r="J118" s="52"/>
      <c r="K118" s="101"/>
      <c r="L118" s="101"/>
      <c r="M118" s="113"/>
      <c r="N118" s="111"/>
      <c r="O118" s="101"/>
      <c r="P118" s="103"/>
      <c r="Q118" s="103"/>
      <c r="R118" s="103"/>
      <c r="S118" s="111"/>
      <c r="T118" s="111"/>
      <c r="U118" s="111"/>
      <c r="V118" s="111"/>
      <c r="W118" s="111"/>
      <c r="X118" s="111"/>
      <c r="Y118" s="101"/>
      <c r="Z118" s="101"/>
      <c r="AA118" s="101"/>
    </row>
    <row r="119" spans="2:27" x14ac:dyDescent="0.2">
      <c r="B119" s="75"/>
      <c r="C119" s="52"/>
      <c r="D119" s="52"/>
      <c r="E119" s="52"/>
      <c r="F119" s="52"/>
      <c r="G119" s="101"/>
      <c r="H119" s="112"/>
      <c r="I119" s="112"/>
      <c r="J119" s="52"/>
      <c r="K119" s="101"/>
      <c r="L119" s="101"/>
      <c r="M119" s="113"/>
      <c r="N119" s="111"/>
      <c r="O119" s="101"/>
      <c r="P119" s="103"/>
      <c r="Q119" s="103"/>
      <c r="R119" s="103"/>
      <c r="S119" s="111"/>
      <c r="T119" s="111"/>
      <c r="U119" s="111"/>
      <c r="V119" s="111"/>
      <c r="W119" s="111"/>
      <c r="X119" s="111"/>
      <c r="Y119" s="101"/>
      <c r="Z119" s="101"/>
      <c r="AA119" s="101"/>
    </row>
    <row r="120" spans="2:27" x14ac:dyDescent="0.2">
      <c r="B120" s="75"/>
      <c r="C120" s="52"/>
      <c r="D120" s="52"/>
      <c r="E120" s="52"/>
      <c r="F120" s="52"/>
      <c r="G120" s="101"/>
      <c r="H120" s="112"/>
      <c r="I120" s="112"/>
      <c r="J120" s="52"/>
      <c r="K120" s="101"/>
      <c r="L120" s="101"/>
      <c r="M120" s="113"/>
      <c r="N120" s="111"/>
      <c r="O120" s="101"/>
      <c r="P120" s="103"/>
      <c r="Q120" s="103"/>
      <c r="R120" s="103"/>
      <c r="S120" s="111"/>
      <c r="T120" s="111"/>
      <c r="U120" s="111"/>
      <c r="V120" s="111"/>
      <c r="W120" s="111"/>
      <c r="X120" s="111"/>
      <c r="Y120" s="101"/>
      <c r="Z120" s="101"/>
      <c r="AA120" s="101"/>
    </row>
    <row r="121" spans="2:27" x14ac:dyDescent="0.2">
      <c r="B121" s="75"/>
      <c r="C121" s="52"/>
      <c r="D121" s="52"/>
      <c r="E121" s="52"/>
      <c r="F121" s="52"/>
      <c r="G121" s="101"/>
      <c r="H121" s="112"/>
      <c r="I121" s="112"/>
      <c r="J121" s="52"/>
      <c r="K121" s="101"/>
      <c r="L121" s="101"/>
      <c r="M121" s="113"/>
      <c r="N121" s="111"/>
      <c r="O121" s="101"/>
      <c r="P121" s="103"/>
      <c r="Q121" s="103"/>
      <c r="R121" s="103"/>
      <c r="S121" s="111"/>
      <c r="T121" s="111"/>
      <c r="U121" s="111"/>
      <c r="V121" s="111"/>
      <c r="W121" s="111"/>
      <c r="X121" s="111"/>
      <c r="Y121" s="101"/>
      <c r="Z121" s="101"/>
      <c r="AA121" s="101"/>
    </row>
    <row r="122" spans="2:27" x14ac:dyDescent="0.2">
      <c r="B122" s="75"/>
      <c r="C122" s="52"/>
      <c r="D122" s="52"/>
      <c r="E122" s="52"/>
      <c r="F122" s="52"/>
      <c r="G122" s="101"/>
      <c r="H122" s="112"/>
      <c r="I122" s="112"/>
      <c r="J122" s="52"/>
      <c r="K122" s="101"/>
      <c r="L122" s="101"/>
      <c r="M122" s="113"/>
      <c r="N122" s="111"/>
      <c r="O122" s="101"/>
      <c r="P122" s="103"/>
      <c r="Q122" s="103"/>
      <c r="R122" s="103"/>
      <c r="S122" s="111"/>
      <c r="T122" s="111"/>
      <c r="U122" s="111"/>
      <c r="V122" s="111"/>
      <c r="W122" s="111"/>
      <c r="X122" s="111"/>
      <c r="Y122" s="101"/>
      <c r="Z122" s="101"/>
      <c r="AA122" s="101"/>
    </row>
    <row r="123" spans="2:27" x14ac:dyDescent="0.2">
      <c r="B123" s="75"/>
      <c r="C123" s="52"/>
      <c r="D123" s="52"/>
      <c r="E123" s="52"/>
      <c r="F123" s="52"/>
      <c r="G123" s="101"/>
      <c r="H123" s="112"/>
      <c r="I123" s="112"/>
      <c r="J123" s="52"/>
      <c r="K123" s="101"/>
      <c r="L123" s="101"/>
      <c r="M123" s="113"/>
      <c r="N123" s="111"/>
      <c r="O123" s="101"/>
      <c r="P123" s="103"/>
      <c r="Q123" s="103"/>
      <c r="R123" s="103"/>
      <c r="S123" s="111"/>
      <c r="T123" s="111"/>
      <c r="U123" s="111"/>
      <c r="V123" s="111"/>
      <c r="W123" s="111"/>
      <c r="X123" s="111"/>
      <c r="Y123" s="101"/>
      <c r="Z123" s="101"/>
      <c r="AA123" s="101"/>
    </row>
    <row r="124" spans="2:27" x14ac:dyDescent="0.2">
      <c r="B124" s="75"/>
      <c r="C124" s="52"/>
      <c r="D124" s="52"/>
      <c r="E124" s="52"/>
      <c r="F124" s="52"/>
      <c r="G124" s="101"/>
      <c r="H124" s="112"/>
      <c r="I124" s="112"/>
      <c r="J124" s="52"/>
      <c r="K124" s="101"/>
      <c r="L124" s="101"/>
      <c r="M124" s="113"/>
      <c r="N124" s="111"/>
      <c r="O124" s="101"/>
      <c r="P124" s="103"/>
      <c r="Q124" s="103"/>
      <c r="R124" s="103"/>
      <c r="S124" s="111"/>
      <c r="T124" s="111"/>
      <c r="U124" s="111"/>
      <c r="V124" s="111"/>
      <c r="W124" s="111"/>
      <c r="X124" s="111"/>
      <c r="Y124" s="101"/>
      <c r="Z124" s="101"/>
      <c r="AA124" s="101"/>
    </row>
    <row r="125" spans="2:27" x14ac:dyDescent="0.2">
      <c r="B125" s="75"/>
      <c r="C125" s="52"/>
      <c r="D125" s="52"/>
      <c r="E125" s="52"/>
      <c r="F125" s="52"/>
      <c r="G125" s="101"/>
      <c r="H125" s="112"/>
      <c r="I125" s="112"/>
      <c r="J125" s="52"/>
      <c r="K125" s="101"/>
      <c r="L125" s="101"/>
      <c r="M125" s="113"/>
      <c r="N125" s="111"/>
      <c r="O125" s="101"/>
      <c r="P125" s="103"/>
      <c r="Q125" s="103"/>
      <c r="R125" s="103"/>
      <c r="S125" s="111"/>
      <c r="T125" s="111"/>
      <c r="U125" s="111"/>
      <c r="V125" s="111"/>
      <c r="W125" s="111"/>
      <c r="X125" s="111"/>
      <c r="Y125" s="101"/>
      <c r="Z125" s="101"/>
      <c r="AA125" s="101"/>
    </row>
    <row r="126" spans="2:27" x14ac:dyDescent="0.2">
      <c r="B126" s="75"/>
      <c r="C126" s="52"/>
      <c r="D126" s="52"/>
      <c r="E126" s="52"/>
      <c r="F126" s="52"/>
      <c r="G126" s="101"/>
      <c r="H126" s="112"/>
      <c r="I126" s="112"/>
      <c r="J126" s="52"/>
      <c r="K126" s="101"/>
      <c r="L126" s="101"/>
      <c r="M126" s="113"/>
      <c r="N126" s="111"/>
      <c r="O126" s="101"/>
      <c r="P126" s="103"/>
      <c r="Q126" s="103"/>
      <c r="R126" s="103"/>
      <c r="S126" s="111"/>
      <c r="T126" s="111"/>
      <c r="U126" s="111"/>
      <c r="V126" s="111"/>
      <c r="W126" s="111"/>
      <c r="X126" s="111"/>
      <c r="Y126" s="101"/>
      <c r="Z126" s="101"/>
      <c r="AA126" s="101"/>
    </row>
    <row r="127" spans="2:27" x14ac:dyDescent="0.2">
      <c r="B127" s="75"/>
      <c r="C127" s="52"/>
      <c r="D127" s="52"/>
      <c r="E127" s="52"/>
      <c r="F127" s="52"/>
      <c r="G127" s="101"/>
      <c r="H127" s="112"/>
      <c r="I127" s="112"/>
      <c r="J127" s="52"/>
      <c r="K127" s="101"/>
      <c r="L127" s="101"/>
      <c r="M127" s="113"/>
      <c r="N127" s="111"/>
      <c r="O127" s="101"/>
      <c r="P127" s="103"/>
      <c r="Q127" s="103"/>
      <c r="R127" s="103"/>
      <c r="S127" s="111"/>
      <c r="T127" s="111"/>
      <c r="U127" s="111"/>
      <c r="V127" s="111"/>
      <c r="W127" s="111"/>
      <c r="X127" s="111"/>
      <c r="Y127" s="101"/>
      <c r="Z127" s="101"/>
      <c r="AA127" s="101"/>
    </row>
    <row r="128" spans="2:27" x14ac:dyDescent="0.2">
      <c r="B128" s="75"/>
      <c r="C128" s="52"/>
      <c r="D128" s="52"/>
      <c r="E128" s="52"/>
      <c r="F128" s="52"/>
      <c r="G128" s="101"/>
      <c r="H128" s="112"/>
      <c r="I128" s="112"/>
      <c r="J128" s="52"/>
      <c r="K128" s="101"/>
      <c r="L128" s="101"/>
      <c r="M128" s="113"/>
      <c r="N128" s="111"/>
      <c r="O128" s="101"/>
      <c r="P128" s="103"/>
      <c r="Q128" s="103"/>
      <c r="R128" s="103"/>
      <c r="S128" s="111"/>
      <c r="T128" s="111"/>
      <c r="U128" s="111"/>
      <c r="V128" s="111"/>
      <c r="W128" s="111"/>
      <c r="X128" s="111"/>
      <c r="Y128" s="101"/>
      <c r="Z128" s="101"/>
      <c r="AA128" s="101"/>
    </row>
    <row r="129" spans="2:27" x14ac:dyDescent="0.2">
      <c r="B129" s="75"/>
      <c r="C129" s="52"/>
      <c r="D129" s="52"/>
      <c r="E129" s="52"/>
      <c r="F129" s="52"/>
      <c r="G129" s="101"/>
      <c r="H129" s="112"/>
      <c r="I129" s="112"/>
      <c r="J129" s="52"/>
      <c r="K129" s="101"/>
      <c r="L129" s="101"/>
      <c r="M129" s="113"/>
      <c r="N129" s="111"/>
      <c r="O129" s="101"/>
      <c r="P129" s="103"/>
      <c r="Q129" s="103"/>
      <c r="R129" s="103"/>
      <c r="S129" s="111"/>
      <c r="T129" s="111"/>
      <c r="U129" s="111"/>
      <c r="V129" s="111"/>
      <c r="W129" s="111"/>
      <c r="X129" s="111"/>
      <c r="Y129" s="101"/>
      <c r="Z129" s="101"/>
      <c r="AA129" s="101"/>
    </row>
    <row r="130" spans="2:27" x14ac:dyDescent="0.2">
      <c r="B130" s="75"/>
      <c r="C130" s="52"/>
      <c r="D130" s="52"/>
      <c r="E130" s="52"/>
      <c r="F130" s="52"/>
      <c r="G130" s="101"/>
      <c r="H130" s="112"/>
      <c r="I130" s="112"/>
      <c r="J130" s="52"/>
      <c r="K130" s="101"/>
      <c r="L130" s="101"/>
      <c r="M130" s="113"/>
      <c r="N130" s="111"/>
      <c r="O130" s="101"/>
      <c r="P130" s="103"/>
      <c r="Q130" s="103"/>
      <c r="R130" s="103"/>
      <c r="S130" s="111"/>
      <c r="T130" s="111"/>
      <c r="U130" s="111"/>
      <c r="V130" s="111"/>
      <c r="W130" s="111"/>
      <c r="X130" s="111"/>
      <c r="Y130" s="101"/>
      <c r="Z130" s="101"/>
      <c r="AA130" s="101"/>
    </row>
    <row r="131" spans="2:27" x14ac:dyDescent="0.2">
      <c r="B131" s="75"/>
      <c r="C131" s="52"/>
      <c r="D131" s="52"/>
      <c r="E131" s="52"/>
      <c r="F131" s="52"/>
      <c r="G131" s="101"/>
      <c r="H131" s="112"/>
      <c r="I131" s="112"/>
      <c r="J131" s="52"/>
      <c r="K131" s="101"/>
      <c r="L131" s="101"/>
      <c r="M131" s="113"/>
      <c r="N131" s="111"/>
      <c r="O131" s="101"/>
      <c r="P131" s="103"/>
      <c r="Q131" s="103"/>
      <c r="R131" s="103"/>
      <c r="S131" s="111"/>
      <c r="T131" s="111"/>
      <c r="U131" s="111"/>
      <c r="V131" s="111"/>
      <c r="W131" s="111"/>
      <c r="X131" s="111"/>
      <c r="Y131" s="101"/>
      <c r="Z131" s="101"/>
      <c r="AA131" s="101"/>
    </row>
    <row r="132" spans="2:27" x14ac:dyDescent="0.2">
      <c r="B132" s="75"/>
      <c r="C132" s="52"/>
      <c r="D132" s="52"/>
      <c r="E132" s="52"/>
      <c r="F132" s="52"/>
      <c r="G132" s="101"/>
      <c r="H132" s="112"/>
      <c r="I132" s="112"/>
      <c r="J132" s="52"/>
      <c r="K132" s="101"/>
      <c r="L132" s="101"/>
      <c r="M132" s="113"/>
      <c r="N132" s="111"/>
      <c r="O132" s="101"/>
      <c r="P132" s="103"/>
      <c r="Q132" s="103"/>
      <c r="R132" s="103"/>
      <c r="S132" s="111"/>
      <c r="T132" s="111"/>
      <c r="U132" s="111"/>
      <c r="V132" s="111"/>
      <c r="W132" s="111"/>
      <c r="X132" s="111"/>
      <c r="Y132" s="101"/>
      <c r="Z132" s="101"/>
      <c r="AA132" s="101"/>
    </row>
    <row r="133" spans="2:27" x14ac:dyDescent="0.2">
      <c r="B133" s="75"/>
      <c r="C133" s="52"/>
      <c r="D133" s="52"/>
      <c r="E133" s="52"/>
      <c r="F133" s="52"/>
      <c r="G133" s="101"/>
      <c r="H133" s="112"/>
      <c r="I133" s="112"/>
      <c r="J133" s="52"/>
      <c r="K133" s="101"/>
      <c r="L133" s="101"/>
      <c r="M133" s="113"/>
      <c r="N133" s="111"/>
      <c r="O133" s="101"/>
      <c r="P133" s="103"/>
      <c r="Q133" s="103"/>
      <c r="R133" s="103"/>
      <c r="S133" s="111"/>
      <c r="T133" s="111"/>
      <c r="U133" s="111"/>
      <c r="V133" s="111"/>
      <c r="W133" s="111"/>
      <c r="X133" s="111"/>
      <c r="Y133" s="101"/>
      <c r="Z133" s="101"/>
      <c r="AA133" s="101"/>
    </row>
    <row r="134" spans="2:27" x14ac:dyDescent="0.2">
      <c r="B134" s="75"/>
      <c r="C134" s="52"/>
      <c r="D134" s="52"/>
      <c r="E134" s="52"/>
      <c r="F134" s="52"/>
      <c r="G134" s="101"/>
      <c r="H134" s="112"/>
      <c r="I134" s="112"/>
      <c r="J134" s="52"/>
      <c r="K134" s="101"/>
      <c r="L134" s="101"/>
      <c r="M134" s="113"/>
      <c r="N134" s="111"/>
      <c r="O134" s="101"/>
      <c r="P134" s="103"/>
      <c r="Q134" s="103"/>
      <c r="R134" s="103"/>
      <c r="S134" s="111"/>
      <c r="T134" s="111"/>
      <c r="U134" s="111"/>
      <c r="V134" s="111"/>
      <c r="W134" s="111"/>
      <c r="X134" s="111"/>
      <c r="Y134" s="101"/>
      <c r="Z134" s="101"/>
      <c r="AA134" s="101"/>
    </row>
    <row r="135" spans="2:27" x14ac:dyDescent="0.2">
      <c r="B135" s="75"/>
      <c r="C135" s="52"/>
      <c r="D135" s="52"/>
      <c r="E135" s="52"/>
      <c r="F135" s="52"/>
      <c r="G135" s="101"/>
      <c r="H135" s="112"/>
      <c r="I135" s="112"/>
      <c r="J135" s="52"/>
      <c r="K135" s="101"/>
      <c r="L135" s="101"/>
      <c r="M135" s="113"/>
      <c r="N135" s="111"/>
      <c r="O135" s="101"/>
      <c r="P135" s="103"/>
      <c r="Q135" s="103"/>
      <c r="R135" s="103"/>
      <c r="S135" s="111"/>
      <c r="T135" s="111"/>
      <c r="U135" s="111"/>
      <c r="V135" s="111"/>
      <c r="W135" s="111"/>
      <c r="X135" s="111"/>
      <c r="Y135" s="101"/>
      <c r="Z135" s="101"/>
      <c r="AA135" s="101"/>
    </row>
    <row r="136" spans="2:27" x14ac:dyDescent="0.2">
      <c r="B136" s="75"/>
      <c r="C136" s="52"/>
      <c r="D136" s="52"/>
      <c r="E136" s="52"/>
      <c r="F136" s="52"/>
      <c r="G136" s="101"/>
      <c r="H136" s="112"/>
      <c r="I136" s="112"/>
      <c r="J136" s="52"/>
      <c r="K136" s="101"/>
      <c r="L136" s="101"/>
      <c r="M136" s="113"/>
      <c r="N136" s="111"/>
      <c r="O136" s="101"/>
      <c r="P136" s="103"/>
      <c r="Q136" s="103"/>
      <c r="R136" s="103"/>
      <c r="S136" s="111"/>
      <c r="T136" s="111"/>
      <c r="U136" s="111"/>
      <c r="V136" s="111"/>
      <c r="W136" s="111"/>
      <c r="X136" s="111"/>
      <c r="Y136" s="101"/>
      <c r="Z136" s="101"/>
      <c r="AA136" s="101"/>
    </row>
    <row r="137" spans="2:27" x14ac:dyDescent="0.2">
      <c r="B137" s="75"/>
      <c r="C137" s="52"/>
      <c r="D137" s="52"/>
      <c r="E137" s="52"/>
      <c r="F137" s="52"/>
      <c r="G137" s="101"/>
      <c r="H137" s="112"/>
      <c r="I137" s="112"/>
      <c r="J137" s="52"/>
      <c r="K137" s="101"/>
      <c r="L137" s="101"/>
      <c r="M137" s="113"/>
      <c r="N137" s="111"/>
      <c r="O137" s="101"/>
      <c r="P137" s="103"/>
      <c r="Q137" s="103"/>
      <c r="R137" s="103"/>
      <c r="S137" s="111"/>
      <c r="T137" s="111"/>
      <c r="U137" s="111"/>
      <c r="V137" s="111"/>
      <c r="W137" s="111"/>
      <c r="X137" s="111"/>
      <c r="Y137" s="101"/>
      <c r="Z137" s="101"/>
      <c r="AA137" s="101"/>
    </row>
    <row r="138" spans="2:27" x14ac:dyDescent="0.2">
      <c r="B138" s="75"/>
      <c r="C138" s="52"/>
      <c r="D138" s="52"/>
      <c r="E138" s="52"/>
      <c r="F138" s="52"/>
      <c r="G138" s="101"/>
      <c r="H138" s="112"/>
      <c r="I138" s="112"/>
      <c r="J138" s="52"/>
      <c r="K138" s="101"/>
      <c r="L138" s="101"/>
      <c r="M138" s="113"/>
      <c r="N138" s="111"/>
      <c r="O138" s="101"/>
      <c r="P138" s="103"/>
      <c r="Q138" s="103"/>
      <c r="R138" s="103"/>
      <c r="S138" s="111"/>
      <c r="T138" s="111"/>
      <c r="U138" s="111"/>
      <c r="V138" s="111"/>
      <c r="W138" s="111"/>
      <c r="X138" s="111"/>
      <c r="Y138" s="101"/>
      <c r="Z138" s="101"/>
      <c r="AA138" s="101"/>
    </row>
    <row r="139" spans="2:27" x14ac:dyDescent="0.2">
      <c r="B139" s="75"/>
      <c r="C139" s="52"/>
      <c r="D139" s="52"/>
      <c r="E139" s="52"/>
      <c r="F139" s="52"/>
      <c r="G139" s="101"/>
      <c r="H139" s="112"/>
      <c r="I139" s="112"/>
      <c r="J139" s="52"/>
      <c r="K139" s="101"/>
      <c r="L139" s="101"/>
      <c r="M139" s="113"/>
      <c r="N139" s="111"/>
      <c r="O139" s="101"/>
      <c r="P139" s="103"/>
      <c r="Q139" s="103"/>
      <c r="R139" s="103"/>
      <c r="S139" s="111"/>
      <c r="T139" s="111"/>
      <c r="U139" s="111"/>
      <c r="V139" s="111"/>
      <c r="W139" s="111"/>
      <c r="X139" s="111"/>
      <c r="Y139" s="101"/>
      <c r="Z139" s="101"/>
      <c r="AA139" s="101"/>
    </row>
    <row r="140" spans="2:27" x14ac:dyDescent="0.2">
      <c r="B140" s="75"/>
      <c r="C140" s="52"/>
      <c r="D140" s="52"/>
      <c r="E140" s="52"/>
      <c r="F140" s="52"/>
      <c r="G140" s="101"/>
      <c r="H140" s="112"/>
      <c r="I140" s="112"/>
      <c r="J140" s="52"/>
      <c r="K140" s="101"/>
      <c r="L140" s="101"/>
      <c r="M140" s="113"/>
      <c r="N140" s="111"/>
      <c r="O140" s="101"/>
      <c r="P140" s="103"/>
      <c r="Q140" s="103"/>
      <c r="R140" s="103"/>
      <c r="S140" s="111"/>
      <c r="T140" s="111"/>
      <c r="U140" s="111"/>
      <c r="V140" s="111"/>
      <c r="W140" s="111"/>
      <c r="X140" s="111"/>
      <c r="Y140" s="101"/>
      <c r="Z140" s="101"/>
      <c r="AA140" s="101"/>
    </row>
    <row r="141" spans="2:27" x14ac:dyDescent="0.2">
      <c r="B141" s="75"/>
      <c r="C141" s="52"/>
      <c r="D141" s="52"/>
      <c r="E141" s="52"/>
      <c r="F141" s="52"/>
      <c r="G141" s="101"/>
      <c r="H141" s="112"/>
      <c r="I141" s="112"/>
      <c r="J141" s="52"/>
      <c r="K141" s="101"/>
      <c r="L141" s="101"/>
      <c r="M141" s="113"/>
      <c r="N141" s="111"/>
      <c r="O141" s="101"/>
      <c r="P141" s="103"/>
      <c r="Q141" s="103"/>
      <c r="R141" s="103"/>
      <c r="S141" s="111"/>
      <c r="T141" s="111"/>
      <c r="U141" s="111"/>
      <c r="V141" s="111"/>
      <c r="W141" s="111"/>
      <c r="X141" s="111"/>
      <c r="Y141" s="101"/>
      <c r="Z141" s="101"/>
      <c r="AA141" s="101"/>
    </row>
    <row r="142" spans="2:27" x14ac:dyDescent="0.2">
      <c r="B142" s="75"/>
      <c r="C142" s="52"/>
      <c r="D142" s="52"/>
      <c r="E142" s="52"/>
      <c r="F142" s="52"/>
      <c r="G142" s="101"/>
      <c r="H142" s="112"/>
      <c r="I142" s="112"/>
      <c r="J142" s="52"/>
      <c r="K142" s="101"/>
      <c r="L142" s="101"/>
      <c r="M142" s="113"/>
      <c r="N142" s="111"/>
      <c r="O142" s="101"/>
      <c r="P142" s="103"/>
      <c r="Q142" s="103"/>
      <c r="R142" s="103"/>
      <c r="S142" s="111"/>
      <c r="T142" s="111"/>
      <c r="U142" s="111"/>
      <c r="V142" s="111"/>
      <c r="W142" s="111"/>
      <c r="X142" s="111"/>
      <c r="Y142" s="101"/>
      <c r="Z142" s="101"/>
      <c r="AA142" s="101"/>
    </row>
    <row r="143" spans="2:27" x14ac:dyDescent="0.2">
      <c r="B143" s="75"/>
      <c r="C143" s="52"/>
      <c r="D143" s="52"/>
      <c r="E143" s="52"/>
      <c r="F143" s="52"/>
      <c r="G143" s="101"/>
      <c r="H143" s="112"/>
      <c r="I143" s="112"/>
      <c r="J143" s="52"/>
      <c r="K143" s="101"/>
      <c r="L143" s="101"/>
      <c r="M143" s="113"/>
      <c r="N143" s="111"/>
      <c r="O143" s="101"/>
      <c r="P143" s="103"/>
      <c r="Q143" s="103"/>
      <c r="R143" s="103"/>
      <c r="S143" s="111"/>
      <c r="T143" s="111"/>
      <c r="U143" s="111"/>
      <c r="V143" s="111"/>
      <c r="W143" s="111"/>
      <c r="X143" s="111"/>
      <c r="Y143" s="101"/>
      <c r="Z143" s="101"/>
      <c r="AA143" s="101"/>
    </row>
    <row r="144" spans="2:27" x14ac:dyDescent="0.2">
      <c r="B144" s="75"/>
      <c r="C144" s="52"/>
      <c r="D144" s="52"/>
      <c r="E144" s="52"/>
      <c r="F144" s="52"/>
      <c r="G144" s="101"/>
      <c r="H144" s="112"/>
      <c r="I144" s="112"/>
      <c r="J144" s="52"/>
      <c r="K144" s="101"/>
      <c r="L144" s="101"/>
      <c r="M144" s="113"/>
      <c r="N144" s="111"/>
      <c r="O144" s="101"/>
      <c r="P144" s="103"/>
      <c r="Q144" s="103"/>
      <c r="R144" s="103"/>
      <c r="S144" s="111"/>
      <c r="T144" s="111"/>
      <c r="U144" s="111"/>
      <c r="V144" s="111"/>
      <c r="W144" s="111"/>
      <c r="X144" s="111"/>
      <c r="Y144" s="101"/>
      <c r="Z144" s="101"/>
      <c r="AA144" s="101"/>
    </row>
    <row r="145" spans="2:27" x14ac:dyDescent="0.2">
      <c r="B145" s="75"/>
      <c r="C145" s="52"/>
      <c r="D145" s="52"/>
      <c r="E145" s="52"/>
      <c r="F145" s="52"/>
      <c r="G145" s="101"/>
      <c r="H145" s="112"/>
      <c r="I145" s="112"/>
      <c r="J145" s="52"/>
      <c r="K145" s="101"/>
      <c r="L145" s="101"/>
      <c r="M145" s="113"/>
      <c r="N145" s="111"/>
      <c r="O145" s="101"/>
      <c r="P145" s="103"/>
      <c r="Q145" s="103"/>
      <c r="R145" s="103"/>
      <c r="S145" s="111"/>
      <c r="T145" s="111"/>
      <c r="U145" s="111"/>
      <c r="V145" s="111"/>
      <c r="W145" s="111"/>
      <c r="X145" s="111"/>
      <c r="Y145" s="101"/>
      <c r="Z145" s="101"/>
      <c r="AA145" s="101"/>
    </row>
    <row r="146" spans="2:27" x14ac:dyDescent="0.2">
      <c r="B146" s="75"/>
      <c r="C146" s="52"/>
      <c r="D146" s="52"/>
      <c r="E146" s="52"/>
      <c r="F146" s="52"/>
      <c r="G146" s="101"/>
      <c r="H146" s="112"/>
      <c r="I146" s="112"/>
      <c r="J146" s="52"/>
      <c r="K146" s="101"/>
      <c r="L146" s="101"/>
      <c r="M146" s="113"/>
      <c r="N146" s="111"/>
      <c r="O146" s="101"/>
      <c r="P146" s="103"/>
      <c r="Q146" s="103"/>
      <c r="R146" s="103"/>
      <c r="S146" s="111"/>
      <c r="T146" s="111"/>
      <c r="U146" s="111"/>
      <c r="V146" s="111"/>
      <c r="W146" s="111"/>
      <c r="X146" s="111"/>
      <c r="Y146" s="101"/>
      <c r="Z146" s="101"/>
      <c r="AA146" s="101"/>
    </row>
    <row r="147" spans="2:27" x14ac:dyDescent="0.2">
      <c r="B147" s="75"/>
      <c r="C147" s="52"/>
      <c r="D147" s="52"/>
      <c r="E147" s="52"/>
      <c r="F147" s="52"/>
      <c r="G147" s="101"/>
      <c r="H147" s="112"/>
      <c r="I147" s="112"/>
      <c r="J147" s="52"/>
      <c r="K147" s="101"/>
      <c r="L147" s="101"/>
      <c r="M147" s="113"/>
      <c r="N147" s="111"/>
      <c r="O147" s="101"/>
      <c r="P147" s="103"/>
      <c r="Q147" s="103"/>
      <c r="R147" s="103"/>
      <c r="S147" s="111"/>
      <c r="T147" s="111"/>
      <c r="U147" s="111"/>
      <c r="V147" s="111"/>
      <c r="W147" s="111"/>
      <c r="X147" s="111"/>
      <c r="Y147" s="101"/>
      <c r="Z147" s="101"/>
      <c r="AA147" s="101"/>
    </row>
    <row r="148" spans="2:27" x14ac:dyDescent="0.2">
      <c r="B148" s="75"/>
      <c r="C148" s="52"/>
      <c r="D148" s="52"/>
      <c r="E148" s="52"/>
      <c r="F148" s="52"/>
      <c r="G148" s="101"/>
      <c r="H148" s="112"/>
      <c r="I148" s="112"/>
      <c r="J148" s="52"/>
      <c r="K148" s="101"/>
      <c r="L148" s="101"/>
      <c r="M148" s="113"/>
      <c r="N148" s="111"/>
      <c r="O148" s="101"/>
      <c r="P148" s="103"/>
      <c r="Q148" s="103"/>
      <c r="R148" s="103"/>
      <c r="S148" s="111"/>
      <c r="T148" s="111"/>
      <c r="U148" s="111"/>
      <c r="V148" s="111"/>
      <c r="W148" s="111"/>
      <c r="X148" s="111"/>
      <c r="Y148" s="101"/>
      <c r="Z148" s="101"/>
      <c r="AA148" s="101"/>
    </row>
    <row r="149" spans="2:27" x14ac:dyDescent="0.2">
      <c r="B149" s="75"/>
      <c r="C149" s="52"/>
      <c r="D149" s="52"/>
      <c r="E149" s="52"/>
      <c r="F149" s="52"/>
      <c r="G149" s="101"/>
      <c r="H149" s="112"/>
      <c r="I149" s="112"/>
      <c r="J149" s="52"/>
      <c r="K149" s="101"/>
      <c r="L149" s="101"/>
      <c r="M149" s="113"/>
      <c r="N149" s="111"/>
      <c r="O149" s="101"/>
      <c r="P149" s="103"/>
      <c r="Q149" s="103"/>
      <c r="R149" s="103"/>
      <c r="S149" s="111"/>
      <c r="T149" s="111"/>
      <c r="U149" s="111"/>
      <c r="V149" s="111"/>
      <c r="W149" s="111"/>
      <c r="X149" s="111"/>
      <c r="Y149" s="101"/>
      <c r="Z149" s="101"/>
      <c r="AA149" s="101"/>
    </row>
    <row r="150" spans="2:27" x14ac:dyDescent="0.2">
      <c r="B150" s="75"/>
      <c r="C150" s="52"/>
      <c r="D150" s="52"/>
      <c r="E150" s="52"/>
      <c r="F150" s="52"/>
      <c r="G150" s="101"/>
      <c r="H150" s="112"/>
      <c r="I150" s="112"/>
      <c r="J150" s="52"/>
      <c r="K150" s="101"/>
      <c r="L150" s="101"/>
      <c r="M150" s="113"/>
      <c r="N150" s="111"/>
      <c r="O150" s="101"/>
      <c r="P150" s="103"/>
      <c r="Q150" s="103"/>
      <c r="R150" s="103"/>
      <c r="S150" s="111"/>
      <c r="T150" s="111"/>
      <c r="U150" s="111"/>
      <c r="V150" s="111"/>
      <c r="W150" s="111"/>
      <c r="X150" s="111"/>
      <c r="Y150" s="101"/>
      <c r="Z150" s="101"/>
      <c r="AA150" s="101"/>
    </row>
    <row r="151" spans="2:27" x14ac:dyDescent="0.2">
      <c r="B151" s="75"/>
      <c r="C151" s="52"/>
      <c r="D151" s="52"/>
      <c r="E151" s="52"/>
      <c r="F151" s="52"/>
      <c r="G151" s="101"/>
      <c r="H151" s="112"/>
      <c r="I151" s="112"/>
      <c r="J151" s="52"/>
      <c r="K151" s="101"/>
      <c r="L151" s="101"/>
      <c r="M151" s="113"/>
      <c r="N151" s="111"/>
      <c r="O151" s="101"/>
      <c r="P151" s="103"/>
      <c r="Q151" s="103"/>
      <c r="R151" s="103"/>
      <c r="S151" s="111"/>
      <c r="T151" s="111"/>
      <c r="U151" s="111"/>
      <c r="V151" s="111"/>
      <c r="W151" s="111"/>
      <c r="X151" s="111"/>
      <c r="Y151" s="101"/>
      <c r="Z151" s="101"/>
      <c r="AA151" s="101"/>
    </row>
    <row r="152" spans="2:27" x14ac:dyDescent="0.2">
      <c r="B152" s="75"/>
      <c r="C152" s="52"/>
      <c r="D152" s="52"/>
      <c r="E152" s="52"/>
      <c r="F152" s="52"/>
      <c r="G152" s="101"/>
      <c r="H152" s="112"/>
      <c r="I152" s="112"/>
      <c r="J152" s="52"/>
      <c r="K152" s="101"/>
      <c r="L152" s="101"/>
      <c r="M152" s="113"/>
      <c r="N152" s="111"/>
      <c r="O152" s="101"/>
      <c r="P152" s="103"/>
      <c r="Q152" s="103"/>
      <c r="R152" s="103"/>
      <c r="S152" s="111"/>
      <c r="T152" s="111"/>
      <c r="U152" s="111"/>
      <c r="V152" s="111"/>
      <c r="W152" s="111"/>
      <c r="X152" s="111"/>
      <c r="Y152" s="101"/>
      <c r="Z152" s="101"/>
      <c r="AA152" s="101"/>
    </row>
    <row r="153" spans="2:27" x14ac:dyDescent="0.2">
      <c r="B153" s="75"/>
      <c r="C153" s="52"/>
      <c r="D153" s="52"/>
      <c r="E153" s="52"/>
      <c r="F153" s="52"/>
      <c r="G153" s="101"/>
      <c r="H153" s="112"/>
      <c r="I153" s="112"/>
      <c r="J153" s="52"/>
      <c r="K153" s="101"/>
      <c r="L153" s="101"/>
      <c r="M153" s="113"/>
      <c r="N153" s="111"/>
      <c r="O153" s="101"/>
      <c r="P153" s="103"/>
      <c r="Q153" s="103"/>
      <c r="R153" s="103"/>
      <c r="S153" s="111"/>
      <c r="T153" s="111"/>
      <c r="U153" s="111"/>
      <c r="V153" s="111"/>
      <c r="W153" s="111"/>
      <c r="X153" s="111"/>
      <c r="Y153" s="101"/>
      <c r="Z153" s="101"/>
      <c r="AA153" s="101"/>
    </row>
    <row r="154" spans="2:27" x14ac:dyDescent="0.2">
      <c r="B154" s="75"/>
      <c r="C154" s="52"/>
      <c r="D154" s="52"/>
      <c r="E154" s="52"/>
      <c r="F154" s="52"/>
      <c r="G154" s="101"/>
      <c r="H154" s="112"/>
      <c r="I154" s="112"/>
      <c r="J154" s="52"/>
      <c r="K154" s="101"/>
      <c r="L154" s="101"/>
      <c r="M154" s="113"/>
      <c r="N154" s="111"/>
      <c r="O154" s="101"/>
      <c r="P154" s="103"/>
      <c r="Q154" s="103"/>
      <c r="R154" s="103"/>
      <c r="S154" s="111"/>
      <c r="T154" s="111"/>
      <c r="U154" s="111"/>
      <c r="V154" s="111"/>
      <c r="W154" s="111"/>
      <c r="X154" s="111"/>
      <c r="Y154" s="101"/>
      <c r="Z154" s="101"/>
      <c r="AA154" s="101"/>
    </row>
    <row r="155" spans="2:27" x14ac:dyDescent="0.2">
      <c r="B155" s="75"/>
      <c r="C155" s="52"/>
      <c r="D155" s="52"/>
      <c r="E155" s="52"/>
      <c r="F155" s="52"/>
      <c r="G155" s="101"/>
      <c r="H155" s="112"/>
      <c r="I155" s="112"/>
      <c r="J155" s="52"/>
      <c r="K155" s="101"/>
      <c r="L155" s="101"/>
      <c r="M155" s="113"/>
      <c r="N155" s="111"/>
      <c r="O155" s="101"/>
      <c r="P155" s="103"/>
      <c r="Q155" s="103"/>
      <c r="R155" s="103"/>
      <c r="S155" s="111"/>
      <c r="T155" s="111"/>
      <c r="U155" s="111"/>
      <c r="V155" s="111"/>
      <c r="W155" s="111"/>
      <c r="X155" s="111"/>
      <c r="Y155" s="101"/>
      <c r="Z155" s="101"/>
      <c r="AA155" s="101"/>
    </row>
    <row r="156" spans="2:27" x14ac:dyDescent="0.2">
      <c r="B156" s="75"/>
      <c r="C156" s="52"/>
      <c r="D156" s="52"/>
      <c r="E156" s="52"/>
      <c r="F156" s="52"/>
      <c r="G156" s="101"/>
      <c r="H156" s="112"/>
      <c r="I156" s="112"/>
      <c r="J156" s="52"/>
      <c r="K156" s="101"/>
      <c r="L156" s="101"/>
      <c r="M156" s="113"/>
      <c r="N156" s="111"/>
      <c r="O156" s="101"/>
      <c r="P156" s="103"/>
      <c r="Q156" s="103"/>
      <c r="R156" s="103"/>
      <c r="S156" s="111"/>
      <c r="T156" s="111"/>
      <c r="U156" s="111"/>
      <c r="V156" s="111"/>
      <c r="W156" s="111"/>
      <c r="X156" s="111"/>
      <c r="Y156" s="101"/>
      <c r="Z156" s="101"/>
      <c r="AA156" s="101"/>
    </row>
    <row r="157" spans="2:27" x14ac:dyDescent="0.2">
      <c r="B157" s="75"/>
      <c r="C157" s="52"/>
      <c r="D157" s="52"/>
      <c r="E157" s="52"/>
      <c r="F157" s="52"/>
      <c r="G157" s="101"/>
      <c r="H157" s="112"/>
      <c r="I157" s="112"/>
      <c r="J157" s="52"/>
      <c r="K157" s="101"/>
      <c r="L157" s="101"/>
      <c r="M157" s="113"/>
      <c r="N157" s="111"/>
      <c r="O157" s="101"/>
      <c r="P157" s="103"/>
      <c r="Q157" s="103"/>
      <c r="R157" s="103"/>
      <c r="S157" s="111"/>
      <c r="T157" s="111"/>
      <c r="U157" s="111"/>
      <c r="V157" s="111"/>
      <c r="W157" s="111"/>
      <c r="X157" s="111"/>
      <c r="Y157" s="101"/>
      <c r="Z157" s="101"/>
      <c r="AA157" s="101"/>
    </row>
    <row r="158" spans="2:27" x14ac:dyDescent="0.2">
      <c r="B158" s="75"/>
      <c r="C158" s="52"/>
      <c r="D158" s="52"/>
      <c r="E158" s="52"/>
      <c r="F158" s="52"/>
      <c r="G158" s="101"/>
      <c r="H158" s="112"/>
      <c r="I158" s="112"/>
      <c r="J158" s="52"/>
      <c r="K158" s="101"/>
      <c r="L158" s="101"/>
      <c r="M158" s="113"/>
      <c r="N158" s="111"/>
      <c r="O158" s="101"/>
      <c r="P158" s="103"/>
      <c r="Q158" s="103"/>
      <c r="R158" s="103"/>
      <c r="S158" s="111"/>
      <c r="T158" s="111"/>
      <c r="U158" s="111"/>
      <c r="V158" s="111"/>
      <c r="W158" s="111"/>
      <c r="X158" s="111"/>
      <c r="Y158" s="101"/>
      <c r="Z158" s="101"/>
      <c r="AA158" s="101"/>
    </row>
    <row r="159" spans="2:27" x14ac:dyDescent="0.2">
      <c r="B159" s="75"/>
      <c r="C159" s="52"/>
      <c r="D159" s="52"/>
      <c r="E159" s="52"/>
      <c r="F159" s="52"/>
      <c r="G159" s="101"/>
      <c r="H159" s="112"/>
      <c r="I159" s="112"/>
      <c r="J159" s="52"/>
      <c r="K159" s="101"/>
      <c r="L159" s="101"/>
      <c r="M159" s="113"/>
      <c r="N159" s="111"/>
      <c r="O159" s="101"/>
      <c r="P159" s="103"/>
      <c r="Q159" s="103"/>
      <c r="R159" s="103"/>
      <c r="S159" s="111"/>
      <c r="T159" s="111"/>
      <c r="U159" s="111"/>
      <c r="V159" s="111"/>
      <c r="W159" s="111"/>
      <c r="X159" s="111"/>
      <c r="Y159" s="101"/>
      <c r="Z159" s="101"/>
      <c r="AA159" s="101"/>
    </row>
    <row r="160" spans="2:27" x14ac:dyDescent="0.2">
      <c r="B160" s="75"/>
      <c r="C160" s="52"/>
      <c r="D160" s="52"/>
      <c r="E160" s="52"/>
      <c r="F160" s="52"/>
      <c r="G160" s="101"/>
      <c r="H160" s="112"/>
      <c r="I160" s="112"/>
      <c r="J160" s="52"/>
      <c r="K160" s="101"/>
      <c r="L160" s="101"/>
      <c r="M160" s="113"/>
      <c r="N160" s="111"/>
      <c r="O160" s="101"/>
      <c r="P160" s="103"/>
      <c r="Q160" s="103"/>
      <c r="R160" s="103"/>
      <c r="S160" s="111"/>
      <c r="T160" s="111"/>
      <c r="U160" s="111"/>
      <c r="V160" s="111"/>
      <c r="W160" s="111"/>
      <c r="X160" s="111"/>
      <c r="Y160" s="101"/>
      <c r="Z160" s="101"/>
      <c r="AA160" s="101"/>
    </row>
    <row r="161" spans="2:27" x14ac:dyDescent="0.2">
      <c r="B161" s="75"/>
      <c r="C161" s="52"/>
      <c r="D161" s="52"/>
      <c r="E161" s="52"/>
      <c r="F161" s="52"/>
      <c r="G161" s="101"/>
      <c r="H161" s="112"/>
      <c r="I161" s="112"/>
      <c r="J161" s="52"/>
      <c r="K161" s="101"/>
      <c r="L161" s="101"/>
      <c r="M161" s="113"/>
      <c r="N161" s="111"/>
      <c r="O161" s="101"/>
      <c r="P161" s="103"/>
      <c r="Q161" s="103"/>
      <c r="R161" s="103"/>
      <c r="S161" s="111"/>
      <c r="T161" s="111"/>
      <c r="U161" s="111"/>
      <c r="V161" s="111"/>
      <c r="W161" s="111"/>
      <c r="X161" s="111"/>
      <c r="Y161" s="101"/>
      <c r="Z161" s="101"/>
      <c r="AA161" s="101"/>
    </row>
    <row r="162" spans="2:27" x14ac:dyDescent="0.2">
      <c r="B162" s="75"/>
      <c r="C162" s="52"/>
      <c r="D162" s="52"/>
      <c r="E162" s="52"/>
      <c r="F162" s="52"/>
      <c r="G162" s="101"/>
      <c r="H162" s="112"/>
      <c r="I162" s="112"/>
      <c r="J162" s="52"/>
      <c r="K162" s="101"/>
      <c r="L162" s="101"/>
      <c r="M162" s="113"/>
      <c r="N162" s="111"/>
      <c r="O162" s="101"/>
      <c r="P162" s="103"/>
      <c r="Q162" s="103"/>
      <c r="R162" s="103"/>
      <c r="S162" s="111"/>
      <c r="T162" s="111"/>
      <c r="U162" s="111"/>
      <c r="V162" s="111"/>
      <c r="W162" s="111"/>
      <c r="X162" s="111"/>
      <c r="Y162" s="101"/>
      <c r="Z162" s="101"/>
      <c r="AA162" s="101"/>
    </row>
  </sheetData>
  <mergeCells count="9">
    <mergeCell ref="Z1:AA3"/>
    <mergeCell ref="K4:Y4"/>
    <mergeCell ref="Z4:AA4"/>
    <mergeCell ref="A1:C3"/>
    <mergeCell ref="A4:C4"/>
    <mergeCell ref="F4:J4"/>
    <mergeCell ref="D1:Y1"/>
    <mergeCell ref="D2:Y2"/>
    <mergeCell ref="D3:Y3"/>
  </mergeCells>
  <phoneticPr fontId="14" type="noConversion"/>
  <pageMargins left="0.7" right="0.7" top="0.75" bottom="0.75" header="0.3" footer="0.3"/>
  <pageSetup paperSize="9" scale="1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8"/>
  <sheetViews>
    <sheetView workbookViewId="0">
      <selection activeCell="A25" sqref="A25"/>
    </sheetView>
  </sheetViews>
  <sheetFormatPr baseColWidth="10" defaultRowHeight="15" x14ac:dyDescent="0.25"/>
  <cols>
    <col min="1" max="1" width="10.42578125" customWidth="1"/>
    <col min="2" max="2" width="103.28515625" bestFit="1" customWidth="1"/>
  </cols>
  <sheetData>
    <row r="1" spans="1:2" x14ac:dyDescent="0.25">
      <c r="A1" s="36" t="s">
        <v>939</v>
      </c>
      <c r="B1" s="36" t="s">
        <v>940</v>
      </c>
    </row>
    <row r="2" spans="1:2" x14ac:dyDescent="0.25">
      <c r="A2" s="37">
        <v>871040</v>
      </c>
      <c r="B2" s="38" t="s">
        <v>941</v>
      </c>
    </row>
    <row r="3" spans="1:2" x14ac:dyDescent="0.25">
      <c r="A3" s="37">
        <v>870104</v>
      </c>
      <c r="B3" s="38" t="s">
        <v>942</v>
      </c>
    </row>
    <row r="4" spans="1:2" x14ac:dyDescent="0.25">
      <c r="A4" s="37">
        <v>871121</v>
      </c>
      <c r="B4" s="38" t="s">
        <v>943</v>
      </c>
    </row>
    <row r="5" spans="1:2" x14ac:dyDescent="0.25">
      <c r="A5" s="37">
        <v>873206</v>
      </c>
      <c r="B5" s="38" t="s">
        <v>944</v>
      </c>
    </row>
    <row r="6" spans="1:2" x14ac:dyDescent="0.25">
      <c r="A6" s="37">
        <v>873210</v>
      </c>
      <c r="B6" s="38" t="s">
        <v>945</v>
      </c>
    </row>
    <row r="7" spans="1:2" x14ac:dyDescent="0.25">
      <c r="A7" s="37">
        <v>873411</v>
      </c>
      <c r="B7" s="38" t="s">
        <v>946</v>
      </c>
    </row>
    <row r="8" spans="1:2" x14ac:dyDescent="0.25">
      <c r="A8" s="37">
        <v>873422</v>
      </c>
      <c r="B8" s="38" t="s">
        <v>947</v>
      </c>
    </row>
    <row r="9" spans="1:2" x14ac:dyDescent="0.25">
      <c r="A9" s="37">
        <v>873204</v>
      </c>
      <c r="B9" s="38" t="s">
        <v>948</v>
      </c>
    </row>
    <row r="10" spans="1:2" x14ac:dyDescent="0.25">
      <c r="A10" s="37">
        <v>871061</v>
      </c>
      <c r="B10" s="38" t="s">
        <v>949</v>
      </c>
    </row>
    <row r="11" spans="1:2" x14ac:dyDescent="0.25">
      <c r="A11" s="37">
        <v>873335</v>
      </c>
      <c r="B11" s="38" t="s">
        <v>950</v>
      </c>
    </row>
    <row r="12" spans="1:2" x14ac:dyDescent="0.25">
      <c r="A12" s="37">
        <v>873420</v>
      </c>
      <c r="B12" s="38" t="s">
        <v>951</v>
      </c>
    </row>
    <row r="13" spans="1:2" x14ac:dyDescent="0.25">
      <c r="A13" s="37">
        <v>873412</v>
      </c>
      <c r="B13" s="38" t="s">
        <v>952</v>
      </c>
    </row>
    <row r="14" spans="1:2" x14ac:dyDescent="0.25">
      <c r="A14" s="37">
        <v>873333</v>
      </c>
      <c r="B14" s="38" t="s">
        <v>953</v>
      </c>
    </row>
    <row r="15" spans="1:2" x14ac:dyDescent="0.25">
      <c r="A15" s="37">
        <v>873303</v>
      </c>
      <c r="B15" s="38" t="s">
        <v>954</v>
      </c>
    </row>
    <row r="16" spans="1:2" x14ac:dyDescent="0.25">
      <c r="A16" s="37">
        <v>870001</v>
      </c>
      <c r="B16" s="38" t="s">
        <v>955</v>
      </c>
    </row>
    <row r="17" spans="1:2" x14ac:dyDescent="0.25">
      <c r="A17" s="37">
        <v>870602</v>
      </c>
      <c r="B17" s="38" t="s">
        <v>956</v>
      </c>
    </row>
    <row r="18" spans="1:2" x14ac:dyDescent="0.25">
      <c r="A18" s="37">
        <v>873205</v>
      </c>
      <c r="B18" s="38" t="s">
        <v>957</v>
      </c>
    </row>
    <row r="19" spans="1:2" x14ac:dyDescent="0.25">
      <c r="A19" s="37">
        <v>873431</v>
      </c>
      <c r="B19" s="38" t="s">
        <v>958</v>
      </c>
    </row>
    <row r="20" spans="1:2" x14ac:dyDescent="0.25">
      <c r="A20" s="37">
        <v>873123</v>
      </c>
      <c r="B20" s="38" t="s">
        <v>959</v>
      </c>
    </row>
    <row r="21" spans="1:2" x14ac:dyDescent="0.25">
      <c r="A21" s="37">
        <v>871030</v>
      </c>
      <c r="B21" s="38" t="s">
        <v>960</v>
      </c>
    </row>
    <row r="22" spans="1:2" x14ac:dyDescent="0.25">
      <c r="A22" s="37">
        <v>873122</v>
      </c>
      <c r="B22" s="38" t="s">
        <v>961</v>
      </c>
    </row>
    <row r="23" spans="1:2" x14ac:dyDescent="0.25">
      <c r="A23" s="37">
        <v>871010</v>
      </c>
      <c r="B23" s="38" t="s">
        <v>962</v>
      </c>
    </row>
    <row r="24" spans="1:2" x14ac:dyDescent="0.25">
      <c r="A24" s="37">
        <v>870455</v>
      </c>
      <c r="B24" s="38" t="s">
        <v>963</v>
      </c>
    </row>
    <row r="25" spans="1:2" x14ac:dyDescent="0.25">
      <c r="A25" s="37">
        <v>871020</v>
      </c>
      <c r="B25" s="38" t="s">
        <v>964</v>
      </c>
    </row>
    <row r="26" spans="1:2" x14ac:dyDescent="0.25">
      <c r="A26" s="37">
        <v>873313</v>
      </c>
      <c r="B26" s="38" t="s">
        <v>965</v>
      </c>
    </row>
    <row r="27" spans="1:2" x14ac:dyDescent="0.25">
      <c r="A27" s="37">
        <v>873121</v>
      </c>
      <c r="B27" s="38" t="s">
        <v>966</v>
      </c>
    </row>
    <row r="28" spans="1:2" x14ac:dyDescent="0.25">
      <c r="A28" s="37">
        <v>870101</v>
      </c>
      <c r="B28" s="38" t="s">
        <v>967</v>
      </c>
    </row>
    <row r="29" spans="1:2" x14ac:dyDescent="0.25">
      <c r="A29" s="37">
        <v>870102</v>
      </c>
      <c r="B29" s="38" t="s">
        <v>968</v>
      </c>
    </row>
    <row r="30" spans="1:2" x14ac:dyDescent="0.25">
      <c r="A30" s="37">
        <v>870107</v>
      </c>
      <c r="B30" s="38" t="s">
        <v>969</v>
      </c>
    </row>
    <row r="31" spans="1:2" x14ac:dyDescent="0.25">
      <c r="A31" s="37">
        <v>872002</v>
      </c>
      <c r="B31" s="38" t="s">
        <v>970</v>
      </c>
    </row>
    <row r="32" spans="1:2" x14ac:dyDescent="0.25">
      <c r="A32" s="37">
        <v>873312</v>
      </c>
      <c r="B32" s="38" t="s">
        <v>971</v>
      </c>
    </row>
    <row r="33" spans="1:2" x14ac:dyDescent="0.25">
      <c r="A33" s="37">
        <v>871111</v>
      </c>
      <c r="B33" s="38" t="s">
        <v>972</v>
      </c>
    </row>
    <row r="34" spans="1:2" x14ac:dyDescent="0.25">
      <c r="A34" s="37">
        <v>870113</v>
      </c>
      <c r="B34" s="38" t="s">
        <v>973</v>
      </c>
    </row>
    <row r="35" spans="1:2" x14ac:dyDescent="0.25">
      <c r="A35" s="37">
        <v>873112</v>
      </c>
      <c r="B35" s="38" t="s">
        <v>974</v>
      </c>
    </row>
    <row r="36" spans="1:2" x14ac:dyDescent="0.25">
      <c r="A36" s="37">
        <v>870454</v>
      </c>
      <c r="B36" s="38" t="s">
        <v>975</v>
      </c>
    </row>
    <row r="37" spans="1:2" x14ac:dyDescent="0.25">
      <c r="A37" s="37">
        <v>872011</v>
      </c>
      <c r="B37" s="38" t="s">
        <v>976</v>
      </c>
    </row>
    <row r="38" spans="1:2" x14ac:dyDescent="0.25">
      <c r="A38" s="37">
        <v>873443</v>
      </c>
      <c r="B38" s="38" t="s">
        <v>977</v>
      </c>
    </row>
    <row r="39" spans="1:2" x14ac:dyDescent="0.25">
      <c r="A39" s="37">
        <v>871050</v>
      </c>
      <c r="B39" s="38" t="s">
        <v>978</v>
      </c>
    </row>
    <row r="40" spans="1:2" x14ac:dyDescent="0.25">
      <c r="A40" s="37">
        <v>873111</v>
      </c>
      <c r="B40" s="38" t="s">
        <v>979</v>
      </c>
    </row>
    <row r="41" spans="1:2" x14ac:dyDescent="0.25">
      <c r="A41" s="37">
        <v>870108</v>
      </c>
      <c r="B41" s="38" t="s">
        <v>980</v>
      </c>
    </row>
    <row r="42" spans="1:2" x14ac:dyDescent="0.25">
      <c r="A42" s="37">
        <v>873202</v>
      </c>
      <c r="B42" s="38" t="s">
        <v>981</v>
      </c>
    </row>
    <row r="43" spans="1:2" x14ac:dyDescent="0.25">
      <c r="A43" s="37">
        <v>871060</v>
      </c>
      <c r="B43" s="38" t="s">
        <v>982</v>
      </c>
    </row>
    <row r="44" spans="1:2" x14ac:dyDescent="0.25">
      <c r="A44" s="37">
        <v>871019</v>
      </c>
      <c r="B44" s="38" t="s">
        <v>983</v>
      </c>
    </row>
    <row r="45" spans="1:2" x14ac:dyDescent="0.25">
      <c r="A45" s="37">
        <v>873423</v>
      </c>
      <c r="B45" s="38" t="s">
        <v>984</v>
      </c>
    </row>
    <row r="46" spans="1:2" x14ac:dyDescent="0.25">
      <c r="A46" s="37">
        <v>870105</v>
      </c>
      <c r="B46" s="38" t="s">
        <v>985</v>
      </c>
    </row>
    <row r="47" spans="1:2" x14ac:dyDescent="0.25">
      <c r="A47" s="37">
        <v>873340</v>
      </c>
      <c r="B47" s="38" t="s">
        <v>986</v>
      </c>
    </row>
    <row r="48" spans="1:2" x14ac:dyDescent="0.25">
      <c r="A48" s="37">
        <v>871091</v>
      </c>
      <c r="B48" s="38" t="s">
        <v>987</v>
      </c>
    </row>
    <row r="49" spans="1:2" x14ac:dyDescent="0.25">
      <c r="A49" s="37">
        <v>870131</v>
      </c>
      <c r="B49" s="38" t="s">
        <v>988</v>
      </c>
    </row>
    <row r="50" spans="1:2" x14ac:dyDescent="0.25">
      <c r="A50" s="37">
        <v>873004</v>
      </c>
      <c r="B50" s="38" t="s">
        <v>989</v>
      </c>
    </row>
    <row r="51" spans="1:2" x14ac:dyDescent="0.25">
      <c r="A51" s="37">
        <v>870601</v>
      </c>
      <c r="B51" s="38" t="s">
        <v>990</v>
      </c>
    </row>
    <row r="52" spans="1:2" x14ac:dyDescent="0.25">
      <c r="A52" s="37">
        <v>873432</v>
      </c>
      <c r="B52" s="38" t="s">
        <v>991</v>
      </c>
    </row>
    <row r="53" spans="1:2" x14ac:dyDescent="0.25">
      <c r="A53" s="37">
        <v>870112</v>
      </c>
      <c r="B53" s="38" t="s">
        <v>992</v>
      </c>
    </row>
    <row r="54" spans="1:2" x14ac:dyDescent="0.25">
      <c r="A54" s="37">
        <v>870114</v>
      </c>
      <c r="B54" s="38" t="s">
        <v>993</v>
      </c>
    </row>
    <row r="55" spans="1:2" x14ac:dyDescent="0.25">
      <c r="A55" s="37">
        <v>870003</v>
      </c>
      <c r="B55" s="38" t="s">
        <v>994</v>
      </c>
    </row>
    <row r="56" spans="1:2" x14ac:dyDescent="0.25">
      <c r="A56" s="37">
        <v>873302</v>
      </c>
      <c r="B56" s="38" t="s">
        <v>995</v>
      </c>
    </row>
    <row r="57" spans="1:2" x14ac:dyDescent="0.25">
      <c r="A57" s="37">
        <v>870452</v>
      </c>
      <c r="B57" s="38" t="s">
        <v>996</v>
      </c>
    </row>
    <row r="58" spans="1:2" x14ac:dyDescent="0.25">
      <c r="A58" s="37"/>
      <c r="B58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MARZO</vt:lpstr>
      <vt:lpstr>ABRIL RADIOLOGIA CALERA</vt:lpstr>
      <vt:lpstr>MAYO RADIOLOGIA CALERA</vt:lpstr>
      <vt:lpstr>JUNIO RADIOLOGIA CALERA </vt:lpstr>
      <vt:lpstr>REGISTRO</vt:lpstr>
      <vt:lpstr>CODIGOS</vt:lpstr>
      <vt:lpstr>REGISTRO!Área_de_impresión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rayos x</dc:creator>
  <cp:lastModifiedBy>María Camila Márquez Neira</cp:lastModifiedBy>
  <cp:lastPrinted>2024-08-01T17:45:30Z</cp:lastPrinted>
  <dcterms:created xsi:type="dcterms:W3CDTF">2024-03-19T19:39:10Z</dcterms:created>
  <dcterms:modified xsi:type="dcterms:W3CDTF">2025-09-02T22:24:04Z</dcterms:modified>
</cp:coreProperties>
</file>