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MODELOS EN EXCEL\"/>
    </mc:Choice>
  </mc:AlternateContent>
  <xr:revisionPtr revIDLastSave="0" documentId="8_{2632230A-50FA-457A-83AF-EACF95B94C32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GENERAL ELECTRIC" sheetId="4" r:id="rId1"/>
    <sheet name="ATRACTIVO INDUSTRIA" sheetId="1" r:id="rId2"/>
    <sheet name="POSICIÓN COMPETITIVA" sheetId="2" r:id="rId3"/>
    <sheet name="GRÁFICA MATRIZ" sheetId="3" r:id="rId4"/>
    <sheet name="DISTRIBUCIÓN VENTAS" sheetId="5" r:id="rId5"/>
  </sheets>
  <definedNames>
    <definedName name="_xlnm._FilterDatabase" localSheetId="4" hidden="1">'DISTRIBUCIÓN VENTAS'!#REF!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8" i="2" l="1"/>
  <c r="J223" i="2"/>
  <c r="J198" i="2"/>
  <c r="J173" i="2"/>
  <c r="J148" i="2"/>
  <c r="J123" i="2"/>
  <c r="J98" i="2"/>
  <c r="J73" i="2"/>
  <c r="J48" i="2"/>
  <c r="J23" i="2"/>
  <c r="J217" i="1"/>
  <c r="J195" i="1"/>
  <c r="J173" i="1"/>
  <c r="J151" i="1"/>
  <c r="J129" i="1"/>
  <c r="J107" i="1"/>
  <c r="J85" i="1"/>
  <c r="J63" i="1"/>
  <c r="J41" i="1"/>
  <c r="J19" i="1"/>
  <c r="K22" i="2"/>
  <c r="J22" i="2"/>
  <c r="L22" i="2" s="1"/>
  <c r="K21" i="2"/>
  <c r="L21" i="2" s="1"/>
  <c r="J21" i="2"/>
  <c r="K20" i="2"/>
  <c r="J20" i="2"/>
  <c r="K19" i="2"/>
  <c r="J19" i="2"/>
  <c r="L19" i="2" s="1"/>
  <c r="K18" i="2"/>
  <c r="L18" i="2" s="1"/>
  <c r="J18" i="2"/>
  <c r="K17" i="2"/>
  <c r="J17" i="2"/>
  <c r="L17" i="2" s="1"/>
  <c r="K16" i="2"/>
  <c r="J16" i="2"/>
  <c r="L16" i="2" s="1"/>
  <c r="K15" i="2"/>
  <c r="J15" i="2"/>
  <c r="L15" i="2" s="1"/>
  <c r="K14" i="2"/>
  <c r="J14" i="2"/>
  <c r="L14" i="2" s="1"/>
  <c r="K13" i="2"/>
  <c r="J13" i="2"/>
  <c r="K12" i="2"/>
  <c r="J12" i="2"/>
  <c r="K11" i="2"/>
  <c r="J11" i="2"/>
  <c r="L11" i="2" s="1"/>
  <c r="K10" i="2"/>
  <c r="J10" i="2"/>
  <c r="L10" i="2" s="1"/>
  <c r="L13" i="2"/>
  <c r="L12" i="2"/>
  <c r="L20" i="2"/>
  <c r="K247" i="2"/>
  <c r="J247" i="2"/>
  <c r="K246" i="2"/>
  <c r="J246" i="2"/>
  <c r="K245" i="2"/>
  <c r="J245" i="2"/>
  <c r="K244" i="2"/>
  <c r="J244" i="2"/>
  <c r="K243" i="2"/>
  <c r="J243" i="2"/>
  <c r="K242" i="2"/>
  <c r="J242" i="2"/>
  <c r="K241" i="2"/>
  <c r="J241" i="2"/>
  <c r="K240" i="2"/>
  <c r="J240" i="2"/>
  <c r="K239" i="2"/>
  <c r="J239" i="2"/>
  <c r="K238" i="2"/>
  <c r="J238" i="2"/>
  <c r="K237" i="2"/>
  <c r="J237" i="2"/>
  <c r="K236" i="2"/>
  <c r="J236" i="2"/>
  <c r="K235" i="2"/>
  <c r="J235" i="2"/>
  <c r="K222" i="2"/>
  <c r="J222" i="2"/>
  <c r="K221" i="2"/>
  <c r="J221" i="2"/>
  <c r="K220" i="2"/>
  <c r="J220" i="2"/>
  <c r="K219" i="2"/>
  <c r="J219" i="2"/>
  <c r="K218" i="2"/>
  <c r="J218" i="2"/>
  <c r="K217" i="2"/>
  <c r="J217" i="2"/>
  <c r="K216" i="2"/>
  <c r="J216" i="2"/>
  <c r="K215" i="2"/>
  <c r="J215" i="2"/>
  <c r="K214" i="2"/>
  <c r="J214" i="2"/>
  <c r="L214" i="2"/>
  <c r="K213" i="2"/>
  <c r="J213" i="2"/>
  <c r="K212" i="2"/>
  <c r="J212" i="2"/>
  <c r="K211" i="2"/>
  <c r="J211" i="2"/>
  <c r="L211" i="2"/>
  <c r="K210" i="2"/>
  <c r="J210" i="2"/>
  <c r="K197" i="2"/>
  <c r="J197" i="2"/>
  <c r="K196" i="2"/>
  <c r="J196" i="2"/>
  <c r="K195" i="2"/>
  <c r="J195" i="2"/>
  <c r="K194" i="2"/>
  <c r="J194" i="2"/>
  <c r="K193" i="2"/>
  <c r="J193" i="2"/>
  <c r="K192" i="2"/>
  <c r="J192" i="2"/>
  <c r="K191" i="2"/>
  <c r="J191" i="2"/>
  <c r="K190" i="2"/>
  <c r="J190" i="2"/>
  <c r="K189" i="2"/>
  <c r="J189" i="2"/>
  <c r="K188" i="2"/>
  <c r="J188" i="2"/>
  <c r="K187" i="2"/>
  <c r="J187" i="2"/>
  <c r="K186" i="2"/>
  <c r="J186" i="2"/>
  <c r="K185" i="2"/>
  <c r="J185" i="2"/>
  <c r="K172" i="2"/>
  <c r="J172" i="2"/>
  <c r="K171" i="2"/>
  <c r="J171" i="2"/>
  <c r="K170" i="2"/>
  <c r="J170" i="2"/>
  <c r="K169" i="2"/>
  <c r="J169" i="2"/>
  <c r="K168" i="2"/>
  <c r="J168" i="2"/>
  <c r="K167" i="2"/>
  <c r="J167" i="2"/>
  <c r="K166" i="2"/>
  <c r="J166" i="2"/>
  <c r="K165" i="2"/>
  <c r="J165" i="2"/>
  <c r="K164" i="2"/>
  <c r="J164" i="2"/>
  <c r="K163" i="2"/>
  <c r="J163" i="2"/>
  <c r="K162" i="2"/>
  <c r="J162" i="2"/>
  <c r="K161" i="2"/>
  <c r="J161" i="2"/>
  <c r="K160" i="2"/>
  <c r="J160" i="2"/>
  <c r="K147" i="2"/>
  <c r="J147" i="2"/>
  <c r="K146" i="2"/>
  <c r="J146" i="2"/>
  <c r="K145" i="2"/>
  <c r="J145" i="2"/>
  <c r="K144" i="2"/>
  <c r="J144" i="2"/>
  <c r="K143" i="2"/>
  <c r="J143" i="2"/>
  <c r="K142" i="2"/>
  <c r="J142" i="2"/>
  <c r="K141" i="2"/>
  <c r="J141" i="2"/>
  <c r="K140" i="2"/>
  <c r="J140" i="2"/>
  <c r="K139" i="2"/>
  <c r="J139" i="2"/>
  <c r="K138" i="2"/>
  <c r="J138" i="2"/>
  <c r="K137" i="2"/>
  <c r="J137" i="2"/>
  <c r="K136" i="2"/>
  <c r="J136" i="2"/>
  <c r="K135" i="2"/>
  <c r="J135" i="2"/>
  <c r="K122" i="2"/>
  <c r="J122" i="2"/>
  <c r="K121" i="2"/>
  <c r="J121" i="2"/>
  <c r="L121" i="2"/>
  <c r="K120" i="2"/>
  <c r="J120" i="2"/>
  <c r="K119" i="2"/>
  <c r="J119" i="2"/>
  <c r="L119" i="2"/>
  <c r="K118" i="2"/>
  <c r="J118" i="2"/>
  <c r="K117" i="2"/>
  <c r="J117" i="2"/>
  <c r="L117" i="2"/>
  <c r="K116" i="2"/>
  <c r="J116" i="2"/>
  <c r="K115" i="2"/>
  <c r="J115" i="2"/>
  <c r="L115" i="2"/>
  <c r="K114" i="2"/>
  <c r="J114" i="2"/>
  <c r="K113" i="2"/>
  <c r="J113" i="2"/>
  <c r="L113" i="2"/>
  <c r="K112" i="2"/>
  <c r="J112" i="2"/>
  <c r="K111" i="2"/>
  <c r="J111" i="2"/>
  <c r="K110" i="2"/>
  <c r="J110" i="2"/>
  <c r="K97" i="2"/>
  <c r="J97" i="2"/>
  <c r="K96" i="2"/>
  <c r="J96" i="2"/>
  <c r="K95" i="2"/>
  <c r="J95" i="2"/>
  <c r="L95" i="2"/>
  <c r="K94" i="2"/>
  <c r="J94" i="2"/>
  <c r="K93" i="2"/>
  <c r="J93" i="2"/>
  <c r="L93" i="2"/>
  <c r="K92" i="2"/>
  <c r="J92" i="2"/>
  <c r="K91" i="2"/>
  <c r="J91" i="2"/>
  <c r="K90" i="2"/>
  <c r="J90" i="2"/>
  <c r="K89" i="2"/>
  <c r="J89" i="2"/>
  <c r="K88" i="2"/>
  <c r="J88" i="2"/>
  <c r="K87" i="2"/>
  <c r="J87" i="2"/>
  <c r="K86" i="2"/>
  <c r="J86" i="2"/>
  <c r="K85" i="2"/>
  <c r="J85" i="2"/>
  <c r="K72" i="2"/>
  <c r="J72" i="2"/>
  <c r="K71" i="2"/>
  <c r="J71" i="2"/>
  <c r="K70" i="2"/>
  <c r="J70" i="2"/>
  <c r="K69" i="2"/>
  <c r="J69" i="2"/>
  <c r="K68" i="2"/>
  <c r="J68" i="2"/>
  <c r="K67" i="2"/>
  <c r="J67" i="2"/>
  <c r="L67" i="2"/>
  <c r="K66" i="2"/>
  <c r="J66" i="2"/>
  <c r="K65" i="2"/>
  <c r="J65" i="2"/>
  <c r="K64" i="2"/>
  <c r="J64" i="2"/>
  <c r="K63" i="2"/>
  <c r="J63" i="2"/>
  <c r="K62" i="2"/>
  <c r="J62" i="2"/>
  <c r="K61" i="2"/>
  <c r="J61" i="2"/>
  <c r="K60" i="2"/>
  <c r="J60" i="2"/>
  <c r="K47" i="2"/>
  <c r="J47" i="2"/>
  <c r="L47" i="2"/>
  <c r="K46" i="2"/>
  <c r="J46" i="2"/>
  <c r="K45" i="2"/>
  <c r="J45" i="2"/>
  <c r="K44" i="2"/>
  <c r="J44" i="2"/>
  <c r="K43" i="2"/>
  <c r="J43" i="2"/>
  <c r="L43" i="2"/>
  <c r="K42" i="2"/>
  <c r="J42" i="2"/>
  <c r="K41" i="2"/>
  <c r="J41" i="2"/>
  <c r="K40" i="2"/>
  <c r="J40" i="2"/>
  <c r="K39" i="2"/>
  <c r="J39" i="2"/>
  <c r="K38" i="2"/>
  <c r="J38" i="2"/>
  <c r="K37" i="2"/>
  <c r="J37" i="2"/>
  <c r="K36" i="2"/>
  <c r="J36" i="2"/>
  <c r="K35" i="2"/>
  <c r="J35" i="2"/>
  <c r="L35" i="2"/>
  <c r="K216" i="1"/>
  <c r="J216" i="1"/>
  <c r="K215" i="1"/>
  <c r="J215" i="1"/>
  <c r="L215" i="1"/>
  <c r="K214" i="1"/>
  <c r="J214" i="1"/>
  <c r="K213" i="1"/>
  <c r="J213" i="1"/>
  <c r="L213" i="1"/>
  <c r="K212" i="1"/>
  <c r="J212" i="1"/>
  <c r="K211" i="1"/>
  <c r="J211" i="1"/>
  <c r="L211" i="1"/>
  <c r="K210" i="1"/>
  <c r="J210" i="1"/>
  <c r="K209" i="1"/>
  <c r="J209" i="1"/>
  <c r="K208" i="1"/>
  <c r="J208" i="1"/>
  <c r="K194" i="1"/>
  <c r="J194" i="1"/>
  <c r="K193" i="1"/>
  <c r="J193" i="1"/>
  <c r="L193" i="1"/>
  <c r="K192" i="1"/>
  <c r="J192" i="1"/>
  <c r="K191" i="1"/>
  <c r="J191" i="1"/>
  <c r="L191" i="1"/>
  <c r="K190" i="1"/>
  <c r="J190" i="1"/>
  <c r="K189" i="1"/>
  <c r="J189" i="1"/>
  <c r="L189" i="1"/>
  <c r="K188" i="1"/>
  <c r="J188" i="1"/>
  <c r="K187" i="1"/>
  <c r="J187" i="1"/>
  <c r="K186" i="1"/>
  <c r="J186" i="1"/>
  <c r="L186" i="1"/>
  <c r="K172" i="1"/>
  <c r="J172" i="1"/>
  <c r="K171" i="1"/>
  <c r="J171" i="1"/>
  <c r="L171" i="1"/>
  <c r="K170" i="1"/>
  <c r="J170" i="1"/>
  <c r="K169" i="1"/>
  <c r="J169" i="1"/>
  <c r="L169" i="1"/>
  <c r="K168" i="1"/>
  <c r="J168" i="1"/>
  <c r="L168" i="1"/>
  <c r="K167" i="1"/>
  <c r="J167" i="1"/>
  <c r="L167" i="1"/>
  <c r="K166" i="1"/>
  <c r="J166" i="1"/>
  <c r="K165" i="1"/>
  <c r="J165" i="1"/>
  <c r="K164" i="1"/>
  <c r="J164" i="1"/>
  <c r="K150" i="1"/>
  <c r="J150" i="1"/>
  <c r="L150" i="1"/>
  <c r="K149" i="1"/>
  <c r="J149" i="1"/>
  <c r="K148" i="1"/>
  <c r="J148" i="1"/>
  <c r="K147" i="1"/>
  <c r="J147" i="1"/>
  <c r="K146" i="1"/>
  <c r="J146" i="1"/>
  <c r="K145" i="1"/>
  <c r="J145" i="1"/>
  <c r="K144" i="1"/>
  <c r="J144" i="1"/>
  <c r="K143" i="1"/>
  <c r="J143" i="1"/>
  <c r="K142" i="1"/>
  <c r="J142" i="1"/>
  <c r="K128" i="1"/>
  <c r="J128" i="1"/>
  <c r="K127" i="1"/>
  <c r="J127" i="1"/>
  <c r="K126" i="1"/>
  <c r="J126" i="1"/>
  <c r="K125" i="1"/>
  <c r="J125" i="1"/>
  <c r="K124" i="1"/>
  <c r="J124" i="1"/>
  <c r="K123" i="1"/>
  <c r="J123" i="1"/>
  <c r="L123" i="1"/>
  <c r="K122" i="1"/>
  <c r="J122" i="1"/>
  <c r="K121" i="1"/>
  <c r="J121" i="1"/>
  <c r="L121" i="1"/>
  <c r="K120" i="1"/>
  <c r="J120" i="1"/>
  <c r="K106" i="1"/>
  <c r="J106" i="1"/>
  <c r="K105" i="1"/>
  <c r="J105" i="1"/>
  <c r="K104" i="1"/>
  <c r="J104" i="1"/>
  <c r="K103" i="1"/>
  <c r="J103" i="1"/>
  <c r="K102" i="1"/>
  <c r="J102" i="1"/>
  <c r="L102" i="1"/>
  <c r="K101" i="1"/>
  <c r="J101" i="1"/>
  <c r="K100" i="1"/>
  <c r="J100" i="1"/>
  <c r="K99" i="1"/>
  <c r="J99" i="1"/>
  <c r="K98" i="1"/>
  <c r="J98" i="1"/>
  <c r="K84" i="1"/>
  <c r="J84" i="1"/>
  <c r="K83" i="1"/>
  <c r="J83" i="1"/>
  <c r="K82" i="1"/>
  <c r="J82" i="1"/>
  <c r="K81" i="1"/>
  <c r="J81" i="1"/>
  <c r="K80" i="1"/>
  <c r="J80" i="1"/>
  <c r="K79" i="1"/>
  <c r="J79" i="1"/>
  <c r="K78" i="1"/>
  <c r="J78" i="1"/>
  <c r="K77" i="1"/>
  <c r="J77" i="1"/>
  <c r="K76" i="1"/>
  <c r="J76" i="1"/>
  <c r="L76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L55" i="1"/>
  <c r="K54" i="1"/>
  <c r="J54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L33" i="1" s="1"/>
  <c r="K32" i="1"/>
  <c r="J32" i="1"/>
  <c r="L32" i="1" s="1"/>
  <c r="J11" i="1"/>
  <c r="J12" i="1"/>
  <c r="J13" i="1"/>
  <c r="J14" i="1"/>
  <c r="J15" i="1"/>
  <c r="J16" i="1"/>
  <c r="J17" i="1"/>
  <c r="J18" i="1"/>
  <c r="L18" i="1" s="1"/>
  <c r="D248" i="2"/>
  <c r="L248" i="2"/>
  <c r="D223" i="2"/>
  <c r="L223" i="2"/>
  <c r="D198" i="2"/>
  <c r="L198" i="2"/>
  <c r="D173" i="2"/>
  <c r="L173" i="2"/>
  <c r="D148" i="2"/>
  <c r="L148" i="2"/>
  <c r="D123" i="2"/>
  <c r="L123" i="2"/>
  <c r="D98" i="2"/>
  <c r="L98" i="2"/>
  <c r="D73" i="2"/>
  <c r="D48" i="2"/>
  <c r="L48" i="2"/>
  <c r="D23" i="2"/>
  <c r="L23" i="2" s="1"/>
  <c r="D217" i="1"/>
  <c r="D195" i="1"/>
  <c r="D173" i="1"/>
  <c r="D151" i="1"/>
  <c r="D129" i="1"/>
  <c r="D107" i="1"/>
  <c r="D85" i="1"/>
  <c r="D63" i="1"/>
  <c r="D41" i="1"/>
  <c r="D19" i="1"/>
  <c r="K18" i="1"/>
  <c r="K17" i="1"/>
  <c r="K16" i="1"/>
  <c r="K15" i="1"/>
  <c r="K14" i="1"/>
  <c r="K13" i="1"/>
  <c r="K12" i="1"/>
  <c r="K11" i="1"/>
  <c r="G17" i="5"/>
  <c r="G16" i="5"/>
  <c r="G15" i="5"/>
  <c r="G14" i="5"/>
  <c r="G13" i="5"/>
  <c r="G12" i="5"/>
  <c r="G11" i="5"/>
  <c r="D17" i="5"/>
  <c r="D16" i="5"/>
  <c r="D15" i="5"/>
  <c r="D14" i="5"/>
  <c r="D13" i="5"/>
  <c r="D12" i="5"/>
  <c r="D11" i="5"/>
  <c r="G10" i="5"/>
  <c r="D10" i="5"/>
  <c r="G9" i="5"/>
  <c r="D9" i="5"/>
  <c r="G8" i="5"/>
  <c r="J8" i="5" s="1"/>
  <c r="J18" i="5" s="1"/>
  <c r="D8" i="5"/>
  <c r="I230" i="2"/>
  <c r="D230" i="2"/>
  <c r="C230" i="2"/>
  <c r="I205" i="2"/>
  <c r="D205" i="2"/>
  <c r="C205" i="2"/>
  <c r="I180" i="2"/>
  <c r="D180" i="2"/>
  <c r="C180" i="2"/>
  <c r="I155" i="2"/>
  <c r="D155" i="2"/>
  <c r="C155" i="2"/>
  <c r="I130" i="2"/>
  <c r="D130" i="2"/>
  <c r="C130" i="2"/>
  <c r="I105" i="2"/>
  <c r="D105" i="2"/>
  <c r="C105" i="2"/>
  <c r="I80" i="2"/>
  <c r="D80" i="2"/>
  <c r="C80" i="2"/>
  <c r="I55" i="2"/>
  <c r="D55" i="2"/>
  <c r="C55" i="2"/>
  <c r="C30" i="2"/>
  <c r="C5" i="2"/>
  <c r="I30" i="2"/>
  <c r="D30" i="2"/>
  <c r="I5" i="2"/>
  <c r="D5" i="2"/>
  <c r="L238" i="2"/>
  <c r="L247" i="2"/>
  <c r="L186" i="2"/>
  <c r="L188" i="2"/>
  <c r="L192" i="2"/>
  <c r="L194" i="2"/>
  <c r="L196" i="2"/>
  <c r="L167" i="2"/>
  <c r="L172" i="2"/>
  <c r="L136" i="2"/>
  <c r="L138" i="2"/>
  <c r="L140" i="2"/>
  <c r="L142" i="2"/>
  <c r="L144" i="2"/>
  <c r="L146" i="2"/>
  <c r="L110" i="2"/>
  <c r="L112" i="2"/>
  <c r="L122" i="2"/>
  <c r="L86" i="2"/>
  <c r="L88" i="2"/>
  <c r="L92" i="2"/>
  <c r="L94" i="2"/>
  <c r="L96" i="2"/>
  <c r="L64" i="2"/>
  <c r="L72" i="2"/>
  <c r="L46" i="2"/>
  <c r="L237" i="2"/>
  <c r="L242" i="2"/>
  <c r="L246" i="2"/>
  <c r="L217" i="2"/>
  <c r="L221" i="2"/>
  <c r="L210" i="2"/>
  <c r="L164" i="2"/>
  <c r="L166" i="2"/>
  <c r="L135" i="2"/>
  <c r="L143" i="2"/>
  <c r="L147" i="2"/>
  <c r="L66" i="2"/>
  <c r="L45" i="2"/>
  <c r="L210" i="1"/>
  <c r="L214" i="1"/>
  <c r="L164" i="1"/>
  <c r="L166" i="1"/>
  <c r="L144" i="1"/>
  <c r="L149" i="1"/>
  <c r="L125" i="1"/>
  <c r="L127" i="1"/>
  <c r="L120" i="1"/>
  <c r="L124" i="1"/>
  <c r="L126" i="1"/>
  <c r="L99" i="1"/>
  <c r="L101" i="1"/>
  <c r="L105" i="1"/>
  <c r="L78" i="1"/>
  <c r="L84" i="1"/>
  <c r="L57" i="1"/>
  <c r="L59" i="1"/>
  <c r="L61" i="1"/>
  <c r="L40" i="1"/>
  <c r="L239" i="2"/>
  <c r="L240" i="2"/>
  <c r="L245" i="2"/>
  <c r="L218" i="2"/>
  <c r="L220" i="2"/>
  <c r="L222" i="2"/>
  <c r="L185" i="2"/>
  <c r="L187" i="2"/>
  <c r="L193" i="2"/>
  <c r="L195" i="2"/>
  <c r="L163" i="2"/>
  <c r="L165" i="2"/>
  <c r="L171" i="2"/>
  <c r="L141" i="2"/>
  <c r="L91" i="2"/>
  <c r="L85" i="2"/>
  <c r="L63" i="2"/>
  <c r="L65" i="2"/>
  <c r="L71" i="2"/>
  <c r="L42" i="2"/>
  <c r="L44" i="2"/>
  <c r="L187" i="1"/>
  <c r="L146" i="1"/>
  <c r="L143" i="1"/>
  <c r="L145" i="1"/>
  <c r="L147" i="1"/>
  <c r="L128" i="1"/>
  <c r="L100" i="1"/>
  <c r="L106" i="1"/>
  <c r="L77" i="1"/>
  <c r="L79" i="1"/>
  <c r="L81" i="1"/>
  <c r="L83" i="1"/>
  <c r="L54" i="1"/>
  <c r="L56" i="1"/>
  <c r="L62" i="1"/>
  <c r="L35" i="1"/>
  <c r="L37" i="1"/>
  <c r="L39" i="1"/>
  <c r="L16" i="1"/>
  <c r="L73" i="2"/>
  <c r="L236" i="2"/>
  <c r="L241" i="2"/>
  <c r="L243" i="2"/>
  <c r="L235" i="2"/>
  <c r="L244" i="2"/>
  <c r="L213" i="2"/>
  <c r="L215" i="2"/>
  <c r="L212" i="2"/>
  <c r="L219" i="2"/>
  <c r="L216" i="2"/>
  <c r="L189" i="2"/>
  <c r="L191" i="2"/>
  <c r="L190" i="2"/>
  <c r="L197" i="2"/>
  <c r="L161" i="2"/>
  <c r="L168" i="2"/>
  <c r="L170" i="2"/>
  <c r="L160" i="2"/>
  <c r="L162" i="2"/>
  <c r="L169" i="2"/>
  <c r="L145" i="2"/>
  <c r="L137" i="2"/>
  <c r="L139" i="2"/>
  <c r="L114" i="2"/>
  <c r="L116" i="2"/>
  <c r="L111" i="2"/>
  <c r="L118" i="2"/>
  <c r="L120" i="2"/>
  <c r="L87" i="2"/>
  <c r="L89" i="2"/>
  <c r="L90" i="2"/>
  <c r="L97" i="2"/>
  <c r="L61" i="2"/>
  <c r="L68" i="2"/>
  <c r="L70" i="2"/>
  <c r="L60" i="2"/>
  <c r="L62" i="2"/>
  <c r="L69" i="2"/>
  <c r="L36" i="2"/>
  <c r="L38" i="2"/>
  <c r="L40" i="2"/>
  <c r="L37" i="2"/>
  <c r="L39" i="2"/>
  <c r="L41" i="2"/>
  <c r="L208" i="1"/>
  <c r="L212" i="1"/>
  <c r="L209" i="1"/>
  <c r="L216" i="1"/>
  <c r="L188" i="1"/>
  <c r="L190" i="1"/>
  <c r="L192" i="1"/>
  <c r="L194" i="1"/>
  <c r="L165" i="1"/>
  <c r="L170" i="1"/>
  <c r="L172" i="1"/>
  <c r="L148" i="1"/>
  <c r="L142" i="1"/>
  <c r="L122" i="1"/>
  <c r="L103" i="1"/>
  <c r="L98" i="1"/>
  <c r="L104" i="1"/>
  <c r="L80" i="1"/>
  <c r="L82" i="1"/>
  <c r="L58" i="1"/>
  <c r="L63" i="1"/>
  <c r="L60" i="1"/>
  <c r="L34" i="1"/>
  <c r="L36" i="1"/>
  <c r="L38" i="1"/>
  <c r="L14" i="1"/>
  <c r="L15" i="1"/>
  <c r="L17" i="1"/>
  <c r="L13" i="1"/>
  <c r="L217" i="1"/>
  <c r="L195" i="1"/>
  <c r="L173" i="1"/>
  <c r="L151" i="1"/>
  <c r="L129" i="1"/>
  <c r="L107" i="1"/>
  <c r="L85" i="1"/>
  <c r="G18" i="5"/>
  <c r="J15" i="5" s="1"/>
  <c r="J14" i="5"/>
  <c r="J9" i="5"/>
  <c r="K10" i="1"/>
  <c r="J10" i="1"/>
  <c r="L10" i="1" s="1"/>
  <c r="J16" i="5" l="1"/>
  <c r="J13" i="5"/>
  <c r="J17" i="5"/>
  <c r="J11" i="5"/>
  <c r="J10" i="5"/>
  <c r="J12" i="5"/>
  <c r="L12" i="1"/>
  <c r="L11" i="1"/>
  <c r="L41" i="1"/>
  <c r="L19" i="1"/>
</calcChain>
</file>

<file path=xl/sharedStrings.xml><?xml version="1.0" encoding="utf-8"?>
<sst xmlns="http://schemas.openxmlformats.org/spreadsheetml/2006/main" count="464" uniqueCount="60">
  <si>
    <t>MATRIZ GENERAL ELECTRIC</t>
  </si>
  <si>
    <t>Diseñado por:                                              Javier Fernando Rubiano                              V.1.16                jfrubiano@hotmail.com</t>
  </si>
  <si>
    <t>ATRACTIVO DEL MERCADO DE LA INDUSTRIA</t>
  </si>
  <si>
    <t>Nombre UEN (1):</t>
  </si>
  <si>
    <t xml:space="preserve">Ventas: </t>
  </si>
  <si>
    <t>VARIABLES ATRACTIVIDAD</t>
  </si>
  <si>
    <t>PESO</t>
  </si>
  <si>
    <t>CALIFIQUE NIVEL DE ATRACTIVIDAD</t>
  </si>
  <si>
    <t>ESTADO</t>
  </si>
  <si>
    <t>CALIFICACIÓN</t>
  </si>
  <si>
    <t>VALOR</t>
  </si>
  <si>
    <t>NADA ATRACTIVO</t>
  </si>
  <si>
    <t>MUY ATRACTIVO</t>
  </si>
  <si>
    <t>Tamaño del mercado</t>
  </si>
  <si>
    <t>Precios</t>
  </si>
  <si>
    <t>Crecimiento del Mercado</t>
  </si>
  <si>
    <t>Diversidad del Mercado</t>
  </si>
  <si>
    <t>Intensidad de la Competencia</t>
  </si>
  <si>
    <t>Rentabilidad de la Industria</t>
  </si>
  <si>
    <t>Nivel tecnológico</t>
  </si>
  <si>
    <t>Impacto ambiental</t>
  </si>
  <si>
    <t>Entorno político, social, legislativo, económico</t>
  </si>
  <si>
    <t>TOTAL</t>
  </si>
  <si>
    <t>Nombre UEN (2):</t>
  </si>
  <si>
    <t>Nombre UEN (3):</t>
  </si>
  <si>
    <t>Nombre UEN (4):</t>
  </si>
  <si>
    <t>Nombre UEN (5):</t>
  </si>
  <si>
    <t>Nombre UEN (6):</t>
  </si>
  <si>
    <t>Nombre UEN (7):</t>
  </si>
  <si>
    <t>Nombre UEN (8):</t>
  </si>
  <si>
    <t>Nombre UEN (9):</t>
  </si>
  <si>
    <t>Nombre UEN (10):</t>
  </si>
  <si>
    <t>POSICIÓN COMPETITIVA DE LA UEN</t>
  </si>
  <si>
    <t>VARIABLES POSICIÓN COMPETITIVA</t>
  </si>
  <si>
    <t>CALIFIQUE POSICIÓN COMPETITIVA</t>
  </si>
  <si>
    <t>POCO COMPETITIVA</t>
  </si>
  <si>
    <t>MUY COMPETITIVA</t>
  </si>
  <si>
    <t>Participación en el mercado</t>
  </si>
  <si>
    <t>Crecimiento de la participación en el mercado</t>
  </si>
  <si>
    <t>Costos unitarios</t>
  </si>
  <si>
    <t>Canales de distribución</t>
  </si>
  <si>
    <t>Capacidad de los proveedores</t>
  </si>
  <si>
    <t>Calidad del producto o servicio</t>
  </si>
  <si>
    <t>Imágen de la marca</t>
  </si>
  <si>
    <t>Capacidad productiva</t>
  </si>
  <si>
    <t>Capacidad gerencial</t>
  </si>
  <si>
    <t>Estructura de la competencia</t>
  </si>
  <si>
    <t>Fortalezas y debilidades de la UEN</t>
  </si>
  <si>
    <t>Desempeño en investigación y desarrollo</t>
  </si>
  <si>
    <t>I - II - IV</t>
  </si>
  <si>
    <t>INVERTIR</t>
  </si>
  <si>
    <t>III - V -VII</t>
  </si>
  <si>
    <t>EQUILIBRARSE</t>
  </si>
  <si>
    <t>VI - VIII -IX</t>
  </si>
  <si>
    <t>RETIRARSE</t>
  </si>
  <si>
    <t>DISTRIBUCIÓN DE LAS VENTAS TOTALES</t>
  </si>
  <si>
    <t>NÚMERO</t>
  </si>
  <si>
    <t>UEN</t>
  </si>
  <si>
    <t>VENTAS</t>
  </si>
  <si>
    <t>PARTICIPACIÓN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</si>
</sst>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_-&quot;$&quot;* #,##0_-;\-&quot;$&quot;* #,##0_-;_-&quot;$&quot;* &quot;-&quot;_-;_-@_-"/>
    <numFmt numFmtId="165" formatCode="_-* #,##0.0_-;\-* #,##0.0_-;_-* &quot;-&quot;_-;_-@_-"/>
    <numFmt numFmtId="166" formatCode="0.0%"/>
    <numFmt numFmtId="167" formatCode="_-* #,##0.00_-;\-* #,##0.00_-;_-* &quot;-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6"/>
      <name val="Arial"/>
      <family val="2"/>
    </font>
    <font>
      <b/>
      <sz val="7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4">
    <xf numFmtId="0" fontId="0" fillId="0" borderId="0" xfId="0"/>
    <xf numFmtId="0" fontId="0" fillId="2" borderId="0" xfId="0" applyFill="1"/>
    <xf numFmtId="0" fontId="5" fillId="2" borderId="2" xfId="0" applyFont="1" applyFill="1" applyBorder="1" applyAlignment="1">
      <alignment horizontal="left" vertical="center" wrapText="1" indent="1"/>
    </xf>
    <xf numFmtId="0" fontId="5" fillId="2" borderId="8" xfId="0" applyFont="1" applyFill="1" applyBorder="1" applyAlignment="1">
      <alignment horizontal="left" vertical="center" wrapText="1" indent="1"/>
    </xf>
    <xf numFmtId="0" fontId="5" fillId="2" borderId="19" xfId="0" applyFont="1" applyFill="1" applyBorder="1" applyAlignment="1">
      <alignment horizontal="left" vertical="center" wrapText="1" indent="1"/>
    </xf>
    <xf numFmtId="0" fontId="2" fillId="2" borderId="0" xfId="0" applyFont="1" applyFill="1" applyAlignment="1">
      <alignment horizontal="center" vertical="center"/>
    </xf>
    <xf numFmtId="0" fontId="5" fillId="2" borderId="25" xfId="0" applyFont="1" applyFill="1" applyBorder="1" applyAlignment="1">
      <alignment horizontal="left" vertical="center" wrapText="1" indent="1"/>
    </xf>
    <xf numFmtId="0" fontId="0" fillId="2" borderId="28" xfId="0" applyFill="1" applyBorder="1"/>
    <xf numFmtId="0" fontId="0" fillId="2" borderId="29" xfId="0" applyFill="1" applyBorder="1"/>
    <xf numFmtId="0" fontId="0" fillId="2" borderId="30" xfId="0" applyFill="1" applyBorder="1"/>
    <xf numFmtId="0" fontId="0" fillId="2" borderId="31" xfId="0" applyFill="1" applyBorder="1"/>
    <xf numFmtId="0" fontId="0" fillId="2" borderId="32" xfId="0" applyFill="1" applyBorder="1"/>
    <xf numFmtId="0" fontId="0" fillId="2" borderId="33" xfId="0" applyFill="1" applyBorder="1"/>
    <xf numFmtId="0" fontId="0" fillId="2" borderId="35" xfId="0" applyFill="1" applyBorder="1"/>
    <xf numFmtId="0" fontId="0" fillId="2" borderId="34" xfId="0" applyFill="1" applyBorder="1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3" borderId="10" xfId="0" applyFill="1" applyBorder="1" applyAlignment="1">
      <alignment vertical="center"/>
    </xf>
    <xf numFmtId="0" fontId="0" fillId="4" borderId="10" xfId="0" applyFill="1" applyBorder="1" applyAlignment="1">
      <alignment vertical="center"/>
    </xf>
    <xf numFmtId="0" fontId="2" fillId="5" borderId="10" xfId="0" applyFont="1" applyFill="1" applyBorder="1" applyAlignment="1">
      <alignment vertical="center"/>
    </xf>
    <xf numFmtId="0" fontId="7" fillId="3" borderId="12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/>
    <xf numFmtId="0" fontId="7" fillId="4" borderId="12" xfId="0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/>
    </xf>
    <xf numFmtId="9" fontId="0" fillId="7" borderId="17" xfId="2" applyFont="1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2" fontId="4" fillId="7" borderId="18" xfId="0" applyNumberFormat="1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9" fontId="0" fillId="2" borderId="26" xfId="2" applyFont="1" applyFill="1" applyBorder="1" applyAlignment="1" applyProtection="1">
      <alignment horizontal="center" vertical="center"/>
      <protection locked="0"/>
    </xf>
    <xf numFmtId="9" fontId="0" fillId="2" borderId="1" xfId="2" applyFont="1" applyFill="1" applyBorder="1" applyAlignment="1" applyProtection="1">
      <alignment horizontal="center" vertical="center"/>
      <protection locked="0"/>
    </xf>
    <xf numFmtId="9" fontId="0" fillId="2" borderId="1" xfId="2" quotePrefix="1" applyFont="1" applyFill="1" applyBorder="1" applyAlignment="1" applyProtection="1">
      <alignment horizontal="center" vertical="center"/>
      <protection locked="0"/>
    </xf>
    <xf numFmtId="9" fontId="0" fillId="2" borderId="20" xfId="2" applyFont="1" applyFill="1" applyBorder="1" applyAlignment="1" applyProtection="1">
      <alignment horizontal="center" vertical="center"/>
      <protection locked="0"/>
    </xf>
    <xf numFmtId="9" fontId="0" fillId="2" borderId="3" xfId="2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/>
    </xf>
    <xf numFmtId="165" fontId="0" fillId="2" borderId="3" xfId="1" applyNumberFormat="1" applyFont="1" applyFill="1" applyBorder="1" applyAlignment="1">
      <alignment horizontal="center" vertical="center"/>
    </xf>
    <xf numFmtId="165" fontId="0" fillId="2" borderId="1" xfId="1" applyNumberFormat="1" applyFont="1" applyFill="1" applyBorder="1" applyAlignment="1">
      <alignment horizontal="center" vertical="center"/>
    </xf>
    <xf numFmtId="165" fontId="0" fillId="2" borderId="20" xfId="1" applyNumberFormat="1" applyFont="1" applyFill="1" applyBorder="1" applyAlignment="1">
      <alignment horizontal="center" vertical="center"/>
    </xf>
    <xf numFmtId="10" fontId="2" fillId="2" borderId="0" xfId="2" applyNumberFormat="1" applyFont="1" applyFill="1" applyAlignment="1">
      <alignment horizontal="center"/>
    </xf>
    <xf numFmtId="0" fontId="0" fillId="2" borderId="25" xfId="0" applyFill="1" applyBorder="1" applyAlignment="1">
      <alignment horizontal="center" vertical="center"/>
    </xf>
    <xf numFmtId="166" fontId="0" fillId="2" borderId="27" xfId="2" applyNumberFormat="1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66" fontId="0" fillId="2" borderId="9" xfId="2" applyNumberFormat="1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166" fontId="0" fillId="2" borderId="21" xfId="2" applyNumberFormat="1" applyFont="1" applyFill="1" applyBorder="1" applyAlignment="1">
      <alignment horizontal="center" vertical="center"/>
    </xf>
    <xf numFmtId="0" fontId="10" fillId="6" borderId="38" xfId="0" applyFont="1" applyFill="1" applyBorder="1" applyAlignment="1">
      <alignment horizontal="center" vertical="center"/>
    </xf>
    <xf numFmtId="0" fontId="10" fillId="6" borderId="40" xfId="0" applyFont="1" applyFill="1" applyBorder="1" applyAlignment="1">
      <alignment horizontal="center" vertical="center"/>
    </xf>
    <xf numFmtId="166" fontId="11" fillId="6" borderId="18" xfId="0" applyNumberFormat="1" applyFont="1" applyFill="1" applyBorder="1" applyAlignment="1">
      <alignment horizontal="center" vertical="center"/>
    </xf>
    <xf numFmtId="9" fontId="3" fillId="7" borderId="17" xfId="2" applyFont="1" applyFill="1" applyBorder="1" applyAlignment="1">
      <alignment horizontal="center" vertical="center" wrapText="1"/>
    </xf>
    <xf numFmtId="41" fontId="7" fillId="2" borderId="1" xfId="1" applyFont="1" applyFill="1" applyBorder="1" applyAlignment="1">
      <alignment horizontal="center" vertical="center"/>
    </xf>
    <xf numFmtId="41" fontId="7" fillId="2" borderId="3" xfId="1" applyFont="1" applyFill="1" applyBorder="1" applyAlignment="1">
      <alignment horizontal="center" vertical="center"/>
    </xf>
    <xf numFmtId="41" fontId="7" fillId="2" borderId="20" xfId="1" applyFont="1" applyFill="1" applyBorder="1" applyAlignment="1">
      <alignment horizontal="center" vertical="center"/>
    </xf>
    <xf numFmtId="2" fontId="12" fillId="2" borderId="4" xfId="0" applyNumberFormat="1" applyFont="1" applyFill="1" applyBorder="1" applyAlignment="1">
      <alignment horizontal="center" vertical="center"/>
    </xf>
    <xf numFmtId="2" fontId="12" fillId="2" borderId="9" xfId="0" applyNumberFormat="1" applyFont="1" applyFill="1" applyBorder="1" applyAlignment="1">
      <alignment horizontal="center" vertical="center"/>
    </xf>
    <xf numFmtId="2" fontId="12" fillId="2" borderId="21" xfId="0" applyNumberFormat="1" applyFont="1" applyFill="1" applyBorder="1" applyAlignment="1">
      <alignment horizontal="center" vertical="center"/>
    </xf>
    <xf numFmtId="41" fontId="0" fillId="2" borderId="3" xfId="1" applyFont="1" applyFill="1" applyBorder="1" applyAlignment="1" applyProtection="1">
      <alignment vertical="center"/>
      <protection locked="0"/>
    </xf>
    <xf numFmtId="41" fontId="0" fillId="2" borderId="1" xfId="1" applyFont="1" applyFill="1" applyBorder="1" applyAlignment="1" applyProtection="1">
      <alignment vertical="center"/>
      <protection locked="0"/>
    </xf>
    <xf numFmtId="41" fontId="0" fillId="2" borderId="20" xfId="1" applyFont="1" applyFill="1" applyBorder="1" applyAlignment="1" applyProtection="1">
      <alignment vertical="center"/>
      <protection locked="0"/>
    </xf>
    <xf numFmtId="167" fontId="0" fillId="7" borderId="17" xfId="1" applyNumberFormat="1" applyFont="1" applyFill="1" applyBorder="1" applyAlignment="1">
      <alignment horizontal="center" vertical="center"/>
    </xf>
    <xf numFmtId="0" fontId="0" fillId="2" borderId="0" xfId="0" applyFill="1" applyProtection="1">
      <protection locked="0"/>
    </xf>
    <xf numFmtId="0" fontId="2" fillId="6" borderId="14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164" fontId="2" fillId="2" borderId="10" xfId="3" applyFont="1" applyFill="1" applyBorder="1" applyAlignment="1" applyProtection="1">
      <alignment horizontal="center" vertical="center"/>
      <protection locked="0"/>
    </xf>
    <xf numFmtId="164" fontId="2" fillId="2" borderId="11" xfId="3" applyFont="1" applyFill="1" applyBorder="1" applyAlignment="1" applyProtection="1">
      <alignment horizontal="center" vertical="center"/>
      <protection locked="0"/>
    </xf>
    <xf numFmtId="164" fontId="2" fillId="2" borderId="12" xfId="3" applyFont="1" applyFill="1" applyBorder="1" applyAlignment="1" applyProtection="1">
      <alignment horizontal="center" vertical="center"/>
      <protection locked="0"/>
    </xf>
    <xf numFmtId="0" fontId="2" fillId="6" borderId="2" xfId="0" applyFont="1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/>
    </xf>
    <xf numFmtId="0" fontId="2" fillId="6" borderId="36" xfId="0" applyFont="1" applyFill="1" applyBorder="1" applyAlignment="1">
      <alignment horizontal="center" vertical="center"/>
    </xf>
    <xf numFmtId="0" fontId="2" fillId="6" borderId="37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2" fillId="6" borderId="24" xfId="0" applyFont="1" applyFill="1" applyBorder="1" applyAlignment="1">
      <alignment horizontal="center"/>
    </xf>
    <xf numFmtId="0" fontId="2" fillId="6" borderId="14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164" fontId="2" fillId="2" borderId="10" xfId="3" applyFont="1" applyFill="1" applyBorder="1" applyAlignment="1">
      <alignment horizontal="center" vertical="center"/>
    </xf>
    <xf numFmtId="164" fontId="2" fillId="2" borderId="11" xfId="3" applyFont="1" applyFill="1" applyBorder="1" applyAlignment="1">
      <alignment horizontal="center" vertical="center"/>
    </xf>
    <xf numFmtId="164" fontId="2" fillId="2" borderId="12" xfId="3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164" fontId="2" fillId="2" borderId="1" xfId="3" applyFont="1" applyFill="1" applyBorder="1" applyAlignment="1">
      <alignment horizontal="center" vertical="center"/>
    </xf>
    <xf numFmtId="164" fontId="2" fillId="2" borderId="20" xfId="3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164" fontId="2" fillId="2" borderId="41" xfId="3" applyFont="1" applyFill="1" applyBorder="1" applyAlignment="1">
      <alignment horizontal="center" vertical="center"/>
    </xf>
    <xf numFmtId="164" fontId="2" fillId="2" borderId="42" xfId="3" applyFont="1" applyFill="1" applyBorder="1" applyAlignment="1">
      <alignment horizontal="center" vertical="center"/>
    </xf>
    <xf numFmtId="164" fontId="2" fillId="2" borderId="43" xfId="3" applyFont="1" applyFill="1" applyBorder="1" applyAlignment="1">
      <alignment horizontal="center" vertical="center"/>
    </xf>
    <xf numFmtId="0" fontId="10" fillId="6" borderId="39" xfId="0" applyFont="1" applyFill="1" applyBorder="1" applyAlignment="1">
      <alignment horizontal="center" vertical="center"/>
    </xf>
    <xf numFmtId="164" fontId="11" fillId="6" borderId="17" xfId="3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/>
    </xf>
    <xf numFmtId="0" fontId="11" fillId="6" borderId="17" xfId="0" applyFont="1" applyFill="1" applyBorder="1" applyAlignment="1">
      <alignment horizontal="center"/>
    </xf>
    <xf numFmtId="0" fontId="2" fillId="2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</cellXfs>
  <cellStyles count="4">
    <cellStyle name="Millares [0]" xfId="1" builtinId="6"/>
    <cellStyle name="Moneda [0]" xfId="3" builtinId="7"/>
    <cellStyle name="Normal" xfId="0" builtinId="0"/>
    <cellStyle name="Porcentaje" xfId="2" builtinId="5"/>
  </cellStyles>
  <dxfs count="27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32B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32B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32B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32B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32B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32B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32B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32B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32B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32B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32B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32B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32B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32B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32B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32B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32B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32B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32B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>
          <bgColor rgb="FF32B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2B000"/>
      <color rgb="FF5E9719"/>
      <color rgb="FFFF99FF"/>
      <color rgb="FFCC00CC"/>
      <color rgb="FF0066CC"/>
      <color rgb="FF6699FF"/>
      <color rgb="FF3333CC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308282181858742"/>
          <c:y val="0.20625376258347453"/>
          <c:w val="0.6407056289278581"/>
          <c:h val="0.6187889298647794"/>
        </c:manualLayout>
      </c:layout>
      <c:bubbleChart>
        <c:varyColors val="0"/>
        <c:ser>
          <c:idx val="0"/>
          <c:order val="0"/>
          <c:tx>
            <c:strRef>
              <c:f>'ATRACTIVO INDUSTRIA'!$D$5:$F$5</c:f>
              <c:strCache>
                <c:ptCount val="3"/>
              </c:strCache>
            </c:strRef>
          </c:tx>
          <c:spPr>
            <a:solidFill>
              <a:schemeClr val="accent1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5106394860444912E-2"/>
                  <c:y val="0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7A5-49A0-89BB-9500C09683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'ATRACTIVO INDUSTRIA'!$L$19</c:f>
              <c:strCache>
                <c:ptCount val="1"/>
                <c:pt idx="0">
                  <c:v>Revise Peso</c:v>
                </c:pt>
              </c:strCache>
            </c:strRef>
          </c:xVal>
          <c:yVal>
            <c:numRef>
              <c:f>'POSICIÓN COMPETITIVA'!$L$23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'ATRACTIVO INDUSTRIA'!$I$5:$K$5</c:f>
              <c:numCache>
                <c:formatCode>_-"$"* #,##0_-;\-"$"* #,##0_-;_-"$"* "-"_-;_-@_-</c:formatCode>
                <c:ptCount val="3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2-E995-488E-A47A-4D5D29C62B3F}"/>
            </c:ext>
          </c:extLst>
        </c:ser>
        <c:ser>
          <c:idx val="1"/>
          <c:order val="1"/>
          <c:tx>
            <c:strRef>
              <c:f>'ATRACTIVO INDUSTRIA'!$D$27:$F$27</c:f>
              <c:strCache>
                <c:ptCount val="3"/>
                <c:pt idx="0">
                  <c:v>Revise la suma debe ser igual al 100%</c:v>
                </c:pt>
              </c:strCache>
            </c:strRef>
          </c:tx>
          <c:spPr>
            <a:solidFill>
              <a:schemeClr val="accent2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3191496787778077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A5-49A0-89BB-9500C09683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'ATRACTIVO INDUSTRIA'!$L$41</c:f>
              <c:strCache>
                <c:ptCount val="1"/>
                <c:pt idx="0">
                  <c:v>Revise Peso</c:v>
                </c:pt>
              </c:strCache>
            </c:strRef>
          </c:xVal>
          <c:yVal>
            <c:numRef>
              <c:f>'POSICIÓN COMPETITIVA'!$L$48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'ATRACTIVO INDUSTRIA'!$I$27:$K$27</c:f>
              <c:numCache>
                <c:formatCode>_-"$"* #,##0_-;\-"$"* #,##0_-;_-"$"* "-"_-;_-@_-</c:formatCode>
                <c:ptCount val="3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2-27A5-49A0-89BB-9500C0968396}"/>
            </c:ext>
          </c:extLst>
        </c:ser>
        <c:ser>
          <c:idx val="2"/>
          <c:order val="2"/>
          <c:tx>
            <c:strRef>
              <c:f>'ATRACTIVO INDUSTRIA'!$D$49:$F$49</c:f>
              <c:strCache>
                <c:ptCount val="3"/>
                <c:pt idx="0">
                  <c:v>Revise la suma debe ser igual al 100%</c:v>
                </c:pt>
              </c:strCache>
            </c:strRef>
          </c:tx>
          <c:spPr>
            <a:solidFill>
              <a:schemeClr val="accent3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3829796145333684E-2"/>
                  <c:y val="-6.6500415627597674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7A5-49A0-89BB-9500C09683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'ATRACTIVO INDUSTRIA'!$L$63</c:f>
              <c:strCache>
                <c:ptCount val="1"/>
                <c:pt idx="0">
                  <c:v>Revise Peso</c:v>
                </c:pt>
              </c:strCache>
            </c:strRef>
          </c:xVal>
          <c:yVal>
            <c:numRef>
              <c:f>'POSICIÓN COMPETITIVA'!$L$73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'ATRACTIVO INDUSTRIA'!$I$49:$K$49</c:f>
              <c:numCache>
                <c:formatCode>_-"$"* #,##0_-;\-"$"* #,##0_-;_-"$"* "-"_-;_-@_-</c:formatCode>
                <c:ptCount val="3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27A5-49A0-89BB-9500C0968396}"/>
            </c:ext>
          </c:extLst>
        </c:ser>
        <c:ser>
          <c:idx val="3"/>
          <c:order val="3"/>
          <c:tx>
            <c:strRef>
              <c:f>'ATRACTIVO INDUSTRIA'!$D$71:$F$71</c:f>
              <c:strCache>
                <c:ptCount val="3"/>
                <c:pt idx="0">
                  <c:v>Revise la suma debe ser igual al 100%</c:v>
                </c:pt>
              </c:strCache>
            </c:strRef>
          </c:tx>
          <c:spPr>
            <a:solidFill>
              <a:schemeClr val="accent4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2553197430222525E-2"/>
                  <c:y val="-3.3250207813798837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7A5-49A0-89BB-9500C09683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'ATRACTIVO INDUSTRIA'!$L$85</c:f>
              <c:strCache>
                <c:ptCount val="1"/>
                <c:pt idx="0">
                  <c:v>Revise Peso</c:v>
                </c:pt>
              </c:strCache>
            </c:strRef>
          </c:xVal>
          <c:yVal>
            <c:numRef>
              <c:f>'POSICIÓN COMPETITIVA'!$L$98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'ATRACTIVO INDUSTRIA'!$I$71:$K$71</c:f>
              <c:numCache>
                <c:formatCode>_-"$"* #,##0_-;\-"$"* #,##0_-;_-"$"* "-"_-;_-@_-</c:formatCode>
                <c:ptCount val="3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27A5-49A0-89BB-9500C0968396}"/>
            </c:ext>
          </c:extLst>
        </c:ser>
        <c:ser>
          <c:idx val="4"/>
          <c:order val="4"/>
          <c:tx>
            <c:strRef>
              <c:f>'ATRACTIVO INDUSTRIA'!$D$93:$F$93</c:f>
              <c:strCache>
                <c:ptCount val="3"/>
                <c:pt idx="0">
                  <c:v>Revise la suma debe ser igual al 100%</c:v>
                </c:pt>
              </c:strCache>
            </c:strRef>
          </c:tx>
          <c:spPr>
            <a:solidFill>
              <a:schemeClr val="accent5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8510646466555884E-2"/>
                  <c:y val="0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7A5-49A0-89BB-9500C09683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'ATRACTIVO INDUSTRIA'!$L$107</c:f>
              <c:strCache>
                <c:ptCount val="1"/>
                <c:pt idx="0">
                  <c:v>Revise Peso</c:v>
                </c:pt>
              </c:strCache>
            </c:strRef>
          </c:xVal>
          <c:yVal>
            <c:numRef>
              <c:f>'POSICIÓN COMPETITIVA'!$L$123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'ATRACTIVO INDUSTRIA'!$I$93:$K$93</c:f>
              <c:numCache>
                <c:formatCode>_-"$"* #,##0_-;\-"$"* #,##0_-;_-"$"* "-"_-;_-@_-</c:formatCode>
                <c:ptCount val="3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27A5-49A0-89BB-9500C0968396}"/>
            </c:ext>
          </c:extLst>
        </c:ser>
        <c:ser>
          <c:idx val="5"/>
          <c:order val="5"/>
          <c:tx>
            <c:strRef>
              <c:f>'ATRACTIVO INDUSTRIA'!$D$115:$F$115</c:f>
              <c:strCache>
                <c:ptCount val="3"/>
                <c:pt idx="0">
                  <c:v>Revise la suma debe ser igual al 100%</c:v>
                </c:pt>
              </c:strCache>
            </c:strRef>
          </c:tx>
          <c:spPr>
            <a:solidFill>
              <a:schemeClr val="accent6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3191496787778077E-2"/>
                  <c:y val="0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7A5-49A0-89BB-9500C09683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'ATRACTIVO INDUSTRIA'!$L$129</c:f>
              <c:strCache>
                <c:ptCount val="1"/>
                <c:pt idx="0">
                  <c:v>Revise Peso</c:v>
                </c:pt>
              </c:strCache>
            </c:strRef>
          </c:xVal>
          <c:yVal>
            <c:numRef>
              <c:f>'POSICIÓN COMPETITIVA'!$L$148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'ATRACTIVO INDUSTRIA'!$I$115:$K$115</c:f>
              <c:numCache>
                <c:formatCode>_-"$"* #,##0_-;\-"$"* #,##0_-;_-"$"* "-"_-;_-@_-</c:formatCode>
                <c:ptCount val="3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6-27A5-49A0-89BB-9500C0968396}"/>
            </c:ext>
          </c:extLst>
        </c:ser>
        <c:ser>
          <c:idx val="6"/>
          <c:order val="6"/>
          <c:tx>
            <c:strRef>
              <c:f>'ATRACTIVO INDUSTRIA'!$D$137:$F$137</c:f>
              <c:strCache>
                <c:ptCount val="3"/>
                <c:pt idx="0">
                  <c:v>Revise la suma debe ser igual al 100%</c:v>
                </c:pt>
              </c:strCache>
            </c:strRef>
          </c:tx>
          <c:spPr>
            <a:solidFill>
              <a:schemeClr val="accent1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5602846038259555E-2"/>
                  <c:y val="0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7A5-49A0-89BB-9500C09683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'ATRACTIVO INDUSTRIA'!$L$151</c:f>
              <c:strCache>
                <c:ptCount val="1"/>
                <c:pt idx="0">
                  <c:v>Revise Peso</c:v>
                </c:pt>
              </c:strCache>
            </c:strRef>
          </c:xVal>
          <c:yVal>
            <c:numRef>
              <c:f>'POSICIÓN COMPETITIVA'!$L$173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'ATRACTIVO INDUSTRIA'!$I$137:$K$137</c:f>
              <c:numCache>
                <c:formatCode>_-"$"* #,##0_-;\-"$"* #,##0_-;_-"$"* "-"_-;_-@_-</c:formatCode>
                <c:ptCount val="3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9-27A5-49A0-89BB-9500C0968396}"/>
            </c:ext>
          </c:extLst>
        </c:ser>
        <c:ser>
          <c:idx val="7"/>
          <c:order val="7"/>
          <c:tx>
            <c:strRef>
              <c:f>'ATRACTIVO INDUSTRIA'!$D$159:$F$159</c:f>
              <c:strCache>
                <c:ptCount val="3"/>
                <c:pt idx="0">
                  <c:v>Revise la suma debe ser igual al 100%</c:v>
                </c:pt>
              </c:strCache>
            </c:strRef>
          </c:tx>
          <c:spPr>
            <a:solidFill>
              <a:schemeClr val="accent2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7375895931185564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7A5-49A0-89BB-9500C09683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'ATRACTIVO INDUSTRIA'!$L$173</c:f>
              <c:strCache>
                <c:ptCount val="1"/>
                <c:pt idx="0">
                  <c:v>Revise Peso</c:v>
                </c:pt>
              </c:strCache>
            </c:strRef>
          </c:xVal>
          <c:yVal>
            <c:numRef>
              <c:f>'POSICIÓN COMPETITIVA'!$L$198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'ATRACTIVO INDUSTRIA'!$I$159:$K$159</c:f>
              <c:numCache>
                <c:formatCode>_-"$"* #,##0_-;\-"$"* #,##0_-;_-"$"* "-"_-;_-@_-</c:formatCode>
                <c:ptCount val="3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0-27A5-49A0-89BB-9500C0968396}"/>
            </c:ext>
          </c:extLst>
        </c:ser>
        <c:ser>
          <c:idx val="8"/>
          <c:order val="8"/>
          <c:tx>
            <c:strRef>
              <c:f>'ATRACTIVO INDUSTRIA'!$D$181:$F$181</c:f>
              <c:strCache>
                <c:ptCount val="3"/>
                <c:pt idx="0">
                  <c:v>Revise la suma debe ser igual al 100%</c:v>
                </c:pt>
              </c:strCache>
            </c:strRef>
          </c:tx>
          <c:spPr>
            <a:solidFill>
              <a:schemeClr val="accent3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8510646466556009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7A5-49A0-89BB-9500C09683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'ATRACTIVO INDUSTRIA'!$L$195</c:f>
              <c:strCache>
                <c:ptCount val="1"/>
                <c:pt idx="0">
                  <c:v>Revise Peso</c:v>
                </c:pt>
              </c:strCache>
            </c:strRef>
          </c:xVal>
          <c:yVal>
            <c:numRef>
              <c:f>'POSICIÓN COMPETITIVA'!$L$223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'ATRACTIVO INDUSTRIA'!$I$181:$K$181</c:f>
              <c:numCache>
                <c:formatCode>_-"$"* #,##0_-;\-"$"* #,##0_-;_-"$"* "-"_-;_-@_-</c:formatCode>
                <c:ptCount val="3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2-27A5-49A0-89BB-9500C0968396}"/>
            </c:ext>
          </c:extLst>
        </c:ser>
        <c:ser>
          <c:idx val="9"/>
          <c:order val="9"/>
          <c:tx>
            <c:strRef>
              <c:f>'ATRACTIVO INDUSTRIA'!$D$203:$F$203</c:f>
              <c:strCache>
                <c:ptCount val="3"/>
                <c:pt idx="0">
                  <c:v>Revise la suma debe ser igual al 100%</c:v>
                </c:pt>
              </c:strCache>
            </c:strRef>
          </c:tx>
          <c:spPr>
            <a:solidFill>
              <a:schemeClr val="accent4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9007097644370589E-2"/>
                  <c:y val="-3.3250207813798837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7A5-49A0-89BB-9500C09683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'ATRACTIVO INDUSTRIA'!$L$217</c:f>
              <c:strCache>
                <c:ptCount val="1"/>
                <c:pt idx="0">
                  <c:v>Revise Peso</c:v>
                </c:pt>
              </c:strCache>
            </c:strRef>
          </c:xVal>
          <c:yVal>
            <c:numRef>
              <c:f>'POSICIÓN COMPETITIVA'!$L$248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'ATRACTIVO INDUSTRIA'!$I$203:$K$203</c:f>
              <c:numCache>
                <c:formatCode>_-"$"* #,##0_-;\-"$"* #,##0_-;_-"$"* "-"_-;_-@_-</c:formatCode>
                <c:ptCount val="3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4-27A5-49A0-89BB-9500C0968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385053904"/>
        <c:axId val="385060792"/>
      </c:bubbleChart>
      <c:valAx>
        <c:axId val="385053904"/>
        <c:scaling>
          <c:orientation val="maxMin"/>
          <c:max val="5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85060792"/>
        <c:crossesAt val="1"/>
        <c:crossBetween val="midCat"/>
        <c:majorUnit val="1.33"/>
      </c:valAx>
      <c:valAx>
        <c:axId val="385060792"/>
        <c:scaling>
          <c:orientation val="minMax"/>
          <c:max val="5"/>
          <c:min val="1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85053904"/>
        <c:crossesAt val="1"/>
        <c:crossBetween val="midCat"/>
        <c:majorUnit val="1.33"/>
      </c:valAx>
      <c:spPr>
        <a:solidFill>
          <a:schemeClr val="bg1">
            <a:lumMod val="95000"/>
          </a:schemeClr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>
                <a:solidFill>
                  <a:sysClr val="windowText" lastClr="000000"/>
                </a:solidFill>
              </a:rPr>
              <a:t>Distribución</a:t>
            </a:r>
            <a:r>
              <a:rPr lang="es-CO" b="1" baseline="0">
                <a:solidFill>
                  <a:sysClr val="windowText" lastClr="000000"/>
                </a:solidFill>
              </a:rPr>
              <a:t> Ventas Totales</a:t>
            </a:r>
            <a:endParaRPr lang="es-CO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'DISTRIBUCIÓN VENTAS'!$E$7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numRef>
              <c:f>'DISTRIBUCIÓN VENTAS'!$D$8:$D$17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'DISTRIBUCIÓN VENTAS'!$E$8:$E$17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B34D-4D69-9648-5F9F1963592B}"/>
            </c:ext>
          </c:extLst>
        </c:ser>
        <c:ser>
          <c:idx val="1"/>
          <c:order val="1"/>
          <c:tx>
            <c:strRef>
              <c:f>'DISTRIBUCIÓN VENTAS'!$F$7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numRef>
              <c:f>'DISTRIBUCIÓN VENTAS'!$D$8:$D$17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'DISTRIBUCIÓN VENTAS'!$F$8:$F$17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1-B34D-4D69-9648-5F9F1963592B}"/>
            </c:ext>
          </c:extLst>
        </c:ser>
        <c:ser>
          <c:idx val="2"/>
          <c:order val="2"/>
          <c:tx>
            <c:strRef>
              <c:f>'DISTRIBUCIÓN VENTAS'!$J$7</c:f>
              <c:strCache>
                <c:ptCount val="1"/>
                <c:pt idx="0">
                  <c:v>PARTICIPACIÓN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'DISTRIBUCIÓN VENTAS'!$D$8:$D$17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'DISTRIBUCIÓN VENTAS'!$J$8:$J$17</c:f>
              <c:numCache>
                <c:formatCode>0.0%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4D-4D69-9648-5F9F19635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shape val="box"/>
        <c:axId val="386425704"/>
        <c:axId val="386421440"/>
        <c:axId val="0"/>
      </c:bar3DChart>
      <c:catAx>
        <c:axId val="386425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86421440"/>
        <c:crosses val="autoZero"/>
        <c:auto val="1"/>
        <c:lblAlgn val="ctr"/>
        <c:lblOffset val="100"/>
        <c:noMultiLvlLbl val="0"/>
      </c:catAx>
      <c:valAx>
        <c:axId val="38642144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86425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GR&#193;FICA MATRIZ'!A1"/><Relationship Id="rId2" Type="http://schemas.openxmlformats.org/officeDocument/2006/relationships/hyperlink" Target="#'POSICI&#211;N COMPETITIVA'!A1"/><Relationship Id="rId1" Type="http://schemas.openxmlformats.org/officeDocument/2006/relationships/hyperlink" Target="#'ATRACTIVO INDUSTRIA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GENERAL ELECTRIC'!A1"/><Relationship Id="rId1" Type="http://schemas.openxmlformats.org/officeDocument/2006/relationships/hyperlink" Target="#'GR&#193;FICA MATRIZ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GENERAL ELECTRIC'!A1"/><Relationship Id="rId1" Type="http://schemas.openxmlformats.org/officeDocument/2006/relationships/hyperlink" Target="#'GR&#193;FICA MATRIZ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ATRACTIVO INDUSTRIA'!A1"/><Relationship Id="rId2" Type="http://schemas.openxmlformats.org/officeDocument/2006/relationships/hyperlink" Target="#'GENERAL ELECTRIC'!A1"/><Relationship Id="rId1" Type="http://schemas.openxmlformats.org/officeDocument/2006/relationships/chart" Target="../charts/chart1.xml"/><Relationship Id="rId5" Type="http://schemas.openxmlformats.org/officeDocument/2006/relationships/hyperlink" Target="#'DISTRIBUCI&#211;N VENTAS'!A1"/><Relationship Id="rId4" Type="http://schemas.openxmlformats.org/officeDocument/2006/relationships/hyperlink" Target="#'POSICI&#211;N COMPETITIVA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hyperlink" Target="#'GR&#193;FICA MATRIZ'!A1"/><Relationship Id="rId1" Type="http://schemas.openxmlformats.org/officeDocument/2006/relationships/hyperlink" Target="#'GENERAL ELECTRIC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7</xdr:row>
      <xdr:rowOff>152400</xdr:rowOff>
    </xdr:from>
    <xdr:to>
      <xdr:col>7</xdr:col>
      <xdr:colOff>314325</xdr:colOff>
      <xdr:row>15</xdr:row>
      <xdr:rowOff>28575</xdr:rowOff>
    </xdr:to>
    <xdr:sp macro="" textlink="">
      <xdr:nvSpPr>
        <xdr:cNvPr id="2" name="Elips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895475" y="1647825"/>
          <a:ext cx="2990850" cy="1400175"/>
        </a:xfrm>
        <a:prstGeom prst="ellipse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1600" b="1"/>
            <a:t>ATRACTIVO</a:t>
          </a:r>
          <a:r>
            <a:rPr lang="es-CO" sz="1600" b="1" baseline="0"/>
            <a:t> DEL MERCADO DE LA INDUSTRIA</a:t>
          </a:r>
          <a:endParaRPr lang="es-CO" sz="1600" b="1"/>
        </a:p>
      </xdr:txBody>
    </xdr:sp>
    <xdr:clientData/>
  </xdr:twoCellAnchor>
  <xdr:twoCellAnchor>
    <xdr:from>
      <xdr:col>9</xdr:col>
      <xdr:colOff>476250</xdr:colOff>
      <xdr:row>7</xdr:row>
      <xdr:rowOff>76200</xdr:rowOff>
    </xdr:from>
    <xdr:to>
      <xdr:col>13</xdr:col>
      <xdr:colOff>419100</xdr:colOff>
      <xdr:row>14</xdr:row>
      <xdr:rowOff>142875</xdr:rowOff>
    </xdr:to>
    <xdr:sp macro="" textlink="">
      <xdr:nvSpPr>
        <xdr:cNvPr id="3" name="Elips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572250" y="1571625"/>
          <a:ext cx="2990850" cy="1400175"/>
        </a:xfrm>
        <a:prstGeom prst="ellipse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1600" b="1"/>
            <a:t>POSICIÓN</a:t>
          </a:r>
          <a:r>
            <a:rPr lang="es-CO" sz="1600" b="1" baseline="0"/>
            <a:t> COMPETITIVA DE LA UEN</a:t>
          </a:r>
          <a:endParaRPr lang="es-CO" sz="1600" b="1"/>
        </a:p>
      </xdr:txBody>
    </xdr:sp>
    <xdr:clientData/>
  </xdr:twoCellAnchor>
  <xdr:twoCellAnchor>
    <xdr:from>
      <xdr:col>6</xdr:col>
      <xdr:colOff>285750</xdr:colOff>
      <xdr:row>4</xdr:row>
      <xdr:rowOff>28575</xdr:rowOff>
    </xdr:from>
    <xdr:to>
      <xdr:col>6</xdr:col>
      <xdr:colOff>723900</xdr:colOff>
      <xdr:row>7</xdr:row>
      <xdr:rowOff>104775</xdr:rowOff>
    </xdr:to>
    <xdr:sp macro="" textlink="">
      <xdr:nvSpPr>
        <xdr:cNvPr id="5" name="Flecha: hacia abaj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1587061">
          <a:off x="4562475" y="962025"/>
          <a:ext cx="438150" cy="647700"/>
        </a:xfrm>
        <a:prstGeom prst="downArrow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381000</xdr:colOff>
      <xdr:row>4</xdr:row>
      <xdr:rowOff>9526</xdr:rowOff>
    </xdr:from>
    <xdr:to>
      <xdr:col>10</xdr:col>
      <xdr:colOff>57150</xdr:colOff>
      <xdr:row>7</xdr:row>
      <xdr:rowOff>85726</xdr:rowOff>
    </xdr:to>
    <xdr:sp macro="" textlink="">
      <xdr:nvSpPr>
        <xdr:cNvPr id="6" name="Flecha: hacia abaj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rot="19321574">
          <a:off x="6943725" y="942976"/>
          <a:ext cx="438150" cy="647700"/>
        </a:xfrm>
        <a:prstGeom prst="downArrow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485775</xdr:colOff>
      <xdr:row>17</xdr:row>
      <xdr:rowOff>142875</xdr:rowOff>
    </xdr:from>
    <xdr:to>
      <xdr:col>6</xdr:col>
      <xdr:colOff>742950</xdr:colOff>
      <xdr:row>19</xdr:row>
      <xdr:rowOff>38100</xdr:rowOff>
    </xdr:to>
    <xdr:sp macro="" textlink="">
      <xdr:nvSpPr>
        <xdr:cNvPr id="7" name="Rectángulo: esquinas redondeadas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000500" y="3362325"/>
          <a:ext cx="1019175" cy="276225"/>
        </a:xfrm>
        <a:prstGeom prst="roundRect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solidFill>
                <a:schemeClr val="tx1"/>
              </a:solidFill>
            </a:rPr>
            <a:t>INVERTIR</a:t>
          </a:r>
        </a:p>
      </xdr:txBody>
    </xdr:sp>
    <xdr:clientData/>
  </xdr:twoCellAnchor>
  <xdr:twoCellAnchor>
    <xdr:from>
      <xdr:col>7</xdr:col>
      <xdr:colOff>438150</xdr:colOff>
      <xdr:row>17</xdr:row>
      <xdr:rowOff>133350</xdr:rowOff>
    </xdr:from>
    <xdr:to>
      <xdr:col>9</xdr:col>
      <xdr:colOff>209550</xdr:colOff>
      <xdr:row>19</xdr:row>
      <xdr:rowOff>28575</xdr:rowOff>
    </xdr:to>
    <xdr:sp macro="" textlink="">
      <xdr:nvSpPr>
        <xdr:cNvPr id="8" name="Rectángulo: esquinas redondeadas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476875" y="3352800"/>
          <a:ext cx="1295400" cy="276225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solidFill>
                <a:schemeClr val="tx1"/>
              </a:solidFill>
            </a:rPr>
            <a:t>EQUILIBRARSE</a:t>
          </a:r>
        </a:p>
      </xdr:txBody>
    </xdr:sp>
    <xdr:clientData/>
  </xdr:twoCellAnchor>
  <xdr:twoCellAnchor>
    <xdr:from>
      <xdr:col>9</xdr:col>
      <xdr:colOff>704850</xdr:colOff>
      <xdr:row>17</xdr:row>
      <xdr:rowOff>114300</xdr:rowOff>
    </xdr:from>
    <xdr:to>
      <xdr:col>11</xdr:col>
      <xdr:colOff>200025</xdr:colOff>
      <xdr:row>19</xdr:row>
      <xdr:rowOff>9525</xdr:rowOff>
    </xdr:to>
    <xdr:sp macro="" textlink="">
      <xdr:nvSpPr>
        <xdr:cNvPr id="9" name="Rectángulo: esquinas redondeadas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267575" y="3333750"/>
          <a:ext cx="1019175" cy="276225"/>
        </a:xfrm>
        <a:prstGeom prst="roundRect">
          <a:avLst/>
        </a:prstGeom>
        <a:solidFill>
          <a:srgbClr val="FF5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RETIRARSE</a:t>
          </a:r>
        </a:p>
      </xdr:txBody>
    </xdr:sp>
    <xdr:clientData/>
  </xdr:twoCellAnchor>
  <xdr:twoCellAnchor>
    <xdr:from>
      <xdr:col>6</xdr:col>
      <xdr:colOff>581029</xdr:colOff>
      <xdr:row>14</xdr:row>
      <xdr:rowOff>180974</xdr:rowOff>
    </xdr:from>
    <xdr:to>
      <xdr:col>10</xdr:col>
      <xdr:colOff>123826</xdr:colOff>
      <xdr:row>16</xdr:row>
      <xdr:rowOff>38099</xdr:rowOff>
    </xdr:to>
    <xdr:sp macro="" textlink="">
      <xdr:nvSpPr>
        <xdr:cNvPr id="10" name="Abrir llav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rot="16200000">
          <a:off x="6034090" y="1843088"/>
          <a:ext cx="238125" cy="2590797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15</xdr:col>
      <xdr:colOff>47625</xdr:colOff>
      <xdr:row>1</xdr:row>
      <xdr:rowOff>104775</xdr:rowOff>
    </xdr:from>
    <xdr:to>
      <xdr:col>15</xdr:col>
      <xdr:colOff>676275</xdr:colOff>
      <xdr:row>2</xdr:row>
      <xdr:rowOff>257175</xdr:rowOff>
    </xdr:to>
    <xdr:sp macro="[0]!REINICIAR" textlink="">
      <xdr:nvSpPr>
        <xdr:cNvPr id="11" name="Rectángulo: esquinas redondeadas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1182350" y="304800"/>
          <a:ext cx="628650" cy="352425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700" b="1">
              <a:solidFill>
                <a:schemeClr val="bg1"/>
              </a:solidFill>
            </a:rPr>
            <a:t>REINICIAR</a:t>
          </a:r>
          <a:r>
            <a:rPr lang="es-CO" sz="700" b="1" baseline="0">
              <a:solidFill>
                <a:schemeClr val="bg1"/>
              </a:solidFill>
            </a:rPr>
            <a:t> MODELO</a:t>
          </a:r>
          <a:endParaRPr lang="es-CO" sz="700" b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7</xdr:row>
      <xdr:rowOff>161925</xdr:rowOff>
    </xdr:from>
    <xdr:to>
      <xdr:col>7</xdr:col>
      <xdr:colOff>323850</xdr:colOff>
      <xdr:row>7</xdr:row>
      <xdr:rowOff>161925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5934075" y="552450"/>
          <a:ext cx="14192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104774</xdr:colOff>
      <xdr:row>18</xdr:row>
      <xdr:rowOff>0</xdr:rowOff>
    </xdr:from>
    <xdr:to>
      <xdr:col>14</xdr:col>
      <xdr:colOff>76199</xdr:colOff>
      <xdr:row>18</xdr:row>
      <xdr:rowOff>190500</xdr:rowOff>
    </xdr:to>
    <xdr:sp macro="" textlink="">
      <xdr:nvSpPr>
        <xdr:cNvPr id="5" name="Rectángulo: esquinas redondeada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1401424" y="3990975"/>
          <a:ext cx="733425" cy="1905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700" b="1">
              <a:solidFill>
                <a:schemeClr val="bg1"/>
              </a:solidFill>
            </a:rPr>
            <a:t>IR</a:t>
          </a:r>
          <a:r>
            <a:rPr lang="es-CO" sz="700" b="1" baseline="0">
              <a:solidFill>
                <a:schemeClr val="bg1"/>
              </a:solidFill>
            </a:rPr>
            <a:t> A GRÁFICA</a:t>
          </a:r>
          <a:endParaRPr lang="es-CO" sz="700" b="1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76200</xdr:colOff>
      <xdr:row>6</xdr:row>
      <xdr:rowOff>161925</xdr:rowOff>
    </xdr:from>
    <xdr:to>
      <xdr:col>13</xdr:col>
      <xdr:colOff>704850</xdr:colOff>
      <xdr:row>8</xdr:row>
      <xdr:rowOff>38100</xdr:rowOff>
    </xdr:to>
    <xdr:sp macro="" textlink="">
      <xdr:nvSpPr>
        <xdr:cNvPr id="6" name="Rectángulo: esquinas redondeadas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1372850" y="1581150"/>
          <a:ext cx="628650" cy="352425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700" b="1">
              <a:solidFill>
                <a:schemeClr val="bg1"/>
              </a:solidFill>
            </a:rPr>
            <a:t>IR A MENÚ</a:t>
          </a:r>
          <a:r>
            <a:rPr lang="es-CO" sz="700" b="1" baseline="0">
              <a:solidFill>
                <a:schemeClr val="bg1"/>
              </a:solidFill>
            </a:rPr>
            <a:t> PRINCIPAL</a:t>
          </a:r>
          <a:endParaRPr lang="es-CO" sz="700" b="1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428625</xdr:colOff>
      <xdr:row>29</xdr:row>
      <xdr:rowOff>161925</xdr:rowOff>
    </xdr:from>
    <xdr:to>
      <xdr:col>7</xdr:col>
      <xdr:colOff>323850</xdr:colOff>
      <xdr:row>29</xdr:row>
      <xdr:rowOff>161925</xdr:rowOff>
    </xdr:to>
    <xdr:cxnSp macro="">
      <xdr:nvCxnSpPr>
        <xdr:cNvPr id="8" name="Conector recto de flecha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5934075" y="1771650"/>
          <a:ext cx="14192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428625</xdr:colOff>
      <xdr:row>51</xdr:row>
      <xdr:rowOff>161925</xdr:rowOff>
    </xdr:from>
    <xdr:to>
      <xdr:col>7</xdr:col>
      <xdr:colOff>323850</xdr:colOff>
      <xdr:row>51</xdr:row>
      <xdr:rowOff>161925</xdr:rowOff>
    </xdr:to>
    <xdr:cxnSp macro="">
      <xdr:nvCxnSpPr>
        <xdr:cNvPr id="9" name="Conector recto de flecha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5934075" y="6858000"/>
          <a:ext cx="14192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428625</xdr:colOff>
      <xdr:row>73</xdr:row>
      <xdr:rowOff>161925</xdr:rowOff>
    </xdr:from>
    <xdr:to>
      <xdr:col>7</xdr:col>
      <xdr:colOff>323850</xdr:colOff>
      <xdr:row>73</xdr:row>
      <xdr:rowOff>161925</xdr:rowOff>
    </xdr:to>
    <xdr:cxnSp macro="">
      <xdr:nvCxnSpPr>
        <xdr:cNvPr id="10" name="Conector recto de flecha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5934075" y="11811000"/>
          <a:ext cx="14192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428625</xdr:colOff>
      <xdr:row>95</xdr:row>
      <xdr:rowOff>161925</xdr:rowOff>
    </xdr:from>
    <xdr:to>
      <xdr:col>7</xdr:col>
      <xdr:colOff>323850</xdr:colOff>
      <xdr:row>95</xdr:row>
      <xdr:rowOff>161925</xdr:rowOff>
    </xdr:to>
    <xdr:cxnSp macro="">
      <xdr:nvCxnSpPr>
        <xdr:cNvPr id="11" name="Conector recto de flecha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5934075" y="16764000"/>
          <a:ext cx="14192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428625</xdr:colOff>
      <xdr:row>117</xdr:row>
      <xdr:rowOff>161925</xdr:rowOff>
    </xdr:from>
    <xdr:to>
      <xdr:col>7</xdr:col>
      <xdr:colOff>323850</xdr:colOff>
      <xdr:row>117</xdr:row>
      <xdr:rowOff>161925</xdr:rowOff>
    </xdr:to>
    <xdr:cxnSp macro="">
      <xdr:nvCxnSpPr>
        <xdr:cNvPr id="12" name="Conector recto de flecha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5934075" y="21717000"/>
          <a:ext cx="14192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428625</xdr:colOff>
      <xdr:row>139</xdr:row>
      <xdr:rowOff>161925</xdr:rowOff>
    </xdr:from>
    <xdr:to>
      <xdr:col>7</xdr:col>
      <xdr:colOff>323850</xdr:colOff>
      <xdr:row>139</xdr:row>
      <xdr:rowOff>161925</xdr:rowOff>
    </xdr:to>
    <xdr:cxnSp macro="">
      <xdr:nvCxnSpPr>
        <xdr:cNvPr id="13" name="Conector recto de flecha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5934075" y="26670000"/>
          <a:ext cx="14192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428625</xdr:colOff>
      <xdr:row>161</xdr:row>
      <xdr:rowOff>161925</xdr:rowOff>
    </xdr:from>
    <xdr:to>
      <xdr:col>7</xdr:col>
      <xdr:colOff>323850</xdr:colOff>
      <xdr:row>161</xdr:row>
      <xdr:rowOff>161925</xdr:rowOff>
    </xdr:to>
    <xdr:cxnSp macro="">
      <xdr:nvCxnSpPr>
        <xdr:cNvPr id="14" name="Conector recto de flecha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5934075" y="31623000"/>
          <a:ext cx="14192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428625</xdr:colOff>
      <xdr:row>183</xdr:row>
      <xdr:rowOff>161925</xdr:rowOff>
    </xdr:from>
    <xdr:to>
      <xdr:col>7</xdr:col>
      <xdr:colOff>323850</xdr:colOff>
      <xdr:row>183</xdr:row>
      <xdr:rowOff>161925</xdr:rowOff>
    </xdr:to>
    <xdr:cxnSp macro="">
      <xdr:nvCxnSpPr>
        <xdr:cNvPr id="15" name="Conector recto de flecha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5934075" y="36442650"/>
          <a:ext cx="14192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428625</xdr:colOff>
      <xdr:row>205</xdr:row>
      <xdr:rowOff>161925</xdr:rowOff>
    </xdr:from>
    <xdr:to>
      <xdr:col>7</xdr:col>
      <xdr:colOff>323850</xdr:colOff>
      <xdr:row>205</xdr:row>
      <xdr:rowOff>161925</xdr:rowOff>
    </xdr:to>
    <xdr:cxnSp macro="">
      <xdr:nvCxnSpPr>
        <xdr:cNvPr id="16" name="Conector recto de flecha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5934075" y="41395650"/>
          <a:ext cx="14192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66674</xdr:colOff>
      <xdr:row>40</xdr:row>
      <xdr:rowOff>28575</xdr:rowOff>
    </xdr:from>
    <xdr:to>
      <xdr:col>14</xdr:col>
      <xdr:colOff>38099</xdr:colOff>
      <xdr:row>40</xdr:row>
      <xdr:rowOff>219075</xdr:rowOff>
    </xdr:to>
    <xdr:sp macro="" textlink="">
      <xdr:nvSpPr>
        <xdr:cNvPr id="18" name="Rectángulo: esquinas redondeadas 1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11363324" y="8972550"/>
          <a:ext cx="733425" cy="1905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700" b="1">
              <a:solidFill>
                <a:schemeClr val="bg1"/>
              </a:solidFill>
            </a:rPr>
            <a:t>IR</a:t>
          </a:r>
          <a:r>
            <a:rPr lang="es-CO" sz="700" b="1" baseline="0">
              <a:solidFill>
                <a:schemeClr val="bg1"/>
              </a:solidFill>
            </a:rPr>
            <a:t> A GRÁFICA</a:t>
          </a:r>
          <a:endParaRPr lang="es-CO" sz="700" b="1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95250</xdr:colOff>
      <xdr:row>29</xdr:row>
      <xdr:rowOff>0</xdr:rowOff>
    </xdr:from>
    <xdr:to>
      <xdr:col>13</xdr:col>
      <xdr:colOff>723900</xdr:colOff>
      <xdr:row>30</xdr:row>
      <xdr:rowOff>66675</xdr:rowOff>
    </xdr:to>
    <xdr:sp macro="" textlink="">
      <xdr:nvSpPr>
        <xdr:cNvPr id="19" name="Rectángulo: esquinas redondeada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11391900" y="6562725"/>
          <a:ext cx="628650" cy="352425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700" b="1">
              <a:solidFill>
                <a:schemeClr val="bg1"/>
              </a:solidFill>
            </a:rPr>
            <a:t>IR A MENÚ</a:t>
          </a:r>
          <a:r>
            <a:rPr lang="es-CO" sz="700" b="1" baseline="0">
              <a:solidFill>
                <a:schemeClr val="bg1"/>
              </a:solidFill>
            </a:rPr>
            <a:t> PRINCIPAL</a:t>
          </a:r>
          <a:endParaRPr lang="es-CO" sz="700" b="1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114299</xdr:colOff>
      <xdr:row>62</xdr:row>
      <xdr:rowOff>28575</xdr:rowOff>
    </xdr:from>
    <xdr:to>
      <xdr:col>14</xdr:col>
      <xdr:colOff>85724</xdr:colOff>
      <xdr:row>62</xdr:row>
      <xdr:rowOff>219075</xdr:rowOff>
    </xdr:to>
    <xdr:sp macro="" textlink="">
      <xdr:nvSpPr>
        <xdr:cNvPr id="20" name="Rectángulo: esquinas redondeadas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11410949" y="13925550"/>
          <a:ext cx="733425" cy="1905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700" b="1">
              <a:solidFill>
                <a:schemeClr val="bg1"/>
              </a:solidFill>
            </a:rPr>
            <a:t>IR</a:t>
          </a:r>
          <a:r>
            <a:rPr lang="es-CO" sz="700" b="1" baseline="0">
              <a:solidFill>
                <a:schemeClr val="bg1"/>
              </a:solidFill>
            </a:rPr>
            <a:t> A GRÁFICA</a:t>
          </a:r>
          <a:endParaRPr lang="es-CO" sz="700" b="1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85725</xdr:colOff>
      <xdr:row>51</xdr:row>
      <xdr:rowOff>0</xdr:rowOff>
    </xdr:from>
    <xdr:to>
      <xdr:col>13</xdr:col>
      <xdr:colOff>714375</xdr:colOff>
      <xdr:row>52</xdr:row>
      <xdr:rowOff>66675</xdr:rowOff>
    </xdr:to>
    <xdr:sp macro="" textlink="">
      <xdr:nvSpPr>
        <xdr:cNvPr id="21" name="Rectángulo: esquinas redondeadas 2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11382375" y="11515725"/>
          <a:ext cx="628650" cy="352425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700" b="1">
              <a:solidFill>
                <a:schemeClr val="bg1"/>
              </a:solidFill>
            </a:rPr>
            <a:t>IR A MENÚ</a:t>
          </a:r>
          <a:r>
            <a:rPr lang="es-CO" sz="700" b="1" baseline="0">
              <a:solidFill>
                <a:schemeClr val="bg1"/>
              </a:solidFill>
            </a:rPr>
            <a:t> PRINCIPAL</a:t>
          </a:r>
          <a:endParaRPr lang="es-CO" sz="700" b="1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123824</xdr:colOff>
      <xdr:row>84</xdr:row>
      <xdr:rowOff>28575</xdr:rowOff>
    </xdr:from>
    <xdr:to>
      <xdr:col>14</xdr:col>
      <xdr:colOff>95249</xdr:colOff>
      <xdr:row>84</xdr:row>
      <xdr:rowOff>219075</xdr:rowOff>
    </xdr:to>
    <xdr:sp macro="" textlink="">
      <xdr:nvSpPr>
        <xdr:cNvPr id="22" name="Rectángulo: esquinas redondeadas 2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1420474" y="18878550"/>
          <a:ext cx="733425" cy="1905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700" b="1">
              <a:solidFill>
                <a:schemeClr val="bg1"/>
              </a:solidFill>
            </a:rPr>
            <a:t>IR</a:t>
          </a:r>
          <a:r>
            <a:rPr lang="es-CO" sz="700" b="1" baseline="0">
              <a:solidFill>
                <a:schemeClr val="bg1"/>
              </a:solidFill>
            </a:rPr>
            <a:t> A GRÁFICA</a:t>
          </a:r>
          <a:endParaRPr lang="es-CO" sz="700" b="1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95250</xdr:colOff>
      <xdr:row>73</xdr:row>
      <xdr:rowOff>0</xdr:rowOff>
    </xdr:from>
    <xdr:to>
      <xdr:col>13</xdr:col>
      <xdr:colOff>723900</xdr:colOff>
      <xdr:row>74</xdr:row>
      <xdr:rowOff>66675</xdr:rowOff>
    </xdr:to>
    <xdr:sp macro="" textlink="">
      <xdr:nvSpPr>
        <xdr:cNvPr id="23" name="Rectángulo: esquinas redondeadas 2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1391900" y="16468725"/>
          <a:ext cx="628650" cy="352425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700" b="1">
              <a:solidFill>
                <a:schemeClr val="bg1"/>
              </a:solidFill>
            </a:rPr>
            <a:t>IR A MENÚ</a:t>
          </a:r>
          <a:r>
            <a:rPr lang="es-CO" sz="700" b="1" baseline="0">
              <a:solidFill>
                <a:schemeClr val="bg1"/>
              </a:solidFill>
            </a:rPr>
            <a:t> PRINCIPAL</a:t>
          </a:r>
          <a:endParaRPr lang="es-CO" sz="700" b="1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123824</xdr:colOff>
      <xdr:row>106</xdr:row>
      <xdr:rowOff>28575</xdr:rowOff>
    </xdr:from>
    <xdr:to>
      <xdr:col>14</xdr:col>
      <xdr:colOff>95249</xdr:colOff>
      <xdr:row>106</xdr:row>
      <xdr:rowOff>219075</xdr:rowOff>
    </xdr:to>
    <xdr:sp macro="" textlink="">
      <xdr:nvSpPr>
        <xdr:cNvPr id="24" name="Rectángulo: esquinas redondeadas 2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11420474" y="23831550"/>
          <a:ext cx="733425" cy="1905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700" b="1">
              <a:solidFill>
                <a:schemeClr val="bg1"/>
              </a:solidFill>
            </a:rPr>
            <a:t>IR</a:t>
          </a:r>
          <a:r>
            <a:rPr lang="es-CO" sz="700" b="1" baseline="0">
              <a:solidFill>
                <a:schemeClr val="bg1"/>
              </a:solidFill>
            </a:rPr>
            <a:t> A GRÁFICA</a:t>
          </a:r>
          <a:endParaRPr lang="es-CO" sz="700" b="1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95250</xdr:colOff>
      <xdr:row>95</xdr:row>
      <xdr:rowOff>0</xdr:rowOff>
    </xdr:from>
    <xdr:to>
      <xdr:col>13</xdr:col>
      <xdr:colOff>723900</xdr:colOff>
      <xdr:row>96</xdr:row>
      <xdr:rowOff>66675</xdr:rowOff>
    </xdr:to>
    <xdr:sp macro="" textlink="">
      <xdr:nvSpPr>
        <xdr:cNvPr id="25" name="Rectángulo: esquinas redondeadas 2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11391900" y="21421725"/>
          <a:ext cx="628650" cy="352425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700" b="1">
              <a:solidFill>
                <a:schemeClr val="bg1"/>
              </a:solidFill>
            </a:rPr>
            <a:t>IR A MENÚ</a:t>
          </a:r>
          <a:r>
            <a:rPr lang="es-CO" sz="700" b="1" baseline="0">
              <a:solidFill>
                <a:schemeClr val="bg1"/>
              </a:solidFill>
            </a:rPr>
            <a:t> PRINCIPAL</a:t>
          </a:r>
          <a:endParaRPr lang="es-CO" sz="700" b="1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123824</xdr:colOff>
      <xdr:row>128</xdr:row>
      <xdr:rowOff>28575</xdr:rowOff>
    </xdr:from>
    <xdr:to>
      <xdr:col>14</xdr:col>
      <xdr:colOff>95249</xdr:colOff>
      <xdr:row>128</xdr:row>
      <xdr:rowOff>219075</xdr:rowOff>
    </xdr:to>
    <xdr:sp macro="" textlink="">
      <xdr:nvSpPr>
        <xdr:cNvPr id="26" name="Rectángulo: esquinas redondeadas 2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1420474" y="28784550"/>
          <a:ext cx="733425" cy="1905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700" b="1">
              <a:solidFill>
                <a:schemeClr val="bg1"/>
              </a:solidFill>
            </a:rPr>
            <a:t>IR</a:t>
          </a:r>
          <a:r>
            <a:rPr lang="es-CO" sz="700" b="1" baseline="0">
              <a:solidFill>
                <a:schemeClr val="bg1"/>
              </a:solidFill>
            </a:rPr>
            <a:t> A GRÁFICA</a:t>
          </a:r>
          <a:endParaRPr lang="es-CO" sz="700" b="1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95250</xdr:colOff>
      <xdr:row>117</xdr:row>
      <xdr:rowOff>0</xdr:rowOff>
    </xdr:from>
    <xdr:to>
      <xdr:col>13</xdr:col>
      <xdr:colOff>723900</xdr:colOff>
      <xdr:row>118</xdr:row>
      <xdr:rowOff>66675</xdr:rowOff>
    </xdr:to>
    <xdr:sp macro="" textlink="">
      <xdr:nvSpPr>
        <xdr:cNvPr id="27" name="Rectángulo: esquinas redondeadas 2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11391900" y="26374725"/>
          <a:ext cx="628650" cy="352425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700" b="1">
              <a:solidFill>
                <a:schemeClr val="bg1"/>
              </a:solidFill>
            </a:rPr>
            <a:t>IR A MENÚ</a:t>
          </a:r>
          <a:r>
            <a:rPr lang="es-CO" sz="700" b="1" baseline="0">
              <a:solidFill>
                <a:schemeClr val="bg1"/>
              </a:solidFill>
            </a:rPr>
            <a:t> PRINCIPAL</a:t>
          </a:r>
          <a:endParaRPr lang="es-CO" sz="700" b="1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123824</xdr:colOff>
      <xdr:row>150</xdr:row>
      <xdr:rowOff>28575</xdr:rowOff>
    </xdr:from>
    <xdr:to>
      <xdr:col>14</xdr:col>
      <xdr:colOff>95249</xdr:colOff>
      <xdr:row>150</xdr:row>
      <xdr:rowOff>219075</xdr:rowOff>
    </xdr:to>
    <xdr:sp macro="" textlink="">
      <xdr:nvSpPr>
        <xdr:cNvPr id="28" name="Rectángulo: esquinas redondeadas 2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11420474" y="33737550"/>
          <a:ext cx="733425" cy="1905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700" b="1">
              <a:solidFill>
                <a:schemeClr val="bg1"/>
              </a:solidFill>
            </a:rPr>
            <a:t>IR</a:t>
          </a:r>
          <a:r>
            <a:rPr lang="es-CO" sz="700" b="1" baseline="0">
              <a:solidFill>
                <a:schemeClr val="bg1"/>
              </a:solidFill>
            </a:rPr>
            <a:t> A GRÁFICA</a:t>
          </a:r>
          <a:endParaRPr lang="es-CO" sz="700" b="1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95250</xdr:colOff>
      <xdr:row>139</xdr:row>
      <xdr:rowOff>0</xdr:rowOff>
    </xdr:from>
    <xdr:to>
      <xdr:col>13</xdr:col>
      <xdr:colOff>723900</xdr:colOff>
      <xdr:row>140</xdr:row>
      <xdr:rowOff>66675</xdr:rowOff>
    </xdr:to>
    <xdr:sp macro="" textlink="">
      <xdr:nvSpPr>
        <xdr:cNvPr id="29" name="Rectángulo: esquinas redondeadas 2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11391900" y="31327725"/>
          <a:ext cx="628650" cy="352425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700" b="1">
              <a:solidFill>
                <a:schemeClr val="bg1"/>
              </a:solidFill>
            </a:rPr>
            <a:t>IR A MENÚ</a:t>
          </a:r>
          <a:r>
            <a:rPr lang="es-CO" sz="700" b="1" baseline="0">
              <a:solidFill>
                <a:schemeClr val="bg1"/>
              </a:solidFill>
            </a:rPr>
            <a:t> PRINCIPAL</a:t>
          </a:r>
          <a:endParaRPr lang="es-CO" sz="700" b="1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123824</xdr:colOff>
      <xdr:row>172</xdr:row>
      <xdr:rowOff>28575</xdr:rowOff>
    </xdr:from>
    <xdr:to>
      <xdr:col>14</xdr:col>
      <xdr:colOff>95249</xdr:colOff>
      <xdr:row>172</xdr:row>
      <xdr:rowOff>219075</xdr:rowOff>
    </xdr:to>
    <xdr:sp macro="" textlink="">
      <xdr:nvSpPr>
        <xdr:cNvPr id="30" name="Rectángulo: esquinas redondeadas 2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11420474" y="38690550"/>
          <a:ext cx="733425" cy="1905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700" b="1">
              <a:solidFill>
                <a:schemeClr val="bg1"/>
              </a:solidFill>
            </a:rPr>
            <a:t>IR</a:t>
          </a:r>
          <a:r>
            <a:rPr lang="es-CO" sz="700" b="1" baseline="0">
              <a:solidFill>
                <a:schemeClr val="bg1"/>
              </a:solidFill>
            </a:rPr>
            <a:t> A GRÁFICA</a:t>
          </a:r>
          <a:endParaRPr lang="es-CO" sz="700" b="1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95250</xdr:colOff>
      <xdr:row>161</xdr:row>
      <xdr:rowOff>0</xdr:rowOff>
    </xdr:from>
    <xdr:to>
      <xdr:col>13</xdr:col>
      <xdr:colOff>723900</xdr:colOff>
      <xdr:row>162</xdr:row>
      <xdr:rowOff>66675</xdr:rowOff>
    </xdr:to>
    <xdr:sp macro="" textlink="">
      <xdr:nvSpPr>
        <xdr:cNvPr id="31" name="Rectángulo: esquinas redondeadas 3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11391900" y="36280725"/>
          <a:ext cx="628650" cy="352425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700" b="1">
              <a:solidFill>
                <a:schemeClr val="bg1"/>
              </a:solidFill>
            </a:rPr>
            <a:t>IR A MENÚ</a:t>
          </a:r>
          <a:r>
            <a:rPr lang="es-CO" sz="700" b="1" baseline="0">
              <a:solidFill>
                <a:schemeClr val="bg1"/>
              </a:solidFill>
            </a:rPr>
            <a:t> PRINCIPAL</a:t>
          </a:r>
          <a:endParaRPr lang="es-CO" sz="700" b="1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123824</xdr:colOff>
      <xdr:row>194</xdr:row>
      <xdr:rowOff>28575</xdr:rowOff>
    </xdr:from>
    <xdr:to>
      <xdr:col>14</xdr:col>
      <xdr:colOff>95249</xdr:colOff>
      <xdr:row>194</xdr:row>
      <xdr:rowOff>219075</xdr:rowOff>
    </xdr:to>
    <xdr:sp macro="" textlink="">
      <xdr:nvSpPr>
        <xdr:cNvPr id="32" name="Rectángulo: esquinas redondeadas 3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11420474" y="43643550"/>
          <a:ext cx="733425" cy="1905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700" b="1">
              <a:solidFill>
                <a:schemeClr val="bg1"/>
              </a:solidFill>
            </a:rPr>
            <a:t>IR</a:t>
          </a:r>
          <a:r>
            <a:rPr lang="es-CO" sz="700" b="1" baseline="0">
              <a:solidFill>
                <a:schemeClr val="bg1"/>
              </a:solidFill>
            </a:rPr>
            <a:t> A GRÁFICA</a:t>
          </a:r>
          <a:endParaRPr lang="es-CO" sz="700" b="1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95250</xdr:colOff>
      <xdr:row>183</xdr:row>
      <xdr:rowOff>0</xdr:rowOff>
    </xdr:from>
    <xdr:to>
      <xdr:col>13</xdr:col>
      <xdr:colOff>723900</xdr:colOff>
      <xdr:row>184</xdr:row>
      <xdr:rowOff>66675</xdr:rowOff>
    </xdr:to>
    <xdr:sp macro="" textlink="">
      <xdr:nvSpPr>
        <xdr:cNvPr id="33" name="Rectángulo: esquinas redondeadas 3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11391900" y="41233725"/>
          <a:ext cx="628650" cy="352425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700" b="1">
              <a:solidFill>
                <a:schemeClr val="bg1"/>
              </a:solidFill>
            </a:rPr>
            <a:t>IR A MENÚ</a:t>
          </a:r>
          <a:r>
            <a:rPr lang="es-CO" sz="700" b="1" baseline="0">
              <a:solidFill>
                <a:schemeClr val="bg1"/>
              </a:solidFill>
            </a:rPr>
            <a:t> PRINCIPAL</a:t>
          </a:r>
          <a:endParaRPr lang="es-CO" sz="700" b="1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123824</xdr:colOff>
      <xdr:row>216</xdr:row>
      <xdr:rowOff>28575</xdr:rowOff>
    </xdr:from>
    <xdr:to>
      <xdr:col>14</xdr:col>
      <xdr:colOff>95249</xdr:colOff>
      <xdr:row>216</xdr:row>
      <xdr:rowOff>219075</xdr:rowOff>
    </xdr:to>
    <xdr:sp macro="" textlink="">
      <xdr:nvSpPr>
        <xdr:cNvPr id="34" name="Rectángulo: esquinas redondeadas 3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11420474" y="48596550"/>
          <a:ext cx="733425" cy="1905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700" b="1">
              <a:solidFill>
                <a:schemeClr val="bg1"/>
              </a:solidFill>
            </a:rPr>
            <a:t>IR</a:t>
          </a:r>
          <a:r>
            <a:rPr lang="es-CO" sz="700" b="1" baseline="0">
              <a:solidFill>
                <a:schemeClr val="bg1"/>
              </a:solidFill>
            </a:rPr>
            <a:t> A GRÁFICA</a:t>
          </a:r>
          <a:endParaRPr lang="es-CO" sz="700" b="1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95250</xdr:colOff>
      <xdr:row>205</xdr:row>
      <xdr:rowOff>0</xdr:rowOff>
    </xdr:from>
    <xdr:to>
      <xdr:col>13</xdr:col>
      <xdr:colOff>723900</xdr:colOff>
      <xdr:row>206</xdr:row>
      <xdr:rowOff>66675</xdr:rowOff>
    </xdr:to>
    <xdr:sp macro="" textlink="">
      <xdr:nvSpPr>
        <xdr:cNvPr id="35" name="Rectángulo: esquinas redondeadas 3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11391900" y="46186725"/>
          <a:ext cx="628650" cy="352425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700" b="1">
              <a:solidFill>
                <a:schemeClr val="bg1"/>
              </a:solidFill>
            </a:rPr>
            <a:t>IR A MENÚ</a:t>
          </a:r>
          <a:r>
            <a:rPr lang="es-CO" sz="700" b="1" baseline="0">
              <a:solidFill>
                <a:schemeClr val="bg1"/>
              </a:solidFill>
            </a:rPr>
            <a:t> PRINCIPAL</a:t>
          </a:r>
          <a:endParaRPr lang="es-CO" sz="700" b="1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7</xdr:row>
      <xdr:rowOff>161925</xdr:rowOff>
    </xdr:from>
    <xdr:to>
      <xdr:col>7</xdr:col>
      <xdr:colOff>323850</xdr:colOff>
      <xdr:row>7</xdr:row>
      <xdr:rowOff>161925</xdr:rowOff>
    </xdr:to>
    <xdr:cxnSp macro="">
      <xdr:nvCxnSpPr>
        <xdr:cNvPr id="2" name="Conector recto de flecha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5934075" y="1123950"/>
          <a:ext cx="14192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114299</xdr:colOff>
      <xdr:row>21</xdr:row>
      <xdr:rowOff>95250</xdr:rowOff>
    </xdr:from>
    <xdr:to>
      <xdr:col>14</xdr:col>
      <xdr:colOff>85724</xdr:colOff>
      <xdr:row>22</xdr:row>
      <xdr:rowOff>219075</xdr:rowOff>
    </xdr:to>
    <xdr:sp macro="" textlink="">
      <xdr:nvSpPr>
        <xdr:cNvPr id="5" name="Rectángulo: esquinas redondeada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1229974" y="3800475"/>
          <a:ext cx="733425" cy="32385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700" b="1">
              <a:solidFill>
                <a:schemeClr val="bg1"/>
              </a:solidFill>
            </a:rPr>
            <a:t>IR</a:t>
          </a:r>
          <a:r>
            <a:rPr lang="es-CO" sz="700" b="1" baseline="0">
              <a:solidFill>
                <a:schemeClr val="bg1"/>
              </a:solidFill>
            </a:rPr>
            <a:t> A GRÁFICA</a:t>
          </a:r>
          <a:endParaRPr lang="es-CO" sz="700" b="1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152400</xdr:colOff>
      <xdr:row>8</xdr:row>
      <xdr:rowOff>76200</xdr:rowOff>
    </xdr:from>
    <xdr:to>
      <xdr:col>14</xdr:col>
      <xdr:colOff>19050</xdr:colOff>
      <xdr:row>10</xdr:row>
      <xdr:rowOff>38100</xdr:rowOff>
    </xdr:to>
    <xdr:sp macro="" textlink="">
      <xdr:nvSpPr>
        <xdr:cNvPr id="6" name="Rectángulo: esquinas redondeadas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1610975" y="1295400"/>
          <a:ext cx="628650" cy="352425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700" b="1">
              <a:solidFill>
                <a:schemeClr val="bg1"/>
              </a:solidFill>
            </a:rPr>
            <a:t>IR A MENÚ</a:t>
          </a:r>
          <a:r>
            <a:rPr lang="es-CO" sz="700" b="1" baseline="0">
              <a:solidFill>
                <a:schemeClr val="bg1"/>
              </a:solidFill>
            </a:rPr>
            <a:t> PRINCIPAL</a:t>
          </a:r>
          <a:endParaRPr lang="es-CO" sz="700" b="1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428625</xdr:colOff>
      <xdr:row>32</xdr:row>
      <xdr:rowOff>161925</xdr:rowOff>
    </xdr:from>
    <xdr:to>
      <xdr:col>7</xdr:col>
      <xdr:colOff>323850</xdr:colOff>
      <xdr:row>32</xdr:row>
      <xdr:rowOff>161925</xdr:rowOff>
    </xdr:to>
    <xdr:cxnSp macro="">
      <xdr:nvCxnSpPr>
        <xdr:cNvPr id="9" name="Conector recto de flecha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6076950" y="1676400"/>
          <a:ext cx="14192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428625</xdr:colOff>
      <xdr:row>57</xdr:row>
      <xdr:rowOff>161925</xdr:rowOff>
    </xdr:from>
    <xdr:to>
      <xdr:col>7</xdr:col>
      <xdr:colOff>323850</xdr:colOff>
      <xdr:row>57</xdr:row>
      <xdr:rowOff>161925</xdr:rowOff>
    </xdr:to>
    <xdr:cxnSp macro="">
      <xdr:nvCxnSpPr>
        <xdr:cNvPr id="10" name="Conector recto de flecha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6076950" y="7162800"/>
          <a:ext cx="14192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428625</xdr:colOff>
      <xdr:row>82</xdr:row>
      <xdr:rowOff>161925</xdr:rowOff>
    </xdr:from>
    <xdr:to>
      <xdr:col>7</xdr:col>
      <xdr:colOff>323850</xdr:colOff>
      <xdr:row>82</xdr:row>
      <xdr:rowOff>161925</xdr:rowOff>
    </xdr:to>
    <xdr:cxnSp macro="">
      <xdr:nvCxnSpPr>
        <xdr:cNvPr id="11" name="Conector recto de flecha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6076950" y="12515850"/>
          <a:ext cx="14192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428625</xdr:colOff>
      <xdr:row>107</xdr:row>
      <xdr:rowOff>161925</xdr:rowOff>
    </xdr:from>
    <xdr:to>
      <xdr:col>7</xdr:col>
      <xdr:colOff>323850</xdr:colOff>
      <xdr:row>107</xdr:row>
      <xdr:rowOff>161925</xdr:rowOff>
    </xdr:to>
    <xdr:cxnSp macro="">
      <xdr:nvCxnSpPr>
        <xdr:cNvPr id="12" name="Conector recto de flecha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6076950" y="17868900"/>
          <a:ext cx="14192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428625</xdr:colOff>
      <xdr:row>132</xdr:row>
      <xdr:rowOff>161925</xdr:rowOff>
    </xdr:from>
    <xdr:to>
      <xdr:col>7</xdr:col>
      <xdr:colOff>323850</xdr:colOff>
      <xdr:row>132</xdr:row>
      <xdr:rowOff>161925</xdr:rowOff>
    </xdr:to>
    <xdr:cxnSp macro="">
      <xdr:nvCxnSpPr>
        <xdr:cNvPr id="13" name="Conector recto de flecha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6076950" y="23221950"/>
          <a:ext cx="14192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428625</xdr:colOff>
      <xdr:row>157</xdr:row>
      <xdr:rowOff>161925</xdr:rowOff>
    </xdr:from>
    <xdr:to>
      <xdr:col>7</xdr:col>
      <xdr:colOff>323850</xdr:colOff>
      <xdr:row>157</xdr:row>
      <xdr:rowOff>161925</xdr:rowOff>
    </xdr:to>
    <xdr:cxnSp macro="">
      <xdr:nvCxnSpPr>
        <xdr:cNvPr id="14" name="Conector recto de flecha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6076950" y="28575000"/>
          <a:ext cx="14192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428625</xdr:colOff>
      <xdr:row>182</xdr:row>
      <xdr:rowOff>161925</xdr:rowOff>
    </xdr:from>
    <xdr:to>
      <xdr:col>7</xdr:col>
      <xdr:colOff>323850</xdr:colOff>
      <xdr:row>182</xdr:row>
      <xdr:rowOff>161925</xdr:rowOff>
    </xdr:to>
    <xdr:cxnSp macro="">
      <xdr:nvCxnSpPr>
        <xdr:cNvPr id="15" name="Conector recto de flecha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6076950" y="33928050"/>
          <a:ext cx="14192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428625</xdr:colOff>
      <xdr:row>207</xdr:row>
      <xdr:rowOff>161925</xdr:rowOff>
    </xdr:from>
    <xdr:to>
      <xdr:col>7</xdr:col>
      <xdr:colOff>323850</xdr:colOff>
      <xdr:row>207</xdr:row>
      <xdr:rowOff>161925</xdr:rowOff>
    </xdr:to>
    <xdr:cxnSp macro="">
      <xdr:nvCxnSpPr>
        <xdr:cNvPr id="16" name="Conector recto de flecha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6076950" y="39147750"/>
          <a:ext cx="14192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428625</xdr:colOff>
      <xdr:row>232</xdr:row>
      <xdr:rowOff>161925</xdr:rowOff>
    </xdr:from>
    <xdr:to>
      <xdr:col>7</xdr:col>
      <xdr:colOff>323850</xdr:colOff>
      <xdr:row>232</xdr:row>
      <xdr:rowOff>161925</xdr:rowOff>
    </xdr:to>
    <xdr:cxnSp macro="">
      <xdr:nvCxnSpPr>
        <xdr:cNvPr id="17" name="Conector recto de flecha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6076950" y="44500800"/>
          <a:ext cx="14192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123824</xdr:colOff>
      <xdr:row>44</xdr:row>
      <xdr:rowOff>19050</xdr:rowOff>
    </xdr:from>
    <xdr:to>
      <xdr:col>14</xdr:col>
      <xdr:colOff>95249</xdr:colOff>
      <xdr:row>45</xdr:row>
      <xdr:rowOff>19050</xdr:rowOff>
    </xdr:to>
    <xdr:sp macro="" textlink="">
      <xdr:nvSpPr>
        <xdr:cNvPr id="18" name="Rectángulo: esquinas redondeadas 1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1658599" y="9277350"/>
          <a:ext cx="733425" cy="1905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700" b="1">
              <a:solidFill>
                <a:schemeClr val="bg1"/>
              </a:solidFill>
            </a:rPr>
            <a:t>IR</a:t>
          </a:r>
          <a:r>
            <a:rPr lang="es-CO" sz="700" b="1" baseline="0">
              <a:solidFill>
                <a:schemeClr val="bg1"/>
              </a:solidFill>
            </a:rPr>
            <a:t> A GRÁFICA</a:t>
          </a:r>
          <a:endParaRPr lang="es-CO" sz="700" b="1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95250</xdr:colOff>
      <xdr:row>32</xdr:row>
      <xdr:rowOff>0</xdr:rowOff>
    </xdr:from>
    <xdr:to>
      <xdr:col>13</xdr:col>
      <xdr:colOff>723900</xdr:colOff>
      <xdr:row>33</xdr:row>
      <xdr:rowOff>66675</xdr:rowOff>
    </xdr:to>
    <xdr:sp macro="" textlink="">
      <xdr:nvSpPr>
        <xdr:cNvPr id="19" name="Rectángulo: esquinas redondeada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11630025" y="6867525"/>
          <a:ext cx="628650" cy="352425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700" b="1">
              <a:solidFill>
                <a:schemeClr val="bg1"/>
              </a:solidFill>
            </a:rPr>
            <a:t>IR A MENÚ</a:t>
          </a:r>
          <a:r>
            <a:rPr lang="es-CO" sz="700" b="1" baseline="0">
              <a:solidFill>
                <a:schemeClr val="bg1"/>
              </a:solidFill>
            </a:rPr>
            <a:t> PRINCIPAL</a:t>
          </a:r>
          <a:endParaRPr lang="es-CO" sz="700" b="1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123824</xdr:colOff>
      <xdr:row>69</xdr:row>
      <xdr:rowOff>19050</xdr:rowOff>
    </xdr:from>
    <xdr:to>
      <xdr:col>14</xdr:col>
      <xdr:colOff>95249</xdr:colOff>
      <xdr:row>70</xdr:row>
      <xdr:rowOff>19050</xdr:rowOff>
    </xdr:to>
    <xdr:sp macro="" textlink="">
      <xdr:nvSpPr>
        <xdr:cNvPr id="20" name="Rectángulo: esquinas redondeadas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11658599" y="14630400"/>
          <a:ext cx="733425" cy="1905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700" b="1">
              <a:solidFill>
                <a:schemeClr val="bg1"/>
              </a:solidFill>
            </a:rPr>
            <a:t>IR</a:t>
          </a:r>
          <a:r>
            <a:rPr lang="es-CO" sz="700" b="1" baseline="0">
              <a:solidFill>
                <a:schemeClr val="bg1"/>
              </a:solidFill>
            </a:rPr>
            <a:t> A GRÁFICA</a:t>
          </a:r>
          <a:endParaRPr lang="es-CO" sz="700" b="1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95250</xdr:colOff>
      <xdr:row>57</xdr:row>
      <xdr:rowOff>0</xdr:rowOff>
    </xdr:from>
    <xdr:to>
      <xdr:col>13</xdr:col>
      <xdr:colOff>723900</xdr:colOff>
      <xdr:row>58</xdr:row>
      <xdr:rowOff>66675</xdr:rowOff>
    </xdr:to>
    <xdr:sp macro="" textlink="">
      <xdr:nvSpPr>
        <xdr:cNvPr id="21" name="Rectángulo: esquinas redondeadas 2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11630025" y="12220575"/>
          <a:ext cx="628650" cy="352425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700" b="1">
              <a:solidFill>
                <a:schemeClr val="bg1"/>
              </a:solidFill>
            </a:rPr>
            <a:t>IR A MENÚ</a:t>
          </a:r>
          <a:r>
            <a:rPr lang="es-CO" sz="700" b="1" baseline="0">
              <a:solidFill>
                <a:schemeClr val="bg1"/>
              </a:solidFill>
            </a:rPr>
            <a:t> PRINCIPAL</a:t>
          </a:r>
          <a:endParaRPr lang="es-CO" sz="700" b="1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123824</xdr:colOff>
      <xdr:row>94</xdr:row>
      <xdr:rowOff>19050</xdr:rowOff>
    </xdr:from>
    <xdr:to>
      <xdr:col>14</xdr:col>
      <xdr:colOff>95249</xdr:colOff>
      <xdr:row>95</xdr:row>
      <xdr:rowOff>19050</xdr:rowOff>
    </xdr:to>
    <xdr:sp macro="" textlink="">
      <xdr:nvSpPr>
        <xdr:cNvPr id="22" name="Rectángulo: esquinas redondeadas 2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11658599" y="19983450"/>
          <a:ext cx="733425" cy="1905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700" b="1">
              <a:solidFill>
                <a:schemeClr val="bg1"/>
              </a:solidFill>
            </a:rPr>
            <a:t>IR</a:t>
          </a:r>
          <a:r>
            <a:rPr lang="es-CO" sz="700" b="1" baseline="0">
              <a:solidFill>
                <a:schemeClr val="bg1"/>
              </a:solidFill>
            </a:rPr>
            <a:t> A GRÁFICA</a:t>
          </a:r>
          <a:endParaRPr lang="es-CO" sz="700" b="1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95250</xdr:colOff>
      <xdr:row>82</xdr:row>
      <xdr:rowOff>0</xdr:rowOff>
    </xdr:from>
    <xdr:to>
      <xdr:col>13</xdr:col>
      <xdr:colOff>723900</xdr:colOff>
      <xdr:row>83</xdr:row>
      <xdr:rowOff>66675</xdr:rowOff>
    </xdr:to>
    <xdr:sp macro="" textlink="">
      <xdr:nvSpPr>
        <xdr:cNvPr id="23" name="Rectángulo: esquinas redondeadas 2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11630025" y="17573625"/>
          <a:ext cx="628650" cy="352425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700" b="1">
              <a:solidFill>
                <a:schemeClr val="bg1"/>
              </a:solidFill>
            </a:rPr>
            <a:t>IR A MENÚ</a:t>
          </a:r>
          <a:r>
            <a:rPr lang="es-CO" sz="700" b="1" baseline="0">
              <a:solidFill>
                <a:schemeClr val="bg1"/>
              </a:solidFill>
            </a:rPr>
            <a:t> PRINCIPAL</a:t>
          </a:r>
          <a:endParaRPr lang="es-CO" sz="700" b="1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123824</xdr:colOff>
      <xdr:row>119</xdr:row>
      <xdr:rowOff>19050</xdr:rowOff>
    </xdr:from>
    <xdr:to>
      <xdr:col>14</xdr:col>
      <xdr:colOff>95249</xdr:colOff>
      <xdr:row>120</xdr:row>
      <xdr:rowOff>19050</xdr:rowOff>
    </xdr:to>
    <xdr:sp macro="" textlink="">
      <xdr:nvSpPr>
        <xdr:cNvPr id="24" name="Rectángulo: esquinas redondeadas 2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11658599" y="25336500"/>
          <a:ext cx="733425" cy="1905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700" b="1">
              <a:solidFill>
                <a:schemeClr val="bg1"/>
              </a:solidFill>
            </a:rPr>
            <a:t>IR</a:t>
          </a:r>
          <a:r>
            <a:rPr lang="es-CO" sz="700" b="1" baseline="0">
              <a:solidFill>
                <a:schemeClr val="bg1"/>
              </a:solidFill>
            </a:rPr>
            <a:t> A GRÁFICA</a:t>
          </a:r>
          <a:endParaRPr lang="es-CO" sz="700" b="1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95250</xdr:colOff>
      <xdr:row>107</xdr:row>
      <xdr:rowOff>0</xdr:rowOff>
    </xdr:from>
    <xdr:to>
      <xdr:col>13</xdr:col>
      <xdr:colOff>723900</xdr:colOff>
      <xdr:row>108</xdr:row>
      <xdr:rowOff>66675</xdr:rowOff>
    </xdr:to>
    <xdr:sp macro="" textlink="">
      <xdr:nvSpPr>
        <xdr:cNvPr id="25" name="Rectángulo: esquinas redondeadas 2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11630025" y="22926675"/>
          <a:ext cx="628650" cy="352425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700" b="1">
              <a:solidFill>
                <a:schemeClr val="bg1"/>
              </a:solidFill>
            </a:rPr>
            <a:t>IR A MENÚ</a:t>
          </a:r>
          <a:r>
            <a:rPr lang="es-CO" sz="700" b="1" baseline="0">
              <a:solidFill>
                <a:schemeClr val="bg1"/>
              </a:solidFill>
            </a:rPr>
            <a:t> PRINCIPAL</a:t>
          </a:r>
          <a:endParaRPr lang="es-CO" sz="700" b="1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123824</xdr:colOff>
      <xdr:row>144</xdr:row>
      <xdr:rowOff>19050</xdr:rowOff>
    </xdr:from>
    <xdr:to>
      <xdr:col>14</xdr:col>
      <xdr:colOff>95249</xdr:colOff>
      <xdr:row>145</xdr:row>
      <xdr:rowOff>19050</xdr:rowOff>
    </xdr:to>
    <xdr:sp macro="" textlink="">
      <xdr:nvSpPr>
        <xdr:cNvPr id="26" name="Rectángulo: esquinas redondeadas 2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11658599" y="30689550"/>
          <a:ext cx="733425" cy="1905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700" b="1">
              <a:solidFill>
                <a:schemeClr val="bg1"/>
              </a:solidFill>
            </a:rPr>
            <a:t>IR</a:t>
          </a:r>
          <a:r>
            <a:rPr lang="es-CO" sz="700" b="1" baseline="0">
              <a:solidFill>
                <a:schemeClr val="bg1"/>
              </a:solidFill>
            </a:rPr>
            <a:t> A GRÁFICA</a:t>
          </a:r>
          <a:endParaRPr lang="es-CO" sz="700" b="1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95250</xdr:colOff>
      <xdr:row>132</xdr:row>
      <xdr:rowOff>0</xdr:rowOff>
    </xdr:from>
    <xdr:to>
      <xdr:col>13</xdr:col>
      <xdr:colOff>723900</xdr:colOff>
      <xdr:row>133</xdr:row>
      <xdr:rowOff>66675</xdr:rowOff>
    </xdr:to>
    <xdr:sp macro="" textlink="">
      <xdr:nvSpPr>
        <xdr:cNvPr id="27" name="Rectángulo: esquinas redondeadas 2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11630025" y="28279725"/>
          <a:ext cx="628650" cy="352425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700" b="1">
              <a:solidFill>
                <a:schemeClr val="bg1"/>
              </a:solidFill>
            </a:rPr>
            <a:t>IR A MENÚ</a:t>
          </a:r>
          <a:r>
            <a:rPr lang="es-CO" sz="700" b="1" baseline="0">
              <a:solidFill>
                <a:schemeClr val="bg1"/>
              </a:solidFill>
            </a:rPr>
            <a:t> PRINCIPAL</a:t>
          </a:r>
          <a:endParaRPr lang="es-CO" sz="700" b="1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123824</xdr:colOff>
      <xdr:row>169</xdr:row>
      <xdr:rowOff>19050</xdr:rowOff>
    </xdr:from>
    <xdr:to>
      <xdr:col>14</xdr:col>
      <xdr:colOff>95249</xdr:colOff>
      <xdr:row>170</xdr:row>
      <xdr:rowOff>19050</xdr:rowOff>
    </xdr:to>
    <xdr:sp macro="" textlink="">
      <xdr:nvSpPr>
        <xdr:cNvPr id="28" name="Rectángulo: esquinas redondeadas 2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11658599" y="36042600"/>
          <a:ext cx="733425" cy="1905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700" b="1">
              <a:solidFill>
                <a:schemeClr val="bg1"/>
              </a:solidFill>
            </a:rPr>
            <a:t>IR</a:t>
          </a:r>
          <a:r>
            <a:rPr lang="es-CO" sz="700" b="1" baseline="0">
              <a:solidFill>
                <a:schemeClr val="bg1"/>
              </a:solidFill>
            </a:rPr>
            <a:t> A GRÁFICA</a:t>
          </a:r>
          <a:endParaRPr lang="es-CO" sz="700" b="1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95250</xdr:colOff>
      <xdr:row>157</xdr:row>
      <xdr:rowOff>0</xdr:rowOff>
    </xdr:from>
    <xdr:to>
      <xdr:col>13</xdr:col>
      <xdr:colOff>723900</xdr:colOff>
      <xdr:row>158</xdr:row>
      <xdr:rowOff>66675</xdr:rowOff>
    </xdr:to>
    <xdr:sp macro="" textlink="">
      <xdr:nvSpPr>
        <xdr:cNvPr id="29" name="Rectángulo: esquinas redondeadas 2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11630025" y="33632775"/>
          <a:ext cx="628650" cy="352425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700" b="1">
              <a:solidFill>
                <a:schemeClr val="bg1"/>
              </a:solidFill>
            </a:rPr>
            <a:t>IR A MENÚ</a:t>
          </a:r>
          <a:r>
            <a:rPr lang="es-CO" sz="700" b="1" baseline="0">
              <a:solidFill>
                <a:schemeClr val="bg1"/>
              </a:solidFill>
            </a:rPr>
            <a:t> PRINCIPAL</a:t>
          </a:r>
          <a:endParaRPr lang="es-CO" sz="700" b="1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123824</xdr:colOff>
      <xdr:row>194</xdr:row>
      <xdr:rowOff>19050</xdr:rowOff>
    </xdr:from>
    <xdr:to>
      <xdr:col>14</xdr:col>
      <xdr:colOff>95249</xdr:colOff>
      <xdr:row>195</xdr:row>
      <xdr:rowOff>19050</xdr:rowOff>
    </xdr:to>
    <xdr:sp macro="" textlink="">
      <xdr:nvSpPr>
        <xdr:cNvPr id="30" name="Rectángulo: esquinas redondeadas 2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11658599" y="41395650"/>
          <a:ext cx="733425" cy="1905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700" b="1">
              <a:solidFill>
                <a:schemeClr val="bg1"/>
              </a:solidFill>
            </a:rPr>
            <a:t>IR</a:t>
          </a:r>
          <a:r>
            <a:rPr lang="es-CO" sz="700" b="1" baseline="0">
              <a:solidFill>
                <a:schemeClr val="bg1"/>
              </a:solidFill>
            </a:rPr>
            <a:t> A GRÁFICA</a:t>
          </a:r>
          <a:endParaRPr lang="es-CO" sz="700" b="1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95250</xdr:colOff>
      <xdr:row>182</xdr:row>
      <xdr:rowOff>0</xdr:rowOff>
    </xdr:from>
    <xdr:to>
      <xdr:col>13</xdr:col>
      <xdr:colOff>723900</xdr:colOff>
      <xdr:row>183</xdr:row>
      <xdr:rowOff>66675</xdr:rowOff>
    </xdr:to>
    <xdr:sp macro="" textlink="">
      <xdr:nvSpPr>
        <xdr:cNvPr id="31" name="Rectángulo: esquinas redondeadas 3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11630025" y="38985825"/>
          <a:ext cx="628650" cy="352425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700" b="1">
              <a:solidFill>
                <a:schemeClr val="bg1"/>
              </a:solidFill>
            </a:rPr>
            <a:t>IR A MENÚ</a:t>
          </a:r>
          <a:r>
            <a:rPr lang="es-CO" sz="700" b="1" baseline="0">
              <a:solidFill>
                <a:schemeClr val="bg1"/>
              </a:solidFill>
            </a:rPr>
            <a:t> PRINCIPAL</a:t>
          </a:r>
          <a:endParaRPr lang="es-CO" sz="700" b="1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123824</xdr:colOff>
      <xdr:row>219</xdr:row>
      <xdr:rowOff>19050</xdr:rowOff>
    </xdr:from>
    <xdr:to>
      <xdr:col>14</xdr:col>
      <xdr:colOff>95249</xdr:colOff>
      <xdr:row>220</xdr:row>
      <xdr:rowOff>19050</xdr:rowOff>
    </xdr:to>
    <xdr:sp macro="" textlink="">
      <xdr:nvSpPr>
        <xdr:cNvPr id="32" name="Rectángulo: esquinas redondeadas 3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11658599" y="46748700"/>
          <a:ext cx="733425" cy="1905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700" b="1">
              <a:solidFill>
                <a:schemeClr val="bg1"/>
              </a:solidFill>
            </a:rPr>
            <a:t>IR</a:t>
          </a:r>
          <a:r>
            <a:rPr lang="es-CO" sz="700" b="1" baseline="0">
              <a:solidFill>
                <a:schemeClr val="bg1"/>
              </a:solidFill>
            </a:rPr>
            <a:t> A GRÁFICA</a:t>
          </a:r>
          <a:endParaRPr lang="es-CO" sz="700" b="1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95250</xdr:colOff>
      <xdr:row>207</xdr:row>
      <xdr:rowOff>0</xdr:rowOff>
    </xdr:from>
    <xdr:to>
      <xdr:col>13</xdr:col>
      <xdr:colOff>723900</xdr:colOff>
      <xdr:row>208</xdr:row>
      <xdr:rowOff>66675</xdr:rowOff>
    </xdr:to>
    <xdr:sp macro="" textlink="">
      <xdr:nvSpPr>
        <xdr:cNvPr id="33" name="Rectángulo: esquinas redondeadas 3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11630025" y="44338875"/>
          <a:ext cx="628650" cy="352425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700" b="1">
              <a:solidFill>
                <a:schemeClr val="bg1"/>
              </a:solidFill>
            </a:rPr>
            <a:t>IR A MENÚ</a:t>
          </a:r>
          <a:r>
            <a:rPr lang="es-CO" sz="700" b="1" baseline="0">
              <a:solidFill>
                <a:schemeClr val="bg1"/>
              </a:solidFill>
            </a:rPr>
            <a:t> PRINCIPAL</a:t>
          </a:r>
          <a:endParaRPr lang="es-CO" sz="700" b="1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123824</xdr:colOff>
      <xdr:row>244</xdr:row>
      <xdr:rowOff>19050</xdr:rowOff>
    </xdr:from>
    <xdr:to>
      <xdr:col>14</xdr:col>
      <xdr:colOff>95249</xdr:colOff>
      <xdr:row>245</xdr:row>
      <xdr:rowOff>19050</xdr:rowOff>
    </xdr:to>
    <xdr:sp macro="" textlink="">
      <xdr:nvSpPr>
        <xdr:cNvPr id="34" name="Rectángulo: esquinas redondeadas 3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11658599" y="52101750"/>
          <a:ext cx="733425" cy="1905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700" b="1">
              <a:solidFill>
                <a:schemeClr val="bg1"/>
              </a:solidFill>
            </a:rPr>
            <a:t>IR</a:t>
          </a:r>
          <a:r>
            <a:rPr lang="es-CO" sz="700" b="1" baseline="0">
              <a:solidFill>
                <a:schemeClr val="bg1"/>
              </a:solidFill>
            </a:rPr>
            <a:t> A GRÁFICA</a:t>
          </a:r>
          <a:endParaRPr lang="es-CO" sz="700" b="1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95250</xdr:colOff>
      <xdr:row>232</xdr:row>
      <xdr:rowOff>0</xdr:rowOff>
    </xdr:from>
    <xdr:to>
      <xdr:col>13</xdr:col>
      <xdr:colOff>723900</xdr:colOff>
      <xdr:row>233</xdr:row>
      <xdr:rowOff>66675</xdr:rowOff>
    </xdr:to>
    <xdr:sp macro="" textlink="">
      <xdr:nvSpPr>
        <xdr:cNvPr id="35" name="Rectángulo: esquinas redondeadas 3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11630025" y="49691925"/>
          <a:ext cx="628650" cy="352425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700" b="1">
              <a:solidFill>
                <a:schemeClr val="bg1"/>
              </a:solidFill>
            </a:rPr>
            <a:t>IR A MENÚ</a:t>
          </a:r>
          <a:r>
            <a:rPr lang="es-CO" sz="700" b="1" baseline="0">
              <a:solidFill>
                <a:schemeClr val="bg1"/>
              </a:solidFill>
            </a:rPr>
            <a:t> PRINCIPAL</a:t>
          </a:r>
          <a:endParaRPr lang="es-CO" sz="700" b="1">
            <a:solidFill>
              <a:schemeClr val="bg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1</xdr:rowOff>
    </xdr:from>
    <xdr:to>
      <xdr:col>11</xdr:col>
      <xdr:colOff>590550</xdr:colOff>
      <xdr:row>21</xdr:row>
      <xdr:rowOff>76201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476250</xdr:colOff>
      <xdr:row>4</xdr:row>
      <xdr:rowOff>66675</xdr:rowOff>
    </xdr:from>
    <xdr:ext cx="469616" cy="264560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9620250" y="828675"/>
          <a:ext cx="4696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1100"/>
            <a:t>BAJA</a:t>
          </a:r>
        </a:p>
      </xdr:txBody>
    </xdr:sp>
    <xdr:clientData/>
  </xdr:oneCellAnchor>
  <xdr:oneCellAnchor>
    <xdr:from>
      <xdr:col>6</xdr:col>
      <xdr:colOff>390525</xdr:colOff>
      <xdr:row>4</xdr:row>
      <xdr:rowOff>57150</xdr:rowOff>
    </xdr:from>
    <xdr:ext cx="578107" cy="26456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8010525" y="819150"/>
          <a:ext cx="57810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1100"/>
            <a:t>MEDIA</a:t>
          </a:r>
        </a:p>
      </xdr:txBody>
    </xdr:sp>
    <xdr:clientData/>
  </xdr:oneCellAnchor>
  <xdr:oneCellAnchor>
    <xdr:from>
      <xdr:col>4</xdr:col>
      <xdr:colOff>381000</xdr:colOff>
      <xdr:row>4</xdr:row>
      <xdr:rowOff>57150</xdr:rowOff>
    </xdr:from>
    <xdr:ext cx="475964" cy="26456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6477000" y="819150"/>
          <a:ext cx="4759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1100"/>
            <a:t>ALTA</a:t>
          </a:r>
        </a:p>
      </xdr:txBody>
    </xdr:sp>
    <xdr:clientData/>
  </xdr:oneCellAnchor>
  <xdr:oneCellAnchor>
    <xdr:from>
      <xdr:col>3</xdr:col>
      <xdr:colOff>219075</xdr:colOff>
      <xdr:row>7</xdr:row>
      <xdr:rowOff>28575</xdr:rowOff>
    </xdr:from>
    <xdr:ext cx="475964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5553075" y="1362075"/>
          <a:ext cx="4759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1100"/>
            <a:t>ALTA</a:t>
          </a:r>
        </a:p>
      </xdr:txBody>
    </xdr:sp>
    <xdr:clientData/>
  </xdr:oneCellAnchor>
  <xdr:oneCellAnchor>
    <xdr:from>
      <xdr:col>3</xdr:col>
      <xdr:colOff>114300</xdr:colOff>
      <xdr:row>11</xdr:row>
      <xdr:rowOff>9525</xdr:rowOff>
    </xdr:from>
    <xdr:ext cx="578107" cy="264560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5448300" y="2105025"/>
          <a:ext cx="57810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1100"/>
            <a:t>MEDIA</a:t>
          </a:r>
        </a:p>
      </xdr:txBody>
    </xdr:sp>
    <xdr:clientData/>
  </xdr:oneCellAnchor>
  <xdr:oneCellAnchor>
    <xdr:from>
      <xdr:col>5</xdr:col>
      <xdr:colOff>19050</xdr:colOff>
      <xdr:row>2</xdr:row>
      <xdr:rowOff>66675</xdr:rowOff>
    </xdr:from>
    <xdr:ext cx="2779222" cy="342786"/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5353050" y="447675"/>
          <a:ext cx="2779222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1600" b="1"/>
            <a:t>ATRACTIVIDAD DEL MERCADO</a:t>
          </a:r>
        </a:p>
      </xdr:txBody>
    </xdr:sp>
    <xdr:clientData/>
  </xdr:oneCellAnchor>
  <xdr:oneCellAnchor>
    <xdr:from>
      <xdr:col>2</xdr:col>
      <xdr:colOff>283379</xdr:colOff>
      <xdr:row>6</xdr:row>
      <xdr:rowOff>59521</xdr:rowOff>
    </xdr:from>
    <xdr:ext cx="342786" cy="2262094"/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 rot="16200000">
          <a:off x="3895725" y="2162175"/>
          <a:ext cx="2262094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1600" b="1"/>
            <a:t>POSICIÓN COMPETITIVA</a:t>
          </a:r>
        </a:p>
      </xdr:txBody>
    </xdr:sp>
    <xdr:clientData/>
  </xdr:oneCellAnchor>
  <xdr:oneCellAnchor>
    <xdr:from>
      <xdr:col>4</xdr:col>
      <xdr:colOff>600075</xdr:colOff>
      <xdr:row>7</xdr:row>
      <xdr:rowOff>19050</xdr:rowOff>
    </xdr:from>
    <xdr:ext cx="205184" cy="186269"/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3648075" y="1371600"/>
          <a:ext cx="205184" cy="1862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600" b="1"/>
            <a:t>I</a:t>
          </a:r>
        </a:p>
      </xdr:txBody>
    </xdr:sp>
    <xdr:clientData/>
  </xdr:oneCellAnchor>
  <xdr:oneCellAnchor>
    <xdr:from>
      <xdr:col>8</xdr:col>
      <xdr:colOff>590550</xdr:colOff>
      <xdr:row>7</xdr:row>
      <xdr:rowOff>47625</xdr:rowOff>
    </xdr:from>
    <xdr:ext cx="246221" cy="186269"/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/>
      </xdr:nvSpPr>
      <xdr:spPr>
        <a:xfrm>
          <a:off x="6686550" y="1400175"/>
          <a:ext cx="246221" cy="1862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600" b="1"/>
            <a:t>III</a:t>
          </a:r>
        </a:p>
      </xdr:txBody>
    </xdr:sp>
    <xdr:clientData/>
  </xdr:oneCellAnchor>
  <xdr:oneCellAnchor>
    <xdr:from>
      <xdr:col>4</xdr:col>
      <xdr:colOff>533400</xdr:colOff>
      <xdr:row>11</xdr:row>
      <xdr:rowOff>9525</xdr:rowOff>
    </xdr:from>
    <xdr:ext cx="250710" cy="186269"/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/>
      </xdr:nvSpPr>
      <xdr:spPr>
        <a:xfrm>
          <a:off x="3581400" y="2143125"/>
          <a:ext cx="250710" cy="1862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600" b="1"/>
            <a:t>IV</a:t>
          </a:r>
        </a:p>
      </xdr:txBody>
    </xdr:sp>
    <xdr:clientData/>
  </xdr:oneCellAnchor>
  <xdr:oneCellAnchor>
    <xdr:from>
      <xdr:col>6</xdr:col>
      <xdr:colOff>600075</xdr:colOff>
      <xdr:row>11</xdr:row>
      <xdr:rowOff>19050</xdr:rowOff>
    </xdr:from>
    <xdr:ext cx="230191" cy="186269"/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/>
      </xdr:nvSpPr>
      <xdr:spPr>
        <a:xfrm>
          <a:off x="5172075" y="2152650"/>
          <a:ext cx="230191" cy="1862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600" b="1"/>
            <a:t>V</a:t>
          </a:r>
        </a:p>
      </xdr:txBody>
    </xdr:sp>
    <xdr:clientData/>
  </xdr:oneCellAnchor>
  <xdr:oneCellAnchor>
    <xdr:from>
      <xdr:col>8</xdr:col>
      <xdr:colOff>561975</xdr:colOff>
      <xdr:row>11</xdr:row>
      <xdr:rowOff>9525</xdr:rowOff>
    </xdr:from>
    <xdr:ext cx="250710" cy="186269"/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/>
      </xdr:nvSpPr>
      <xdr:spPr>
        <a:xfrm>
          <a:off x="6657975" y="2143125"/>
          <a:ext cx="250710" cy="1862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600" b="1"/>
            <a:t>VI</a:t>
          </a:r>
        </a:p>
      </xdr:txBody>
    </xdr:sp>
    <xdr:clientData/>
  </xdr:oneCellAnchor>
  <xdr:oneCellAnchor>
    <xdr:from>
      <xdr:col>4</xdr:col>
      <xdr:colOff>495300</xdr:colOff>
      <xdr:row>15</xdr:row>
      <xdr:rowOff>19050</xdr:rowOff>
    </xdr:from>
    <xdr:ext cx="271228" cy="186269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/>
      </xdr:nvSpPr>
      <xdr:spPr>
        <a:xfrm>
          <a:off x="3543300" y="2933700"/>
          <a:ext cx="271228" cy="1862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600" b="1"/>
            <a:t>VII</a:t>
          </a:r>
        </a:p>
      </xdr:txBody>
    </xdr:sp>
    <xdr:clientData/>
  </xdr:oneCellAnchor>
  <xdr:oneCellAnchor>
    <xdr:from>
      <xdr:col>6</xdr:col>
      <xdr:colOff>542925</xdr:colOff>
      <xdr:row>15</xdr:row>
      <xdr:rowOff>28575</xdr:rowOff>
    </xdr:from>
    <xdr:ext cx="291747" cy="186269"/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/>
      </xdr:nvSpPr>
      <xdr:spPr>
        <a:xfrm>
          <a:off x="5114925" y="2943225"/>
          <a:ext cx="291747" cy="1862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600" b="1"/>
            <a:t>VIII</a:t>
          </a:r>
        </a:p>
      </xdr:txBody>
    </xdr:sp>
    <xdr:clientData/>
  </xdr:oneCellAnchor>
  <xdr:oneCellAnchor>
    <xdr:from>
      <xdr:col>8</xdr:col>
      <xdr:colOff>561975</xdr:colOff>
      <xdr:row>15</xdr:row>
      <xdr:rowOff>47625</xdr:rowOff>
    </xdr:from>
    <xdr:ext cx="247568" cy="186269"/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/>
      </xdr:nvSpPr>
      <xdr:spPr>
        <a:xfrm>
          <a:off x="6657975" y="2962275"/>
          <a:ext cx="247568" cy="1862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600" b="1"/>
            <a:t>IX</a:t>
          </a:r>
        </a:p>
      </xdr:txBody>
    </xdr:sp>
    <xdr:clientData/>
  </xdr:oneCellAnchor>
  <xdr:twoCellAnchor>
    <xdr:from>
      <xdr:col>14</xdr:col>
      <xdr:colOff>180975</xdr:colOff>
      <xdr:row>15</xdr:row>
      <xdr:rowOff>142875</xdr:rowOff>
    </xdr:from>
    <xdr:to>
      <xdr:col>15</xdr:col>
      <xdr:colOff>47625</xdr:colOff>
      <xdr:row>17</xdr:row>
      <xdr:rowOff>114300</xdr:rowOff>
    </xdr:to>
    <xdr:sp macro="" textlink="">
      <xdr:nvSpPr>
        <xdr:cNvPr id="26" name="Rectángulo: esquinas redondeadas 2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10610850" y="3057525"/>
          <a:ext cx="628650" cy="352425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700" b="1">
              <a:solidFill>
                <a:schemeClr val="bg1"/>
              </a:solidFill>
            </a:rPr>
            <a:t>IR A MENÚ PRINCIPAL</a:t>
          </a:r>
        </a:p>
      </xdr:txBody>
    </xdr:sp>
    <xdr:clientData/>
  </xdr:twoCellAnchor>
  <xdr:twoCellAnchor>
    <xdr:from>
      <xdr:col>12</xdr:col>
      <xdr:colOff>400048</xdr:colOff>
      <xdr:row>18</xdr:row>
      <xdr:rowOff>161925</xdr:rowOff>
    </xdr:from>
    <xdr:to>
      <xdr:col>13</xdr:col>
      <xdr:colOff>657224</xdr:colOff>
      <xdr:row>20</xdr:row>
      <xdr:rowOff>133350</xdr:rowOff>
    </xdr:to>
    <xdr:sp macro="" textlink="">
      <xdr:nvSpPr>
        <xdr:cNvPr id="27" name="Rectángulo: esquinas redondeadas 2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9544048" y="3648075"/>
          <a:ext cx="781051" cy="352425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700" b="1">
              <a:solidFill>
                <a:schemeClr val="bg1"/>
              </a:solidFill>
            </a:rPr>
            <a:t>IR A ATRACTIVIDAD</a:t>
          </a:r>
        </a:p>
      </xdr:txBody>
    </xdr:sp>
    <xdr:clientData/>
  </xdr:twoCellAnchor>
  <xdr:twoCellAnchor>
    <xdr:from>
      <xdr:col>14</xdr:col>
      <xdr:colOff>85724</xdr:colOff>
      <xdr:row>18</xdr:row>
      <xdr:rowOff>142875</xdr:rowOff>
    </xdr:from>
    <xdr:to>
      <xdr:col>15</xdr:col>
      <xdr:colOff>76200</xdr:colOff>
      <xdr:row>20</xdr:row>
      <xdr:rowOff>114300</xdr:rowOff>
    </xdr:to>
    <xdr:sp macro="" textlink="">
      <xdr:nvSpPr>
        <xdr:cNvPr id="28" name="Rectángulo: esquinas redondeadas 2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10515599" y="3629025"/>
          <a:ext cx="752476" cy="352425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700" b="1">
              <a:solidFill>
                <a:schemeClr val="bg1"/>
              </a:solidFill>
            </a:rPr>
            <a:t>IR A POSICIÓN COMPETITIVA</a:t>
          </a:r>
        </a:p>
      </xdr:txBody>
    </xdr:sp>
    <xdr:clientData/>
  </xdr:twoCellAnchor>
  <xdr:twoCellAnchor>
    <xdr:from>
      <xdr:col>12</xdr:col>
      <xdr:colOff>400050</xdr:colOff>
      <xdr:row>15</xdr:row>
      <xdr:rowOff>161925</xdr:rowOff>
    </xdr:from>
    <xdr:to>
      <xdr:col>14</xdr:col>
      <xdr:colOff>114300</xdr:colOff>
      <xdr:row>17</xdr:row>
      <xdr:rowOff>133350</xdr:rowOff>
    </xdr:to>
    <xdr:sp macro="" textlink="">
      <xdr:nvSpPr>
        <xdr:cNvPr id="29" name="Rectángulo: esquinas redondeadas 2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9544050" y="3076575"/>
          <a:ext cx="1000125" cy="352425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700" b="1">
              <a:solidFill>
                <a:schemeClr val="bg1"/>
              </a:solidFill>
            </a:rPr>
            <a:t>IR A DISTRIBUCIÓN</a:t>
          </a:r>
          <a:r>
            <a:rPr lang="es-CO" sz="700" b="1" baseline="0">
              <a:solidFill>
                <a:schemeClr val="bg1"/>
              </a:solidFill>
            </a:rPr>
            <a:t> DE VENTAS</a:t>
          </a:r>
          <a:endParaRPr lang="es-CO" sz="700" b="1">
            <a:solidFill>
              <a:schemeClr val="bg1"/>
            </a:solidFill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0.13679</cdr:x>
      <cdr:y>0.68039</cdr:y>
    </cdr:from>
    <cdr:to>
      <cdr:x>0.21882</cdr:x>
      <cdr:y>0.75798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981075" y="2559901"/>
          <a:ext cx="588388" cy="29190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1100"/>
            <a:t>BAJA</a:t>
          </a:r>
        </a:p>
      </cdr:txBody>
    </cdr:sp>
  </cdr:relSizeAnchor>
  <cdr:relSizeAnchor xmlns:cdr="http://schemas.openxmlformats.org/drawingml/2006/chartDrawing">
    <cdr:from>
      <cdr:x>0.50975</cdr:x>
      <cdr:y>0.28186</cdr:y>
    </cdr:from>
    <cdr:to>
      <cdr:x>0.54545</cdr:x>
      <cdr:y>0.34937</cdr:y>
    </cdr:to>
    <cdr:sp macro="" textlink="">
      <cdr:nvSpPr>
        <cdr:cNvPr id="3" name="CuadroTexto 13"/>
        <cdr:cNvSpPr txBox="1"/>
      </cdr:nvSpPr>
      <cdr:spPr>
        <a:xfrm xmlns:a="http://schemas.openxmlformats.org/drawingml/2006/main">
          <a:off x="3651250" y="1060450"/>
          <a:ext cx="255711" cy="25400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600" b="1"/>
            <a:t>II</a:t>
          </a:r>
        </a:p>
      </cdr:txBody>
    </cdr:sp>
  </cdr:relSizeAnchor>
  <cdr:relSizeAnchor xmlns:cdr="http://schemas.openxmlformats.org/drawingml/2006/chartDrawing">
    <cdr:from>
      <cdr:x>0.74468</cdr:x>
      <cdr:y>0.70886</cdr:y>
    </cdr:from>
    <cdr:to>
      <cdr:x>0.87234</cdr:x>
      <cdr:y>0.9519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5334000" y="26670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28574</xdr:colOff>
      <xdr:row>2</xdr:row>
      <xdr:rowOff>0</xdr:rowOff>
    </xdr:from>
    <xdr:to>
      <xdr:col>13</xdr:col>
      <xdr:colOff>485774</xdr:colOff>
      <xdr:row>3</xdr:row>
      <xdr:rowOff>190500</xdr:rowOff>
    </xdr:to>
    <xdr:sp macro="" textlink="">
      <xdr:nvSpPr>
        <xdr:cNvPr id="6" name="Rectángulo: esquinas redondeada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7781924" y="390525"/>
          <a:ext cx="695325" cy="390525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700" b="1">
              <a:solidFill>
                <a:schemeClr val="bg1"/>
              </a:solidFill>
            </a:rPr>
            <a:t>IR A MENÚ PRINCIPAL</a:t>
          </a:r>
        </a:p>
      </xdr:txBody>
    </xdr:sp>
    <xdr:clientData/>
  </xdr:twoCellAnchor>
  <xdr:twoCellAnchor>
    <xdr:from>
      <xdr:col>14</xdr:col>
      <xdr:colOff>47625</xdr:colOff>
      <xdr:row>1</xdr:row>
      <xdr:rowOff>190499</xdr:rowOff>
    </xdr:from>
    <xdr:to>
      <xdr:col>15</xdr:col>
      <xdr:colOff>247650</xdr:colOff>
      <xdr:row>3</xdr:row>
      <xdr:rowOff>171449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8801100" y="390524"/>
          <a:ext cx="962025" cy="371475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700" b="1">
              <a:solidFill>
                <a:schemeClr val="bg1"/>
              </a:solidFill>
            </a:rPr>
            <a:t>IR</a:t>
          </a:r>
          <a:r>
            <a:rPr lang="es-CO" sz="700" b="1" baseline="0">
              <a:solidFill>
                <a:schemeClr val="bg1"/>
              </a:solidFill>
            </a:rPr>
            <a:t> A GRÁFICA DE ATRACTIVIDAD</a:t>
          </a:r>
          <a:endParaRPr lang="es-CO" sz="700" b="1">
            <a:solidFill>
              <a:schemeClr val="bg1"/>
            </a:solidFill>
          </a:endParaRPr>
        </a:p>
      </xdr:txBody>
    </xdr:sp>
    <xdr:clientData/>
  </xdr:twoCellAnchor>
  <xdr:twoCellAnchor>
    <xdr:from>
      <xdr:col>12</xdr:col>
      <xdr:colOff>228600</xdr:colOff>
      <xdr:row>6</xdr:row>
      <xdr:rowOff>247649</xdr:rowOff>
    </xdr:from>
    <xdr:to>
      <xdr:col>18</xdr:col>
      <xdr:colOff>142875</xdr:colOff>
      <xdr:row>18</xdr:row>
      <xdr:rowOff>152399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O20"/>
  <sheetViews>
    <sheetView workbookViewId="0">
      <selection activeCell="E11" sqref="E11"/>
    </sheetView>
  </sheetViews>
  <sheetFormatPr baseColWidth="10" defaultColWidth="11.42578125" defaultRowHeight="15" x14ac:dyDescent="0.25"/>
  <cols>
    <col min="1" max="1" width="11.42578125" style="1"/>
    <col min="2" max="2" width="7" style="1" customWidth="1"/>
    <col min="3" max="16384" width="11.42578125" style="1"/>
  </cols>
  <sheetData>
    <row r="1" spans="3:15" ht="15.75" thickBot="1" x14ac:dyDescent="0.3"/>
    <row r="2" spans="3:15" ht="15.75" thickBot="1" x14ac:dyDescent="0.3"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9"/>
    </row>
    <row r="3" spans="3:15" ht="27" thickBot="1" x14ac:dyDescent="0.3">
      <c r="C3" s="13"/>
      <c r="D3" s="67" t="s">
        <v>0</v>
      </c>
      <c r="E3" s="68"/>
      <c r="F3" s="68"/>
      <c r="G3" s="68"/>
      <c r="H3" s="68"/>
      <c r="I3" s="68"/>
      <c r="J3" s="68"/>
      <c r="K3" s="68"/>
      <c r="L3" s="68"/>
      <c r="M3" s="68"/>
      <c r="N3" s="69"/>
      <c r="O3" s="14"/>
    </row>
    <row r="4" spans="3:15" x14ac:dyDescent="0.25">
      <c r="C4" s="13"/>
      <c r="O4" s="14"/>
    </row>
    <row r="5" spans="3:15" x14ac:dyDescent="0.25">
      <c r="C5" s="13"/>
      <c r="O5" s="14"/>
    </row>
    <row r="6" spans="3:15" x14ac:dyDescent="0.25">
      <c r="C6" s="13"/>
      <c r="O6" s="14"/>
    </row>
    <row r="7" spans="3:15" x14ac:dyDescent="0.25">
      <c r="C7" s="13"/>
      <c r="O7" s="14"/>
    </row>
    <row r="8" spans="3:15" x14ac:dyDescent="0.25">
      <c r="C8" s="13"/>
      <c r="O8" s="14"/>
    </row>
    <row r="9" spans="3:15" x14ac:dyDescent="0.25">
      <c r="C9" s="13"/>
      <c r="O9" s="14"/>
    </row>
    <row r="10" spans="3:15" x14ac:dyDescent="0.25">
      <c r="C10" s="13"/>
      <c r="O10" s="14"/>
    </row>
    <row r="11" spans="3:15" x14ac:dyDescent="0.25">
      <c r="C11" s="13"/>
      <c r="O11" s="14"/>
    </row>
    <row r="12" spans="3:15" x14ac:dyDescent="0.25">
      <c r="C12" s="13"/>
      <c r="O12" s="14"/>
    </row>
    <row r="13" spans="3:15" x14ac:dyDescent="0.25">
      <c r="C13" s="13"/>
      <c r="O13" s="14"/>
    </row>
    <row r="14" spans="3:15" x14ac:dyDescent="0.25">
      <c r="C14" s="13"/>
      <c r="O14" s="14"/>
    </row>
    <row r="15" spans="3:15" x14ac:dyDescent="0.25">
      <c r="C15" s="13"/>
      <c r="O15" s="14"/>
    </row>
    <row r="16" spans="3:15" x14ac:dyDescent="0.25">
      <c r="C16" s="13"/>
      <c r="O16" s="14"/>
    </row>
    <row r="17" spans="3:15" x14ac:dyDescent="0.25">
      <c r="C17" s="13"/>
      <c r="O17" s="14"/>
    </row>
    <row r="18" spans="3:15" x14ac:dyDescent="0.25">
      <c r="C18" s="13"/>
      <c r="N18" s="70" t="s">
        <v>1</v>
      </c>
      <c r="O18" s="71"/>
    </row>
    <row r="19" spans="3:15" x14ac:dyDescent="0.25">
      <c r="C19" s="13"/>
      <c r="N19" s="72"/>
      <c r="O19" s="71"/>
    </row>
    <row r="20" spans="3:15" ht="15.75" thickBot="1" x14ac:dyDescent="0.3">
      <c r="C20" s="10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73"/>
      <c r="O20" s="74"/>
    </row>
  </sheetData>
  <sheetProtection password="A688" sheet="1" objects="1" scenarios="1"/>
  <mergeCells count="2">
    <mergeCell ref="D3:N3"/>
    <mergeCell ref="N18:O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19"/>
  <sheetViews>
    <sheetView tabSelected="1" workbookViewId="0">
      <selection activeCell="Q13" sqref="Q13"/>
    </sheetView>
  </sheetViews>
  <sheetFormatPr baseColWidth="10" defaultColWidth="11.42578125" defaultRowHeight="15" x14ac:dyDescent="0.25"/>
  <cols>
    <col min="1" max="1" width="4.42578125" style="1" customWidth="1"/>
    <col min="2" max="2" width="6.28515625" style="1" customWidth="1"/>
    <col min="3" max="3" width="37.140625" style="1" bestFit="1" customWidth="1"/>
    <col min="4" max="4" width="16.42578125" style="1" customWidth="1"/>
    <col min="5" max="5" width="11.140625" style="1" customWidth="1"/>
    <col min="6" max="8" width="11.42578125" style="1"/>
    <col min="9" max="9" width="10.42578125" style="1" customWidth="1"/>
    <col min="10" max="10" width="11" style="1" customWidth="1"/>
    <col min="11" max="11" width="13.42578125" style="1" bestFit="1" customWidth="1"/>
    <col min="12" max="12" width="19.42578125" style="1" bestFit="1" customWidth="1"/>
    <col min="13" max="13" width="5.42578125" style="1" customWidth="1"/>
    <col min="14" max="16384" width="11.42578125" style="1"/>
  </cols>
  <sheetData>
    <row r="1" spans="2:13" ht="15.75" thickBot="1" x14ac:dyDescent="0.3"/>
    <row r="2" spans="2:13" ht="15.75" thickBot="1" x14ac:dyDescent="0.3"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9"/>
    </row>
    <row r="3" spans="2:13" ht="27" thickBot="1" x14ac:dyDescent="0.45">
      <c r="B3" s="13"/>
      <c r="C3" s="75" t="s">
        <v>2</v>
      </c>
      <c r="D3" s="76"/>
      <c r="E3" s="76"/>
      <c r="F3" s="76"/>
      <c r="G3" s="76"/>
      <c r="H3" s="76"/>
      <c r="I3" s="76"/>
      <c r="J3" s="76"/>
      <c r="K3" s="76"/>
      <c r="L3" s="77"/>
      <c r="M3" s="14"/>
    </row>
    <row r="4" spans="2:13" ht="21.75" customHeight="1" thickBot="1" x14ac:dyDescent="0.45">
      <c r="B4" s="13"/>
      <c r="C4" s="37"/>
      <c r="D4" s="37"/>
      <c r="E4" s="37"/>
      <c r="F4" s="37"/>
      <c r="G4" s="37"/>
      <c r="H4" s="37"/>
      <c r="I4" s="37"/>
      <c r="J4" s="37"/>
      <c r="K4" s="37"/>
      <c r="L4" s="37"/>
      <c r="M4" s="14"/>
    </row>
    <row r="5" spans="2:13" ht="15.75" thickBot="1" x14ac:dyDescent="0.3">
      <c r="B5" s="13"/>
      <c r="C5" s="38" t="s">
        <v>3</v>
      </c>
      <c r="D5" s="78"/>
      <c r="E5" s="79"/>
      <c r="F5" s="80"/>
      <c r="G5" s="39"/>
      <c r="H5" s="38" t="s">
        <v>4</v>
      </c>
      <c r="I5" s="81"/>
      <c r="J5" s="82"/>
      <c r="K5" s="83"/>
      <c r="L5" s="43"/>
      <c r="M5" s="14"/>
    </row>
    <row r="6" spans="2:13" ht="15.75" thickBot="1" x14ac:dyDescent="0.3">
      <c r="B6" s="13"/>
      <c r="M6" s="14"/>
    </row>
    <row r="7" spans="2:13" x14ac:dyDescent="0.25">
      <c r="B7" s="13"/>
      <c r="C7" s="84" t="s">
        <v>5</v>
      </c>
      <c r="D7" s="87" t="s">
        <v>6</v>
      </c>
      <c r="E7" s="90" t="s">
        <v>7</v>
      </c>
      <c r="F7" s="90"/>
      <c r="G7" s="90"/>
      <c r="H7" s="90"/>
      <c r="I7" s="90"/>
      <c r="J7" s="91" t="s">
        <v>8</v>
      </c>
      <c r="K7" s="94" t="s">
        <v>9</v>
      </c>
      <c r="L7" s="97" t="s">
        <v>10</v>
      </c>
      <c r="M7" s="14"/>
    </row>
    <row r="8" spans="2:13" ht="22.5" x14ac:dyDescent="0.25">
      <c r="B8" s="13"/>
      <c r="C8" s="85"/>
      <c r="D8" s="88"/>
      <c r="E8" s="25" t="s">
        <v>11</v>
      </c>
      <c r="F8" s="100"/>
      <c r="G8" s="101"/>
      <c r="H8" s="102"/>
      <c r="I8" s="25" t="s">
        <v>12</v>
      </c>
      <c r="J8" s="92"/>
      <c r="K8" s="95"/>
      <c r="L8" s="98"/>
      <c r="M8" s="14"/>
    </row>
    <row r="9" spans="2:13" s="5" customFormat="1" ht="15.75" thickBot="1" x14ac:dyDescent="0.3">
      <c r="B9" s="30"/>
      <c r="C9" s="106"/>
      <c r="D9" s="103"/>
      <c r="E9" s="65">
        <v>1</v>
      </c>
      <c r="F9" s="65">
        <v>2</v>
      </c>
      <c r="G9" s="65">
        <v>3</v>
      </c>
      <c r="H9" s="65">
        <v>4</v>
      </c>
      <c r="I9" s="65">
        <v>5</v>
      </c>
      <c r="J9" s="92"/>
      <c r="K9" s="104"/>
      <c r="L9" s="105"/>
      <c r="M9" s="31"/>
    </row>
    <row r="10" spans="2:13" x14ac:dyDescent="0.25">
      <c r="B10" s="13"/>
      <c r="C10" s="2" t="s">
        <v>13</v>
      </c>
      <c r="D10" s="36"/>
      <c r="E10" s="60"/>
      <c r="F10" s="60"/>
      <c r="G10" s="60"/>
      <c r="H10" s="60"/>
      <c r="I10" s="60"/>
      <c r="J10" s="55" t="str">
        <f>IF(D10&lt;1%,"No Calificar",IF(SUM(E10:I10)=1,"Correcto","Califique"))</f>
        <v>No Calificar</v>
      </c>
      <c r="K10" s="40" t="str">
        <f>+IF(D10&lt;1%,"0",+(E10*$E$9)+(F10*$F$9)+(G10*$G$9)+(H10*$H$9)+(I10*$I$9))</f>
        <v>0</v>
      </c>
      <c r="L10" s="57">
        <f>IF(J10="Califique","Califique Atractividad",+(D10*K10))</f>
        <v>0</v>
      </c>
      <c r="M10" s="14"/>
    </row>
    <row r="11" spans="2:13" x14ac:dyDescent="0.25">
      <c r="B11" s="13"/>
      <c r="C11" s="3" t="s">
        <v>14</v>
      </c>
      <c r="D11" s="33"/>
      <c r="E11" s="61"/>
      <c r="F11" s="61"/>
      <c r="G11" s="61"/>
      <c r="H11" s="61"/>
      <c r="I11" s="61"/>
      <c r="J11" s="54" t="str">
        <f t="shared" ref="J11:J18" si="0">IF(D11&lt;1%,"No Calificar",IF(SUM(E11:I11)=1,"Correcto","Califique"))</f>
        <v>No Calificar</v>
      </c>
      <c r="K11" s="41" t="str">
        <f t="shared" ref="K11:K18" si="1">+IF(D11&lt;1%,"0",+(E11*$E$9)+(F11*$F$9)+(G11*$G$9)+(H11*$H$9)+(I11*$I$9))</f>
        <v>0</v>
      </c>
      <c r="L11" s="58">
        <f t="shared" ref="L11:L18" si="2">IF(J11="Califique","Califique Atractividad",+(D11*K11))</f>
        <v>0</v>
      </c>
      <c r="M11" s="14"/>
    </row>
    <row r="12" spans="2:13" x14ac:dyDescent="0.25">
      <c r="B12" s="13"/>
      <c r="C12" s="3" t="s">
        <v>15</v>
      </c>
      <c r="D12" s="33"/>
      <c r="E12" s="61"/>
      <c r="F12" s="61"/>
      <c r="G12" s="61"/>
      <c r="H12" s="61"/>
      <c r="I12" s="61"/>
      <c r="J12" s="54" t="str">
        <f t="shared" si="0"/>
        <v>No Calificar</v>
      </c>
      <c r="K12" s="41" t="str">
        <f t="shared" si="1"/>
        <v>0</v>
      </c>
      <c r="L12" s="58">
        <f t="shared" si="2"/>
        <v>0</v>
      </c>
      <c r="M12" s="14"/>
    </row>
    <row r="13" spans="2:13" x14ac:dyDescent="0.25">
      <c r="B13" s="13"/>
      <c r="C13" s="3" t="s">
        <v>16</v>
      </c>
      <c r="D13" s="33"/>
      <c r="E13" s="61"/>
      <c r="F13" s="61"/>
      <c r="G13" s="61"/>
      <c r="H13" s="61"/>
      <c r="I13" s="61"/>
      <c r="J13" s="54" t="str">
        <f t="shared" si="0"/>
        <v>No Calificar</v>
      </c>
      <c r="K13" s="41" t="str">
        <f t="shared" si="1"/>
        <v>0</v>
      </c>
      <c r="L13" s="58">
        <f t="shared" si="2"/>
        <v>0</v>
      </c>
      <c r="M13" s="14"/>
    </row>
    <row r="14" spans="2:13" x14ac:dyDescent="0.25">
      <c r="B14" s="13"/>
      <c r="C14" s="3" t="s">
        <v>17</v>
      </c>
      <c r="D14" s="64"/>
      <c r="E14" s="61"/>
      <c r="F14" s="61"/>
      <c r="G14" s="64"/>
      <c r="H14" s="61"/>
      <c r="I14" s="61"/>
      <c r="J14" s="54" t="str">
        <f>IF(E16&lt;1%,"No Calificar",IF(SUM(E14:I14)=1,"Correcto","Califique"))</f>
        <v>No Calificar</v>
      </c>
      <c r="K14" s="41" t="str">
        <f>+IF(E16&lt;1%,"0",+(E14*$E$9)+(F14*$F$9)+(I14*$G$9)+(H14*$H$9)+(#REF!*$I$9))</f>
        <v>0</v>
      </c>
      <c r="L14" s="58">
        <f>IF(J14="Califique","Califique Atractividad",+(E16*K14))</f>
        <v>0</v>
      </c>
      <c r="M14" s="14"/>
    </row>
    <row r="15" spans="2:13" x14ac:dyDescent="0.25">
      <c r="B15" s="13"/>
      <c r="C15" s="3" t="s">
        <v>18</v>
      </c>
      <c r="D15" s="34"/>
      <c r="E15" s="61"/>
      <c r="F15" s="61"/>
      <c r="G15" s="61"/>
      <c r="H15" s="61"/>
      <c r="I15" s="61"/>
      <c r="J15" s="54" t="str">
        <f t="shared" si="0"/>
        <v>No Calificar</v>
      </c>
      <c r="K15" s="41" t="str">
        <f t="shared" si="1"/>
        <v>0</v>
      </c>
      <c r="L15" s="58">
        <f t="shared" si="2"/>
        <v>0</v>
      </c>
      <c r="M15" s="14"/>
    </row>
    <row r="16" spans="2:13" x14ac:dyDescent="0.25">
      <c r="B16" s="13"/>
      <c r="C16" s="3" t="s">
        <v>19</v>
      </c>
      <c r="D16" s="33"/>
      <c r="E16" s="33"/>
      <c r="F16" s="61"/>
      <c r="G16" s="61"/>
      <c r="H16" s="61"/>
      <c r="I16" s="61"/>
      <c r="J16" s="54" t="str">
        <f>IF(D16&lt;1%,"No Calificar",IF(SUM(E16:I16)=1,"Correcto","Califique"))</f>
        <v>No Calificar</v>
      </c>
      <c r="K16" s="41" t="str">
        <f>+IF(D16&lt;1%,"0",+(#REF!*$E$9)+(F16*$F$9)+(G16*$G$9)+(H16*$H$9)+(I16*$I$9))</f>
        <v>0</v>
      </c>
      <c r="L16" s="58">
        <f t="shared" si="2"/>
        <v>0</v>
      </c>
      <c r="M16" s="14"/>
    </row>
    <row r="17" spans="2:13" x14ac:dyDescent="0.25">
      <c r="B17" s="13"/>
      <c r="C17" s="3" t="s">
        <v>20</v>
      </c>
      <c r="D17" s="33"/>
      <c r="E17" s="61"/>
      <c r="F17" s="61"/>
      <c r="G17" s="61"/>
      <c r="H17" s="61"/>
      <c r="I17" s="61"/>
      <c r="J17" s="54" t="str">
        <f t="shared" si="0"/>
        <v>No Calificar</v>
      </c>
      <c r="K17" s="41" t="str">
        <f t="shared" si="1"/>
        <v>0</v>
      </c>
      <c r="L17" s="58">
        <f t="shared" si="2"/>
        <v>0</v>
      </c>
      <c r="M17" s="14"/>
    </row>
    <row r="18" spans="2:13" ht="29.25" thickBot="1" x14ac:dyDescent="0.3">
      <c r="B18" s="13"/>
      <c r="C18" s="4" t="s">
        <v>21</v>
      </c>
      <c r="D18" s="35"/>
      <c r="E18" s="62"/>
      <c r="F18" s="62"/>
      <c r="G18" s="62"/>
      <c r="H18" s="62"/>
      <c r="I18" s="62"/>
      <c r="J18" s="56" t="str">
        <f t="shared" si="0"/>
        <v>No Calificar</v>
      </c>
      <c r="K18" s="42" t="str">
        <f t="shared" si="1"/>
        <v>0</v>
      </c>
      <c r="L18" s="59">
        <f t="shared" si="2"/>
        <v>0</v>
      </c>
      <c r="M18" s="14"/>
    </row>
    <row r="19" spans="2:13" ht="24.75" thickTop="1" thickBot="1" x14ac:dyDescent="0.3">
      <c r="B19" s="13"/>
      <c r="C19" s="26" t="s">
        <v>22</v>
      </c>
      <c r="D19" s="53" t="str">
        <f>IF(SUM(D10:D18)=100%,"100%","Revise la suma debe ser igual al 100%")</f>
        <v>Revise la suma debe ser igual al 100%</v>
      </c>
      <c r="E19" s="27"/>
      <c r="F19" s="27"/>
      <c r="G19" s="27"/>
      <c r="H19" s="27"/>
      <c r="I19" s="27"/>
      <c r="J19" s="63" t="e">
        <f>+((SUM(E10:E18)*$E$9)+(SUM(F10:F18)*$F$9+(SUM(G10:G18)*$G$9)+(SUM(H10:H18)*$H$9)+(SUM(I10:I18)*$I$9)))/(+SUM(E10:I18))</f>
        <v>#DIV/0!</v>
      </c>
      <c r="K19" s="28"/>
      <c r="L19" s="29" t="str">
        <f>IF(D19="100%",SUM(L10:L18),"Revise Peso")</f>
        <v>Revise Peso</v>
      </c>
      <c r="M19" s="14"/>
    </row>
    <row r="20" spans="2:13" x14ac:dyDescent="0.25">
      <c r="B20" s="13"/>
      <c r="M20" s="14"/>
    </row>
    <row r="21" spans="2:13" ht="15.75" thickBot="1" x14ac:dyDescent="0.3"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</row>
    <row r="23" spans="2:13" ht="15.75" thickBot="1" x14ac:dyDescent="0.3"/>
    <row r="24" spans="2:13" ht="15.75" thickBot="1" x14ac:dyDescent="0.3"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9"/>
    </row>
    <row r="25" spans="2:13" ht="27" thickBot="1" x14ac:dyDescent="0.45">
      <c r="B25" s="13"/>
      <c r="C25" s="75" t="s">
        <v>2</v>
      </c>
      <c r="D25" s="76"/>
      <c r="E25" s="76"/>
      <c r="F25" s="76"/>
      <c r="G25" s="76"/>
      <c r="H25" s="76"/>
      <c r="I25" s="76"/>
      <c r="J25" s="76"/>
      <c r="K25" s="76"/>
      <c r="L25" s="77"/>
      <c r="M25" s="14"/>
    </row>
    <row r="26" spans="2:13" ht="27" thickBot="1" x14ac:dyDescent="0.45">
      <c r="B26" s="13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14"/>
    </row>
    <row r="27" spans="2:13" ht="15.75" thickBot="1" x14ac:dyDescent="0.3">
      <c r="B27" s="13"/>
      <c r="C27" s="38" t="s">
        <v>23</v>
      </c>
      <c r="D27" s="78"/>
      <c r="E27" s="79"/>
      <c r="F27" s="80"/>
      <c r="G27" s="39"/>
      <c r="H27" s="38" t="s">
        <v>4</v>
      </c>
      <c r="I27" s="81"/>
      <c r="J27" s="82"/>
      <c r="K27" s="83"/>
      <c r="L27" s="43"/>
      <c r="M27" s="14"/>
    </row>
    <row r="28" spans="2:13" ht="15.75" thickBot="1" x14ac:dyDescent="0.3">
      <c r="B28" s="13"/>
      <c r="M28" s="14"/>
    </row>
    <row r="29" spans="2:13" x14ac:dyDescent="0.25">
      <c r="B29" s="13"/>
      <c r="C29" s="84" t="s">
        <v>5</v>
      </c>
      <c r="D29" s="87" t="s">
        <v>6</v>
      </c>
      <c r="E29" s="90" t="s">
        <v>7</v>
      </c>
      <c r="F29" s="90"/>
      <c r="G29" s="90"/>
      <c r="H29" s="90"/>
      <c r="I29" s="90"/>
      <c r="J29" s="91" t="s">
        <v>8</v>
      </c>
      <c r="K29" s="94" t="s">
        <v>9</v>
      </c>
      <c r="L29" s="97" t="s">
        <v>10</v>
      </c>
      <c r="M29" s="14"/>
    </row>
    <row r="30" spans="2:13" ht="22.5" x14ac:dyDescent="0.25">
      <c r="B30" s="13"/>
      <c r="C30" s="85"/>
      <c r="D30" s="88"/>
      <c r="E30" s="25" t="s">
        <v>11</v>
      </c>
      <c r="F30" s="100"/>
      <c r="G30" s="101"/>
      <c r="H30" s="102"/>
      <c r="I30" s="25" t="s">
        <v>12</v>
      </c>
      <c r="J30" s="92"/>
      <c r="K30" s="95"/>
      <c r="L30" s="98"/>
      <c r="M30" s="14"/>
    </row>
    <row r="31" spans="2:13" ht="15.75" thickBot="1" x14ac:dyDescent="0.3">
      <c r="B31" s="30"/>
      <c r="C31" s="86"/>
      <c r="D31" s="89"/>
      <c r="E31" s="66">
        <v>1</v>
      </c>
      <c r="F31" s="66">
        <v>2</v>
      </c>
      <c r="G31" s="66">
        <v>3</v>
      </c>
      <c r="H31" s="66">
        <v>4</v>
      </c>
      <c r="I31" s="66">
        <v>5</v>
      </c>
      <c r="J31" s="93"/>
      <c r="K31" s="96"/>
      <c r="L31" s="99"/>
      <c r="M31" s="31"/>
    </row>
    <row r="32" spans="2:13" x14ac:dyDescent="0.25">
      <c r="B32" s="13"/>
      <c r="C32" s="6" t="s">
        <v>13</v>
      </c>
      <c r="D32" s="32"/>
      <c r="E32" s="60"/>
      <c r="F32" s="60"/>
      <c r="G32" s="60"/>
      <c r="H32" s="60"/>
      <c r="I32" s="60"/>
      <c r="J32" s="55" t="str">
        <f>IF(D32&lt;1%,"No Calificar",IF(SUM(E32:I32)=1,"Correcto","Califique"))</f>
        <v>No Calificar</v>
      </c>
      <c r="K32" s="40" t="str">
        <f>+IF(D32&lt;1%,"0",+(E32*$E$9)+(F32*$F$9)+(G32*$G$9)+(H32*$H$9)+(I32*$I$9))</f>
        <v>0</v>
      </c>
      <c r="L32" s="57">
        <f>IF(J32="Califique","Califique Atractividad",+(D32*K32))</f>
        <v>0</v>
      </c>
      <c r="M32" s="14"/>
    </row>
    <row r="33" spans="2:13" x14ac:dyDescent="0.25">
      <c r="B33" s="13"/>
      <c r="C33" s="3" t="s">
        <v>14</v>
      </c>
      <c r="D33" s="33"/>
      <c r="E33" s="61"/>
      <c r="F33" s="61"/>
      <c r="G33" s="61"/>
      <c r="H33" s="61"/>
      <c r="I33" s="61"/>
      <c r="J33" s="54" t="str">
        <f t="shared" ref="J33:J40" si="3">IF(D33&lt;1%,"No Calificar",IF(SUM(E33:I33)=1,"Correcto","Califique"))</f>
        <v>No Calificar</v>
      </c>
      <c r="K33" s="41" t="str">
        <f t="shared" ref="K33:K40" si="4">+IF(D33&lt;1%,"0",+(E33*$E$9)+(F33*$F$9)+(G33*$G$9)+(H33*$H$9)+(I33*$I$9))</f>
        <v>0</v>
      </c>
      <c r="L33" s="58">
        <f t="shared" ref="L33:L40" si="5">IF(J33="Califique","Califique Atractividad",+(D33*K33))</f>
        <v>0</v>
      </c>
      <c r="M33" s="14"/>
    </row>
    <row r="34" spans="2:13" x14ac:dyDescent="0.25">
      <c r="B34" s="13"/>
      <c r="C34" s="3" t="s">
        <v>15</v>
      </c>
      <c r="D34" s="33"/>
      <c r="E34" s="61"/>
      <c r="F34" s="61"/>
      <c r="G34" s="61"/>
      <c r="H34" s="61"/>
      <c r="I34" s="61"/>
      <c r="J34" s="54" t="str">
        <f t="shared" si="3"/>
        <v>No Calificar</v>
      </c>
      <c r="K34" s="41" t="str">
        <f t="shared" si="4"/>
        <v>0</v>
      </c>
      <c r="L34" s="58">
        <f t="shared" si="5"/>
        <v>0</v>
      </c>
      <c r="M34" s="14"/>
    </row>
    <row r="35" spans="2:13" x14ac:dyDescent="0.25">
      <c r="B35" s="13"/>
      <c r="C35" s="3" t="s">
        <v>16</v>
      </c>
      <c r="D35" s="33"/>
      <c r="E35" s="61"/>
      <c r="F35" s="61"/>
      <c r="G35" s="61"/>
      <c r="H35" s="61"/>
      <c r="I35" s="61"/>
      <c r="J35" s="54" t="str">
        <f t="shared" si="3"/>
        <v>No Calificar</v>
      </c>
      <c r="K35" s="41" t="str">
        <f t="shared" si="4"/>
        <v>0</v>
      </c>
      <c r="L35" s="58">
        <f t="shared" si="5"/>
        <v>0</v>
      </c>
      <c r="M35" s="14"/>
    </row>
    <row r="36" spans="2:13" x14ac:dyDescent="0.25">
      <c r="B36" s="13"/>
      <c r="C36" s="3" t="s">
        <v>17</v>
      </c>
      <c r="D36" s="33"/>
      <c r="E36" s="61"/>
      <c r="F36" s="61"/>
      <c r="G36" s="61"/>
      <c r="H36" s="61"/>
      <c r="I36" s="61"/>
      <c r="J36" s="54" t="str">
        <f t="shared" si="3"/>
        <v>No Calificar</v>
      </c>
      <c r="K36" s="41" t="str">
        <f t="shared" si="4"/>
        <v>0</v>
      </c>
      <c r="L36" s="58">
        <f t="shared" si="5"/>
        <v>0</v>
      </c>
      <c r="M36" s="14"/>
    </row>
    <row r="37" spans="2:13" x14ac:dyDescent="0.25">
      <c r="B37" s="13"/>
      <c r="C37" s="3" t="s">
        <v>18</v>
      </c>
      <c r="D37" s="34"/>
      <c r="E37" s="61"/>
      <c r="F37" s="61"/>
      <c r="G37" s="61"/>
      <c r="H37" s="61"/>
      <c r="I37" s="61"/>
      <c r="J37" s="54" t="str">
        <f t="shared" si="3"/>
        <v>No Calificar</v>
      </c>
      <c r="K37" s="41" t="str">
        <f t="shared" si="4"/>
        <v>0</v>
      </c>
      <c r="L37" s="58">
        <f t="shared" si="5"/>
        <v>0</v>
      </c>
      <c r="M37" s="14"/>
    </row>
    <row r="38" spans="2:13" x14ac:dyDescent="0.25">
      <c r="B38" s="13"/>
      <c r="C38" s="3" t="s">
        <v>19</v>
      </c>
      <c r="D38" s="33"/>
      <c r="E38" s="61"/>
      <c r="F38" s="61"/>
      <c r="G38" s="61"/>
      <c r="H38" s="61"/>
      <c r="I38" s="61"/>
      <c r="J38" s="54" t="str">
        <f t="shared" si="3"/>
        <v>No Calificar</v>
      </c>
      <c r="K38" s="41" t="str">
        <f t="shared" si="4"/>
        <v>0</v>
      </c>
      <c r="L38" s="58">
        <f t="shared" si="5"/>
        <v>0</v>
      </c>
      <c r="M38" s="14"/>
    </row>
    <row r="39" spans="2:13" x14ac:dyDescent="0.25">
      <c r="B39" s="13"/>
      <c r="C39" s="3" t="s">
        <v>20</v>
      </c>
      <c r="D39" s="33"/>
      <c r="E39" s="61"/>
      <c r="F39" s="61"/>
      <c r="G39" s="61"/>
      <c r="H39" s="61"/>
      <c r="I39" s="61"/>
      <c r="J39" s="54" t="str">
        <f t="shared" si="3"/>
        <v>No Calificar</v>
      </c>
      <c r="K39" s="41" t="str">
        <f t="shared" si="4"/>
        <v>0</v>
      </c>
      <c r="L39" s="58">
        <f t="shared" si="5"/>
        <v>0</v>
      </c>
      <c r="M39" s="14"/>
    </row>
    <row r="40" spans="2:13" ht="29.25" thickBot="1" x14ac:dyDescent="0.3">
      <c r="B40" s="13"/>
      <c r="C40" s="4" t="s">
        <v>21</v>
      </c>
      <c r="D40" s="35"/>
      <c r="E40" s="62"/>
      <c r="F40" s="62"/>
      <c r="G40" s="62"/>
      <c r="H40" s="62"/>
      <c r="I40" s="62"/>
      <c r="J40" s="56" t="str">
        <f t="shared" si="3"/>
        <v>No Calificar</v>
      </c>
      <c r="K40" s="42" t="str">
        <f t="shared" si="4"/>
        <v>0</v>
      </c>
      <c r="L40" s="59">
        <f t="shared" si="5"/>
        <v>0</v>
      </c>
      <c r="M40" s="14"/>
    </row>
    <row r="41" spans="2:13" ht="24.75" thickTop="1" thickBot="1" x14ac:dyDescent="0.3">
      <c r="B41" s="13"/>
      <c r="C41" s="26" t="s">
        <v>22</v>
      </c>
      <c r="D41" s="53" t="str">
        <f>IF(SUM(D32:D40)=100%,"100%","Revise la suma debe ser igual al 100%")</f>
        <v>Revise la suma debe ser igual al 100%</v>
      </c>
      <c r="E41" s="27"/>
      <c r="F41" s="27"/>
      <c r="G41" s="27"/>
      <c r="H41" s="27"/>
      <c r="I41" s="27"/>
      <c r="J41" s="63" t="e">
        <f>+((SUM(E32:E40)*$E$9)+(SUM(F32:F40)*$F$9+(SUM(G32:G40)*$G$9)+(SUM(H32:H40)*$H$9)+(SUM(I32:I40)*$I$9)))/(+SUM(E32:I40))</f>
        <v>#DIV/0!</v>
      </c>
      <c r="K41" s="28"/>
      <c r="L41" s="29" t="str">
        <f>IF(D41="100%",SUM(L32:L40),"Revise Peso")</f>
        <v>Revise Peso</v>
      </c>
      <c r="M41" s="14"/>
    </row>
    <row r="42" spans="2:13" x14ac:dyDescent="0.25">
      <c r="B42" s="13"/>
      <c r="M42" s="14"/>
    </row>
    <row r="43" spans="2:13" ht="15.75" thickBot="1" x14ac:dyDescent="0.3">
      <c r="B43" s="10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2"/>
    </row>
    <row r="45" spans="2:13" ht="15.75" thickBot="1" x14ac:dyDescent="0.3"/>
    <row r="46" spans="2:13" ht="15.75" thickBot="1" x14ac:dyDescent="0.3">
      <c r="B46" s="7"/>
      <c r="C46" s="8"/>
      <c r="D46" s="8"/>
      <c r="E46" s="8"/>
      <c r="F46" s="8"/>
      <c r="G46" s="8"/>
      <c r="H46" s="8"/>
      <c r="I46" s="8"/>
      <c r="J46" s="8"/>
      <c r="K46" s="8"/>
      <c r="L46" s="8"/>
      <c r="M46" s="9"/>
    </row>
    <row r="47" spans="2:13" ht="27" thickBot="1" x14ac:dyDescent="0.45">
      <c r="B47" s="13"/>
      <c r="C47" s="75" t="s">
        <v>2</v>
      </c>
      <c r="D47" s="76"/>
      <c r="E47" s="76"/>
      <c r="F47" s="76"/>
      <c r="G47" s="76"/>
      <c r="H47" s="76"/>
      <c r="I47" s="76"/>
      <c r="J47" s="76"/>
      <c r="K47" s="76"/>
      <c r="L47" s="77"/>
      <c r="M47" s="14"/>
    </row>
    <row r="48" spans="2:13" ht="27" thickBot="1" x14ac:dyDescent="0.45">
      <c r="B48" s="13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14"/>
    </row>
    <row r="49" spans="2:13" ht="15.75" thickBot="1" x14ac:dyDescent="0.3">
      <c r="B49" s="13"/>
      <c r="C49" s="38" t="s">
        <v>24</v>
      </c>
      <c r="D49" s="78"/>
      <c r="E49" s="79"/>
      <c r="F49" s="80"/>
      <c r="G49" s="39"/>
      <c r="H49" s="38" t="s">
        <v>4</v>
      </c>
      <c r="I49" s="81"/>
      <c r="J49" s="82"/>
      <c r="K49" s="83"/>
      <c r="L49" s="43"/>
      <c r="M49" s="14"/>
    </row>
    <row r="50" spans="2:13" ht="15.75" thickBot="1" x14ac:dyDescent="0.3">
      <c r="B50" s="13"/>
      <c r="M50" s="14"/>
    </row>
    <row r="51" spans="2:13" x14ac:dyDescent="0.25">
      <c r="B51" s="13"/>
      <c r="C51" s="84" t="s">
        <v>5</v>
      </c>
      <c r="D51" s="87" t="s">
        <v>6</v>
      </c>
      <c r="E51" s="90" t="s">
        <v>7</v>
      </c>
      <c r="F51" s="90"/>
      <c r="G51" s="90"/>
      <c r="H51" s="90"/>
      <c r="I51" s="90"/>
      <c r="J51" s="91" t="s">
        <v>8</v>
      </c>
      <c r="K51" s="94" t="s">
        <v>9</v>
      </c>
      <c r="L51" s="97" t="s">
        <v>10</v>
      </c>
      <c r="M51" s="14"/>
    </row>
    <row r="52" spans="2:13" ht="22.5" x14ac:dyDescent="0.25">
      <c r="B52" s="13"/>
      <c r="C52" s="85"/>
      <c r="D52" s="88"/>
      <c r="E52" s="25" t="s">
        <v>11</v>
      </c>
      <c r="F52" s="100"/>
      <c r="G52" s="101"/>
      <c r="H52" s="102"/>
      <c r="I52" s="25" t="s">
        <v>12</v>
      </c>
      <c r="J52" s="92"/>
      <c r="K52" s="95"/>
      <c r="L52" s="98"/>
      <c r="M52" s="14"/>
    </row>
    <row r="53" spans="2:13" ht="15.75" thickBot="1" x14ac:dyDescent="0.3">
      <c r="B53" s="30"/>
      <c r="C53" s="86"/>
      <c r="D53" s="89"/>
      <c r="E53" s="66">
        <v>1</v>
      </c>
      <c r="F53" s="66">
        <v>2</v>
      </c>
      <c r="G53" s="66">
        <v>3</v>
      </c>
      <c r="H53" s="66">
        <v>4</v>
      </c>
      <c r="I53" s="66">
        <v>5</v>
      </c>
      <c r="J53" s="93"/>
      <c r="K53" s="96"/>
      <c r="L53" s="99"/>
      <c r="M53" s="31"/>
    </row>
    <row r="54" spans="2:13" x14ac:dyDescent="0.25">
      <c r="B54" s="13"/>
      <c r="C54" s="6" t="s">
        <v>13</v>
      </c>
      <c r="D54" s="32"/>
      <c r="E54" s="60"/>
      <c r="F54" s="60"/>
      <c r="G54" s="60"/>
      <c r="H54" s="60"/>
      <c r="I54" s="60"/>
      <c r="J54" s="55" t="str">
        <f>IF(D54&lt;1%,"No Calificar",IF(SUM(E54:I54)=1,"Correcto","Califique"))</f>
        <v>No Calificar</v>
      </c>
      <c r="K54" s="40" t="str">
        <f>+IF(D54&lt;1%,"0",+(E54*$E$9)+(F54*$F$9)+(G54*$G$9)+(H54*$H$9)+(I54*$I$9))</f>
        <v>0</v>
      </c>
      <c r="L54" s="57">
        <f>IF(J54="Califique","Califique Atractividad",+(D54*K54))</f>
        <v>0</v>
      </c>
      <c r="M54" s="14"/>
    </row>
    <row r="55" spans="2:13" x14ac:dyDescent="0.25">
      <c r="B55" s="13"/>
      <c r="C55" s="3" t="s">
        <v>14</v>
      </c>
      <c r="D55" s="33"/>
      <c r="E55" s="61"/>
      <c r="F55" s="61"/>
      <c r="G55" s="61"/>
      <c r="H55" s="61"/>
      <c r="I55" s="61"/>
      <c r="J55" s="54" t="str">
        <f t="shared" ref="J55:J62" si="6">IF(D55&lt;1%,"No Calificar",IF(SUM(E55:I55)=1,"Correcto","Califique"))</f>
        <v>No Calificar</v>
      </c>
      <c r="K55" s="41" t="str">
        <f t="shared" ref="K55:K62" si="7">+IF(D55&lt;1%,"0",+(E55*$E$9)+(F55*$F$9)+(G55*$G$9)+(H55*$H$9)+(I55*$I$9))</f>
        <v>0</v>
      </c>
      <c r="L55" s="58">
        <f t="shared" ref="L55:L62" si="8">IF(J55="Califique","Califique Atractividad",+(D55*K55))</f>
        <v>0</v>
      </c>
      <c r="M55" s="14"/>
    </row>
    <row r="56" spans="2:13" x14ac:dyDescent="0.25">
      <c r="B56" s="13"/>
      <c r="C56" s="3" t="s">
        <v>15</v>
      </c>
      <c r="D56" s="33"/>
      <c r="E56" s="61"/>
      <c r="F56" s="61"/>
      <c r="G56" s="61"/>
      <c r="H56" s="61"/>
      <c r="I56" s="61"/>
      <c r="J56" s="54" t="str">
        <f t="shared" si="6"/>
        <v>No Calificar</v>
      </c>
      <c r="K56" s="41" t="str">
        <f t="shared" si="7"/>
        <v>0</v>
      </c>
      <c r="L56" s="58">
        <f t="shared" si="8"/>
        <v>0</v>
      </c>
      <c r="M56" s="14"/>
    </row>
    <row r="57" spans="2:13" x14ac:dyDescent="0.25">
      <c r="B57" s="13"/>
      <c r="C57" s="3" t="s">
        <v>16</v>
      </c>
      <c r="D57" s="33"/>
      <c r="E57" s="61"/>
      <c r="F57" s="61"/>
      <c r="G57" s="61"/>
      <c r="H57" s="61"/>
      <c r="I57" s="61"/>
      <c r="J57" s="54" t="str">
        <f t="shared" si="6"/>
        <v>No Calificar</v>
      </c>
      <c r="K57" s="41" t="str">
        <f t="shared" si="7"/>
        <v>0</v>
      </c>
      <c r="L57" s="58">
        <f t="shared" si="8"/>
        <v>0</v>
      </c>
      <c r="M57" s="14"/>
    </row>
    <row r="58" spans="2:13" x14ac:dyDescent="0.25">
      <c r="B58" s="13"/>
      <c r="C58" s="3" t="s">
        <v>17</v>
      </c>
      <c r="D58" s="33"/>
      <c r="E58" s="61"/>
      <c r="F58" s="61"/>
      <c r="G58" s="61"/>
      <c r="H58" s="61"/>
      <c r="I58" s="61"/>
      <c r="J58" s="54" t="str">
        <f t="shared" si="6"/>
        <v>No Calificar</v>
      </c>
      <c r="K58" s="41" t="str">
        <f t="shared" si="7"/>
        <v>0</v>
      </c>
      <c r="L58" s="58">
        <f t="shared" si="8"/>
        <v>0</v>
      </c>
      <c r="M58" s="14"/>
    </row>
    <row r="59" spans="2:13" x14ac:dyDescent="0.25">
      <c r="B59" s="13"/>
      <c r="C59" s="3" t="s">
        <v>18</v>
      </c>
      <c r="D59" s="34"/>
      <c r="E59" s="61"/>
      <c r="F59" s="61"/>
      <c r="G59" s="61"/>
      <c r="H59" s="61"/>
      <c r="I59" s="61"/>
      <c r="J59" s="54" t="str">
        <f t="shared" si="6"/>
        <v>No Calificar</v>
      </c>
      <c r="K59" s="41" t="str">
        <f t="shared" si="7"/>
        <v>0</v>
      </c>
      <c r="L59" s="58">
        <f t="shared" si="8"/>
        <v>0</v>
      </c>
      <c r="M59" s="14"/>
    </row>
    <row r="60" spans="2:13" x14ac:dyDescent="0.25">
      <c r="B60" s="13"/>
      <c r="C60" s="3" t="s">
        <v>19</v>
      </c>
      <c r="D60" s="33"/>
      <c r="E60" s="61"/>
      <c r="F60" s="61"/>
      <c r="G60" s="61"/>
      <c r="H60" s="61"/>
      <c r="I60" s="61"/>
      <c r="J60" s="54" t="str">
        <f t="shared" si="6"/>
        <v>No Calificar</v>
      </c>
      <c r="K60" s="41" t="str">
        <f t="shared" si="7"/>
        <v>0</v>
      </c>
      <c r="L60" s="58">
        <f t="shared" si="8"/>
        <v>0</v>
      </c>
      <c r="M60" s="14"/>
    </row>
    <row r="61" spans="2:13" x14ac:dyDescent="0.25">
      <c r="B61" s="13"/>
      <c r="C61" s="3" t="s">
        <v>20</v>
      </c>
      <c r="D61" s="33"/>
      <c r="E61" s="61"/>
      <c r="F61" s="61"/>
      <c r="G61" s="61"/>
      <c r="H61" s="61"/>
      <c r="I61" s="61"/>
      <c r="J61" s="54" t="str">
        <f t="shared" si="6"/>
        <v>No Calificar</v>
      </c>
      <c r="K61" s="41" t="str">
        <f t="shared" si="7"/>
        <v>0</v>
      </c>
      <c r="L61" s="58">
        <f t="shared" si="8"/>
        <v>0</v>
      </c>
      <c r="M61" s="14"/>
    </row>
    <row r="62" spans="2:13" ht="29.25" thickBot="1" x14ac:dyDescent="0.3">
      <c r="B62" s="13"/>
      <c r="C62" s="4" t="s">
        <v>21</v>
      </c>
      <c r="D62" s="35"/>
      <c r="E62" s="62"/>
      <c r="F62" s="62"/>
      <c r="G62" s="62"/>
      <c r="H62" s="62"/>
      <c r="I62" s="62"/>
      <c r="J62" s="56" t="str">
        <f t="shared" si="6"/>
        <v>No Calificar</v>
      </c>
      <c r="K62" s="42" t="str">
        <f t="shared" si="7"/>
        <v>0</v>
      </c>
      <c r="L62" s="59">
        <f t="shared" si="8"/>
        <v>0</v>
      </c>
      <c r="M62" s="14"/>
    </row>
    <row r="63" spans="2:13" ht="24.75" thickTop="1" thickBot="1" x14ac:dyDescent="0.3">
      <c r="B63" s="13"/>
      <c r="C63" s="26" t="s">
        <v>22</v>
      </c>
      <c r="D63" s="53" t="str">
        <f>IF(SUM(D54:D62)=100%,"100%","Revise la suma debe ser igual al 100%")</f>
        <v>Revise la suma debe ser igual al 100%</v>
      </c>
      <c r="E63" s="27"/>
      <c r="F63" s="27"/>
      <c r="G63" s="27"/>
      <c r="H63" s="27"/>
      <c r="I63" s="27"/>
      <c r="J63" s="63" t="e">
        <f>+((SUM(E54:E62)*$E$9)+(SUM(F54:F62)*$F$9+(SUM(G54:G62)*$G$9)+(SUM(H54:H62)*$H$9)+(SUM(I54:I62)*$I$9)))/(+SUM(E54:I62))</f>
        <v>#DIV/0!</v>
      </c>
      <c r="K63" s="28"/>
      <c r="L63" s="29" t="str">
        <f>IF(D63="100%",SUM(L54:L62),"Revise Peso")</f>
        <v>Revise Peso</v>
      </c>
      <c r="M63" s="14"/>
    </row>
    <row r="64" spans="2:13" x14ac:dyDescent="0.25">
      <c r="B64" s="13"/>
      <c r="M64" s="14"/>
    </row>
    <row r="65" spans="2:13" ht="15.75" thickBot="1" x14ac:dyDescent="0.3">
      <c r="B65" s="10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2"/>
    </row>
    <row r="67" spans="2:13" ht="15.75" thickBot="1" x14ac:dyDescent="0.3"/>
    <row r="68" spans="2:13" ht="15.75" thickBot="1" x14ac:dyDescent="0.3">
      <c r="B68" s="7"/>
      <c r="C68" s="8"/>
      <c r="D68" s="8"/>
      <c r="E68" s="8"/>
      <c r="F68" s="8"/>
      <c r="G68" s="8"/>
      <c r="H68" s="8"/>
      <c r="I68" s="8"/>
      <c r="J68" s="8"/>
      <c r="K68" s="8"/>
      <c r="L68" s="8"/>
      <c r="M68" s="9"/>
    </row>
    <row r="69" spans="2:13" ht="27" thickBot="1" x14ac:dyDescent="0.45">
      <c r="B69" s="13"/>
      <c r="C69" s="75" t="s">
        <v>2</v>
      </c>
      <c r="D69" s="76"/>
      <c r="E69" s="76"/>
      <c r="F69" s="76"/>
      <c r="G69" s="76"/>
      <c r="H69" s="76"/>
      <c r="I69" s="76"/>
      <c r="J69" s="76"/>
      <c r="K69" s="76"/>
      <c r="L69" s="77"/>
      <c r="M69" s="14"/>
    </row>
    <row r="70" spans="2:13" ht="27" thickBot="1" x14ac:dyDescent="0.45">
      <c r="B70" s="13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14"/>
    </row>
    <row r="71" spans="2:13" ht="15.75" thickBot="1" x14ac:dyDescent="0.3">
      <c r="B71" s="13"/>
      <c r="C71" s="38" t="s">
        <v>25</v>
      </c>
      <c r="D71" s="78"/>
      <c r="E71" s="79"/>
      <c r="F71" s="80"/>
      <c r="G71" s="39"/>
      <c r="H71" s="38" t="s">
        <v>4</v>
      </c>
      <c r="I71" s="81"/>
      <c r="J71" s="82"/>
      <c r="K71" s="83"/>
      <c r="L71" s="43"/>
      <c r="M71" s="14"/>
    </row>
    <row r="72" spans="2:13" ht="15.75" thickBot="1" x14ac:dyDescent="0.3">
      <c r="B72" s="13"/>
      <c r="M72" s="14"/>
    </row>
    <row r="73" spans="2:13" x14ac:dyDescent="0.25">
      <c r="B73" s="13"/>
      <c r="C73" s="84" t="s">
        <v>5</v>
      </c>
      <c r="D73" s="87" t="s">
        <v>6</v>
      </c>
      <c r="E73" s="90" t="s">
        <v>7</v>
      </c>
      <c r="F73" s="90"/>
      <c r="G73" s="90"/>
      <c r="H73" s="90"/>
      <c r="I73" s="90"/>
      <c r="J73" s="91" t="s">
        <v>8</v>
      </c>
      <c r="K73" s="94" t="s">
        <v>9</v>
      </c>
      <c r="L73" s="97" t="s">
        <v>10</v>
      </c>
      <c r="M73" s="14"/>
    </row>
    <row r="74" spans="2:13" ht="22.5" x14ac:dyDescent="0.25">
      <c r="B74" s="13"/>
      <c r="C74" s="85"/>
      <c r="D74" s="88"/>
      <c r="E74" s="25" t="s">
        <v>11</v>
      </c>
      <c r="F74" s="100"/>
      <c r="G74" s="101"/>
      <c r="H74" s="102"/>
      <c r="I74" s="25" t="s">
        <v>12</v>
      </c>
      <c r="J74" s="92"/>
      <c r="K74" s="95"/>
      <c r="L74" s="98"/>
      <c r="M74" s="14"/>
    </row>
    <row r="75" spans="2:13" ht="15.75" thickBot="1" x14ac:dyDescent="0.3">
      <c r="B75" s="30"/>
      <c r="C75" s="86"/>
      <c r="D75" s="89"/>
      <c r="E75" s="66">
        <v>1</v>
      </c>
      <c r="F75" s="66">
        <v>2</v>
      </c>
      <c r="G75" s="66">
        <v>3</v>
      </c>
      <c r="H75" s="66">
        <v>4</v>
      </c>
      <c r="I75" s="66">
        <v>5</v>
      </c>
      <c r="J75" s="93"/>
      <c r="K75" s="96"/>
      <c r="L75" s="99"/>
      <c r="M75" s="31"/>
    </row>
    <row r="76" spans="2:13" x14ac:dyDescent="0.25">
      <c r="B76" s="13"/>
      <c r="C76" s="6" t="s">
        <v>13</v>
      </c>
      <c r="D76" s="32"/>
      <c r="E76" s="60"/>
      <c r="F76" s="60"/>
      <c r="G76" s="60"/>
      <c r="H76" s="60"/>
      <c r="I76" s="60"/>
      <c r="J76" s="55" t="str">
        <f>IF(D76&lt;1%,"No Calificar",IF(SUM(E76:I76)=1,"Correcto","Califique"))</f>
        <v>No Calificar</v>
      </c>
      <c r="K76" s="40" t="str">
        <f>+IF(D76&lt;1%,"0",+(E76*$E$9)+(F76*$F$9)+(G76*$G$9)+(H76*$H$9)+(I76*$I$9))</f>
        <v>0</v>
      </c>
      <c r="L76" s="57">
        <f>IF(J76="Califique","Califique Atractividad",+(D76*K76))</f>
        <v>0</v>
      </c>
      <c r="M76" s="14"/>
    </row>
    <row r="77" spans="2:13" x14ac:dyDescent="0.25">
      <c r="B77" s="13"/>
      <c r="C77" s="3" t="s">
        <v>14</v>
      </c>
      <c r="D77" s="33"/>
      <c r="E77" s="61"/>
      <c r="F77" s="61"/>
      <c r="G77" s="61"/>
      <c r="H77" s="61"/>
      <c r="I77" s="61"/>
      <c r="J77" s="54" t="str">
        <f t="shared" ref="J77:J84" si="9">IF(D77&lt;1%,"No Calificar",IF(SUM(E77:I77)=1,"Correcto","Califique"))</f>
        <v>No Calificar</v>
      </c>
      <c r="K77" s="41" t="str">
        <f t="shared" ref="K77:K84" si="10">+IF(D77&lt;1%,"0",+(E77*$E$9)+(F77*$F$9)+(G77*$G$9)+(H77*$H$9)+(I77*$I$9))</f>
        <v>0</v>
      </c>
      <c r="L77" s="58">
        <f t="shared" ref="L77:L84" si="11">IF(J77="Califique","Califique Atractividad",+(D77*K77))</f>
        <v>0</v>
      </c>
      <c r="M77" s="14"/>
    </row>
    <row r="78" spans="2:13" x14ac:dyDescent="0.25">
      <c r="B78" s="13"/>
      <c r="C78" s="3" t="s">
        <v>15</v>
      </c>
      <c r="D78" s="33"/>
      <c r="E78" s="61"/>
      <c r="F78" s="61"/>
      <c r="G78" s="61"/>
      <c r="H78" s="61"/>
      <c r="I78" s="61"/>
      <c r="J78" s="54" t="str">
        <f t="shared" si="9"/>
        <v>No Calificar</v>
      </c>
      <c r="K78" s="41" t="str">
        <f t="shared" si="10"/>
        <v>0</v>
      </c>
      <c r="L78" s="58">
        <f t="shared" si="11"/>
        <v>0</v>
      </c>
      <c r="M78" s="14"/>
    </row>
    <row r="79" spans="2:13" x14ac:dyDescent="0.25">
      <c r="B79" s="13"/>
      <c r="C79" s="3" t="s">
        <v>16</v>
      </c>
      <c r="D79" s="33"/>
      <c r="E79" s="61"/>
      <c r="F79" s="61"/>
      <c r="G79" s="61"/>
      <c r="H79" s="61"/>
      <c r="I79" s="61"/>
      <c r="J79" s="54" t="str">
        <f t="shared" si="9"/>
        <v>No Calificar</v>
      </c>
      <c r="K79" s="41" t="str">
        <f t="shared" si="10"/>
        <v>0</v>
      </c>
      <c r="L79" s="58">
        <f t="shared" si="11"/>
        <v>0</v>
      </c>
      <c r="M79" s="14"/>
    </row>
    <row r="80" spans="2:13" x14ac:dyDescent="0.25">
      <c r="B80" s="13"/>
      <c r="C80" s="3" t="s">
        <v>17</v>
      </c>
      <c r="D80" s="33"/>
      <c r="E80" s="61"/>
      <c r="F80" s="61"/>
      <c r="G80" s="61"/>
      <c r="H80" s="61"/>
      <c r="I80" s="61"/>
      <c r="J80" s="54" t="str">
        <f t="shared" si="9"/>
        <v>No Calificar</v>
      </c>
      <c r="K80" s="41" t="str">
        <f t="shared" si="10"/>
        <v>0</v>
      </c>
      <c r="L80" s="58">
        <f t="shared" si="11"/>
        <v>0</v>
      </c>
      <c r="M80" s="14"/>
    </row>
    <row r="81" spans="2:13" x14ac:dyDescent="0.25">
      <c r="B81" s="13"/>
      <c r="C81" s="3" t="s">
        <v>18</v>
      </c>
      <c r="D81" s="34"/>
      <c r="E81" s="61"/>
      <c r="F81" s="61"/>
      <c r="G81" s="61"/>
      <c r="H81" s="61"/>
      <c r="I81" s="61"/>
      <c r="J81" s="54" t="str">
        <f t="shared" si="9"/>
        <v>No Calificar</v>
      </c>
      <c r="K81" s="41" t="str">
        <f t="shared" si="10"/>
        <v>0</v>
      </c>
      <c r="L81" s="58">
        <f t="shared" si="11"/>
        <v>0</v>
      </c>
      <c r="M81" s="14"/>
    </row>
    <row r="82" spans="2:13" x14ac:dyDescent="0.25">
      <c r="B82" s="13"/>
      <c r="C82" s="3" t="s">
        <v>19</v>
      </c>
      <c r="D82" s="33"/>
      <c r="E82" s="61"/>
      <c r="F82" s="61"/>
      <c r="G82" s="61"/>
      <c r="H82" s="61"/>
      <c r="I82" s="61"/>
      <c r="J82" s="54" t="str">
        <f t="shared" si="9"/>
        <v>No Calificar</v>
      </c>
      <c r="K82" s="41" t="str">
        <f t="shared" si="10"/>
        <v>0</v>
      </c>
      <c r="L82" s="58">
        <f t="shared" si="11"/>
        <v>0</v>
      </c>
      <c r="M82" s="14"/>
    </row>
    <row r="83" spans="2:13" x14ac:dyDescent="0.25">
      <c r="B83" s="13"/>
      <c r="C83" s="3" t="s">
        <v>20</v>
      </c>
      <c r="D83" s="33"/>
      <c r="E83" s="61"/>
      <c r="F83" s="61"/>
      <c r="G83" s="61"/>
      <c r="H83" s="61"/>
      <c r="I83" s="61"/>
      <c r="J83" s="54" t="str">
        <f t="shared" si="9"/>
        <v>No Calificar</v>
      </c>
      <c r="K83" s="41" t="str">
        <f t="shared" si="10"/>
        <v>0</v>
      </c>
      <c r="L83" s="58">
        <f t="shared" si="11"/>
        <v>0</v>
      </c>
      <c r="M83" s="14"/>
    </row>
    <row r="84" spans="2:13" ht="29.25" thickBot="1" x14ac:dyDescent="0.3">
      <c r="B84" s="13"/>
      <c r="C84" s="4" t="s">
        <v>21</v>
      </c>
      <c r="D84" s="35"/>
      <c r="E84" s="62"/>
      <c r="F84" s="62"/>
      <c r="G84" s="62"/>
      <c r="H84" s="62"/>
      <c r="I84" s="62"/>
      <c r="J84" s="56" t="str">
        <f t="shared" si="9"/>
        <v>No Calificar</v>
      </c>
      <c r="K84" s="42" t="str">
        <f t="shared" si="10"/>
        <v>0</v>
      </c>
      <c r="L84" s="59">
        <f t="shared" si="11"/>
        <v>0</v>
      </c>
      <c r="M84" s="14"/>
    </row>
    <row r="85" spans="2:13" ht="24.75" thickTop="1" thickBot="1" x14ac:dyDescent="0.3">
      <c r="B85" s="13"/>
      <c r="C85" s="26" t="s">
        <v>22</v>
      </c>
      <c r="D85" s="53" t="str">
        <f>IF(SUM(D76:D84)=100%,"100%","Revise la suma debe ser igual al 100%")</f>
        <v>Revise la suma debe ser igual al 100%</v>
      </c>
      <c r="E85" s="27"/>
      <c r="F85" s="27"/>
      <c r="G85" s="27"/>
      <c r="H85" s="27"/>
      <c r="I85" s="27"/>
      <c r="J85" s="63" t="e">
        <f>+((SUM(E76:E84)*$E$9)+(SUM(F76:F84)*$F$9+(SUM(G76:G84)*$G$9)+(SUM(H76:H84)*$H$9)+(SUM(I76:I84)*$I$9)))/(+SUM(E76:I84))</f>
        <v>#DIV/0!</v>
      </c>
      <c r="K85" s="28"/>
      <c r="L85" s="29" t="str">
        <f>IF(D85="100%",SUM(L76:L84),"Revise Peso")</f>
        <v>Revise Peso</v>
      </c>
      <c r="M85" s="14"/>
    </row>
    <row r="86" spans="2:13" x14ac:dyDescent="0.25">
      <c r="B86" s="13"/>
      <c r="M86" s="14"/>
    </row>
    <row r="87" spans="2:13" ht="15.75" thickBot="1" x14ac:dyDescent="0.3">
      <c r="B87" s="10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2"/>
    </row>
    <row r="89" spans="2:13" ht="15.75" thickBot="1" x14ac:dyDescent="0.3"/>
    <row r="90" spans="2:13" ht="15.75" thickBot="1" x14ac:dyDescent="0.3">
      <c r="B90" s="7"/>
      <c r="C90" s="8"/>
      <c r="D90" s="8"/>
      <c r="E90" s="8"/>
      <c r="F90" s="8"/>
      <c r="G90" s="8"/>
      <c r="H90" s="8"/>
      <c r="I90" s="8"/>
      <c r="J90" s="8"/>
      <c r="K90" s="8"/>
      <c r="L90" s="8"/>
      <c r="M90" s="9"/>
    </row>
    <row r="91" spans="2:13" ht="27" thickBot="1" x14ac:dyDescent="0.45">
      <c r="B91" s="13"/>
      <c r="C91" s="75" t="s">
        <v>2</v>
      </c>
      <c r="D91" s="76"/>
      <c r="E91" s="76"/>
      <c r="F91" s="76"/>
      <c r="G91" s="76"/>
      <c r="H91" s="76"/>
      <c r="I91" s="76"/>
      <c r="J91" s="76"/>
      <c r="K91" s="76"/>
      <c r="L91" s="77"/>
      <c r="M91" s="14"/>
    </row>
    <row r="92" spans="2:13" ht="27" thickBot="1" x14ac:dyDescent="0.45">
      <c r="B92" s="13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14"/>
    </row>
    <row r="93" spans="2:13" ht="15.75" thickBot="1" x14ac:dyDescent="0.3">
      <c r="B93" s="13"/>
      <c r="C93" s="38" t="s">
        <v>26</v>
      </c>
      <c r="D93" s="78"/>
      <c r="E93" s="79"/>
      <c r="F93" s="80"/>
      <c r="G93" s="39"/>
      <c r="H93" s="38" t="s">
        <v>4</v>
      </c>
      <c r="I93" s="81"/>
      <c r="J93" s="82"/>
      <c r="K93" s="83"/>
      <c r="L93" s="43"/>
      <c r="M93" s="14"/>
    </row>
    <row r="94" spans="2:13" ht="15.75" thickBot="1" x14ac:dyDescent="0.3">
      <c r="B94" s="13"/>
      <c r="M94" s="14"/>
    </row>
    <row r="95" spans="2:13" x14ac:dyDescent="0.25">
      <c r="B95" s="13"/>
      <c r="C95" s="84" t="s">
        <v>5</v>
      </c>
      <c r="D95" s="87" t="s">
        <v>6</v>
      </c>
      <c r="E95" s="90" t="s">
        <v>7</v>
      </c>
      <c r="F95" s="90"/>
      <c r="G95" s="90"/>
      <c r="H95" s="90"/>
      <c r="I95" s="90"/>
      <c r="J95" s="91" t="s">
        <v>8</v>
      </c>
      <c r="K95" s="94" t="s">
        <v>9</v>
      </c>
      <c r="L95" s="97" t="s">
        <v>10</v>
      </c>
      <c r="M95" s="14"/>
    </row>
    <row r="96" spans="2:13" ht="22.5" x14ac:dyDescent="0.25">
      <c r="B96" s="13"/>
      <c r="C96" s="85"/>
      <c r="D96" s="88"/>
      <c r="E96" s="25" t="s">
        <v>11</v>
      </c>
      <c r="F96" s="100"/>
      <c r="G96" s="101"/>
      <c r="H96" s="102"/>
      <c r="I96" s="25" t="s">
        <v>12</v>
      </c>
      <c r="J96" s="92"/>
      <c r="K96" s="95"/>
      <c r="L96" s="98"/>
      <c r="M96" s="14"/>
    </row>
    <row r="97" spans="2:13" ht="15.75" thickBot="1" x14ac:dyDescent="0.3">
      <c r="B97" s="30"/>
      <c r="C97" s="86"/>
      <c r="D97" s="89"/>
      <c r="E97" s="66">
        <v>1</v>
      </c>
      <c r="F97" s="66">
        <v>2</v>
      </c>
      <c r="G97" s="66">
        <v>3</v>
      </c>
      <c r="H97" s="66">
        <v>4</v>
      </c>
      <c r="I97" s="66">
        <v>5</v>
      </c>
      <c r="J97" s="93"/>
      <c r="K97" s="96"/>
      <c r="L97" s="99"/>
      <c r="M97" s="31"/>
    </row>
    <row r="98" spans="2:13" x14ac:dyDescent="0.25">
      <c r="B98" s="13"/>
      <c r="C98" s="6" t="s">
        <v>13</v>
      </c>
      <c r="D98" s="32"/>
      <c r="E98" s="60"/>
      <c r="F98" s="60"/>
      <c r="G98" s="60"/>
      <c r="H98" s="60"/>
      <c r="I98" s="60"/>
      <c r="J98" s="55" t="str">
        <f>IF(D98&lt;1%,"No Calificar",IF(SUM(E98:I98)=1,"Correcto","Califique"))</f>
        <v>No Calificar</v>
      </c>
      <c r="K98" s="40" t="str">
        <f>+IF(D98&lt;1%,"0",+(E98*$E$9)+(F98*$F$9)+(G98*$G$9)+(H98*$H$9)+(I98*$I$9))</f>
        <v>0</v>
      </c>
      <c r="L98" s="57">
        <f>IF(J98="Califique","Califique Atractividad",+(D98*K98))</f>
        <v>0</v>
      </c>
      <c r="M98" s="14"/>
    </row>
    <row r="99" spans="2:13" x14ac:dyDescent="0.25">
      <c r="B99" s="13"/>
      <c r="C99" s="3" t="s">
        <v>14</v>
      </c>
      <c r="D99" s="33"/>
      <c r="E99" s="61"/>
      <c r="F99" s="61"/>
      <c r="G99" s="61"/>
      <c r="H99" s="61"/>
      <c r="I99" s="61"/>
      <c r="J99" s="54" t="str">
        <f t="shared" ref="J99:J106" si="12">IF(D99&lt;1%,"No Calificar",IF(SUM(E99:I99)=1,"Correcto","Califique"))</f>
        <v>No Calificar</v>
      </c>
      <c r="K99" s="41" t="str">
        <f t="shared" ref="K99:K106" si="13">+IF(D99&lt;1%,"0",+(E99*$E$9)+(F99*$F$9)+(G99*$G$9)+(H99*$H$9)+(I99*$I$9))</f>
        <v>0</v>
      </c>
      <c r="L99" s="58">
        <f t="shared" ref="L99:L106" si="14">IF(J99="Califique","Califique Atractividad",+(D99*K99))</f>
        <v>0</v>
      </c>
      <c r="M99" s="14"/>
    </row>
    <row r="100" spans="2:13" x14ac:dyDescent="0.25">
      <c r="B100" s="13"/>
      <c r="C100" s="3" t="s">
        <v>15</v>
      </c>
      <c r="D100" s="33"/>
      <c r="E100" s="61"/>
      <c r="F100" s="61"/>
      <c r="G100" s="61"/>
      <c r="H100" s="61"/>
      <c r="I100" s="61"/>
      <c r="J100" s="54" t="str">
        <f t="shared" si="12"/>
        <v>No Calificar</v>
      </c>
      <c r="K100" s="41" t="str">
        <f t="shared" si="13"/>
        <v>0</v>
      </c>
      <c r="L100" s="58">
        <f t="shared" si="14"/>
        <v>0</v>
      </c>
      <c r="M100" s="14"/>
    </row>
    <row r="101" spans="2:13" x14ac:dyDescent="0.25">
      <c r="B101" s="13"/>
      <c r="C101" s="3" t="s">
        <v>16</v>
      </c>
      <c r="D101" s="33"/>
      <c r="E101" s="61"/>
      <c r="F101" s="61"/>
      <c r="G101" s="61"/>
      <c r="H101" s="61"/>
      <c r="I101" s="61"/>
      <c r="J101" s="54" t="str">
        <f t="shared" si="12"/>
        <v>No Calificar</v>
      </c>
      <c r="K101" s="41" t="str">
        <f t="shared" si="13"/>
        <v>0</v>
      </c>
      <c r="L101" s="58">
        <f t="shared" si="14"/>
        <v>0</v>
      </c>
      <c r="M101" s="14"/>
    </row>
    <row r="102" spans="2:13" x14ac:dyDescent="0.25">
      <c r="B102" s="13"/>
      <c r="C102" s="3" t="s">
        <v>17</v>
      </c>
      <c r="D102" s="33"/>
      <c r="E102" s="61"/>
      <c r="F102" s="61"/>
      <c r="G102" s="61"/>
      <c r="H102" s="61"/>
      <c r="I102" s="61"/>
      <c r="J102" s="54" t="str">
        <f t="shared" si="12"/>
        <v>No Calificar</v>
      </c>
      <c r="K102" s="41" t="str">
        <f t="shared" si="13"/>
        <v>0</v>
      </c>
      <c r="L102" s="58">
        <f t="shared" si="14"/>
        <v>0</v>
      </c>
      <c r="M102" s="14"/>
    </row>
    <row r="103" spans="2:13" x14ac:dyDescent="0.25">
      <c r="B103" s="13"/>
      <c r="C103" s="3" t="s">
        <v>18</v>
      </c>
      <c r="D103" s="34"/>
      <c r="E103" s="61"/>
      <c r="F103" s="61"/>
      <c r="G103" s="61"/>
      <c r="H103" s="61"/>
      <c r="I103" s="61"/>
      <c r="J103" s="54" t="str">
        <f t="shared" si="12"/>
        <v>No Calificar</v>
      </c>
      <c r="K103" s="41" t="str">
        <f t="shared" si="13"/>
        <v>0</v>
      </c>
      <c r="L103" s="58">
        <f t="shared" si="14"/>
        <v>0</v>
      </c>
      <c r="M103" s="14"/>
    </row>
    <row r="104" spans="2:13" x14ac:dyDescent="0.25">
      <c r="B104" s="13"/>
      <c r="C104" s="3" t="s">
        <v>19</v>
      </c>
      <c r="D104" s="33"/>
      <c r="E104" s="61"/>
      <c r="F104" s="61"/>
      <c r="G104" s="61"/>
      <c r="H104" s="61"/>
      <c r="I104" s="61"/>
      <c r="J104" s="54" t="str">
        <f t="shared" si="12"/>
        <v>No Calificar</v>
      </c>
      <c r="K104" s="41" t="str">
        <f t="shared" si="13"/>
        <v>0</v>
      </c>
      <c r="L104" s="58">
        <f t="shared" si="14"/>
        <v>0</v>
      </c>
      <c r="M104" s="14"/>
    </row>
    <row r="105" spans="2:13" x14ac:dyDescent="0.25">
      <c r="B105" s="13"/>
      <c r="C105" s="3" t="s">
        <v>20</v>
      </c>
      <c r="D105" s="33"/>
      <c r="E105" s="61"/>
      <c r="F105" s="61"/>
      <c r="G105" s="61"/>
      <c r="H105" s="61"/>
      <c r="I105" s="61"/>
      <c r="J105" s="54" t="str">
        <f t="shared" si="12"/>
        <v>No Calificar</v>
      </c>
      <c r="K105" s="41" t="str">
        <f t="shared" si="13"/>
        <v>0</v>
      </c>
      <c r="L105" s="58">
        <f t="shared" si="14"/>
        <v>0</v>
      </c>
      <c r="M105" s="14"/>
    </row>
    <row r="106" spans="2:13" ht="29.25" thickBot="1" x14ac:dyDescent="0.3">
      <c r="B106" s="13"/>
      <c r="C106" s="4" t="s">
        <v>21</v>
      </c>
      <c r="D106" s="35"/>
      <c r="E106" s="62"/>
      <c r="F106" s="62"/>
      <c r="G106" s="62"/>
      <c r="H106" s="62"/>
      <c r="I106" s="62"/>
      <c r="J106" s="56" t="str">
        <f t="shared" si="12"/>
        <v>No Calificar</v>
      </c>
      <c r="K106" s="42" t="str">
        <f t="shared" si="13"/>
        <v>0</v>
      </c>
      <c r="L106" s="59">
        <f t="shared" si="14"/>
        <v>0</v>
      </c>
      <c r="M106" s="14"/>
    </row>
    <row r="107" spans="2:13" ht="24.75" thickTop="1" thickBot="1" x14ac:dyDescent="0.3">
      <c r="B107" s="13"/>
      <c r="C107" s="26" t="s">
        <v>22</v>
      </c>
      <c r="D107" s="53" t="str">
        <f>IF(SUM(D98:D106)=100%,"100%","Revise la suma debe ser igual al 100%")</f>
        <v>Revise la suma debe ser igual al 100%</v>
      </c>
      <c r="E107" s="27"/>
      <c r="F107" s="27"/>
      <c r="G107" s="27"/>
      <c r="H107" s="27"/>
      <c r="I107" s="27"/>
      <c r="J107" s="63" t="e">
        <f>+((SUM(E98:E106)*$E$9)+(SUM(F98:F106)*$F$9+(SUM(G98:G106)*$G$9)+(SUM(H98:H106)*$H$9)+(SUM(I98:I106)*$I$9)))/(+SUM(E98:I106))</f>
        <v>#DIV/0!</v>
      </c>
      <c r="K107" s="28"/>
      <c r="L107" s="29" t="str">
        <f>IF(D107="100%",SUM(L98:L106),"Revise Peso")</f>
        <v>Revise Peso</v>
      </c>
      <c r="M107" s="14"/>
    </row>
    <row r="108" spans="2:13" x14ac:dyDescent="0.25">
      <c r="B108" s="13"/>
      <c r="M108" s="14"/>
    </row>
    <row r="109" spans="2:13" ht="15.75" thickBot="1" x14ac:dyDescent="0.3">
      <c r="B109" s="10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2"/>
    </row>
    <row r="111" spans="2:13" ht="15.75" thickBot="1" x14ac:dyDescent="0.3"/>
    <row r="112" spans="2:13" ht="15.75" thickBot="1" x14ac:dyDescent="0.3">
      <c r="B112" s="7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9"/>
    </row>
    <row r="113" spans="2:13" ht="27" thickBot="1" x14ac:dyDescent="0.45">
      <c r="B113" s="13"/>
      <c r="C113" s="75" t="s">
        <v>2</v>
      </c>
      <c r="D113" s="76"/>
      <c r="E113" s="76"/>
      <c r="F113" s="76"/>
      <c r="G113" s="76"/>
      <c r="H113" s="76"/>
      <c r="I113" s="76"/>
      <c r="J113" s="76"/>
      <c r="K113" s="76"/>
      <c r="L113" s="77"/>
      <c r="M113" s="14"/>
    </row>
    <row r="114" spans="2:13" ht="27" thickBot="1" x14ac:dyDescent="0.45">
      <c r="B114" s="13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14"/>
    </row>
    <row r="115" spans="2:13" ht="15.75" thickBot="1" x14ac:dyDescent="0.3">
      <c r="B115" s="13"/>
      <c r="C115" s="38" t="s">
        <v>27</v>
      </c>
      <c r="D115" s="78"/>
      <c r="E115" s="79"/>
      <c r="F115" s="80"/>
      <c r="G115" s="39"/>
      <c r="H115" s="38" t="s">
        <v>4</v>
      </c>
      <c r="I115" s="81"/>
      <c r="J115" s="82"/>
      <c r="K115" s="83"/>
      <c r="L115" s="43"/>
      <c r="M115" s="14"/>
    </row>
    <row r="116" spans="2:13" ht="15.75" thickBot="1" x14ac:dyDescent="0.3">
      <c r="B116" s="13"/>
      <c r="M116" s="14"/>
    </row>
    <row r="117" spans="2:13" x14ac:dyDescent="0.25">
      <c r="B117" s="13"/>
      <c r="C117" s="84" t="s">
        <v>5</v>
      </c>
      <c r="D117" s="87" t="s">
        <v>6</v>
      </c>
      <c r="E117" s="90" t="s">
        <v>7</v>
      </c>
      <c r="F117" s="90"/>
      <c r="G117" s="90"/>
      <c r="H117" s="90"/>
      <c r="I117" s="90"/>
      <c r="J117" s="91" t="s">
        <v>8</v>
      </c>
      <c r="K117" s="94" t="s">
        <v>9</v>
      </c>
      <c r="L117" s="97" t="s">
        <v>10</v>
      </c>
      <c r="M117" s="14"/>
    </row>
    <row r="118" spans="2:13" ht="22.5" x14ac:dyDescent="0.25">
      <c r="B118" s="13"/>
      <c r="C118" s="85"/>
      <c r="D118" s="88"/>
      <c r="E118" s="25" t="s">
        <v>11</v>
      </c>
      <c r="F118" s="100"/>
      <c r="G118" s="101"/>
      <c r="H118" s="102"/>
      <c r="I118" s="25" t="s">
        <v>12</v>
      </c>
      <c r="J118" s="92"/>
      <c r="K118" s="95"/>
      <c r="L118" s="98"/>
      <c r="M118" s="14"/>
    </row>
    <row r="119" spans="2:13" ht="15.75" thickBot="1" x14ac:dyDescent="0.3">
      <c r="B119" s="30"/>
      <c r="C119" s="86"/>
      <c r="D119" s="89"/>
      <c r="E119" s="66">
        <v>1</v>
      </c>
      <c r="F119" s="66">
        <v>2</v>
      </c>
      <c r="G119" s="66">
        <v>3</v>
      </c>
      <c r="H119" s="66">
        <v>4</v>
      </c>
      <c r="I119" s="66">
        <v>5</v>
      </c>
      <c r="J119" s="93"/>
      <c r="K119" s="96"/>
      <c r="L119" s="99"/>
      <c r="M119" s="31"/>
    </row>
    <row r="120" spans="2:13" x14ac:dyDescent="0.25">
      <c r="B120" s="13"/>
      <c r="C120" s="6" t="s">
        <v>13</v>
      </c>
      <c r="D120" s="32"/>
      <c r="E120" s="60"/>
      <c r="F120" s="60"/>
      <c r="G120" s="60"/>
      <c r="H120" s="60"/>
      <c r="I120" s="60"/>
      <c r="J120" s="55" t="str">
        <f>IF(D120&lt;1%,"No Calificar",IF(SUM(E120:I120)=1,"Correcto","Califique"))</f>
        <v>No Calificar</v>
      </c>
      <c r="K120" s="40" t="str">
        <f>+IF(D120&lt;1%,"0",+(E120*$E$9)+(F120*$F$9)+(G120*$G$9)+(H120*$H$9)+(I120*$I$9))</f>
        <v>0</v>
      </c>
      <c r="L120" s="57">
        <f>IF(J120="Califique","Califique Atractividad",+(D120*K120))</f>
        <v>0</v>
      </c>
      <c r="M120" s="14"/>
    </row>
    <row r="121" spans="2:13" x14ac:dyDescent="0.25">
      <c r="B121" s="13"/>
      <c r="C121" s="3" t="s">
        <v>14</v>
      </c>
      <c r="D121" s="33"/>
      <c r="E121" s="61"/>
      <c r="F121" s="61"/>
      <c r="G121" s="61"/>
      <c r="H121" s="61"/>
      <c r="I121" s="61"/>
      <c r="J121" s="54" t="str">
        <f t="shared" ref="J121:J128" si="15">IF(D121&lt;1%,"No Calificar",IF(SUM(E121:I121)=1,"Correcto","Califique"))</f>
        <v>No Calificar</v>
      </c>
      <c r="K121" s="41" t="str">
        <f t="shared" ref="K121:K128" si="16">+IF(D121&lt;1%,"0",+(E121*$E$9)+(F121*$F$9)+(G121*$G$9)+(H121*$H$9)+(I121*$I$9))</f>
        <v>0</v>
      </c>
      <c r="L121" s="58">
        <f t="shared" ref="L121:L128" si="17">IF(J121="Califique","Califique Atractividad",+(D121*K121))</f>
        <v>0</v>
      </c>
      <c r="M121" s="14"/>
    </row>
    <row r="122" spans="2:13" x14ac:dyDescent="0.25">
      <c r="B122" s="13"/>
      <c r="C122" s="3" t="s">
        <v>15</v>
      </c>
      <c r="D122" s="33"/>
      <c r="E122" s="61"/>
      <c r="F122" s="61"/>
      <c r="G122" s="61"/>
      <c r="H122" s="61"/>
      <c r="I122" s="61"/>
      <c r="J122" s="54" t="str">
        <f t="shared" si="15"/>
        <v>No Calificar</v>
      </c>
      <c r="K122" s="41" t="str">
        <f t="shared" si="16"/>
        <v>0</v>
      </c>
      <c r="L122" s="58">
        <f t="shared" si="17"/>
        <v>0</v>
      </c>
      <c r="M122" s="14"/>
    </row>
    <row r="123" spans="2:13" x14ac:dyDescent="0.25">
      <c r="B123" s="13"/>
      <c r="C123" s="3" t="s">
        <v>16</v>
      </c>
      <c r="D123" s="33"/>
      <c r="E123" s="61"/>
      <c r="F123" s="61"/>
      <c r="G123" s="61"/>
      <c r="H123" s="61"/>
      <c r="I123" s="61"/>
      <c r="J123" s="54" t="str">
        <f t="shared" si="15"/>
        <v>No Calificar</v>
      </c>
      <c r="K123" s="41" t="str">
        <f t="shared" si="16"/>
        <v>0</v>
      </c>
      <c r="L123" s="58">
        <f t="shared" si="17"/>
        <v>0</v>
      </c>
      <c r="M123" s="14"/>
    </row>
    <row r="124" spans="2:13" x14ac:dyDescent="0.25">
      <c r="B124" s="13"/>
      <c r="C124" s="3" t="s">
        <v>17</v>
      </c>
      <c r="D124" s="33"/>
      <c r="E124" s="61"/>
      <c r="F124" s="61"/>
      <c r="G124" s="61"/>
      <c r="H124" s="61"/>
      <c r="I124" s="61"/>
      <c r="J124" s="54" t="str">
        <f t="shared" si="15"/>
        <v>No Calificar</v>
      </c>
      <c r="K124" s="41" t="str">
        <f t="shared" si="16"/>
        <v>0</v>
      </c>
      <c r="L124" s="58">
        <f t="shared" si="17"/>
        <v>0</v>
      </c>
      <c r="M124" s="14"/>
    </row>
    <row r="125" spans="2:13" x14ac:dyDescent="0.25">
      <c r="B125" s="13"/>
      <c r="C125" s="3" t="s">
        <v>18</v>
      </c>
      <c r="D125" s="34"/>
      <c r="E125" s="61"/>
      <c r="F125" s="61"/>
      <c r="G125" s="61"/>
      <c r="H125" s="61"/>
      <c r="I125" s="61"/>
      <c r="J125" s="54" t="str">
        <f t="shared" si="15"/>
        <v>No Calificar</v>
      </c>
      <c r="K125" s="41" t="str">
        <f t="shared" si="16"/>
        <v>0</v>
      </c>
      <c r="L125" s="58">
        <f t="shared" si="17"/>
        <v>0</v>
      </c>
      <c r="M125" s="14"/>
    </row>
    <row r="126" spans="2:13" x14ac:dyDescent="0.25">
      <c r="B126" s="13"/>
      <c r="C126" s="3" t="s">
        <v>19</v>
      </c>
      <c r="D126" s="33"/>
      <c r="E126" s="61"/>
      <c r="F126" s="61"/>
      <c r="G126" s="61"/>
      <c r="H126" s="61"/>
      <c r="I126" s="61"/>
      <c r="J126" s="54" t="str">
        <f t="shared" si="15"/>
        <v>No Calificar</v>
      </c>
      <c r="K126" s="41" t="str">
        <f t="shared" si="16"/>
        <v>0</v>
      </c>
      <c r="L126" s="58">
        <f t="shared" si="17"/>
        <v>0</v>
      </c>
      <c r="M126" s="14"/>
    </row>
    <row r="127" spans="2:13" x14ac:dyDescent="0.25">
      <c r="B127" s="13"/>
      <c r="C127" s="3" t="s">
        <v>20</v>
      </c>
      <c r="D127" s="33"/>
      <c r="E127" s="61"/>
      <c r="F127" s="61"/>
      <c r="G127" s="61"/>
      <c r="H127" s="61"/>
      <c r="I127" s="61"/>
      <c r="J127" s="54" t="str">
        <f t="shared" si="15"/>
        <v>No Calificar</v>
      </c>
      <c r="K127" s="41" t="str">
        <f t="shared" si="16"/>
        <v>0</v>
      </c>
      <c r="L127" s="58">
        <f t="shared" si="17"/>
        <v>0</v>
      </c>
      <c r="M127" s="14"/>
    </row>
    <row r="128" spans="2:13" ht="29.25" thickBot="1" x14ac:dyDescent="0.3">
      <c r="B128" s="13"/>
      <c r="C128" s="4" t="s">
        <v>21</v>
      </c>
      <c r="D128" s="35"/>
      <c r="E128" s="62"/>
      <c r="F128" s="62"/>
      <c r="G128" s="62"/>
      <c r="H128" s="62"/>
      <c r="I128" s="62"/>
      <c r="J128" s="56" t="str">
        <f t="shared" si="15"/>
        <v>No Calificar</v>
      </c>
      <c r="K128" s="42" t="str">
        <f t="shared" si="16"/>
        <v>0</v>
      </c>
      <c r="L128" s="59">
        <f t="shared" si="17"/>
        <v>0</v>
      </c>
      <c r="M128" s="14"/>
    </row>
    <row r="129" spans="2:13" ht="24.75" thickTop="1" thickBot="1" x14ac:dyDescent="0.3">
      <c r="B129" s="13"/>
      <c r="C129" s="26" t="s">
        <v>22</v>
      </c>
      <c r="D129" s="53" t="str">
        <f>IF(SUM(D120:D128)=100%,"100%","Revise la suma debe ser igual al 100%")</f>
        <v>Revise la suma debe ser igual al 100%</v>
      </c>
      <c r="E129" s="27"/>
      <c r="F129" s="27"/>
      <c r="G129" s="27"/>
      <c r="H129" s="27"/>
      <c r="I129" s="27"/>
      <c r="J129" s="63" t="e">
        <f>+((SUM(E120:E128)*$E$9)+(SUM(F120:F128)*$F$9+(SUM(G120:G128)*$G$9)+(SUM(H120:H128)*$H$9)+(SUM(I120:I128)*$I$9)))/(+SUM(E120:I128))</f>
        <v>#DIV/0!</v>
      </c>
      <c r="K129" s="28"/>
      <c r="L129" s="29" t="str">
        <f>IF(D129="100%",SUM(L120:L128),"Revise Peso")</f>
        <v>Revise Peso</v>
      </c>
      <c r="M129" s="14"/>
    </row>
    <row r="130" spans="2:13" x14ac:dyDescent="0.25">
      <c r="B130" s="13"/>
      <c r="M130" s="14"/>
    </row>
    <row r="131" spans="2:13" ht="15.75" thickBot="1" x14ac:dyDescent="0.3">
      <c r="B131" s="10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2"/>
    </row>
    <row r="133" spans="2:13" ht="15.75" thickBot="1" x14ac:dyDescent="0.3"/>
    <row r="134" spans="2:13" ht="15.75" thickBot="1" x14ac:dyDescent="0.3">
      <c r="B134" s="7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9"/>
    </row>
    <row r="135" spans="2:13" ht="27" thickBot="1" x14ac:dyDescent="0.45">
      <c r="B135" s="13"/>
      <c r="C135" s="75" t="s">
        <v>2</v>
      </c>
      <c r="D135" s="76"/>
      <c r="E135" s="76"/>
      <c r="F135" s="76"/>
      <c r="G135" s="76"/>
      <c r="H135" s="76"/>
      <c r="I135" s="76"/>
      <c r="J135" s="76"/>
      <c r="K135" s="76"/>
      <c r="L135" s="77"/>
      <c r="M135" s="14"/>
    </row>
    <row r="136" spans="2:13" ht="27" thickBot="1" x14ac:dyDescent="0.45">
      <c r="B136" s="13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14"/>
    </row>
    <row r="137" spans="2:13" ht="15.75" thickBot="1" x14ac:dyDescent="0.3">
      <c r="B137" s="13"/>
      <c r="C137" s="38" t="s">
        <v>28</v>
      </c>
      <c r="D137" s="78"/>
      <c r="E137" s="79"/>
      <c r="F137" s="80"/>
      <c r="G137" s="39"/>
      <c r="H137" s="38" t="s">
        <v>4</v>
      </c>
      <c r="I137" s="81"/>
      <c r="J137" s="82"/>
      <c r="K137" s="83"/>
      <c r="L137" s="43"/>
      <c r="M137" s="14"/>
    </row>
    <row r="138" spans="2:13" ht="15.75" thickBot="1" x14ac:dyDescent="0.3">
      <c r="B138" s="13"/>
      <c r="M138" s="14"/>
    </row>
    <row r="139" spans="2:13" x14ac:dyDescent="0.25">
      <c r="B139" s="13"/>
      <c r="C139" s="84" t="s">
        <v>5</v>
      </c>
      <c r="D139" s="87" t="s">
        <v>6</v>
      </c>
      <c r="E139" s="90" t="s">
        <v>7</v>
      </c>
      <c r="F139" s="90"/>
      <c r="G139" s="90"/>
      <c r="H139" s="90"/>
      <c r="I139" s="90"/>
      <c r="J139" s="91" t="s">
        <v>8</v>
      </c>
      <c r="K139" s="94" t="s">
        <v>9</v>
      </c>
      <c r="L139" s="97" t="s">
        <v>10</v>
      </c>
      <c r="M139" s="14"/>
    </row>
    <row r="140" spans="2:13" ht="22.5" x14ac:dyDescent="0.25">
      <c r="B140" s="13"/>
      <c r="C140" s="85"/>
      <c r="D140" s="88"/>
      <c r="E140" s="25" t="s">
        <v>11</v>
      </c>
      <c r="F140" s="100"/>
      <c r="G140" s="101"/>
      <c r="H140" s="102"/>
      <c r="I140" s="25" t="s">
        <v>12</v>
      </c>
      <c r="J140" s="92"/>
      <c r="K140" s="95"/>
      <c r="L140" s="98"/>
      <c r="M140" s="14"/>
    </row>
    <row r="141" spans="2:13" ht="15.75" thickBot="1" x14ac:dyDescent="0.3">
      <c r="B141" s="30"/>
      <c r="C141" s="86"/>
      <c r="D141" s="89"/>
      <c r="E141" s="66">
        <v>1</v>
      </c>
      <c r="F141" s="66">
        <v>2</v>
      </c>
      <c r="G141" s="66">
        <v>3</v>
      </c>
      <c r="H141" s="66">
        <v>4</v>
      </c>
      <c r="I141" s="66">
        <v>5</v>
      </c>
      <c r="J141" s="93"/>
      <c r="K141" s="96"/>
      <c r="L141" s="99"/>
      <c r="M141" s="31"/>
    </row>
    <row r="142" spans="2:13" x14ac:dyDescent="0.25">
      <c r="B142" s="13"/>
      <c r="C142" s="6" t="s">
        <v>13</v>
      </c>
      <c r="D142" s="32"/>
      <c r="E142" s="60"/>
      <c r="F142" s="60"/>
      <c r="G142" s="60"/>
      <c r="H142" s="60"/>
      <c r="I142" s="60"/>
      <c r="J142" s="55" t="str">
        <f>IF(D142&lt;1%,"No Calificar",IF(SUM(E142:I142)=1,"Correcto","Califique"))</f>
        <v>No Calificar</v>
      </c>
      <c r="K142" s="40" t="str">
        <f>+IF(D142&lt;1%,"0",+(E142*$E$9)+(F142*$F$9)+(G142*$G$9)+(H142*$H$9)+(I142*$I$9))</f>
        <v>0</v>
      </c>
      <c r="L142" s="57">
        <f>IF(J142="Califique","Califique Atractividad",+(D142*K142))</f>
        <v>0</v>
      </c>
      <c r="M142" s="14"/>
    </row>
    <row r="143" spans="2:13" x14ac:dyDescent="0.25">
      <c r="B143" s="13"/>
      <c r="C143" s="3" t="s">
        <v>14</v>
      </c>
      <c r="D143" s="33"/>
      <c r="E143" s="61"/>
      <c r="F143" s="61"/>
      <c r="G143" s="61"/>
      <c r="H143" s="61"/>
      <c r="I143" s="61"/>
      <c r="J143" s="54" t="str">
        <f t="shared" ref="J143:J150" si="18">IF(D143&lt;1%,"No Calificar",IF(SUM(E143:I143)=1,"Correcto","Califique"))</f>
        <v>No Calificar</v>
      </c>
      <c r="K143" s="41" t="str">
        <f t="shared" ref="K143:K150" si="19">+IF(D143&lt;1%,"0",+(E143*$E$9)+(F143*$F$9)+(G143*$G$9)+(H143*$H$9)+(I143*$I$9))</f>
        <v>0</v>
      </c>
      <c r="L143" s="58">
        <f t="shared" ref="L143:L150" si="20">IF(J143="Califique","Califique Atractividad",+(D143*K143))</f>
        <v>0</v>
      </c>
      <c r="M143" s="14"/>
    </row>
    <row r="144" spans="2:13" x14ac:dyDescent="0.25">
      <c r="B144" s="13"/>
      <c r="C144" s="3" t="s">
        <v>15</v>
      </c>
      <c r="D144" s="33"/>
      <c r="E144" s="61"/>
      <c r="F144" s="61"/>
      <c r="G144" s="61"/>
      <c r="H144" s="61"/>
      <c r="I144" s="61"/>
      <c r="J144" s="54" t="str">
        <f t="shared" si="18"/>
        <v>No Calificar</v>
      </c>
      <c r="K144" s="41" t="str">
        <f t="shared" si="19"/>
        <v>0</v>
      </c>
      <c r="L144" s="58">
        <f t="shared" si="20"/>
        <v>0</v>
      </c>
      <c r="M144" s="14"/>
    </row>
    <row r="145" spans="2:13" x14ac:dyDescent="0.25">
      <c r="B145" s="13"/>
      <c r="C145" s="3" t="s">
        <v>16</v>
      </c>
      <c r="D145" s="33"/>
      <c r="E145" s="61"/>
      <c r="F145" s="61"/>
      <c r="G145" s="61"/>
      <c r="H145" s="61"/>
      <c r="I145" s="61"/>
      <c r="J145" s="54" t="str">
        <f t="shared" si="18"/>
        <v>No Calificar</v>
      </c>
      <c r="K145" s="41" t="str">
        <f t="shared" si="19"/>
        <v>0</v>
      </c>
      <c r="L145" s="58">
        <f t="shared" si="20"/>
        <v>0</v>
      </c>
      <c r="M145" s="14"/>
    </row>
    <row r="146" spans="2:13" x14ac:dyDescent="0.25">
      <c r="B146" s="13"/>
      <c r="C146" s="3" t="s">
        <v>17</v>
      </c>
      <c r="D146" s="33"/>
      <c r="E146" s="61"/>
      <c r="F146" s="61"/>
      <c r="G146" s="61"/>
      <c r="H146" s="61"/>
      <c r="I146" s="61"/>
      <c r="J146" s="54" t="str">
        <f t="shared" si="18"/>
        <v>No Calificar</v>
      </c>
      <c r="K146" s="41" t="str">
        <f t="shared" si="19"/>
        <v>0</v>
      </c>
      <c r="L146" s="58">
        <f t="shared" si="20"/>
        <v>0</v>
      </c>
      <c r="M146" s="14"/>
    </row>
    <row r="147" spans="2:13" x14ac:dyDescent="0.25">
      <c r="B147" s="13"/>
      <c r="C147" s="3" t="s">
        <v>18</v>
      </c>
      <c r="D147" s="34"/>
      <c r="E147" s="61"/>
      <c r="F147" s="61"/>
      <c r="G147" s="61"/>
      <c r="H147" s="61"/>
      <c r="I147" s="61"/>
      <c r="J147" s="54" t="str">
        <f t="shared" si="18"/>
        <v>No Calificar</v>
      </c>
      <c r="K147" s="41" t="str">
        <f t="shared" si="19"/>
        <v>0</v>
      </c>
      <c r="L147" s="58">
        <f t="shared" si="20"/>
        <v>0</v>
      </c>
      <c r="M147" s="14"/>
    </row>
    <row r="148" spans="2:13" x14ac:dyDescent="0.25">
      <c r="B148" s="13"/>
      <c r="C148" s="3" t="s">
        <v>19</v>
      </c>
      <c r="D148" s="33"/>
      <c r="E148" s="61"/>
      <c r="F148" s="61"/>
      <c r="G148" s="61"/>
      <c r="H148" s="61"/>
      <c r="I148" s="61"/>
      <c r="J148" s="54" t="str">
        <f t="shared" si="18"/>
        <v>No Calificar</v>
      </c>
      <c r="K148" s="41" t="str">
        <f t="shared" si="19"/>
        <v>0</v>
      </c>
      <c r="L148" s="58">
        <f t="shared" si="20"/>
        <v>0</v>
      </c>
      <c r="M148" s="14"/>
    </row>
    <row r="149" spans="2:13" x14ac:dyDescent="0.25">
      <c r="B149" s="13"/>
      <c r="C149" s="3" t="s">
        <v>20</v>
      </c>
      <c r="D149" s="33"/>
      <c r="E149" s="61"/>
      <c r="F149" s="61"/>
      <c r="G149" s="61"/>
      <c r="H149" s="61"/>
      <c r="I149" s="61"/>
      <c r="J149" s="54" t="str">
        <f t="shared" si="18"/>
        <v>No Calificar</v>
      </c>
      <c r="K149" s="41" t="str">
        <f t="shared" si="19"/>
        <v>0</v>
      </c>
      <c r="L149" s="58">
        <f t="shared" si="20"/>
        <v>0</v>
      </c>
      <c r="M149" s="14"/>
    </row>
    <row r="150" spans="2:13" ht="29.25" thickBot="1" x14ac:dyDescent="0.3">
      <c r="B150" s="13"/>
      <c r="C150" s="4" t="s">
        <v>21</v>
      </c>
      <c r="D150" s="35"/>
      <c r="E150" s="62"/>
      <c r="F150" s="62"/>
      <c r="G150" s="62"/>
      <c r="H150" s="62"/>
      <c r="I150" s="62"/>
      <c r="J150" s="56" t="str">
        <f t="shared" si="18"/>
        <v>No Calificar</v>
      </c>
      <c r="K150" s="42" t="str">
        <f t="shared" si="19"/>
        <v>0</v>
      </c>
      <c r="L150" s="59">
        <f t="shared" si="20"/>
        <v>0</v>
      </c>
      <c r="M150" s="14"/>
    </row>
    <row r="151" spans="2:13" ht="24.75" thickTop="1" thickBot="1" x14ac:dyDescent="0.3">
      <c r="B151" s="13"/>
      <c r="C151" s="26" t="s">
        <v>22</v>
      </c>
      <c r="D151" s="53" t="str">
        <f>IF(SUM(D142:D150)=100%,"100%","Revise la suma debe ser igual al 100%")</f>
        <v>Revise la suma debe ser igual al 100%</v>
      </c>
      <c r="E151" s="27"/>
      <c r="F151" s="27"/>
      <c r="G151" s="27"/>
      <c r="H151" s="27"/>
      <c r="I151" s="27"/>
      <c r="J151" s="63" t="e">
        <f>+((SUM(E142:E150)*$E$9)+(SUM(F142:F150)*$F$9+(SUM(G142:G150)*$G$9)+(SUM(H142:H150)*$H$9)+(SUM(I142:I150)*$I$9)))/(+SUM(E142:I150))</f>
        <v>#DIV/0!</v>
      </c>
      <c r="K151" s="28"/>
      <c r="L151" s="29" t="str">
        <f>IF(D151="100%",SUM(L142:L150),"Revise Peso")</f>
        <v>Revise Peso</v>
      </c>
      <c r="M151" s="14"/>
    </row>
    <row r="152" spans="2:13" x14ac:dyDescent="0.25">
      <c r="B152" s="13"/>
      <c r="M152" s="14"/>
    </row>
    <row r="153" spans="2:13" ht="15.75" thickBot="1" x14ac:dyDescent="0.3">
      <c r="B153" s="10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2"/>
    </row>
    <row r="155" spans="2:13" ht="15.75" thickBot="1" x14ac:dyDescent="0.3"/>
    <row r="156" spans="2:13" ht="15.75" thickBot="1" x14ac:dyDescent="0.3">
      <c r="B156" s="7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9"/>
    </row>
    <row r="157" spans="2:13" ht="27" thickBot="1" x14ac:dyDescent="0.45">
      <c r="B157" s="13"/>
      <c r="C157" s="75" t="s">
        <v>2</v>
      </c>
      <c r="D157" s="76"/>
      <c r="E157" s="76"/>
      <c r="F157" s="76"/>
      <c r="G157" s="76"/>
      <c r="H157" s="76"/>
      <c r="I157" s="76"/>
      <c r="J157" s="76"/>
      <c r="K157" s="76"/>
      <c r="L157" s="77"/>
      <c r="M157" s="14"/>
    </row>
    <row r="158" spans="2:13" ht="27" thickBot="1" x14ac:dyDescent="0.45">
      <c r="B158" s="13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14"/>
    </row>
    <row r="159" spans="2:13" ht="15.75" thickBot="1" x14ac:dyDescent="0.3">
      <c r="B159" s="13"/>
      <c r="C159" s="38" t="s">
        <v>29</v>
      </c>
      <c r="D159" s="78"/>
      <c r="E159" s="79"/>
      <c r="F159" s="80"/>
      <c r="G159" s="39"/>
      <c r="H159" s="38" t="s">
        <v>4</v>
      </c>
      <c r="I159" s="81"/>
      <c r="J159" s="82"/>
      <c r="K159" s="83"/>
      <c r="L159" s="43"/>
      <c r="M159" s="14"/>
    </row>
    <row r="160" spans="2:13" ht="15.75" thickBot="1" x14ac:dyDescent="0.3">
      <c r="B160" s="13"/>
      <c r="M160" s="14"/>
    </row>
    <row r="161" spans="2:13" x14ac:dyDescent="0.25">
      <c r="B161" s="13"/>
      <c r="C161" s="84" t="s">
        <v>5</v>
      </c>
      <c r="D161" s="87" t="s">
        <v>6</v>
      </c>
      <c r="E161" s="90" t="s">
        <v>7</v>
      </c>
      <c r="F161" s="90"/>
      <c r="G161" s="90"/>
      <c r="H161" s="90"/>
      <c r="I161" s="90"/>
      <c r="J161" s="91" t="s">
        <v>8</v>
      </c>
      <c r="K161" s="94" t="s">
        <v>9</v>
      </c>
      <c r="L161" s="97" t="s">
        <v>10</v>
      </c>
      <c r="M161" s="14"/>
    </row>
    <row r="162" spans="2:13" ht="22.5" x14ac:dyDescent="0.25">
      <c r="B162" s="13"/>
      <c r="C162" s="85"/>
      <c r="D162" s="88"/>
      <c r="E162" s="25" t="s">
        <v>11</v>
      </c>
      <c r="F162" s="100"/>
      <c r="G162" s="101"/>
      <c r="H162" s="102"/>
      <c r="I162" s="25" t="s">
        <v>12</v>
      </c>
      <c r="J162" s="92"/>
      <c r="K162" s="95"/>
      <c r="L162" s="98"/>
      <c r="M162" s="14"/>
    </row>
    <row r="163" spans="2:13" ht="15.75" thickBot="1" x14ac:dyDescent="0.3">
      <c r="B163" s="30"/>
      <c r="C163" s="86"/>
      <c r="D163" s="89"/>
      <c r="E163" s="66">
        <v>1</v>
      </c>
      <c r="F163" s="66">
        <v>2</v>
      </c>
      <c r="G163" s="66">
        <v>3</v>
      </c>
      <c r="H163" s="66">
        <v>4</v>
      </c>
      <c r="I163" s="66">
        <v>5</v>
      </c>
      <c r="J163" s="93"/>
      <c r="K163" s="96"/>
      <c r="L163" s="99"/>
      <c r="M163" s="31"/>
    </row>
    <row r="164" spans="2:13" x14ac:dyDescent="0.25">
      <c r="B164" s="13"/>
      <c r="C164" s="6" t="s">
        <v>13</v>
      </c>
      <c r="D164" s="32"/>
      <c r="E164" s="60"/>
      <c r="F164" s="60"/>
      <c r="G164" s="60"/>
      <c r="H164" s="60"/>
      <c r="I164" s="60"/>
      <c r="J164" s="55" t="str">
        <f>IF(D164&lt;1%,"No Calificar",IF(SUM(E164:I164)=1,"Correcto","Califique"))</f>
        <v>No Calificar</v>
      </c>
      <c r="K164" s="40" t="str">
        <f>+IF(D164&lt;1%,"0",+(E164*$E$9)+(F164*$F$9)+(G164*$G$9)+(H164*$H$9)+(I164*$I$9))</f>
        <v>0</v>
      </c>
      <c r="L164" s="57">
        <f>IF(J164="Califique","Califique Atractividad",+(D164*K164))</f>
        <v>0</v>
      </c>
      <c r="M164" s="14"/>
    </row>
    <row r="165" spans="2:13" x14ac:dyDescent="0.25">
      <c r="B165" s="13"/>
      <c r="C165" s="3" t="s">
        <v>14</v>
      </c>
      <c r="D165" s="33"/>
      <c r="E165" s="61"/>
      <c r="F165" s="61"/>
      <c r="G165" s="61"/>
      <c r="H165" s="61"/>
      <c r="I165" s="61"/>
      <c r="J165" s="54" t="str">
        <f t="shared" ref="J165:J172" si="21">IF(D165&lt;1%,"No Calificar",IF(SUM(E165:I165)=1,"Correcto","Califique"))</f>
        <v>No Calificar</v>
      </c>
      <c r="K165" s="41" t="str">
        <f t="shared" ref="K165:K172" si="22">+IF(D165&lt;1%,"0",+(E165*$E$9)+(F165*$F$9)+(G165*$G$9)+(H165*$H$9)+(I165*$I$9))</f>
        <v>0</v>
      </c>
      <c r="L165" s="58">
        <f t="shared" ref="L165:L172" si="23">IF(J165="Califique","Califique Atractividad",+(D165*K165))</f>
        <v>0</v>
      </c>
      <c r="M165" s="14"/>
    </row>
    <row r="166" spans="2:13" x14ac:dyDescent="0.25">
      <c r="B166" s="13"/>
      <c r="C166" s="3" t="s">
        <v>15</v>
      </c>
      <c r="D166" s="33"/>
      <c r="E166" s="61"/>
      <c r="F166" s="61"/>
      <c r="G166" s="61"/>
      <c r="H166" s="61"/>
      <c r="I166" s="61"/>
      <c r="J166" s="54" t="str">
        <f t="shared" si="21"/>
        <v>No Calificar</v>
      </c>
      <c r="K166" s="41" t="str">
        <f t="shared" si="22"/>
        <v>0</v>
      </c>
      <c r="L166" s="58">
        <f t="shared" si="23"/>
        <v>0</v>
      </c>
      <c r="M166" s="14"/>
    </row>
    <row r="167" spans="2:13" x14ac:dyDescent="0.25">
      <c r="B167" s="13"/>
      <c r="C167" s="3" t="s">
        <v>16</v>
      </c>
      <c r="D167" s="33"/>
      <c r="E167" s="61"/>
      <c r="F167" s="61"/>
      <c r="G167" s="61"/>
      <c r="H167" s="61"/>
      <c r="I167" s="61"/>
      <c r="J167" s="54" t="str">
        <f t="shared" si="21"/>
        <v>No Calificar</v>
      </c>
      <c r="K167" s="41" t="str">
        <f t="shared" si="22"/>
        <v>0</v>
      </c>
      <c r="L167" s="58">
        <f t="shared" si="23"/>
        <v>0</v>
      </c>
      <c r="M167" s="14"/>
    </row>
    <row r="168" spans="2:13" x14ac:dyDescent="0.25">
      <c r="B168" s="13"/>
      <c r="C168" s="3" t="s">
        <v>17</v>
      </c>
      <c r="D168" s="33"/>
      <c r="E168" s="61"/>
      <c r="F168" s="61"/>
      <c r="G168" s="61"/>
      <c r="H168" s="61"/>
      <c r="I168" s="61"/>
      <c r="J168" s="54" t="str">
        <f t="shared" si="21"/>
        <v>No Calificar</v>
      </c>
      <c r="K168" s="41" t="str">
        <f t="shared" si="22"/>
        <v>0</v>
      </c>
      <c r="L168" s="58">
        <f t="shared" si="23"/>
        <v>0</v>
      </c>
      <c r="M168" s="14"/>
    </row>
    <row r="169" spans="2:13" x14ac:dyDescent="0.25">
      <c r="B169" s="13"/>
      <c r="C169" s="3" t="s">
        <v>18</v>
      </c>
      <c r="D169" s="34"/>
      <c r="E169" s="61"/>
      <c r="F169" s="61"/>
      <c r="G169" s="61"/>
      <c r="H169" s="61"/>
      <c r="I169" s="61"/>
      <c r="J169" s="54" t="str">
        <f t="shared" si="21"/>
        <v>No Calificar</v>
      </c>
      <c r="K169" s="41" t="str">
        <f t="shared" si="22"/>
        <v>0</v>
      </c>
      <c r="L169" s="58">
        <f t="shared" si="23"/>
        <v>0</v>
      </c>
      <c r="M169" s="14"/>
    </row>
    <row r="170" spans="2:13" x14ac:dyDescent="0.25">
      <c r="B170" s="13"/>
      <c r="C170" s="3" t="s">
        <v>19</v>
      </c>
      <c r="D170" s="33"/>
      <c r="E170" s="61"/>
      <c r="F170" s="61"/>
      <c r="G170" s="61"/>
      <c r="H170" s="61"/>
      <c r="I170" s="61"/>
      <c r="J170" s="54" t="str">
        <f t="shared" si="21"/>
        <v>No Calificar</v>
      </c>
      <c r="K170" s="41" t="str">
        <f t="shared" si="22"/>
        <v>0</v>
      </c>
      <c r="L170" s="58">
        <f t="shared" si="23"/>
        <v>0</v>
      </c>
      <c r="M170" s="14"/>
    </row>
    <row r="171" spans="2:13" x14ac:dyDescent="0.25">
      <c r="B171" s="13"/>
      <c r="C171" s="3" t="s">
        <v>20</v>
      </c>
      <c r="D171" s="33"/>
      <c r="E171" s="61"/>
      <c r="F171" s="61"/>
      <c r="G171" s="61"/>
      <c r="H171" s="61"/>
      <c r="I171" s="61"/>
      <c r="J171" s="54" t="str">
        <f t="shared" si="21"/>
        <v>No Calificar</v>
      </c>
      <c r="K171" s="41" t="str">
        <f t="shared" si="22"/>
        <v>0</v>
      </c>
      <c r="L171" s="58">
        <f t="shared" si="23"/>
        <v>0</v>
      </c>
      <c r="M171" s="14"/>
    </row>
    <row r="172" spans="2:13" ht="29.25" thickBot="1" x14ac:dyDescent="0.3">
      <c r="B172" s="13"/>
      <c r="C172" s="4" t="s">
        <v>21</v>
      </c>
      <c r="D172" s="35"/>
      <c r="E172" s="62"/>
      <c r="F172" s="62"/>
      <c r="G172" s="62"/>
      <c r="H172" s="62"/>
      <c r="I172" s="62"/>
      <c r="J172" s="56" t="str">
        <f t="shared" si="21"/>
        <v>No Calificar</v>
      </c>
      <c r="K172" s="42" t="str">
        <f t="shared" si="22"/>
        <v>0</v>
      </c>
      <c r="L172" s="59">
        <f t="shared" si="23"/>
        <v>0</v>
      </c>
      <c r="M172" s="14"/>
    </row>
    <row r="173" spans="2:13" ht="24.75" thickTop="1" thickBot="1" x14ac:dyDescent="0.3">
      <c r="B173" s="13"/>
      <c r="C173" s="26" t="s">
        <v>22</v>
      </c>
      <c r="D173" s="53" t="str">
        <f>IF(SUM(D164:D172)=100%,"100%","Revise la suma debe ser igual al 100%")</f>
        <v>Revise la suma debe ser igual al 100%</v>
      </c>
      <c r="E173" s="27"/>
      <c r="F173" s="27"/>
      <c r="G173" s="27"/>
      <c r="H173" s="27"/>
      <c r="I173" s="27"/>
      <c r="J173" s="63" t="e">
        <f>+((SUM(E164:E172)*$E$9)+(SUM(F164:F172)*$F$9+(SUM(G164:G172)*$G$9)+(SUM(H164:H172)*$H$9)+(SUM(I164:I172)*$I$9)))/(+SUM(E164:I172))</f>
        <v>#DIV/0!</v>
      </c>
      <c r="K173" s="28"/>
      <c r="L173" s="29" t="str">
        <f>IF(D173="100%",SUM(L164:L172),"Revise Peso")</f>
        <v>Revise Peso</v>
      </c>
      <c r="M173" s="14"/>
    </row>
    <row r="174" spans="2:13" x14ac:dyDescent="0.25">
      <c r="B174" s="13"/>
      <c r="M174" s="14"/>
    </row>
    <row r="175" spans="2:13" ht="15.75" thickBot="1" x14ac:dyDescent="0.3">
      <c r="B175" s="10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2"/>
    </row>
    <row r="177" spans="2:13" ht="15.75" thickBot="1" x14ac:dyDescent="0.3"/>
    <row r="178" spans="2:13" ht="15.75" thickBot="1" x14ac:dyDescent="0.3">
      <c r="B178" s="7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9"/>
    </row>
    <row r="179" spans="2:13" ht="27" thickBot="1" x14ac:dyDescent="0.45">
      <c r="B179" s="13"/>
      <c r="C179" s="75" t="s">
        <v>2</v>
      </c>
      <c r="D179" s="76"/>
      <c r="E179" s="76"/>
      <c r="F179" s="76"/>
      <c r="G179" s="76"/>
      <c r="H179" s="76"/>
      <c r="I179" s="76"/>
      <c r="J179" s="76"/>
      <c r="K179" s="76"/>
      <c r="L179" s="77"/>
      <c r="M179" s="14"/>
    </row>
    <row r="180" spans="2:13" ht="27" thickBot="1" x14ac:dyDescent="0.45">
      <c r="B180" s="13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14"/>
    </row>
    <row r="181" spans="2:13" ht="15.75" thickBot="1" x14ac:dyDescent="0.3">
      <c r="B181" s="13"/>
      <c r="C181" s="38" t="s">
        <v>30</v>
      </c>
      <c r="D181" s="78"/>
      <c r="E181" s="79"/>
      <c r="F181" s="80"/>
      <c r="G181" s="39"/>
      <c r="H181" s="38" t="s">
        <v>4</v>
      </c>
      <c r="I181" s="81"/>
      <c r="J181" s="82"/>
      <c r="K181" s="83"/>
      <c r="L181" s="43"/>
      <c r="M181" s="14"/>
    </row>
    <row r="182" spans="2:13" ht="15.75" thickBot="1" x14ac:dyDescent="0.3">
      <c r="B182" s="13"/>
      <c r="M182" s="14"/>
    </row>
    <row r="183" spans="2:13" x14ac:dyDescent="0.25">
      <c r="B183" s="13"/>
      <c r="C183" s="84" t="s">
        <v>5</v>
      </c>
      <c r="D183" s="87" t="s">
        <v>6</v>
      </c>
      <c r="E183" s="90" t="s">
        <v>7</v>
      </c>
      <c r="F183" s="90"/>
      <c r="G183" s="90"/>
      <c r="H183" s="90"/>
      <c r="I183" s="90"/>
      <c r="J183" s="91" t="s">
        <v>8</v>
      </c>
      <c r="K183" s="94" t="s">
        <v>9</v>
      </c>
      <c r="L183" s="97" t="s">
        <v>10</v>
      </c>
      <c r="M183" s="14"/>
    </row>
    <row r="184" spans="2:13" ht="22.5" x14ac:dyDescent="0.25">
      <c r="B184" s="13"/>
      <c r="C184" s="85"/>
      <c r="D184" s="88"/>
      <c r="E184" s="25" t="s">
        <v>11</v>
      </c>
      <c r="F184" s="100"/>
      <c r="G184" s="101"/>
      <c r="H184" s="102"/>
      <c r="I184" s="25" t="s">
        <v>12</v>
      </c>
      <c r="J184" s="92"/>
      <c r="K184" s="95"/>
      <c r="L184" s="98"/>
      <c r="M184" s="14"/>
    </row>
    <row r="185" spans="2:13" ht="15.75" thickBot="1" x14ac:dyDescent="0.3">
      <c r="B185" s="30"/>
      <c r="C185" s="86"/>
      <c r="D185" s="89"/>
      <c r="E185" s="66">
        <v>1</v>
      </c>
      <c r="F185" s="66">
        <v>2</v>
      </c>
      <c r="G185" s="66">
        <v>3</v>
      </c>
      <c r="H185" s="66">
        <v>4</v>
      </c>
      <c r="I185" s="66">
        <v>5</v>
      </c>
      <c r="J185" s="93"/>
      <c r="K185" s="96"/>
      <c r="L185" s="99"/>
      <c r="M185" s="31"/>
    </row>
    <row r="186" spans="2:13" x14ac:dyDescent="0.25">
      <c r="B186" s="13"/>
      <c r="C186" s="6" t="s">
        <v>13</v>
      </c>
      <c r="D186" s="32"/>
      <c r="E186" s="60"/>
      <c r="F186" s="60"/>
      <c r="G186" s="60"/>
      <c r="H186" s="60"/>
      <c r="I186" s="60"/>
      <c r="J186" s="55" t="str">
        <f>IF(D186&lt;1%,"No Calificar",IF(SUM(E186:I186)=1,"Correcto","Califique"))</f>
        <v>No Calificar</v>
      </c>
      <c r="K186" s="40" t="str">
        <f>+IF(D186&lt;1%,"0",+(E186*$E$9)+(F186*$F$9)+(G186*$G$9)+(H186*$H$9)+(I186*$I$9))</f>
        <v>0</v>
      </c>
      <c r="L186" s="57">
        <f>IF(J186="Califique","Califique Atractividad",+(D186*K186))</f>
        <v>0</v>
      </c>
      <c r="M186" s="14"/>
    </row>
    <row r="187" spans="2:13" x14ac:dyDescent="0.25">
      <c r="B187" s="13"/>
      <c r="C187" s="3" t="s">
        <v>14</v>
      </c>
      <c r="D187" s="33"/>
      <c r="E187" s="61"/>
      <c r="F187" s="61"/>
      <c r="G187" s="61"/>
      <c r="H187" s="61"/>
      <c r="I187" s="61"/>
      <c r="J187" s="54" t="str">
        <f t="shared" ref="J187:J194" si="24">IF(D187&lt;1%,"No Calificar",IF(SUM(E187:I187)=1,"Correcto","Califique"))</f>
        <v>No Calificar</v>
      </c>
      <c r="K187" s="41" t="str">
        <f t="shared" ref="K187:K194" si="25">+IF(D187&lt;1%,"0",+(E187*$E$9)+(F187*$F$9)+(G187*$G$9)+(H187*$H$9)+(I187*$I$9))</f>
        <v>0</v>
      </c>
      <c r="L187" s="58">
        <f t="shared" ref="L187:L194" si="26">IF(J187="Califique","Califique Atractividad",+(D187*K187))</f>
        <v>0</v>
      </c>
      <c r="M187" s="14"/>
    </row>
    <row r="188" spans="2:13" x14ac:dyDescent="0.25">
      <c r="B188" s="13"/>
      <c r="C188" s="3" t="s">
        <v>15</v>
      </c>
      <c r="D188" s="33"/>
      <c r="E188" s="61"/>
      <c r="F188" s="61"/>
      <c r="G188" s="61"/>
      <c r="H188" s="61"/>
      <c r="I188" s="61"/>
      <c r="J188" s="54" t="str">
        <f t="shared" si="24"/>
        <v>No Calificar</v>
      </c>
      <c r="K188" s="41" t="str">
        <f t="shared" si="25"/>
        <v>0</v>
      </c>
      <c r="L188" s="58">
        <f t="shared" si="26"/>
        <v>0</v>
      </c>
      <c r="M188" s="14"/>
    </row>
    <row r="189" spans="2:13" x14ac:dyDescent="0.25">
      <c r="B189" s="13"/>
      <c r="C189" s="3" t="s">
        <v>16</v>
      </c>
      <c r="D189" s="33"/>
      <c r="E189" s="61"/>
      <c r="F189" s="61"/>
      <c r="G189" s="61"/>
      <c r="H189" s="61"/>
      <c r="I189" s="61"/>
      <c r="J189" s="54" t="str">
        <f t="shared" si="24"/>
        <v>No Calificar</v>
      </c>
      <c r="K189" s="41" t="str">
        <f t="shared" si="25"/>
        <v>0</v>
      </c>
      <c r="L189" s="58">
        <f t="shared" si="26"/>
        <v>0</v>
      </c>
      <c r="M189" s="14"/>
    </row>
    <row r="190" spans="2:13" x14ac:dyDescent="0.25">
      <c r="B190" s="13"/>
      <c r="C190" s="3" t="s">
        <v>17</v>
      </c>
      <c r="D190" s="33"/>
      <c r="E190" s="61"/>
      <c r="F190" s="61"/>
      <c r="G190" s="61"/>
      <c r="H190" s="61"/>
      <c r="I190" s="61"/>
      <c r="J190" s="54" t="str">
        <f t="shared" si="24"/>
        <v>No Calificar</v>
      </c>
      <c r="K190" s="41" t="str">
        <f t="shared" si="25"/>
        <v>0</v>
      </c>
      <c r="L190" s="58">
        <f t="shared" si="26"/>
        <v>0</v>
      </c>
      <c r="M190" s="14"/>
    </row>
    <row r="191" spans="2:13" x14ac:dyDescent="0.25">
      <c r="B191" s="13"/>
      <c r="C191" s="3" t="s">
        <v>18</v>
      </c>
      <c r="D191" s="34"/>
      <c r="E191" s="61"/>
      <c r="F191" s="61"/>
      <c r="G191" s="61"/>
      <c r="H191" s="61"/>
      <c r="I191" s="61"/>
      <c r="J191" s="54" t="str">
        <f t="shared" si="24"/>
        <v>No Calificar</v>
      </c>
      <c r="K191" s="41" t="str">
        <f t="shared" si="25"/>
        <v>0</v>
      </c>
      <c r="L191" s="58">
        <f t="shared" si="26"/>
        <v>0</v>
      </c>
      <c r="M191" s="14"/>
    </row>
    <row r="192" spans="2:13" x14ac:dyDescent="0.25">
      <c r="B192" s="13"/>
      <c r="C192" s="3" t="s">
        <v>19</v>
      </c>
      <c r="D192" s="33"/>
      <c r="E192" s="61"/>
      <c r="F192" s="61"/>
      <c r="G192" s="61"/>
      <c r="H192" s="61"/>
      <c r="I192" s="61"/>
      <c r="J192" s="54" t="str">
        <f t="shared" si="24"/>
        <v>No Calificar</v>
      </c>
      <c r="K192" s="41" t="str">
        <f t="shared" si="25"/>
        <v>0</v>
      </c>
      <c r="L192" s="58">
        <f t="shared" si="26"/>
        <v>0</v>
      </c>
      <c r="M192" s="14"/>
    </row>
    <row r="193" spans="2:13" x14ac:dyDescent="0.25">
      <c r="B193" s="13"/>
      <c r="C193" s="3" t="s">
        <v>20</v>
      </c>
      <c r="D193" s="33"/>
      <c r="E193" s="61"/>
      <c r="F193" s="61"/>
      <c r="G193" s="61"/>
      <c r="H193" s="61"/>
      <c r="I193" s="61"/>
      <c r="J193" s="54" t="str">
        <f t="shared" si="24"/>
        <v>No Calificar</v>
      </c>
      <c r="K193" s="41" t="str">
        <f t="shared" si="25"/>
        <v>0</v>
      </c>
      <c r="L193" s="58">
        <f t="shared" si="26"/>
        <v>0</v>
      </c>
      <c r="M193" s="14"/>
    </row>
    <row r="194" spans="2:13" ht="29.25" thickBot="1" x14ac:dyDescent="0.3">
      <c r="B194" s="13"/>
      <c r="C194" s="4" t="s">
        <v>21</v>
      </c>
      <c r="D194" s="35"/>
      <c r="E194" s="62"/>
      <c r="F194" s="62"/>
      <c r="G194" s="62"/>
      <c r="H194" s="62"/>
      <c r="I194" s="62"/>
      <c r="J194" s="56" t="str">
        <f t="shared" si="24"/>
        <v>No Calificar</v>
      </c>
      <c r="K194" s="42" t="str">
        <f t="shared" si="25"/>
        <v>0</v>
      </c>
      <c r="L194" s="59">
        <f t="shared" si="26"/>
        <v>0</v>
      </c>
      <c r="M194" s="14"/>
    </row>
    <row r="195" spans="2:13" ht="24.75" thickTop="1" thickBot="1" x14ac:dyDescent="0.3">
      <c r="B195" s="13"/>
      <c r="C195" s="26" t="s">
        <v>22</v>
      </c>
      <c r="D195" s="53" t="str">
        <f>IF(SUM(D186:D194)=100%,"100%","Revise la suma debe ser igual al 100%")</f>
        <v>Revise la suma debe ser igual al 100%</v>
      </c>
      <c r="E195" s="27"/>
      <c r="F195" s="27"/>
      <c r="G195" s="27"/>
      <c r="H195" s="27"/>
      <c r="I195" s="27"/>
      <c r="J195" s="63" t="e">
        <f>+((SUM(E186:E194)*$E$9)+(SUM(F186:F194)*$F$9+(SUM(G186:G194)*$G$9)+(SUM(H186:H194)*$H$9)+(SUM(I186:I194)*$I$9)))/(+SUM(E186:I194))</f>
        <v>#DIV/0!</v>
      </c>
      <c r="K195" s="28"/>
      <c r="L195" s="29" t="str">
        <f>IF(D195="100%",SUM(L186:L194),"Revise Peso")</f>
        <v>Revise Peso</v>
      </c>
      <c r="M195" s="14"/>
    </row>
    <row r="196" spans="2:13" x14ac:dyDescent="0.25">
      <c r="B196" s="13"/>
      <c r="M196" s="14"/>
    </row>
    <row r="197" spans="2:13" ht="15.75" thickBot="1" x14ac:dyDescent="0.3">
      <c r="B197" s="10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2"/>
    </row>
    <row r="199" spans="2:13" ht="15.75" thickBot="1" x14ac:dyDescent="0.3"/>
    <row r="200" spans="2:13" ht="15.75" thickBot="1" x14ac:dyDescent="0.3">
      <c r="B200" s="7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9"/>
    </row>
    <row r="201" spans="2:13" ht="27" thickBot="1" x14ac:dyDescent="0.45">
      <c r="B201" s="13"/>
      <c r="C201" s="75" t="s">
        <v>2</v>
      </c>
      <c r="D201" s="76"/>
      <c r="E201" s="76"/>
      <c r="F201" s="76"/>
      <c r="G201" s="76"/>
      <c r="H201" s="76"/>
      <c r="I201" s="76"/>
      <c r="J201" s="76"/>
      <c r="K201" s="76"/>
      <c r="L201" s="77"/>
      <c r="M201" s="14"/>
    </row>
    <row r="202" spans="2:13" ht="27" thickBot="1" x14ac:dyDescent="0.45">
      <c r="B202" s="13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14"/>
    </row>
    <row r="203" spans="2:13" ht="15.75" thickBot="1" x14ac:dyDescent="0.3">
      <c r="B203" s="13"/>
      <c r="C203" s="38" t="s">
        <v>31</v>
      </c>
      <c r="D203" s="78"/>
      <c r="E203" s="79"/>
      <c r="F203" s="80"/>
      <c r="G203" s="39"/>
      <c r="H203" s="38" t="s">
        <v>4</v>
      </c>
      <c r="I203" s="81"/>
      <c r="J203" s="82"/>
      <c r="K203" s="83"/>
      <c r="L203" s="43"/>
      <c r="M203" s="14"/>
    </row>
    <row r="204" spans="2:13" ht="15.75" thickBot="1" x14ac:dyDescent="0.3">
      <c r="B204" s="13"/>
      <c r="M204" s="14"/>
    </row>
    <row r="205" spans="2:13" x14ac:dyDescent="0.25">
      <c r="B205" s="13"/>
      <c r="C205" s="84" t="s">
        <v>5</v>
      </c>
      <c r="D205" s="87" t="s">
        <v>6</v>
      </c>
      <c r="E205" s="90" t="s">
        <v>7</v>
      </c>
      <c r="F205" s="90"/>
      <c r="G205" s="90"/>
      <c r="H205" s="90"/>
      <c r="I205" s="90"/>
      <c r="J205" s="91" t="s">
        <v>8</v>
      </c>
      <c r="K205" s="94" t="s">
        <v>9</v>
      </c>
      <c r="L205" s="97" t="s">
        <v>10</v>
      </c>
      <c r="M205" s="14"/>
    </row>
    <row r="206" spans="2:13" ht="22.5" x14ac:dyDescent="0.25">
      <c r="B206" s="13"/>
      <c r="C206" s="85"/>
      <c r="D206" s="88"/>
      <c r="E206" s="25" t="s">
        <v>11</v>
      </c>
      <c r="F206" s="100"/>
      <c r="G206" s="101"/>
      <c r="H206" s="102"/>
      <c r="I206" s="25" t="s">
        <v>12</v>
      </c>
      <c r="J206" s="92"/>
      <c r="K206" s="95"/>
      <c r="L206" s="98"/>
      <c r="M206" s="14"/>
    </row>
    <row r="207" spans="2:13" ht="15.75" thickBot="1" x14ac:dyDescent="0.3">
      <c r="B207" s="30"/>
      <c r="C207" s="86"/>
      <c r="D207" s="89"/>
      <c r="E207" s="66">
        <v>1</v>
      </c>
      <c r="F207" s="66">
        <v>2</v>
      </c>
      <c r="G207" s="66">
        <v>3</v>
      </c>
      <c r="H207" s="66">
        <v>4</v>
      </c>
      <c r="I207" s="66">
        <v>5</v>
      </c>
      <c r="J207" s="93"/>
      <c r="K207" s="96"/>
      <c r="L207" s="99"/>
      <c r="M207" s="31"/>
    </row>
    <row r="208" spans="2:13" x14ac:dyDescent="0.25">
      <c r="B208" s="13"/>
      <c r="C208" s="6" t="s">
        <v>13</v>
      </c>
      <c r="D208" s="32"/>
      <c r="E208" s="60"/>
      <c r="F208" s="60"/>
      <c r="G208" s="60"/>
      <c r="H208" s="60"/>
      <c r="I208" s="60"/>
      <c r="J208" s="55" t="str">
        <f>IF(D208&lt;1%,"No Calificar",IF(SUM(E208:I208)=1,"Correcto","Califique"))</f>
        <v>No Calificar</v>
      </c>
      <c r="K208" s="40" t="str">
        <f>+IF(D208&lt;1%,"0",+(E208*$E$9)+(F208*$F$9)+(G208*$G$9)+(H208*$H$9)+(I208*$I$9))</f>
        <v>0</v>
      </c>
      <c r="L208" s="57">
        <f>IF(J208="Califique","Califique Atractividad",+(D208*K208))</f>
        <v>0</v>
      </c>
      <c r="M208" s="14"/>
    </row>
    <row r="209" spans="2:13" x14ac:dyDescent="0.25">
      <c r="B209" s="13"/>
      <c r="C209" s="3" t="s">
        <v>14</v>
      </c>
      <c r="D209" s="33"/>
      <c r="E209" s="61"/>
      <c r="F209" s="61"/>
      <c r="G209" s="61"/>
      <c r="H209" s="61"/>
      <c r="I209" s="61"/>
      <c r="J209" s="54" t="str">
        <f t="shared" ref="J209:J216" si="27">IF(D209&lt;1%,"No Calificar",IF(SUM(E209:I209)=1,"Correcto","Califique"))</f>
        <v>No Calificar</v>
      </c>
      <c r="K209" s="41" t="str">
        <f t="shared" ref="K209:K216" si="28">+IF(D209&lt;1%,"0",+(E209*$E$9)+(F209*$F$9)+(G209*$G$9)+(H209*$H$9)+(I209*$I$9))</f>
        <v>0</v>
      </c>
      <c r="L209" s="58">
        <f t="shared" ref="L209:L216" si="29">IF(J209="Califique","Califique Atractividad",+(D209*K209))</f>
        <v>0</v>
      </c>
      <c r="M209" s="14"/>
    </row>
    <row r="210" spans="2:13" x14ac:dyDescent="0.25">
      <c r="B210" s="13"/>
      <c r="C210" s="3" t="s">
        <v>15</v>
      </c>
      <c r="D210" s="33"/>
      <c r="E210" s="61"/>
      <c r="F210" s="61"/>
      <c r="G210" s="61"/>
      <c r="H210" s="61"/>
      <c r="I210" s="61"/>
      <c r="J210" s="54" t="str">
        <f t="shared" si="27"/>
        <v>No Calificar</v>
      </c>
      <c r="K210" s="41" t="str">
        <f t="shared" si="28"/>
        <v>0</v>
      </c>
      <c r="L210" s="58">
        <f t="shared" si="29"/>
        <v>0</v>
      </c>
      <c r="M210" s="14"/>
    </row>
    <row r="211" spans="2:13" x14ac:dyDescent="0.25">
      <c r="B211" s="13"/>
      <c r="C211" s="3" t="s">
        <v>16</v>
      </c>
      <c r="D211" s="33"/>
      <c r="E211" s="61"/>
      <c r="F211" s="61"/>
      <c r="G211" s="61"/>
      <c r="H211" s="61"/>
      <c r="I211" s="61"/>
      <c r="J211" s="54" t="str">
        <f t="shared" si="27"/>
        <v>No Calificar</v>
      </c>
      <c r="K211" s="41" t="str">
        <f t="shared" si="28"/>
        <v>0</v>
      </c>
      <c r="L211" s="58">
        <f t="shared" si="29"/>
        <v>0</v>
      </c>
      <c r="M211" s="14"/>
    </row>
    <row r="212" spans="2:13" x14ac:dyDescent="0.25">
      <c r="B212" s="13"/>
      <c r="C212" s="3" t="s">
        <v>17</v>
      </c>
      <c r="D212" s="33"/>
      <c r="E212" s="61"/>
      <c r="F212" s="61"/>
      <c r="G212" s="61"/>
      <c r="H212" s="61"/>
      <c r="I212" s="61"/>
      <c r="J212" s="54" t="str">
        <f t="shared" si="27"/>
        <v>No Calificar</v>
      </c>
      <c r="K212" s="41" t="str">
        <f t="shared" si="28"/>
        <v>0</v>
      </c>
      <c r="L212" s="58">
        <f t="shared" si="29"/>
        <v>0</v>
      </c>
      <c r="M212" s="14"/>
    </row>
    <row r="213" spans="2:13" x14ac:dyDescent="0.25">
      <c r="B213" s="13"/>
      <c r="C213" s="3" t="s">
        <v>18</v>
      </c>
      <c r="D213" s="34"/>
      <c r="E213" s="61"/>
      <c r="F213" s="61"/>
      <c r="G213" s="61"/>
      <c r="H213" s="61"/>
      <c r="I213" s="61"/>
      <c r="J213" s="54" t="str">
        <f t="shared" si="27"/>
        <v>No Calificar</v>
      </c>
      <c r="K213" s="41" t="str">
        <f t="shared" si="28"/>
        <v>0</v>
      </c>
      <c r="L213" s="58">
        <f t="shared" si="29"/>
        <v>0</v>
      </c>
      <c r="M213" s="14"/>
    </row>
    <row r="214" spans="2:13" x14ac:dyDescent="0.25">
      <c r="B214" s="13"/>
      <c r="C214" s="3" t="s">
        <v>19</v>
      </c>
      <c r="D214" s="33"/>
      <c r="E214" s="61"/>
      <c r="F214" s="61"/>
      <c r="G214" s="61"/>
      <c r="H214" s="61"/>
      <c r="I214" s="61"/>
      <c r="J214" s="54" t="str">
        <f t="shared" si="27"/>
        <v>No Calificar</v>
      </c>
      <c r="K214" s="41" t="str">
        <f t="shared" si="28"/>
        <v>0</v>
      </c>
      <c r="L214" s="58">
        <f t="shared" si="29"/>
        <v>0</v>
      </c>
      <c r="M214" s="14"/>
    </row>
    <row r="215" spans="2:13" x14ac:dyDescent="0.25">
      <c r="B215" s="13"/>
      <c r="C215" s="3" t="s">
        <v>20</v>
      </c>
      <c r="D215" s="33"/>
      <c r="E215" s="61"/>
      <c r="F215" s="61"/>
      <c r="G215" s="61"/>
      <c r="H215" s="61"/>
      <c r="I215" s="61"/>
      <c r="J215" s="54" t="str">
        <f t="shared" si="27"/>
        <v>No Calificar</v>
      </c>
      <c r="K215" s="41" t="str">
        <f t="shared" si="28"/>
        <v>0</v>
      </c>
      <c r="L215" s="58">
        <f t="shared" si="29"/>
        <v>0</v>
      </c>
      <c r="M215" s="14"/>
    </row>
    <row r="216" spans="2:13" ht="29.25" thickBot="1" x14ac:dyDescent="0.3">
      <c r="B216" s="13"/>
      <c r="C216" s="4" t="s">
        <v>21</v>
      </c>
      <c r="D216" s="35"/>
      <c r="E216" s="62"/>
      <c r="F216" s="62"/>
      <c r="G216" s="62"/>
      <c r="H216" s="62"/>
      <c r="I216" s="62"/>
      <c r="J216" s="56" t="str">
        <f t="shared" si="27"/>
        <v>No Calificar</v>
      </c>
      <c r="K216" s="42" t="str">
        <f t="shared" si="28"/>
        <v>0</v>
      </c>
      <c r="L216" s="59">
        <f t="shared" si="29"/>
        <v>0</v>
      </c>
      <c r="M216" s="14"/>
    </row>
    <row r="217" spans="2:13" ht="24.75" thickTop="1" thickBot="1" x14ac:dyDescent="0.3">
      <c r="B217" s="13"/>
      <c r="C217" s="26" t="s">
        <v>22</v>
      </c>
      <c r="D217" s="53" t="str">
        <f>IF(SUM(D208:D216)=100%,"100%","Revise la suma debe ser igual al 100%")</f>
        <v>Revise la suma debe ser igual al 100%</v>
      </c>
      <c r="E217" s="27"/>
      <c r="F217" s="27"/>
      <c r="G217" s="27"/>
      <c r="H217" s="27"/>
      <c r="I217" s="27"/>
      <c r="J217" s="63" t="e">
        <f>+((SUM(E208:E216)*$E$9)+(SUM(F208:F216)*$F$9+(SUM(G208:G216)*$G$9)+(SUM(H208:H216)*$H$9)+(SUM(I208:I216)*$I$9)))/(+SUM(E208:I216))</f>
        <v>#DIV/0!</v>
      </c>
      <c r="K217" s="28"/>
      <c r="L217" s="29" t="str">
        <f>IF(D217="100%",SUM(L208:L216),"Revise Peso")</f>
        <v>Revise Peso</v>
      </c>
      <c r="M217" s="14"/>
    </row>
    <row r="218" spans="2:13" x14ac:dyDescent="0.25">
      <c r="B218" s="13"/>
      <c r="M218" s="14"/>
    </row>
    <row r="219" spans="2:13" ht="15.75" thickBot="1" x14ac:dyDescent="0.3">
      <c r="B219" s="10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2"/>
    </row>
  </sheetData>
  <sheetProtection password="A688" sheet="1" objects="1" scenarios="1"/>
  <dataConsolidate/>
  <mergeCells count="100">
    <mergeCell ref="C3:L3"/>
    <mergeCell ref="E7:I7"/>
    <mergeCell ref="D7:D9"/>
    <mergeCell ref="K7:K9"/>
    <mergeCell ref="L7:L9"/>
    <mergeCell ref="C7:C9"/>
    <mergeCell ref="F8:H8"/>
    <mergeCell ref="J7:J9"/>
    <mergeCell ref="D5:F5"/>
    <mergeCell ref="I5:K5"/>
    <mergeCell ref="C25:L25"/>
    <mergeCell ref="D27:F27"/>
    <mergeCell ref="I27:K27"/>
    <mergeCell ref="C29:C31"/>
    <mergeCell ref="D29:D31"/>
    <mergeCell ref="E29:I29"/>
    <mergeCell ref="J29:J31"/>
    <mergeCell ref="K29:K31"/>
    <mergeCell ref="L29:L31"/>
    <mergeCell ref="F30:H30"/>
    <mergeCell ref="C47:L47"/>
    <mergeCell ref="D49:F49"/>
    <mergeCell ref="I49:K49"/>
    <mergeCell ref="C51:C53"/>
    <mergeCell ref="D51:D53"/>
    <mergeCell ref="E51:I51"/>
    <mergeCell ref="J51:J53"/>
    <mergeCell ref="K51:K53"/>
    <mergeCell ref="L51:L53"/>
    <mergeCell ref="F52:H52"/>
    <mergeCell ref="C69:L69"/>
    <mergeCell ref="D71:F71"/>
    <mergeCell ref="I71:K71"/>
    <mergeCell ref="C73:C75"/>
    <mergeCell ref="D73:D75"/>
    <mergeCell ref="E73:I73"/>
    <mergeCell ref="J73:J75"/>
    <mergeCell ref="K73:K75"/>
    <mergeCell ref="L73:L75"/>
    <mergeCell ref="F74:H74"/>
    <mergeCell ref="C91:L91"/>
    <mergeCell ref="D93:F93"/>
    <mergeCell ref="I93:K93"/>
    <mergeCell ref="C95:C97"/>
    <mergeCell ref="D95:D97"/>
    <mergeCell ref="E95:I95"/>
    <mergeCell ref="J95:J97"/>
    <mergeCell ref="K95:K97"/>
    <mergeCell ref="L95:L97"/>
    <mergeCell ref="F96:H96"/>
    <mergeCell ref="C113:L113"/>
    <mergeCell ref="D115:F115"/>
    <mergeCell ref="I115:K115"/>
    <mergeCell ref="C117:C119"/>
    <mergeCell ref="D117:D119"/>
    <mergeCell ref="E117:I117"/>
    <mergeCell ref="J117:J119"/>
    <mergeCell ref="K117:K119"/>
    <mergeCell ref="L117:L119"/>
    <mergeCell ref="F118:H118"/>
    <mergeCell ref="C135:L135"/>
    <mergeCell ref="D137:F137"/>
    <mergeCell ref="I137:K137"/>
    <mergeCell ref="C139:C141"/>
    <mergeCell ref="D139:D141"/>
    <mergeCell ref="E139:I139"/>
    <mergeCell ref="J139:J141"/>
    <mergeCell ref="K139:K141"/>
    <mergeCell ref="L139:L141"/>
    <mergeCell ref="F140:H140"/>
    <mergeCell ref="C157:L157"/>
    <mergeCell ref="D159:F159"/>
    <mergeCell ref="I159:K159"/>
    <mergeCell ref="C161:C163"/>
    <mergeCell ref="D161:D163"/>
    <mergeCell ref="E161:I161"/>
    <mergeCell ref="J161:J163"/>
    <mergeCell ref="K161:K163"/>
    <mergeCell ref="L161:L163"/>
    <mergeCell ref="F162:H162"/>
    <mergeCell ref="C179:L179"/>
    <mergeCell ref="D181:F181"/>
    <mergeCell ref="I181:K181"/>
    <mergeCell ref="C183:C185"/>
    <mergeCell ref="D183:D185"/>
    <mergeCell ref="E183:I183"/>
    <mergeCell ref="J183:J185"/>
    <mergeCell ref="K183:K185"/>
    <mergeCell ref="L183:L185"/>
    <mergeCell ref="F184:H184"/>
    <mergeCell ref="C201:L201"/>
    <mergeCell ref="D203:F203"/>
    <mergeCell ref="I203:K203"/>
    <mergeCell ref="C205:C207"/>
    <mergeCell ref="D205:D207"/>
    <mergeCell ref="E205:I205"/>
    <mergeCell ref="J205:J207"/>
    <mergeCell ref="K205:K207"/>
    <mergeCell ref="L205:L207"/>
    <mergeCell ref="F206:H206"/>
  </mergeCells>
  <conditionalFormatting sqref="J10:J18">
    <cfRule type="containsText" dxfId="269" priority="258" operator="containsText" text="Revise">
      <formula>NOT(ISERROR(SEARCH("Revise",J10)))</formula>
    </cfRule>
    <cfRule type="containsText" dxfId="268" priority="259" operator="containsText" text="Ok">
      <formula>NOT(ISERROR(SEARCH("Ok",J10)))</formula>
    </cfRule>
    <cfRule type="colorScale" priority="260">
      <colorScale>
        <cfvo type="percent" val="&quot;ok&quot;"/>
        <cfvo type="percent" val="&quot;Revise&quot;"/>
        <color rgb="FF92D050"/>
        <color rgb="FFFF0000"/>
      </colorScale>
    </cfRule>
  </conditionalFormatting>
  <conditionalFormatting sqref="D19">
    <cfRule type="containsText" dxfId="267" priority="256" operator="containsText" text="Revise">
      <formula>NOT(ISERROR(SEARCH("Revise",D19)))</formula>
    </cfRule>
    <cfRule type="containsText" dxfId="266" priority="257" operator="containsText" text="Ok">
      <formula>NOT(ISERROR(SEARCH("Ok",D19)))</formula>
    </cfRule>
  </conditionalFormatting>
  <conditionalFormatting sqref="J10:J18">
    <cfRule type="containsText" dxfId="265" priority="204" operator="containsText" text="No Calificar">
      <formula>NOT(ISERROR(SEARCH("No Calificar",J10)))</formula>
    </cfRule>
    <cfRule type="containsText" dxfId="264" priority="205" operator="containsText" text="Califique">
      <formula>NOT(ISERROR(SEARCH("Califique",J10)))</formula>
    </cfRule>
  </conditionalFormatting>
  <conditionalFormatting sqref="J10:J18">
    <cfRule type="containsText" dxfId="263" priority="158" operator="containsText" text="Correcto">
      <formula>NOT(ISERROR(SEARCH("Correcto",J10)))</formula>
    </cfRule>
  </conditionalFormatting>
  <conditionalFormatting sqref="L19">
    <cfRule type="containsText" dxfId="262" priority="103" operator="containsText" text="Revise Peso">
      <formula>NOT(ISERROR(SEARCH("Revise Peso",L19)))</formula>
    </cfRule>
  </conditionalFormatting>
  <conditionalFormatting sqref="D41">
    <cfRule type="containsText" dxfId="261" priority="100" operator="containsText" text="Revise">
      <formula>NOT(ISERROR(SEARCH("Revise",D41)))</formula>
    </cfRule>
    <cfRule type="containsText" dxfId="260" priority="101" operator="containsText" text="Ok">
      <formula>NOT(ISERROR(SEARCH("Ok",D41)))</formula>
    </cfRule>
  </conditionalFormatting>
  <conditionalFormatting sqref="L41">
    <cfRule type="containsText" dxfId="259" priority="99" operator="containsText" text="Revise Peso">
      <formula>NOT(ISERROR(SEARCH("Revise Peso",L41)))</formula>
    </cfRule>
  </conditionalFormatting>
  <conditionalFormatting sqref="D63">
    <cfRule type="containsText" dxfId="258" priority="97" operator="containsText" text="Revise">
      <formula>NOT(ISERROR(SEARCH("Revise",D63)))</formula>
    </cfRule>
    <cfRule type="containsText" dxfId="257" priority="98" operator="containsText" text="Ok">
      <formula>NOT(ISERROR(SEARCH("Ok",D63)))</formula>
    </cfRule>
  </conditionalFormatting>
  <conditionalFormatting sqref="L63">
    <cfRule type="containsText" dxfId="256" priority="96" operator="containsText" text="Revise Peso">
      <formula>NOT(ISERROR(SEARCH("Revise Peso",L63)))</formula>
    </cfRule>
  </conditionalFormatting>
  <conditionalFormatting sqref="D85">
    <cfRule type="containsText" dxfId="255" priority="94" operator="containsText" text="Revise">
      <formula>NOT(ISERROR(SEARCH("Revise",D85)))</formula>
    </cfRule>
    <cfRule type="containsText" dxfId="254" priority="95" operator="containsText" text="Ok">
      <formula>NOT(ISERROR(SEARCH("Ok",D85)))</formula>
    </cfRule>
  </conditionalFormatting>
  <conditionalFormatting sqref="L85">
    <cfRule type="containsText" dxfId="253" priority="93" operator="containsText" text="Revise Peso">
      <formula>NOT(ISERROR(SEARCH("Revise Peso",L85)))</formula>
    </cfRule>
  </conditionalFormatting>
  <conditionalFormatting sqref="D107">
    <cfRule type="containsText" dxfId="252" priority="91" operator="containsText" text="Revise">
      <formula>NOT(ISERROR(SEARCH("Revise",D107)))</formula>
    </cfRule>
    <cfRule type="containsText" dxfId="251" priority="92" operator="containsText" text="Ok">
      <formula>NOT(ISERROR(SEARCH("Ok",D107)))</formula>
    </cfRule>
  </conditionalFormatting>
  <conditionalFormatting sqref="L107">
    <cfRule type="containsText" dxfId="250" priority="90" operator="containsText" text="Revise Peso">
      <formula>NOT(ISERROR(SEARCH("Revise Peso",L107)))</formula>
    </cfRule>
  </conditionalFormatting>
  <conditionalFormatting sqref="D129">
    <cfRule type="containsText" dxfId="249" priority="88" operator="containsText" text="Revise">
      <formula>NOT(ISERROR(SEARCH("Revise",D129)))</formula>
    </cfRule>
    <cfRule type="containsText" dxfId="248" priority="89" operator="containsText" text="Ok">
      <formula>NOT(ISERROR(SEARCH("Ok",D129)))</formula>
    </cfRule>
  </conditionalFormatting>
  <conditionalFormatting sqref="L129">
    <cfRule type="containsText" dxfId="247" priority="87" operator="containsText" text="Revise Peso">
      <formula>NOT(ISERROR(SEARCH("Revise Peso",L129)))</formula>
    </cfRule>
  </conditionalFormatting>
  <conditionalFormatting sqref="D151">
    <cfRule type="containsText" dxfId="246" priority="85" operator="containsText" text="Revise">
      <formula>NOT(ISERROR(SEARCH("Revise",D151)))</formula>
    </cfRule>
    <cfRule type="containsText" dxfId="245" priority="86" operator="containsText" text="Ok">
      <formula>NOT(ISERROR(SEARCH("Ok",D151)))</formula>
    </cfRule>
  </conditionalFormatting>
  <conditionalFormatting sqref="L151">
    <cfRule type="containsText" dxfId="244" priority="84" operator="containsText" text="Revise Peso">
      <formula>NOT(ISERROR(SEARCH("Revise Peso",L151)))</formula>
    </cfRule>
  </conditionalFormatting>
  <conditionalFormatting sqref="D173">
    <cfRule type="containsText" dxfId="243" priority="82" operator="containsText" text="Revise">
      <formula>NOT(ISERROR(SEARCH("Revise",D173)))</formula>
    </cfRule>
    <cfRule type="containsText" dxfId="242" priority="83" operator="containsText" text="Ok">
      <formula>NOT(ISERROR(SEARCH("Ok",D173)))</formula>
    </cfRule>
  </conditionalFormatting>
  <conditionalFormatting sqref="L173">
    <cfRule type="containsText" dxfId="241" priority="81" operator="containsText" text="Revise Peso">
      <formula>NOT(ISERROR(SEARCH("Revise Peso",L173)))</formula>
    </cfRule>
  </conditionalFormatting>
  <conditionalFormatting sqref="D195">
    <cfRule type="containsText" dxfId="240" priority="79" operator="containsText" text="Revise">
      <formula>NOT(ISERROR(SEARCH("Revise",D195)))</formula>
    </cfRule>
    <cfRule type="containsText" dxfId="239" priority="80" operator="containsText" text="Ok">
      <formula>NOT(ISERROR(SEARCH("Ok",D195)))</formula>
    </cfRule>
  </conditionalFormatting>
  <conditionalFormatting sqref="L195">
    <cfRule type="containsText" dxfId="238" priority="78" operator="containsText" text="Revise Peso">
      <formula>NOT(ISERROR(SEARCH("Revise Peso",L195)))</formula>
    </cfRule>
  </conditionalFormatting>
  <conditionalFormatting sqref="D217">
    <cfRule type="containsText" dxfId="237" priority="76" operator="containsText" text="Revise">
      <formula>NOT(ISERROR(SEARCH("Revise",D217)))</formula>
    </cfRule>
    <cfRule type="containsText" dxfId="236" priority="77" operator="containsText" text="Ok">
      <formula>NOT(ISERROR(SEARCH("Ok",D217)))</formula>
    </cfRule>
  </conditionalFormatting>
  <conditionalFormatting sqref="L217">
    <cfRule type="containsText" dxfId="235" priority="75" operator="containsText" text="Revise Peso">
      <formula>NOT(ISERROR(SEARCH("Revise Peso",L217)))</formula>
    </cfRule>
  </conditionalFormatting>
  <conditionalFormatting sqref="L10:L18">
    <cfRule type="containsText" dxfId="234" priority="74" operator="containsText" text="Revise Calificación">
      <formula>NOT(ISERROR(SEARCH("Revise Calificación",L10)))</formula>
    </cfRule>
  </conditionalFormatting>
  <conditionalFormatting sqref="L10:L18">
    <cfRule type="containsText" dxfId="233" priority="73" operator="containsText" text="Califique Atractividad">
      <formula>NOT(ISERROR(SEARCH("Califique Atractividad",L10)))</formula>
    </cfRule>
  </conditionalFormatting>
  <conditionalFormatting sqref="J32:J40">
    <cfRule type="containsText" dxfId="232" priority="70" operator="containsText" text="Revise">
      <formula>NOT(ISERROR(SEARCH("Revise",J32)))</formula>
    </cfRule>
    <cfRule type="containsText" dxfId="231" priority="71" operator="containsText" text="Ok">
      <formula>NOT(ISERROR(SEARCH("Ok",J32)))</formula>
    </cfRule>
    <cfRule type="colorScale" priority="72">
      <colorScale>
        <cfvo type="percent" val="&quot;ok&quot;"/>
        <cfvo type="percent" val="&quot;Revise&quot;"/>
        <color rgb="FF92D050"/>
        <color rgb="FFFF0000"/>
      </colorScale>
    </cfRule>
  </conditionalFormatting>
  <conditionalFormatting sqref="J32:J40">
    <cfRule type="containsText" dxfId="230" priority="68" operator="containsText" text="No Calificar">
      <formula>NOT(ISERROR(SEARCH("No Calificar",J32)))</formula>
    </cfRule>
    <cfRule type="containsText" dxfId="229" priority="69" operator="containsText" text="Califique">
      <formula>NOT(ISERROR(SEARCH("Califique",J32)))</formula>
    </cfRule>
  </conditionalFormatting>
  <conditionalFormatting sqref="J32:J40">
    <cfRule type="containsText" dxfId="228" priority="67" operator="containsText" text="Correcto">
      <formula>NOT(ISERROR(SEARCH("Correcto",J32)))</formula>
    </cfRule>
  </conditionalFormatting>
  <conditionalFormatting sqref="L32:L40">
    <cfRule type="containsText" dxfId="227" priority="66" operator="containsText" text="Revise Calificación">
      <formula>NOT(ISERROR(SEARCH("Revise Calificación",L32)))</formula>
    </cfRule>
  </conditionalFormatting>
  <conditionalFormatting sqref="L32:L40">
    <cfRule type="containsText" dxfId="226" priority="65" operator="containsText" text="Califique Atractividad">
      <formula>NOT(ISERROR(SEARCH("Califique Atractividad",L32)))</formula>
    </cfRule>
  </conditionalFormatting>
  <conditionalFormatting sqref="J54:J62">
    <cfRule type="containsText" dxfId="225" priority="62" operator="containsText" text="Revise">
      <formula>NOT(ISERROR(SEARCH("Revise",J54)))</formula>
    </cfRule>
    <cfRule type="containsText" dxfId="224" priority="63" operator="containsText" text="Ok">
      <formula>NOT(ISERROR(SEARCH("Ok",J54)))</formula>
    </cfRule>
    <cfRule type="colorScale" priority="64">
      <colorScale>
        <cfvo type="percent" val="&quot;ok&quot;"/>
        <cfvo type="percent" val="&quot;Revise&quot;"/>
        <color rgb="FF92D050"/>
        <color rgb="FFFF0000"/>
      </colorScale>
    </cfRule>
  </conditionalFormatting>
  <conditionalFormatting sqref="J54:J62">
    <cfRule type="containsText" dxfId="223" priority="60" operator="containsText" text="No Calificar">
      <formula>NOT(ISERROR(SEARCH("No Calificar",J54)))</formula>
    </cfRule>
    <cfRule type="containsText" dxfId="222" priority="61" operator="containsText" text="Califique">
      <formula>NOT(ISERROR(SEARCH("Califique",J54)))</formula>
    </cfRule>
  </conditionalFormatting>
  <conditionalFormatting sqref="J54:J62">
    <cfRule type="containsText" dxfId="221" priority="59" operator="containsText" text="Correcto">
      <formula>NOT(ISERROR(SEARCH("Correcto",J54)))</formula>
    </cfRule>
  </conditionalFormatting>
  <conditionalFormatting sqref="L54:L62">
    <cfRule type="containsText" dxfId="220" priority="58" operator="containsText" text="Revise Calificación">
      <formula>NOT(ISERROR(SEARCH("Revise Calificación",L54)))</formula>
    </cfRule>
  </conditionalFormatting>
  <conditionalFormatting sqref="L54:L62">
    <cfRule type="containsText" dxfId="219" priority="57" operator="containsText" text="Califique Atractividad">
      <formula>NOT(ISERROR(SEARCH("Califique Atractividad",L54)))</formula>
    </cfRule>
  </conditionalFormatting>
  <conditionalFormatting sqref="J76:J84">
    <cfRule type="containsText" dxfId="218" priority="54" operator="containsText" text="Revise">
      <formula>NOT(ISERROR(SEARCH("Revise",J76)))</formula>
    </cfRule>
    <cfRule type="containsText" dxfId="217" priority="55" operator="containsText" text="Ok">
      <formula>NOT(ISERROR(SEARCH("Ok",J76)))</formula>
    </cfRule>
    <cfRule type="colorScale" priority="56">
      <colorScale>
        <cfvo type="percent" val="&quot;ok&quot;"/>
        <cfvo type="percent" val="&quot;Revise&quot;"/>
        <color rgb="FF92D050"/>
        <color rgb="FFFF0000"/>
      </colorScale>
    </cfRule>
  </conditionalFormatting>
  <conditionalFormatting sqref="J76:J84">
    <cfRule type="containsText" dxfId="216" priority="52" operator="containsText" text="No Calificar">
      <formula>NOT(ISERROR(SEARCH("No Calificar",J76)))</formula>
    </cfRule>
    <cfRule type="containsText" dxfId="215" priority="53" operator="containsText" text="Califique">
      <formula>NOT(ISERROR(SEARCH("Califique",J76)))</formula>
    </cfRule>
  </conditionalFormatting>
  <conditionalFormatting sqref="J76:J84">
    <cfRule type="containsText" dxfId="214" priority="51" operator="containsText" text="Correcto">
      <formula>NOT(ISERROR(SEARCH("Correcto",J76)))</formula>
    </cfRule>
  </conditionalFormatting>
  <conditionalFormatting sqref="L76:L84">
    <cfRule type="containsText" dxfId="213" priority="50" operator="containsText" text="Revise Calificación">
      <formula>NOT(ISERROR(SEARCH("Revise Calificación",L76)))</formula>
    </cfRule>
  </conditionalFormatting>
  <conditionalFormatting sqref="L76:L84">
    <cfRule type="containsText" dxfId="212" priority="49" operator="containsText" text="Califique Atractividad">
      <formula>NOT(ISERROR(SEARCH("Califique Atractividad",L76)))</formula>
    </cfRule>
  </conditionalFormatting>
  <conditionalFormatting sqref="J98:J106">
    <cfRule type="containsText" dxfId="211" priority="46" operator="containsText" text="Revise">
      <formula>NOT(ISERROR(SEARCH("Revise",J98)))</formula>
    </cfRule>
    <cfRule type="containsText" dxfId="210" priority="47" operator="containsText" text="Ok">
      <formula>NOT(ISERROR(SEARCH("Ok",J98)))</formula>
    </cfRule>
    <cfRule type="colorScale" priority="48">
      <colorScale>
        <cfvo type="percent" val="&quot;ok&quot;"/>
        <cfvo type="percent" val="&quot;Revise&quot;"/>
        <color rgb="FF92D050"/>
        <color rgb="FFFF0000"/>
      </colorScale>
    </cfRule>
  </conditionalFormatting>
  <conditionalFormatting sqref="J98:J106">
    <cfRule type="containsText" dxfId="209" priority="44" operator="containsText" text="No Calificar">
      <formula>NOT(ISERROR(SEARCH("No Calificar",J98)))</formula>
    </cfRule>
    <cfRule type="containsText" dxfId="208" priority="45" operator="containsText" text="Califique">
      <formula>NOT(ISERROR(SEARCH("Califique",J98)))</formula>
    </cfRule>
  </conditionalFormatting>
  <conditionalFormatting sqref="J98:J106">
    <cfRule type="containsText" dxfId="207" priority="43" operator="containsText" text="Correcto">
      <formula>NOT(ISERROR(SEARCH("Correcto",J98)))</formula>
    </cfRule>
  </conditionalFormatting>
  <conditionalFormatting sqref="L98:L106">
    <cfRule type="containsText" dxfId="206" priority="42" operator="containsText" text="Revise Calificación">
      <formula>NOT(ISERROR(SEARCH("Revise Calificación",L98)))</formula>
    </cfRule>
  </conditionalFormatting>
  <conditionalFormatting sqref="L98:L106">
    <cfRule type="containsText" dxfId="205" priority="41" operator="containsText" text="Califique Atractividad">
      <formula>NOT(ISERROR(SEARCH("Califique Atractividad",L98)))</formula>
    </cfRule>
  </conditionalFormatting>
  <conditionalFormatting sqref="J120:J128">
    <cfRule type="containsText" dxfId="204" priority="38" operator="containsText" text="Revise">
      <formula>NOT(ISERROR(SEARCH("Revise",J120)))</formula>
    </cfRule>
    <cfRule type="containsText" dxfId="203" priority="39" operator="containsText" text="Ok">
      <formula>NOT(ISERROR(SEARCH("Ok",J120)))</formula>
    </cfRule>
    <cfRule type="colorScale" priority="40">
      <colorScale>
        <cfvo type="percent" val="&quot;ok&quot;"/>
        <cfvo type="percent" val="&quot;Revise&quot;"/>
        <color rgb="FF92D050"/>
        <color rgb="FFFF0000"/>
      </colorScale>
    </cfRule>
  </conditionalFormatting>
  <conditionalFormatting sqref="J120:J128">
    <cfRule type="containsText" dxfId="202" priority="36" operator="containsText" text="No Calificar">
      <formula>NOT(ISERROR(SEARCH("No Calificar",J120)))</formula>
    </cfRule>
    <cfRule type="containsText" dxfId="201" priority="37" operator="containsText" text="Califique">
      <formula>NOT(ISERROR(SEARCH("Califique",J120)))</formula>
    </cfRule>
  </conditionalFormatting>
  <conditionalFormatting sqref="J120:J128">
    <cfRule type="containsText" dxfId="200" priority="35" operator="containsText" text="Correcto">
      <formula>NOT(ISERROR(SEARCH("Correcto",J120)))</formula>
    </cfRule>
  </conditionalFormatting>
  <conditionalFormatting sqref="L120:L128">
    <cfRule type="containsText" dxfId="199" priority="34" operator="containsText" text="Revise Calificación">
      <formula>NOT(ISERROR(SEARCH("Revise Calificación",L120)))</formula>
    </cfRule>
  </conditionalFormatting>
  <conditionalFormatting sqref="L120:L128">
    <cfRule type="containsText" dxfId="198" priority="33" operator="containsText" text="Califique Atractividad">
      <formula>NOT(ISERROR(SEARCH("Califique Atractividad",L120)))</formula>
    </cfRule>
  </conditionalFormatting>
  <conditionalFormatting sqref="J142:J150">
    <cfRule type="containsText" dxfId="197" priority="30" operator="containsText" text="Revise">
      <formula>NOT(ISERROR(SEARCH("Revise",J142)))</formula>
    </cfRule>
    <cfRule type="containsText" dxfId="196" priority="31" operator="containsText" text="Ok">
      <formula>NOT(ISERROR(SEARCH("Ok",J142)))</formula>
    </cfRule>
    <cfRule type="colorScale" priority="32">
      <colorScale>
        <cfvo type="percent" val="&quot;ok&quot;"/>
        <cfvo type="percent" val="&quot;Revise&quot;"/>
        <color rgb="FF92D050"/>
        <color rgb="FFFF0000"/>
      </colorScale>
    </cfRule>
  </conditionalFormatting>
  <conditionalFormatting sqref="J142:J150">
    <cfRule type="containsText" dxfId="195" priority="28" operator="containsText" text="No Calificar">
      <formula>NOT(ISERROR(SEARCH("No Calificar",J142)))</formula>
    </cfRule>
    <cfRule type="containsText" dxfId="194" priority="29" operator="containsText" text="Califique">
      <formula>NOT(ISERROR(SEARCH("Califique",J142)))</formula>
    </cfRule>
  </conditionalFormatting>
  <conditionalFormatting sqref="J142:J150">
    <cfRule type="containsText" dxfId="193" priority="27" operator="containsText" text="Correcto">
      <formula>NOT(ISERROR(SEARCH("Correcto",J142)))</formula>
    </cfRule>
  </conditionalFormatting>
  <conditionalFormatting sqref="L142:L150">
    <cfRule type="containsText" dxfId="192" priority="26" operator="containsText" text="Revise Calificación">
      <formula>NOT(ISERROR(SEARCH("Revise Calificación",L142)))</formula>
    </cfRule>
  </conditionalFormatting>
  <conditionalFormatting sqref="L142:L150">
    <cfRule type="containsText" dxfId="191" priority="25" operator="containsText" text="Califique Atractividad">
      <formula>NOT(ISERROR(SEARCH("Califique Atractividad",L142)))</formula>
    </cfRule>
  </conditionalFormatting>
  <conditionalFormatting sqref="J164:J172">
    <cfRule type="containsText" dxfId="190" priority="22" operator="containsText" text="Revise">
      <formula>NOT(ISERROR(SEARCH("Revise",J164)))</formula>
    </cfRule>
    <cfRule type="containsText" dxfId="189" priority="23" operator="containsText" text="Ok">
      <formula>NOT(ISERROR(SEARCH("Ok",J164)))</formula>
    </cfRule>
    <cfRule type="colorScale" priority="24">
      <colorScale>
        <cfvo type="percent" val="&quot;ok&quot;"/>
        <cfvo type="percent" val="&quot;Revise&quot;"/>
        <color rgb="FF92D050"/>
        <color rgb="FFFF0000"/>
      </colorScale>
    </cfRule>
  </conditionalFormatting>
  <conditionalFormatting sqref="J164:J172">
    <cfRule type="containsText" dxfId="188" priority="20" operator="containsText" text="No Calificar">
      <formula>NOT(ISERROR(SEARCH("No Calificar",J164)))</formula>
    </cfRule>
    <cfRule type="containsText" dxfId="187" priority="21" operator="containsText" text="Califique">
      <formula>NOT(ISERROR(SEARCH("Califique",J164)))</formula>
    </cfRule>
  </conditionalFormatting>
  <conditionalFormatting sqref="J164:J172">
    <cfRule type="containsText" dxfId="186" priority="19" operator="containsText" text="Correcto">
      <formula>NOT(ISERROR(SEARCH("Correcto",J164)))</formula>
    </cfRule>
  </conditionalFormatting>
  <conditionalFormatting sqref="L164:L172">
    <cfRule type="containsText" dxfId="185" priority="18" operator="containsText" text="Revise Calificación">
      <formula>NOT(ISERROR(SEARCH("Revise Calificación",L164)))</formula>
    </cfRule>
  </conditionalFormatting>
  <conditionalFormatting sqref="L164:L172">
    <cfRule type="containsText" dxfId="184" priority="17" operator="containsText" text="Califique Atractividad">
      <formula>NOT(ISERROR(SEARCH("Califique Atractividad",L164)))</formula>
    </cfRule>
  </conditionalFormatting>
  <conditionalFormatting sqref="J186:J194">
    <cfRule type="containsText" dxfId="183" priority="14" operator="containsText" text="Revise">
      <formula>NOT(ISERROR(SEARCH("Revise",J186)))</formula>
    </cfRule>
    <cfRule type="containsText" dxfId="182" priority="15" operator="containsText" text="Ok">
      <formula>NOT(ISERROR(SEARCH("Ok",J186)))</formula>
    </cfRule>
    <cfRule type="colorScale" priority="16">
      <colorScale>
        <cfvo type="percent" val="&quot;ok&quot;"/>
        <cfvo type="percent" val="&quot;Revise&quot;"/>
        <color rgb="FF92D050"/>
        <color rgb="FFFF0000"/>
      </colorScale>
    </cfRule>
  </conditionalFormatting>
  <conditionalFormatting sqref="J186:J194">
    <cfRule type="containsText" dxfId="181" priority="12" operator="containsText" text="No Calificar">
      <formula>NOT(ISERROR(SEARCH("No Calificar",J186)))</formula>
    </cfRule>
    <cfRule type="containsText" dxfId="180" priority="13" operator="containsText" text="Califique">
      <formula>NOT(ISERROR(SEARCH("Califique",J186)))</formula>
    </cfRule>
  </conditionalFormatting>
  <conditionalFormatting sqref="J186:J194">
    <cfRule type="containsText" dxfId="179" priority="11" operator="containsText" text="Correcto">
      <formula>NOT(ISERROR(SEARCH("Correcto",J186)))</formula>
    </cfRule>
  </conditionalFormatting>
  <conditionalFormatting sqref="L186:L194">
    <cfRule type="containsText" dxfId="178" priority="10" operator="containsText" text="Revise Calificación">
      <formula>NOT(ISERROR(SEARCH("Revise Calificación",L186)))</formula>
    </cfRule>
  </conditionalFormatting>
  <conditionalFormatting sqref="L186:L194">
    <cfRule type="containsText" dxfId="177" priority="9" operator="containsText" text="Califique Atractividad">
      <formula>NOT(ISERROR(SEARCH("Califique Atractividad",L186)))</formula>
    </cfRule>
  </conditionalFormatting>
  <conditionalFormatting sqref="J208:J216">
    <cfRule type="containsText" dxfId="176" priority="6" operator="containsText" text="Revise">
      <formula>NOT(ISERROR(SEARCH("Revise",J208)))</formula>
    </cfRule>
    <cfRule type="containsText" dxfId="175" priority="7" operator="containsText" text="Ok">
      <formula>NOT(ISERROR(SEARCH("Ok",J208)))</formula>
    </cfRule>
    <cfRule type="colorScale" priority="8">
      <colorScale>
        <cfvo type="percent" val="&quot;ok&quot;"/>
        <cfvo type="percent" val="&quot;Revise&quot;"/>
        <color rgb="FF92D050"/>
        <color rgb="FFFF0000"/>
      </colorScale>
    </cfRule>
  </conditionalFormatting>
  <conditionalFormatting sqref="J208:J216">
    <cfRule type="containsText" dxfId="174" priority="4" operator="containsText" text="No Calificar">
      <formula>NOT(ISERROR(SEARCH("No Calificar",J208)))</formula>
    </cfRule>
    <cfRule type="containsText" dxfId="173" priority="5" operator="containsText" text="Califique">
      <formula>NOT(ISERROR(SEARCH("Califique",J208)))</formula>
    </cfRule>
  </conditionalFormatting>
  <conditionalFormatting sqref="J208:J216">
    <cfRule type="containsText" dxfId="172" priority="3" operator="containsText" text="Correcto">
      <formula>NOT(ISERROR(SEARCH("Correcto",J208)))</formula>
    </cfRule>
  </conditionalFormatting>
  <conditionalFormatting sqref="L208:L216">
    <cfRule type="containsText" dxfId="171" priority="2" operator="containsText" text="Revise Calificación">
      <formula>NOT(ISERROR(SEARCH("Revise Calificación",L208)))</formula>
    </cfRule>
  </conditionalFormatting>
  <conditionalFormatting sqref="L208:L216">
    <cfRule type="containsText" dxfId="170" priority="1" operator="containsText" text="Califique Atractividad">
      <formula>NOT(ISERROR(SEARCH("Califique Atractividad",L208)))</formula>
    </cfRule>
  </conditionalFormatting>
  <dataValidations count="1">
    <dataValidation type="whole" operator="equal" allowBlank="1" showInputMessage="1" showErrorMessage="1" error="Solo debe calificar con el número 1, solo se acepta este valor en cada variable evaluada" sqref="E32:I40 E54:I62 E76:I84 E98:I106 E120:I128 E142:I150 E164:I172 E186:I194 E208:I216 E10:I13 E15:I18 E14:F14 H14:I14" xr:uid="{00000000-0002-0000-0100-000000000000}">
      <formula1>1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249"/>
  <sheetViews>
    <sheetView topLeftCell="C1" workbookViewId="0">
      <selection activeCell="D10" sqref="D10:I22"/>
    </sheetView>
  </sheetViews>
  <sheetFormatPr baseColWidth="10" defaultColWidth="11.42578125" defaultRowHeight="15" x14ac:dyDescent="0.25"/>
  <cols>
    <col min="1" max="1" width="6.28515625" style="1" customWidth="1"/>
    <col min="2" max="2" width="5.42578125" style="1" customWidth="1"/>
    <col min="3" max="3" width="50.140625" style="1" customWidth="1"/>
    <col min="4" max="10" width="11.42578125" style="1"/>
    <col min="11" max="11" width="13.42578125" style="1" bestFit="1" customWidth="1"/>
    <col min="12" max="12" width="11.42578125" style="1"/>
    <col min="13" max="13" width="6.28515625" style="1" customWidth="1"/>
    <col min="14" max="16384" width="11.42578125" style="1"/>
  </cols>
  <sheetData>
    <row r="1" spans="2:13" ht="15.75" thickBot="1" x14ac:dyDescent="0.3"/>
    <row r="2" spans="2:13" ht="15.75" thickBot="1" x14ac:dyDescent="0.3"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9"/>
    </row>
    <row r="3" spans="2:13" ht="27" thickBot="1" x14ac:dyDescent="0.45">
      <c r="B3" s="13"/>
      <c r="C3" s="75" t="s">
        <v>32</v>
      </c>
      <c r="D3" s="76"/>
      <c r="E3" s="76"/>
      <c r="F3" s="76"/>
      <c r="G3" s="76"/>
      <c r="H3" s="76"/>
      <c r="I3" s="76"/>
      <c r="J3" s="76"/>
      <c r="K3" s="76"/>
      <c r="L3" s="77"/>
      <c r="M3" s="14"/>
    </row>
    <row r="4" spans="2:13" ht="14.25" customHeight="1" thickBot="1" x14ac:dyDescent="0.45">
      <c r="B4" s="13"/>
      <c r="C4" s="37"/>
      <c r="D4" s="37"/>
      <c r="E4" s="37"/>
      <c r="F4" s="37"/>
      <c r="G4" s="37"/>
      <c r="H4" s="37"/>
      <c r="I4" s="37"/>
      <c r="J4" s="37"/>
      <c r="K4" s="37"/>
      <c r="L4" s="37"/>
      <c r="M4" s="14"/>
    </row>
    <row r="5" spans="2:13" ht="15.75" thickBot="1" x14ac:dyDescent="0.3">
      <c r="B5" s="13"/>
      <c r="C5" s="38" t="str">
        <f>+'ATRACTIVO INDUSTRIA'!C5</f>
        <v>Nombre UEN (1):</v>
      </c>
      <c r="D5" s="107">
        <f>+'ATRACTIVO INDUSTRIA'!D5:F5</f>
        <v>0</v>
      </c>
      <c r="E5" s="108"/>
      <c r="F5" s="109"/>
      <c r="G5" s="39"/>
      <c r="H5" s="38" t="s">
        <v>4</v>
      </c>
      <c r="I5" s="110">
        <f>+'ATRACTIVO INDUSTRIA'!I5:K5</f>
        <v>0</v>
      </c>
      <c r="J5" s="111"/>
      <c r="K5" s="112"/>
      <c r="L5" s="39"/>
      <c r="M5" s="14"/>
    </row>
    <row r="6" spans="2:13" ht="15.75" thickBot="1" x14ac:dyDescent="0.3">
      <c r="B6" s="13"/>
      <c r="M6" s="14"/>
    </row>
    <row r="7" spans="2:13" x14ac:dyDescent="0.25">
      <c r="B7" s="13"/>
      <c r="C7" s="84" t="s">
        <v>33</v>
      </c>
      <c r="D7" s="87" t="s">
        <v>6</v>
      </c>
      <c r="E7" s="90" t="s">
        <v>34</v>
      </c>
      <c r="F7" s="90"/>
      <c r="G7" s="90"/>
      <c r="H7" s="90"/>
      <c r="I7" s="90"/>
      <c r="J7" s="91" t="s">
        <v>8</v>
      </c>
      <c r="K7" s="94" t="s">
        <v>9</v>
      </c>
      <c r="L7" s="97" t="s">
        <v>10</v>
      </c>
      <c r="M7" s="14"/>
    </row>
    <row r="8" spans="2:13" ht="22.5" x14ac:dyDescent="0.25">
      <c r="B8" s="13"/>
      <c r="C8" s="85"/>
      <c r="D8" s="88"/>
      <c r="E8" s="25" t="s">
        <v>35</v>
      </c>
      <c r="F8" s="100"/>
      <c r="G8" s="101"/>
      <c r="H8" s="102"/>
      <c r="I8" s="25" t="s">
        <v>36</v>
      </c>
      <c r="J8" s="92"/>
      <c r="K8" s="95"/>
      <c r="L8" s="98"/>
      <c r="M8" s="14"/>
    </row>
    <row r="9" spans="2:13" ht="15.75" thickBot="1" x14ac:dyDescent="0.3">
      <c r="B9" s="13"/>
      <c r="C9" s="106"/>
      <c r="D9" s="103"/>
      <c r="E9" s="65">
        <v>1</v>
      </c>
      <c r="F9" s="65">
        <v>2</v>
      </c>
      <c r="G9" s="65">
        <v>3</v>
      </c>
      <c r="H9" s="65">
        <v>4</v>
      </c>
      <c r="I9" s="65">
        <v>5</v>
      </c>
      <c r="J9" s="92"/>
      <c r="K9" s="104"/>
      <c r="L9" s="105"/>
      <c r="M9" s="14"/>
    </row>
    <row r="10" spans="2:13" x14ac:dyDescent="0.25">
      <c r="B10" s="13"/>
      <c r="C10" s="2" t="s">
        <v>37</v>
      </c>
      <c r="D10" s="36"/>
      <c r="E10" s="60"/>
      <c r="F10" s="60"/>
      <c r="G10" s="60"/>
      <c r="H10" s="60"/>
      <c r="I10" s="60"/>
      <c r="J10" s="55" t="str">
        <f>IF(D10&lt;1%,"No Calificar",IF(SUM(E10:I10)=1,"Correcto","Califique"))</f>
        <v>No Calificar</v>
      </c>
      <c r="K10" s="40" t="str">
        <f>+IF(D10&lt;1%,"0",+(E10*$E$9)+(F10*$F$9)+(G10*$G$9)+(H10*$H$9)+(I10*$I$9))</f>
        <v>0</v>
      </c>
      <c r="L10" s="57">
        <f>IF(J10="Califique","Califique Atractividad",+(D10*K10))</f>
        <v>0</v>
      </c>
      <c r="M10" s="14"/>
    </row>
    <row r="11" spans="2:13" x14ac:dyDescent="0.25">
      <c r="B11" s="13"/>
      <c r="C11" s="3" t="s">
        <v>38</v>
      </c>
      <c r="D11" s="33"/>
      <c r="E11" s="61"/>
      <c r="F11" s="61"/>
      <c r="G11" s="61"/>
      <c r="H11" s="61"/>
      <c r="I11" s="61"/>
      <c r="J11" s="54" t="str">
        <f t="shared" ref="J11:J22" si="0">IF(D11&lt;1%,"No Calificar",IF(SUM(E11:I11)=1,"Correcto","Califique"))</f>
        <v>No Calificar</v>
      </c>
      <c r="K11" s="41" t="str">
        <f t="shared" ref="K11:K22" si="1">+IF(D11&lt;1%,"0",+(E11*$E$9)+(F11*$F$9)+(G11*$G$9)+(H11*$H$9)+(I11*$I$9))</f>
        <v>0</v>
      </c>
      <c r="L11" s="58">
        <f t="shared" ref="L11:L22" si="2">IF(J11="Califique","Califique Atractividad",+(D11*K11))</f>
        <v>0</v>
      </c>
      <c r="M11" s="14"/>
    </row>
    <row r="12" spans="2:13" x14ac:dyDescent="0.25">
      <c r="B12" s="13"/>
      <c r="C12" s="3" t="s">
        <v>39</v>
      </c>
      <c r="D12" s="33"/>
      <c r="E12" s="61"/>
      <c r="F12" s="61"/>
      <c r="G12" s="61"/>
      <c r="H12" s="61"/>
      <c r="I12" s="61"/>
      <c r="J12" s="54" t="str">
        <f t="shared" si="0"/>
        <v>No Calificar</v>
      </c>
      <c r="K12" s="41" t="str">
        <f t="shared" si="1"/>
        <v>0</v>
      </c>
      <c r="L12" s="58">
        <f t="shared" si="2"/>
        <v>0</v>
      </c>
      <c r="M12" s="14"/>
    </row>
    <row r="13" spans="2:13" x14ac:dyDescent="0.25">
      <c r="B13" s="13"/>
      <c r="C13" s="3" t="s">
        <v>40</v>
      </c>
      <c r="D13" s="33"/>
      <c r="E13" s="61"/>
      <c r="F13" s="61"/>
      <c r="G13" s="61"/>
      <c r="H13" s="61"/>
      <c r="I13" s="61"/>
      <c r="J13" s="54" t="str">
        <f t="shared" si="0"/>
        <v>No Calificar</v>
      </c>
      <c r="K13" s="41" t="str">
        <f t="shared" si="1"/>
        <v>0</v>
      </c>
      <c r="L13" s="58">
        <f t="shared" si="2"/>
        <v>0</v>
      </c>
      <c r="M13" s="14"/>
    </row>
    <row r="14" spans="2:13" x14ac:dyDescent="0.25">
      <c r="B14" s="13"/>
      <c r="C14" s="3" t="s">
        <v>41</v>
      </c>
      <c r="D14" s="33"/>
      <c r="E14" s="61"/>
      <c r="F14" s="61"/>
      <c r="G14" s="61"/>
      <c r="H14" s="61"/>
      <c r="I14" s="61"/>
      <c r="J14" s="54" t="str">
        <f t="shared" si="0"/>
        <v>No Calificar</v>
      </c>
      <c r="K14" s="41" t="str">
        <f t="shared" si="1"/>
        <v>0</v>
      </c>
      <c r="L14" s="58">
        <f t="shared" si="2"/>
        <v>0</v>
      </c>
      <c r="M14" s="14"/>
    </row>
    <row r="15" spans="2:13" x14ac:dyDescent="0.25">
      <c r="B15" s="13"/>
      <c r="C15" s="3" t="s">
        <v>42</v>
      </c>
      <c r="D15" s="33"/>
      <c r="E15" s="61"/>
      <c r="F15" s="61"/>
      <c r="G15" s="61"/>
      <c r="H15" s="61"/>
      <c r="I15" s="61"/>
      <c r="J15" s="54" t="str">
        <f t="shared" si="0"/>
        <v>No Calificar</v>
      </c>
      <c r="K15" s="41" t="str">
        <f t="shared" si="1"/>
        <v>0</v>
      </c>
      <c r="L15" s="58">
        <f t="shared" si="2"/>
        <v>0</v>
      </c>
      <c r="M15" s="14"/>
    </row>
    <row r="16" spans="2:13" x14ac:dyDescent="0.25">
      <c r="B16" s="13"/>
      <c r="C16" s="3" t="s">
        <v>43</v>
      </c>
      <c r="D16" s="33"/>
      <c r="E16" s="61"/>
      <c r="F16" s="61"/>
      <c r="G16" s="61"/>
      <c r="H16" s="61"/>
      <c r="I16" s="61"/>
      <c r="J16" s="54" t="str">
        <f t="shared" si="0"/>
        <v>No Calificar</v>
      </c>
      <c r="K16" s="41" t="str">
        <f t="shared" si="1"/>
        <v>0</v>
      </c>
      <c r="L16" s="58">
        <f t="shared" si="2"/>
        <v>0</v>
      </c>
      <c r="M16" s="14"/>
    </row>
    <row r="17" spans="2:13" x14ac:dyDescent="0.25">
      <c r="B17" s="13"/>
      <c r="C17" s="3" t="s">
        <v>44</v>
      </c>
      <c r="D17" s="33"/>
      <c r="E17" s="61"/>
      <c r="F17" s="61"/>
      <c r="G17" s="61"/>
      <c r="H17" s="61"/>
      <c r="I17" s="61"/>
      <c r="J17" s="54" t="str">
        <f t="shared" si="0"/>
        <v>No Calificar</v>
      </c>
      <c r="K17" s="41" t="str">
        <f t="shared" si="1"/>
        <v>0</v>
      </c>
      <c r="L17" s="58">
        <f t="shared" si="2"/>
        <v>0</v>
      </c>
      <c r="M17" s="14"/>
    </row>
    <row r="18" spans="2:13" x14ac:dyDescent="0.25">
      <c r="B18" s="13"/>
      <c r="C18" s="3" t="s">
        <v>45</v>
      </c>
      <c r="D18" s="33"/>
      <c r="E18" s="61"/>
      <c r="F18" s="61"/>
      <c r="G18" s="61"/>
      <c r="H18" s="61"/>
      <c r="I18" s="61"/>
      <c r="J18" s="54" t="str">
        <f t="shared" si="0"/>
        <v>No Calificar</v>
      </c>
      <c r="K18" s="41" t="str">
        <f t="shared" si="1"/>
        <v>0</v>
      </c>
      <c r="L18" s="58">
        <f t="shared" si="2"/>
        <v>0</v>
      </c>
      <c r="M18" s="14"/>
    </row>
    <row r="19" spans="2:13" x14ac:dyDescent="0.25">
      <c r="B19" s="13"/>
      <c r="C19" s="3" t="s">
        <v>46</v>
      </c>
      <c r="D19" s="33"/>
      <c r="E19" s="61"/>
      <c r="F19" s="61"/>
      <c r="G19" s="61"/>
      <c r="H19" s="61"/>
      <c r="I19" s="61"/>
      <c r="J19" s="54" t="str">
        <f t="shared" si="0"/>
        <v>No Calificar</v>
      </c>
      <c r="K19" s="41" t="str">
        <f t="shared" si="1"/>
        <v>0</v>
      </c>
      <c r="L19" s="58">
        <f t="shared" si="2"/>
        <v>0</v>
      </c>
      <c r="M19" s="14"/>
    </row>
    <row r="20" spans="2:13" x14ac:dyDescent="0.25">
      <c r="B20" s="13"/>
      <c r="C20" s="3" t="s">
        <v>47</v>
      </c>
      <c r="D20" s="33"/>
      <c r="E20" s="61"/>
      <c r="F20" s="61"/>
      <c r="G20" s="61"/>
      <c r="H20" s="61"/>
      <c r="I20" s="61"/>
      <c r="J20" s="54" t="str">
        <f t="shared" si="0"/>
        <v>No Calificar</v>
      </c>
      <c r="K20" s="41" t="str">
        <f t="shared" si="1"/>
        <v>0</v>
      </c>
      <c r="L20" s="58">
        <f t="shared" si="2"/>
        <v>0</v>
      </c>
      <c r="M20" s="14"/>
    </row>
    <row r="21" spans="2:13" x14ac:dyDescent="0.25">
      <c r="B21" s="13"/>
      <c r="C21" s="3" t="s">
        <v>19</v>
      </c>
      <c r="D21" s="33"/>
      <c r="E21" s="61"/>
      <c r="F21" s="61"/>
      <c r="G21" s="61"/>
      <c r="H21" s="61"/>
      <c r="I21" s="61"/>
      <c r="J21" s="54" t="str">
        <f t="shared" si="0"/>
        <v>No Calificar</v>
      </c>
      <c r="K21" s="41" t="str">
        <f t="shared" si="1"/>
        <v>0</v>
      </c>
      <c r="L21" s="58">
        <f t="shared" si="2"/>
        <v>0</v>
      </c>
      <c r="M21" s="14"/>
    </row>
    <row r="22" spans="2:13" ht="15.75" thickBot="1" x14ac:dyDescent="0.3">
      <c r="B22" s="13"/>
      <c r="C22" s="4" t="s">
        <v>48</v>
      </c>
      <c r="D22" s="35"/>
      <c r="E22" s="62"/>
      <c r="F22" s="62"/>
      <c r="G22" s="62"/>
      <c r="H22" s="62"/>
      <c r="I22" s="62"/>
      <c r="J22" s="56" t="str">
        <f t="shared" si="0"/>
        <v>No Calificar</v>
      </c>
      <c r="K22" s="42" t="str">
        <f t="shared" si="1"/>
        <v>0</v>
      </c>
      <c r="L22" s="59">
        <f t="shared" si="2"/>
        <v>0</v>
      </c>
      <c r="M22" s="14"/>
    </row>
    <row r="23" spans="2:13" ht="35.25" thickTop="1" thickBot="1" x14ac:dyDescent="0.3">
      <c r="B23" s="13"/>
      <c r="C23" s="26" t="s">
        <v>22</v>
      </c>
      <c r="D23" s="53" t="str">
        <f>IF(SUM(D10:D22)=100%,"100%","Revise la suma debe ser igual al 100%")</f>
        <v>Revise la suma debe ser igual al 100%</v>
      </c>
      <c r="E23" s="27"/>
      <c r="F23" s="27"/>
      <c r="G23" s="27"/>
      <c r="H23" s="27"/>
      <c r="I23" s="27"/>
      <c r="J23" s="63" t="e">
        <f>+((SUM(E10:E22)*$E$9)+(SUM(F10:F22)*$F$9+(SUM(G10:G22)*$G$9)+(SUM(H10:H22)*$H$9)+(SUM(I10:I22)*$I$9)))/(+SUM(E10:I22))</f>
        <v>#DIV/0!</v>
      </c>
      <c r="K23" s="28"/>
      <c r="L23" s="29" t="str">
        <f>IF(D23="100%",SUM(L10:L22),"Revise Peso")</f>
        <v>Revise Peso</v>
      </c>
      <c r="M23" s="14"/>
    </row>
    <row r="24" spans="2:13" ht="15.75" thickBot="1" x14ac:dyDescent="0.3">
      <c r="B24" s="10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2"/>
    </row>
    <row r="26" spans="2:13" ht="15.75" thickBot="1" x14ac:dyDescent="0.3"/>
    <row r="27" spans="2:13" ht="15.75" thickBot="1" x14ac:dyDescent="0.3">
      <c r="B27" s="7"/>
      <c r="C27" s="8"/>
      <c r="D27" s="8"/>
      <c r="E27" s="8"/>
      <c r="F27" s="8"/>
      <c r="G27" s="8"/>
      <c r="H27" s="8"/>
      <c r="I27" s="8"/>
      <c r="J27" s="8"/>
      <c r="K27" s="8"/>
      <c r="L27" s="8"/>
      <c r="M27" s="9"/>
    </row>
    <row r="28" spans="2:13" ht="27" thickBot="1" x14ac:dyDescent="0.45">
      <c r="B28" s="13"/>
      <c r="C28" s="75" t="s">
        <v>32</v>
      </c>
      <c r="D28" s="76"/>
      <c r="E28" s="76"/>
      <c r="F28" s="76"/>
      <c r="G28" s="76"/>
      <c r="H28" s="76"/>
      <c r="I28" s="76"/>
      <c r="J28" s="76"/>
      <c r="K28" s="76"/>
      <c r="L28" s="77"/>
      <c r="M28" s="14"/>
    </row>
    <row r="29" spans="2:13" ht="27" thickBot="1" x14ac:dyDescent="0.45">
      <c r="B29" s="13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14"/>
    </row>
    <row r="30" spans="2:13" ht="15.75" thickBot="1" x14ac:dyDescent="0.3">
      <c r="B30" s="13"/>
      <c r="C30" s="38" t="str">
        <f>+'ATRACTIVO INDUSTRIA'!C27</f>
        <v>Nombre UEN (2):</v>
      </c>
      <c r="D30" s="107">
        <f>+'ATRACTIVO INDUSTRIA'!D27:F27</f>
        <v>0</v>
      </c>
      <c r="E30" s="108"/>
      <c r="F30" s="109"/>
      <c r="G30" s="39"/>
      <c r="H30" s="38" t="s">
        <v>4</v>
      </c>
      <c r="I30" s="110">
        <f>+'ATRACTIVO INDUSTRIA'!I27:K27</f>
        <v>0</v>
      </c>
      <c r="J30" s="111"/>
      <c r="K30" s="112"/>
      <c r="L30" s="39"/>
      <c r="M30" s="14"/>
    </row>
    <row r="31" spans="2:13" ht="15.75" thickBot="1" x14ac:dyDescent="0.3">
      <c r="B31" s="13"/>
      <c r="M31" s="14"/>
    </row>
    <row r="32" spans="2:13" x14ac:dyDescent="0.25">
      <c r="B32" s="13"/>
      <c r="C32" s="84" t="s">
        <v>33</v>
      </c>
      <c r="D32" s="87" t="s">
        <v>6</v>
      </c>
      <c r="E32" s="90" t="s">
        <v>34</v>
      </c>
      <c r="F32" s="90"/>
      <c r="G32" s="90"/>
      <c r="H32" s="90"/>
      <c r="I32" s="90"/>
      <c r="J32" s="91" t="s">
        <v>8</v>
      </c>
      <c r="K32" s="94" t="s">
        <v>9</v>
      </c>
      <c r="L32" s="97" t="s">
        <v>10</v>
      </c>
      <c r="M32" s="14"/>
    </row>
    <row r="33" spans="2:13" ht="22.5" x14ac:dyDescent="0.25">
      <c r="B33" s="13"/>
      <c r="C33" s="85"/>
      <c r="D33" s="88"/>
      <c r="E33" s="25" t="s">
        <v>35</v>
      </c>
      <c r="F33" s="100"/>
      <c r="G33" s="101"/>
      <c r="H33" s="102"/>
      <c r="I33" s="25" t="s">
        <v>36</v>
      </c>
      <c r="J33" s="92"/>
      <c r="K33" s="95"/>
      <c r="L33" s="98"/>
      <c r="M33" s="14"/>
    </row>
    <row r="34" spans="2:13" ht="15.75" thickBot="1" x14ac:dyDescent="0.3">
      <c r="B34" s="13"/>
      <c r="C34" s="106"/>
      <c r="D34" s="103"/>
      <c r="E34" s="65">
        <v>1</v>
      </c>
      <c r="F34" s="65">
        <v>2</v>
      </c>
      <c r="G34" s="65">
        <v>3</v>
      </c>
      <c r="H34" s="65">
        <v>4</v>
      </c>
      <c r="I34" s="65">
        <v>5</v>
      </c>
      <c r="J34" s="93"/>
      <c r="K34" s="104"/>
      <c r="L34" s="105"/>
      <c r="M34" s="14"/>
    </row>
    <row r="35" spans="2:13" x14ac:dyDescent="0.25">
      <c r="B35" s="13"/>
      <c r="C35" s="2" t="s">
        <v>37</v>
      </c>
      <c r="D35" s="36"/>
      <c r="E35" s="60"/>
      <c r="F35" s="60"/>
      <c r="G35" s="60"/>
      <c r="H35" s="60"/>
      <c r="I35" s="60"/>
      <c r="J35" s="55" t="str">
        <f>IF(D35&lt;1%,"No Calificar",IF(SUM(E35:I35)=1,"Correcto","Califique"))</f>
        <v>No Calificar</v>
      </c>
      <c r="K35" s="40" t="str">
        <f>+IF(D35&lt;1%,"0",+(E35*$E$9)+(F35*$F$9)+(G35*$G$9)+(H35*$H$9)+(I35*$I$9))</f>
        <v>0</v>
      </c>
      <c r="L35" s="57">
        <f>IF(J35="Califique","Califique Atractividad",+(D35*K35))</f>
        <v>0</v>
      </c>
      <c r="M35" s="14"/>
    </row>
    <row r="36" spans="2:13" x14ac:dyDescent="0.25">
      <c r="B36" s="13"/>
      <c r="C36" s="3" t="s">
        <v>38</v>
      </c>
      <c r="D36" s="33"/>
      <c r="E36" s="61"/>
      <c r="F36" s="61"/>
      <c r="G36" s="61"/>
      <c r="H36" s="61"/>
      <c r="I36" s="61"/>
      <c r="J36" s="54" t="str">
        <f t="shared" ref="J36:J47" si="3">IF(D36&lt;1%,"No Calificar",IF(SUM(E36:I36)=1,"Correcto","Califique"))</f>
        <v>No Calificar</v>
      </c>
      <c r="K36" s="41" t="str">
        <f t="shared" ref="K36:K47" si="4">+IF(D36&lt;1%,"0",+(E36*$E$9)+(F36*$F$9)+(G36*$G$9)+(H36*$H$9)+(I36*$I$9))</f>
        <v>0</v>
      </c>
      <c r="L36" s="58">
        <f t="shared" ref="L36:L47" si="5">IF(J36="Califique","Califique Atractividad",+(D36*K36))</f>
        <v>0</v>
      </c>
      <c r="M36" s="14"/>
    </row>
    <row r="37" spans="2:13" x14ac:dyDescent="0.25">
      <c r="B37" s="13"/>
      <c r="C37" s="3" t="s">
        <v>39</v>
      </c>
      <c r="D37" s="33"/>
      <c r="E37" s="61"/>
      <c r="F37" s="61"/>
      <c r="G37" s="61"/>
      <c r="H37" s="61"/>
      <c r="I37" s="61"/>
      <c r="J37" s="54" t="str">
        <f t="shared" si="3"/>
        <v>No Calificar</v>
      </c>
      <c r="K37" s="41" t="str">
        <f t="shared" si="4"/>
        <v>0</v>
      </c>
      <c r="L37" s="58">
        <f t="shared" si="5"/>
        <v>0</v>
      </c>
      <c r="M37" s="14"/>
    </row>
    <row r="38" spans="2:13" x14ac:dyDescent="0.25">
      <c r="B38" s="13"/>
      <c r="C38" s="3" t="s">
        <v>40</v>
      </c>
      <c r="D38" s="33"/>
      <c r="E38" s="61"/>
      <c r="F38" s="61"/>
      <c r="G38" s="61"/>
      <c r="H38" s="61"/>
      <c r="I38" s="61"/>
      <c r="J38" s="54" t="str">
        <f t="shared" si="3"/>
        <v>No Calificar</v>
      </c>
      <c r="K38" s="41" t="str">
        <f t="shared" si="4"/>
        <v>0</v>
      </c>
      <c r="L38" s="58">
        <f t="shared" si="5"/>
        <v>0</v>
      </c>
      <c r="M38" s="14"/>
    </row>
    <row r="39" spans="2:13" x14ac:dyDescent="0.25">
      <c r="B39" s="13"/>
      <c r="C39" s="3" t="s">
        <v>41</v>
      </c>
      <c r="D39" s="33"/>
      <c r="E39" s="61"/>
      <c r="F39" s="61"/>
      <c r="G39" s="61"/>
      <c r="H39" s="61"/>
      <c r="I39" s="61"/>
      <c r="J39" s="54" t="str">
        <f t="shared" si="3"/>
        <v>No Calificar</v>
      </c>
      <c r="K39" s="41" t="str">
        <f t="shared" si="4"/>
        <v>0</v>
      </c>
      <c r="L39" s="58">
        <f t="shared" si="5"/>
        <v>0</v>
      </c>
      <c r="M39" s="14"/>
    </row>
    <row r="40" spans="2:13" x14ac:dyDescent="0.25">
      <c r="B40" s="13"/>
      <c r="C40" s="3" t="s">
        <v>42</v>
      </c>
      <c r="D40" s="33"/>
      <c r="E40" s="61"/>
      <c r="F40" s="61"/>
      <c r="G40" s="61"/>
      <c r="H40" s="61"/>
      <c r="I40" s="61"/>
      <c r="J40" s="54" t="str">
        <f t="shared" si="3"/>
        <v>No Calificar</v>
      </c>
      <c r="K40" s="41" t="str">
        <f t="shared" si="4"/>
        <v>0</v>
      </c>
      <c r="L40" s="58">
        <f t="shared" si="5"/>
        <v>0</v>
      </c>
      <c r="M40" s="14"/>
    </row>
    <row r="41" spans="2:13" x14ac:dyDescent="0.25">
      <c r="B41" s="13"/>
      <c r="C41" s="3" t="s">
        <v>43</v>
      </c>
      <c r="D41" s="33"/>
      <c r="E41" s="61"/>
      <c r="F41" s="61"/>
      <c r="G41" s="61"/>
      <c r="H41" s="61"/>
      <c r="I41" s="61"/>
      <c r="J41" s="54" t="str">
        <f t="shared" si="3"/>
        <v>No Calificar</v>
      </c>
      <c r="K41" s="41" t="str">
        <f t="shared" si="4"/>
        <v>0</v>
      </c>
      <c r="L41" s="58">
        <f t="shared" si="5"/>
        <v>0</v>
      </c>
      <c r="M41" s="14"/>
    </row>
    <row r="42" spans="2:13" x14ac:dyDescent="0.25">
      <c r="B42" s="13"/>
      <c r="C42" s="3" t="s">
        <v>44</v>
      </c>
      <c r="D42" s="33"/>
      <c r="E42" s="61"/>
      <c r="F42" s="61"/>
      <c r="G42" s="61"/>
      <c r="H42" s="61"/>
      <c r="I42" s="61"/>
      <c r="J42" s="54" t="str">
        <f t="shared" si="3"/>
        <v>No Calificar</v>
      </c>
      <c r="K42" s="41" t="str">
        <f t="shared" si="4"/>
        <v>0</v>
      </c>
      <c r="L42" s="58">
        <f t="shared" si="5"/>
        <v>0</v>
      </c>
      <c r="M42" s="14"/>
    </row>
    <row r="43" spans="2:13" x14ac:dyDescent="0.25">
      <c r="B43" s="13"/>
      <c r="C43" s="3" t="s">
        <v>45</v>
      </c>
      <c r="D43" s="33"/>
      <c r="E43" s="61"/>
      <c r="F43" s="61"/>
      <c r="G43" s="61"/>
      <c r="H43" s="61"/>
      <c r="I43" s="61"/>
      <c r="J43" s="54" t="str">
        <f t="shared" si="3"/>
        <v>No Calificar</v>
      </c>
      <c r="K43" s="41" t="str">
        <f t="shared" si="4"/>
        <v>0</v>
      </c>
      <c r="L43" s="58">
        <f t="shared" si="5"/>
        <v>0</v>
      </c>
      <c r="M43" s="14"/>
    </row>
    <row r="44" spans="2:13" x14ac:dyDescent="0.25">
      <c r="B44" s="13"/>
      <c r="C44" s="3" t="s">
        <v>46</v>
      </c>
      <c r="D44" s="33"/>
      <c r="E44" s="61"/>
      <c r="F44" s="61"/>
      <c r="G44" s="61"/>
      <c r="H44" s="61"/>
      <c r="I44" s="61"/>
      <c r="J44" s="54" t="str">
        <f t="shared" si="3"/>
        <v>No Calificar</v>
      </c>
      <c r="K44" s="41" t="str">
        <f t="shared" si="4"/>
        <v>0</v>
      </c>
      <c r="L44" s="58">
        <f t="shared" si="5"/>
        <v>0</v>
      </c>
      <c r="M44" s="14"/>
    </row>
    <row r="45" spans="2:13" x14ac:dyDescent="0.25">
      <c r="B45" s="13"/>
      <c r="C45" s="3" t="s">
        <v>47</v>
      </c>
      <c r="D45" s="33"/>
      <c r="E45" s="61"/>
      <c r="F45" s="61"/>
      <c r="G45" s="61"/>
      <c r="H45" s="61"/>
      <c r="I45" s="61"/>
      <c r="J45" s="54" t="str">
        <f t="shared" si="3"/>
        <v>No Calificar</v>
      </c>
      <c r="K45" s="41" t="str">
        <f t="shared" si="4"/>
        <v>0</v>
      </c>
      <c r="L45" s="58">
        <f t="shared" si="5"/>
        <v>0</v>
      </c>
      <c r="M45" s="14"/>
    </row>
    <row r="46" spans="2:13" x14ac:dyDescent="0.25">
      <c r="B46" s="13"/>
      <c r="C46" s="3" t="s">
        <v>19</v>
      </c>
      <c r="D46" s="33"/>
      <c r="E46" s="61"/>
      <c r="F46" s="61"/>
      <c r="G46" s="61"/>
      <c r="H46" s="61"/>
      <c r="I46" s="61"/>
      <c r="J46" s="54" t="str">
        <f t="shared" si="3"/>
        <v>No Calificar</v>
      </c>
      <c r="K46" s="41" t="str">
        <f t="shared" si="4"/>
        <v>0</v>
      </c>
      <c r="L46" s="58">
        <f t="shared" si="5"/>
        <v>0</v>
      </c>
      <c r="M46" s="14"/>
    </row>
    <row r="47" spans="2:13" ht="15.75" thickBot="1" x14ac:dyDescent="0.3">
      <c r="B47" s="13"/>
      <c r="C47" s="4" t="s">
        <v>48</v>
      </c>
      <c r="D47" s="35"/>
      <c r="E47" s="62"/>
      <c r="F47" s="62"/>
      <c r="G47" s="62"/>
      <c r="H47" s="62"/>
      <c r="I47" s="62"/>
      <c r="J47" s="56" t="str">
        <f t="shared" si="3"/>
        <v>No Calificar</v>
      </c>
      <c r="K47" s="42" t="str">
        <f t="shared" si="4"/>
        <v>0</v>
      </c>
      <c r="L47" s="59">
        <f t="shared" si="5"/>
        <v>0</v>
      </c>
      <c r="M47" s="14"/>
    </row>
    <row r="48" spans="2:13" ht="35.25" thickTop="1" thickBot="1" x14ac:dyDescent="0.3">
      <c r="B48" s="13"/>
      <c r="C48" s="26" t="s">
        <v>22</v>
      </c>
      <c r="D48" s="53" t="str">
        <f>IF(SUM(D35:D47)=100%,"100%","Revise la suma debe ser igual al 100%")</f>
        <v>Revise la suma debe ser igual al 100%</v>
      </c>
      <c r="E48" s="27"/>
      <c r="F48" s="27"/>
      <c r="G48" s="27"/>
      <c r="H48" s="27"/>
      <c r="I48" s="27"/>
      <c r="J48" s="63" t="e">
        <f>+((SUM(E35:E47)*$E$9)+(SUM(F35:F47)*$F$9+(SUM(G35:G47)*$G$9)+(SUM(H35:H47)*$H$9)+(SUM(I35:I47)*$I$9)))/(+SUM(E35:I47))</f>
        <v>#DIV/0!</v>
      </c>
      <c r="K48" s="28"/>
      <c r="L48" s="29" t="str">
        <f>IF(D48="100%",SUM(L35:L47),"Revise Peso")</f>
        <v>Revise Peso</v>
      </c>
      <c r="M48" s="14"/>
    </row>
    <row r="49" spans="2:13" ht="15.75" thickBot="1" x14ac:dyDescent="0.3">
      <c r="B49" s="10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2"/>
    </row>
    <row r="51" spans="2:13" ht="15.75" thickBot="1" x14ac:dyDescent="0.3"/>
    <row r="52" spans="2:13" ht="15.75" thickBot="1" x14ac:dyDescent="0.3">
      <c r="B52" s="7"/>
      <c r="C52" s="8"/>
      <c r="D52" s="8"/>
      <c r="E52" s="8"/>
      <c r="F52" s="8"/>
      <c r="G52" s="8"/>
      <c r="H52" s="8"/>
      <c r="I52" s="8"/>
      <c r="J52" s="8"/>
      <c r="K52" s="8"/>
      <c r="L52" s="8"/>
      <c r="M52" s="9"/>
    </row>
    <row r="53" spans="2:13" ht="27" thickBot="1" x14ac:dyDescent="0.45">
      <c r="B53" s="13"/>
      <c r="C53" s="75" t="s">
        <v>32</v>
      </c>
      <c r="D53" s="76"/>
      <c r="E53" s="76"/>
      <c r="F53" s="76"/>
      <c r="G53" s="76"/>
      <c r="H53" s="76"/>
      <c r="I53" s="76"/>
      <c r="J53" s="76"/>
      <c r="K53" s="76"/>
      <c r="L53" s="77"/>
      <c r="M53" s="14"/>
    </row>
    <row r="54" spans="2:13" ht="27" thickBot="1" x14ac:dyDescent="0.45">
      <c r="B54" s="13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14"/>
    </row>
    <row r="55" spans="2:13" ht="15.75" thickBot="1" x14ac:dyDescent="0.3">
      <c r="B55" s="13"/>
      <c r="C55" s="38" t="str">
        <f>+'ATRACTIVO INDUSTRIA'!C49</f>
        <v>Nombre UEN (3):</v>
      </c>
      <c r="D55" s="107">
        <f>+'ATRACTIVO INDUSTRIA'!D49:F49</f>
        <v>0</v>
      </c>
      <c r="E55" s="108"/>
      <c r="F55" s="109"/>
      <c r="G55" s="39"/>
      <c r="H55" s="38" t="s">
        <v>4</v>
      </c>
      <c r="I55" s="110">
        <f>+'ATRACTIVO INDUSTRIA'!I49:K49</f>
        <v>0</v>
      </c>
      <c r="J55" s="111"/>
      <c r="K55" s="112"/>
      <c r="L55" s="39"/>
      <c r="M55" s="14"/>
    </row>
    <row r="56" spans="2:13" ht="15.75" thickBot="1" x14ac:dyDescent="0.3">
      <c r="B56" s="13"/>
      <c r="M56" s="14"/>
    </row>
    <row r="57" spans="2:13" x14ac:dyDescent="0.25">
      <c r="B57" s="13"/>
      <c r="C57" s="84" t="s">
        <v>33</v>
      </c>
      <c r="D57" s="87" t="s">
        <v>6</v>
      </c>
      <c r="E57" s="90" t="s">
        <v>34</v>
      </c>
      <c r="F57" s="90"/>
      <c r="G57" s="90"/>
      <c r="H57" s="90"/>
      <c r="I57" s="90"/>
      <c r="J57" s="91" t="s">
        <v>8</v>
      </c>
      <c r="K57" s="94" t="s">
        <v>9</v>
      </c>
      <c r="L57" s="97" t="s">
        <v>10</v>
      </c>
      <c r="M57" s="14"/>
    </row>
    <row r="58" spans="2:13" ht="22.5" x14ac:dyDescent="0.25">
      <c r="B58" s="13"/>
      <c r="C58" s="85"/>
      <c r="D58" s="88"/>
      <c r="E58" s="25" t="s">
        <v>35</v>
      </c>
      <c r="F58" s="100"/>
      <c r="G58" s="101"/>
      <c r="H58" s="102"/>
      <c r="I58" s="25" t="s">
        <v>36</v>
      </c>
      <c r="J58" s="92"/>
      <c r="K58" s="95"/>
      <c r="L58" s="98"/>
      <c r="M58" s="14"/>
    </row>
    <row r="59" spans="2:13" ht="15.75" thickBot="1" x14ac:dyDescent="0.3">
      <c r="B59" s="13"/>
      <c r="C59" s="106"/>
      <c r="D59" s="103"/>
      <c r="E59" s="65">
        <v>1</v>
      </c>
      <c r="F59" s="65">
        <v>2</v>
      </c>
      <c r="G59" s="65">
        <v>3</v>
      </c>
      <c r="H59" s="65">
        <v>4</v>
      </c>
      <c r="I59" s="65">
        <v>5</v>
      </c>
      <c r="J59" s="93"/>
      <c r="K59" s="104"/>
      <c r="L59" s="105"/>
      <c r="M59" s="14"/>
    </row>
    <row r="60" spans="2:13" x14ac:dyDescent="0.25">
      <c r="B60" s="13"/>
      <c r="C60" s="2" t="s">
        <v>37</v>
      </c>
      <c r="D60" s="36"/>
      <c r="E60" s="60"/>
      <c r="F60" s="60"/>
      <c r="G60" s="60"/>
      <c r="H60" s="60"/>
      <c r="I60" s="60"/>
      <c r="J60" s="55" t="str">
        <f>IF(D60&lt;1%,"No Calificar",IF(SUM(E60:I60)=1,"Correcto","Califique"))</f>
        <v>No Calificar</v>
      </c>
      <c r="K60" s="40" t="str">
        <f>+IF(D60&lt;1%,"0",+(E60*$E$9)+(F60*$F$9)+(G60*$G$9)+(H60*$H$9)+(I60*$I$9))</f>
        <v>0</v>
      </c>
      <c r="L60" s="57">
        <f>IF(J60="Califique","Califique Atractividad",+(D60*K60))</f>
        <v>0</v>
      </c>
      <c r="M60" s="14"/>
    </row>
    <row r="61" spans="2:13" x14ac:dyDescent="0.25">
      <c r="B61" s="13"/>
      <c r="C61" s="3" t="s">
        <v>38</v>
      </c>
      <c r="D61" s="33"/>
      <c r="E61" s="61"/>
      <c r="F61" s="61"/>
      <c r="G61" s="61"/>
      <c r="H61" s="61"/>
      <c r="I61" s="61"/>
      <c r="J61" s="54" t="str">
        <f t="shared" ref="J61:J72" si="6">IF(D61&lt;1%,"No Calificar",IF(SUM(E61:I61)=1,"Correcto","Califique"))</f>
        <v>No Calificar</v>
      </c>
      <c r="K61" s="41" t="str">
        <f t="shared" ref="K61:K72" si="7">+IF(D61&lt;1%,"0",+(E61*$E$9)+(F61*$F$9)+(G61*$G$9)+(H61*$H$9)+(I61*$I$9))</f>
        <v>0</v>
      </c>
      <c r="L61" s="58">
        <f t="shared" ref="L61:L72" si="8">IF(J61="Califique","Califique Atractividad",+(D61*K61))</f>
        <v>0</v>
      </c>
      <c r="M61" s="14"/>
    </row>
    <row r="62" spans="2:13" x14ac:dyDescent="0.25">
      <c r="B62" s="13"/>
      <c r="C62" s="3" t="s">
        <v>39</v>
      </c>
      <c r="D62" s="33"/>
      <c r="E62" s="61"/>
      <c r="F62" s="61"/>
      <c r="G62" s="61"/>
      <c r="H62" s="61"/>
      <c r="I62" s="61"/>
      <c r="J62" s="54" t="str">
        <f t="shared" si="6"/>
        <v>No Calificar</v>
      </c>
      <c r="K62" s="41" t="str">
        <f t="shared" si="7"/>
        <v>0</v>
      </c>
      <c r="L62" s="58">
        <f t="shared" si="8"/>
        <v>0</v>
      </c>
      <c r="M62" s="14"/>
    </row>
    <row r="63" spans="2:13" x14ac:dyDescent="0.25">
      <c r="B63" s="13"/>
      <c r="C63" s="3" t="s">
        <v>40</v>
      </c>
      <c r="D63" s="33"/>
      <c r="E63" s="61"/>
      <c r="F63" s="61"/>
      <c r="G63" s="61"/>
      <c r="H63" s="61"/>
      <c r="I63" s="61"/>
      <c r="J63" s="54" t="str">
        <f t="shared" si="6"/>
        <v>No Calificar</v>
      </c>
      <c r="K63" s="41" t="str">
        <f t="shared" si="7"/>
        <v>0</v>
      </c>
      <c r="L63" s="58">
        <f t="shared" si="8"/>
        <v>0</v>
      </c>
      <c r="M63" s="14"/>
    </row>
    <row r="64" spans="2:13" x14ac:dyDescent="0.25">
      <c r="B64" s="13"/>
      <c r="C64" s="3" t="s">
        <v>41</v>
      </c>
      <c r="D64" s="33"/>
      <c r="E64" s="61"/>
      <c r="F64" s="61"/>
      <c r="G64" s="61"/>
      <c r="H64" s="61"/>
      <c r="I64" s="61"/>
      <c r="J64" s="54" t="str">
        <f t="shared" si="6"/>
        <v>No Calificar</v>
      </c>
      <c r="K64" s="41" t="str">
        <f t="shared" si="7"/>
        <v>0</v>
      </c>
      <c r="L64" s="58">
        <f t="shared" si="8"/>
        <v>0</v>
      </c>
      <c r="M64" s="14"/>
    </row>
    <row r="65" spans="2:13" x14ac:dyDescent="0.25">
      <c r="B65" s="13"/>
      <c r="C65" s="3" t="s">
        <v>42</v>
      </c>
      <c r="D65" s="33"/>
      <c r="E65" s="61"/>
      <c r="F65" s="61"/>
      <c r="G65" s="61"/>
      <c r="H65" s="61"/>
      <c r="I65" s="61"/>
      <c r="J65" s="54" t="str">
        <f t="shared" si="6"/>
        <v>No Calificar</v>
      </c>
      <c r="K65" s="41" t="str">
        <f t="shared" si="7"/>
        <v>0</v>
      </c>
      <c r="L65" s="58">
        <f t="shared" si="8"/>
        <v>0</v>
      </c>
      <c r="M65" s="14"/>
    </row>
    <row r="66" spans="2:13" x14ac:dyDescent="0.25">
      <c r="B66" s="13"/>
      <c r="C66" s="3" t="s">
        <v>43</v>
      </c>
      <c r="D66" s="33"/>
      <c r="E66" s="61"/>
      <c r="F66" s="61"/>
      <c r="G66" s="61"/>
      <c r="H66" s="61"/>
      <c r="I66" s="61"/>
      <c r="J66" s="54" t="str">
        <f t="shared" si="6"/>
        <v>No Calificar</v>
      </c>
      <c r="K66" s="41" t="str">
        <f t="shared" si="7"/>
        <v>0</v>
      </c>
      <c r="L66" s="58">
        <f t="shared" si="8"/>
        <v>0</v>
      </c>
      <c r="M66" s="14"/>
    </row>
    <row r="67" spans="2:13" x14ac:dyDescent="0.25">
      <c r="B67" s="13"/>
      <c r="C67" s="3" t="s">
        <v>44</v>
      </c>
      <c r="D67" s="33"/>
      <c r="E67" s="61"/>
      <c r="F67" s="61"/>
      <c r="G67" s="61"/>
      <c r="H67" s="61"/>
      <c r="I67" s="61"/>
      <c r="J67" s="54" t="str">
        <f t="shared" si="6"/>
        <v>No Calificar</v>
      </c>
      <c r="K67" s="41" t="str">
        <f t="shared" si="7"/>
        <v>0</v>
      </c>
      <c r="L67" s="58">
        <f t="shared" si="8"/>
        <v>0</v>
      </c>
      <c r="M67" s="14"/>
    </row>
    <row r="68" spans="2:13" x14ac:dyDescent="0.25">
      <c r="B68" s="13"/>
      <c r="C68" s="3" t="s">
        <v>45</v>
      </c>
      <c r="D68" s="33"/>
      <c r="E68" s="61"/>
      <c r="F68" s="61"/>
      <c r="G68" s="61"/>
      <c r="H68" s="61"/>
      <c r="I68" s="61"/>
      <c r="J68" s="54" t="str">
        <f t="shared" si="6"/>
        <v>No Calificar</v>
      </c>
      <c r="K68" s="41" t="str">
        <f t="shared" si="7"/>
        <v>0</v>
      </c>
      <c r="L68" s="58">
        <f t="shared" si="8"/>
        <v>0</v>
      </c>
      <c r="M68" s="14"/>
    </row>
    <row r="69" spans="2:13" x14ac:dyDescent="0.25">
      <c r="B69" s="13"/>
      <c r="C69" s="3" t="s">
        <v>46</v>
      </c>
      <c r="D69" s="33"/>
      <c r="E69" s="61"/>
      <c r="F69" s="61"/>
      <c r="G69" s="61"/>
      <c r="H69" s="61"/>
      <c r="I69" s="61"/>
      <c r="J69" s="54" t="str">
        <f t="shared" si="6"/>
        <v>No Calificar</v>
      </c>
      <c r="K69" s="41" t="str">
        <f t="shared" si="7"/>
        <v>0</v>
      </c>
      <c r="L69" s="58">
        <f t="shared" si="8"/>
        <v>0</v>
      </c>
      <c r="M69" s="14"/>
    </row>
    <row r="70" spans="2:13" x14ac:dyDescent="0.25">
      <c r="B70" s="13"/>
      <c r="C70" s="3" t="s">
        <v>47</v>
      </c>
      <c r="D70" s="33"/>
      <c r="E70" s="61"/>
      <c r="F70" s="61"/>
      <c r="G70" s="61"/>
      <c r="H70" s="61"/>
      <c r="I70" s="61"/>
      <c r="J70" s="54" t="str">
        <f t="shared" si="6"/>
        <v>No Calificar</v>
      </c>
      <c r="K70" s="41" t="str">
        <f t="shared" si="7"/>
        <v>0</v>
      </c>
      <c r="L70" s="58">
        <f t="shared" si="8"/>
        <v>0</v>
      </c>
      <c r="M70" s="14"/>
    </row>
    <row r="71" spans="2:13" x14ac:dyDescent="0.25">
      <c r="B71" s="13"/>
      <c r="C71" s="3" t="s">
        <v>19</v>
      </c>
      <c r="D71" s="33"/>
      <c r="E71" s="61"/>
      <c r="F71" s="61"/>
      <c r="G71" s="61"/>
      <c r="H71" s="61"/>
      <c r="I71" s="61"/>
      <c r="J71" s="54" t="str">
        <f t="shared" si="6"/>
        <v>No Calificar</v>
      </c>
      <c r="K71" s="41" t="str">
        <f t="shared" si="7"/>
        <v>0</v>
      </c>
      <c r="L71" s="58">
        <f t="shared" si="8"/>
        <v>0</v>
      </c>
      <c r="M71" s="14"/>
    </row>
    <row r="72" spans="2:13" ht="15.75" thickBot="1" x14ac:dyDescent="0.3">
      <c r="B72" s="13"/>
      <c r="C72" s="4" t="s">
        <v>48</v>
      </c>
      <c r="D72" s="35"/>
      <c r="E72" s="62"/>
      <c r="F72" s="62"/>
      <c r="G72" s="62"/>
      <c r="H72" s="62"/>
      <c r="I72" s="62"/>
      <c r="J72" s="56" t="str">
        <f t="shared" si="6"/>
        <v>No Calificar</v>
      </c>
      <c r="K72" s="42" t="str">
        <f t="shared" si="7"/>
        <v>0</v>
      </c>
      <c r="L72" s="59">
        <f t="shared" si="8"/>
        <v>0</v>
      </c>
      <c r="M72" s="14"/>
    </row>
    <row r="73" spans="2:13" ht="35.25" thickTop="1" thickBot="1" x14ac:dyDescent="0.3">
      <c r="B73" s="13"/>
      <c r="C73" s="26" t="s">
        <v>22</v>
      </c>
      <c r="D73" s="53" t="str">
        <f>IF(SUM(D60:D72)=100%,"100%","Revise la suma debe ser igual al 100%")</f>
        <v>Revise la suma debe ser igual al 100%</v>
      </c>
      <c r="E73" s="27"/>
      <c r="F73" s="27"/>
      <c r="G73" s="27"/>
      <c r="H73" s="27"/>
      <c r="I73" s="27"/>
      <c r="J73" s="63" t="e">
        <f>+((SUM(E60:E72)*$E$9)+(SUM(F60:F72)*$F$9+(SUM(G60:G72)*$G$9)+(SUM(H60:H72)*$H$9)+(SUM(I60:I72)*$I$9)))/(+SUM(E60:I72))</f>
        <v>#DIV/0!</v>
      </c>
      <c r="K73" s="28"/>
      <c r="L73" s="29" t="str">
        <f>IF(D73="100%",SUM(L60:L72),"Revise Peso")</f>
        <v>Revise Peso</v>
      </c>
      <c r="M73" s="14"/>
    </row>
    <row r="74" spans="2:13" ht="15.75" thickBot="1" x14ac:dyDescent="0.3">
      <c r="B74" s="10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2"/>
    </row>
    <row r="76" spans="2:13" ht="15.75" thickBot="1" x14ac:dyDescent="0.3"/>
    <row r="77" spans="2:13" ht="15.75" thickBot="1" x14ac:dyDescent="0.3">
      <c r="B77" s="7"/>
      <c r="C77" s="8"/>
      <c r="D77" s="8"/>
      <c r="E77" s="8"/>
      <c r="F77" s="8"/>
      <c r="G77" s="8"/>
      <c r="H77" s="8"/>
      <c r="I77" s="8"/>
      <c r="J77" s="8"/>
      <c r="K77" s="8"/>
      <c r="L77" s="8"/>
      <c r="M77" s="9"/>
    </row>
    <row r="78" spans="2:13" ht="27" thickBot="1" x14ac:dyDescent="0.45">
      <c r="B78" s="13"/>
      <c r="C78" s="75" t="s">
        <v>32</v>
      </c>
      <c r="D78" s="76"/>
      <c r="E78" s="76"/>
      <c r="F78" s="76"/>
      <c r="G78" s="76"/>
      <c r="H78" s="76"/>
      <c r="I78" s="76"/>
      <c r="J78" s="76"/>
      <c r="K78" s="76"/>
      <c r="L78" s="77"/>
      <c r="M78" s="14"/>
    </row>
    <row r="79" spans="2:13" ht="27" thickBot="1" x14ac:dyDescent="0.45">
      <c r="B79" s="13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14"/>
    </row>
    <row r="80" spans="2:13" ht="15.75" thickBot="1" x14ac:dyDescent="0.3">
      <c r="B80" s="13"/>
      <c r="C80" s="38" t="str">
        <f>+'ATRACTIVO INDUSTRIA'!C71</f>
        <v>Nombre UEN (4):</v>
      </c>
      <c r="D80" s="107">
        <f>+'ATRACTIVO INDUSTRIA'!D71:F71</f>
        <v>0</v>
      </c>
      <c r="E80" s="108"/>
      <c r="F80" s="109"/>
      <c r="G80" s="39"/>
      <c r="H80" s="38" t="s">
        <v>4</v>
      </c>
      <c r="I80" s="110">
        <f>+'ATRACTIVO INDUSTRIA'!I71:K71</f>
        <v>0</v>
      </c>
      <c r="J80" s="111"/>
      <c r="K80" s="112"/>
      <c r="L80" s="39"/>
      <c r="M80" s="14"/>
    </row>
    <row r="81" spans="2:13" ht="15.75" thickBot="1" x14ac:dyDescent="0.3">
      <c r="B81" s="13"/>
      <c r="M81" s="14"/>
    </row>
    <row r="82" spans="2:13" x14ac:dyDescent="0.25">
      <c r="B82" s="13"/>
      <c r="C82" s="84" t="s">
        <v>33</v>
      </c>
      <c r="D82" s="87" t="s">
        <v>6</v>
      </c>
      <c r="E82" s="90" t="s">
        <v>34</v>
      </c>
      <c r="F82" s="90"/>
      <c r="G82" s="90"/>
      <c r="H82" s="90"/>
      <c r="I82" s="90"/>
      <c r="J82" s="91" t="s">
        <v>8</v>
      </c>
      <c r="K82" s="94" t="s">
        <v>9</v>
      </c>
      <c r="L82" s="97" t="s">
        <v>10</v>
      </c>
      <c r="M82" s="14"/>
    </row>
    <row r="83" spans="2:13" ht="22.5" x14ac:dyDescent="0.25">
      <c r="B83" s="13"/>
      <c r="C83" s="85"/>
      <c r="D83" s="88"/>
      <c r="E83" s="25" t="s">
        <v>35</v>
      </c>
      <c r="F83" s="100"/>
      <c r="G83" s="101"/>
      <c r="H83" s="102"/>
      <c r="I83" s="25" t="s">
        <v>36</v>
      </c>
      <c r="J83" s="92"/>
      <c r="K83" s="95"/>
      <c r="L83" s="98"/>
      <c r="M83" s="14"/>
    </row>
    <row r="84" spans="2:13" ht="15.75" thickBot="1" x14ac:dyDescent="0.3">
      <c r="B84" s="13"/>
      <c r="C84" s="106"/>
      <c r="D84" s="103"/>
      <c r="E84" s="65">
        <v>1</v>
      </c>
      <c r="F84" s="65">
        <v>2</v>
      </c>
      <c r="G84" s="65">
        <v>3</v>
      </c>
      <c r="H84" s="65">
        <v>4</v>
      </c>
      <c r="I84" s="65">
        <v>5</v>
      </c>
      <c r="J84" s="93"/>
      <c r="K84" s="104"/>
      <c r="L84" s="105"/>
      <c r="M84" s="14"/>
    </row>
    <row r="85" spans="2:13" x14ac:dyDescent="0.25">
      <c r="B85" s="13"/>
      <c r="C85" s="2" t="s">
        <v>37</v>
      </c>
      <c r="D85" s="36"/>
      <c r="E85" s="60"/>
      <c r="F85" s="60"/>
      <c r="G85" s="60"/>
      <c r="H85" s="60"/>
      <c r="I85" s="60"/>
      <c r="J85" s="55" t="str">
        <f>IF(D85&lt;1%,"No Calificar",IF(SUM(E85:I85)=1,"Correcto","Califique"))</f>
        <v>No Calificar</v>
      </c>
      <c r="K85" s="40" t="str">
        <f>+IF(D85&lt;1%,"0",+(E85*$E$9)+(F85*$F$9)+(G85*$G$9)+(H85*$H$9)+(I85*$I$9))</f>
        <v>0</v>
      </c>
      <c r="L85" s="57">
        <f>IF(J85="Califique","Califique Atractividad",+(D85*K85))</f>
        <v>0</v>
      </c>
      <c r="M85" s="14"/>
    </row>
    <row r="86" spans="2:13" x14ac:dyDescent="0.25">
      <c r="B86" s="13"/>
      <c r="C86" s="3" t="s">
        <v>38</v>
      </c>
      <c r="D86" s="33"/>
      <c r="E86" s="61"/>
      <c r="F86" s="61"/>
      <c r="G86" s="61"/>
      <c r="H86" s="61"/>
      <c r="I86" s="61"/>
      <c r="J86" s="54" t="str">
        <f t="shared" ref="J86:J97" si="9">IF(D86&lt;1%,"No Calificar",IF(SUM(E86:I86)=1,"Correcto","Califique"))</f>
        <v>No Calificar</v>
      </c>
      <c r="K86" s="41" t="str">
        <f t="shared" ref="K86:K97" si="10">+IF(D86&lt;1%,"0",+(E86*$E$9)+(F86*$F$9)+(G86*$G$9)+(H86*$H$9)+(I86*$I$9))</f>
        <v>0</v>
      </c>
      <c r="L86" s="58">
        <f t="shared" ref="L86:L97" si="11">IF(J86="Califique","Califique Atractividad",+(D86*K86))</f>
        <v>0</v>
      </c>
      <c r="M86" s="14"/>
    </row>
    <row r="87" spans="2:13" x14ac:dyDescent="0.25">
      <c r="B87" s="13"/>
      <c r="C87" s="3" t="s">
        <v>39</v>
      </c>
      <c r="D87" s="33"/>
      <c r="E87" s="61"/>
      <c r="F87" s="61"/>
      <c r="G87" s="61"/>
      <c r="H87" s="61"/>
      <c r="I87" s="61"/>
      <c r="J87" s="54" t="str">
        <f t="shared" si="9"/>
        <v>No Calificar</v>
      </c>
      <c r="K87" s="41" t="str">
        <f t="shared" si="10"/>
        <v>0</v>
      </c>
      <c r="L87" s="58">
        <f t="shared" si="11"/>
        <v>0</v>
      </c>
      <c r="M87" s="14"/>
    </row>
    <row r="88" spans="2:13" x14ac:dyDescent="0.25">
      <c r="B88" s="13"/>
      <c r="C88" s="3" t="s">
        <v>40</v>
      </c>
      <c r="D88" s="33"/>
      <c r="E88" s="61"/>
      <c r="F88" s="61"/>
      <c r="G88" s="61"/>
      <c r="H88" s="61"/>
      <c r="I88" s="61"/>
      <c r="J88" s="54" t="str">
        <f t="shared" si="9"/>
        <v>No Calificar</v>
      </c>
      <c r="K88" s="41" t="str">
        <f t="shared" si="10"/>
        <v>0</v>
      </c>
      <c r="L88" s="58">
        <f t="shared" si="11"/>
        <v>0</v>
      </c>
      <c r="M88" s="14"/>
    </row>
    <row r="89" spans="2:13" x14ac:dyDescent="0.25">
      <c r="B89" s="13"/>
      <c r="C89" s="3" t="s">
        <v>41</v>
      </c>
      <c r="D89" s="33"/>
      <c r="E89" s="61"/>
      <c r="F89" s="61"/>
      <c r="G89" s="61"/>
      <c r="H89" s="61"/>
      <c r="I89" s="61"/>
      <c r="J89" s="54" t="str">
        <f t="shared" si="9"/>
        <v>No Calificar</v>
      </c>
      <c r="K89" s="41" t="str">
        <f t="shared" si="10"/>
        <v>0</v>
      </c>
      <c r="L89" s="58">
        <f t="shared" si="11"/>
        <v>0</v>
      </c>
      <c r="M89" s="14"/>
    </row>
    <row r="90" spans="2:13" x14ac:dyDescent="0.25">
      <c r="B90" s="13"/>
      <c r="C90" s="3" t="s">
        <v>42</v>
      </c>
      <c r="D90" s="33"/>
      <c r="E90" s="61"/>
      <c r="F90" s="61"/>
      <c r="G90" s="61"/>
      <c r="H90" s="61"/>
      <c r="I90" s="61"/>
      <c r="J90" s="54" t="str">
        <f t="shared" si="9"/>
        <v>No Calificar</v>
      </c>
      <c r="K90" s="41" t="str">
        <f t="shared" si="10"/>
        <v>0</v>
      </c>
      <c r="L90" s="58">
        <f t="shared" si="11"/>
        <v>0</v>
      </c>
      <c r="M90" s="14"/>
    </row>
    <row r="91" spans="2:13" x14ac:dyDescent="0.25">
      <c r="B91" s="13"/>
      <c r="C91" s="3" t="s">
        <v>43</v>
      </c>
      <c r="D91" s="33"/>
      <c r="E91" s="61"/>
      <c r="F91" s="61"/>
      <c r="G91" s="61"/>
      <c r="H91" s="61"/>
      <c r="I91" s="61"/>
      <c r="J91" s="54" t="str">
        <f t="shared" si="9"/>
        <v>No Calificar</v>
      </c>
      <c r="K91" s="41" t="str">
        <f t="shared" si="10"/>
        <v>0</v>
      </c>
      <c r="L91" s="58">
        <f t="shared" si="11"/>
        <v>0</v>
      </c>
      <c r="M91" s="14"/>
    </row>
    <row r="92" spans="2:13" x14ac:dyDescent="0.25">
      <c r="B92" s="13"/>
      <c r="C92" s="3" t="s">
        <v>44</v>
      </c>
      <c r="D92" s="33"/>
      <c r="E92" s="61"/>
      <c r="F92" s="61"/>
      <c r="G92" s="61"/>
      <c r="H92" s="61"/>
      <c r="I92" s="61"/>
      <c r="J92" s="54" t="str">
        <f t="shared" si="9"/>
        <v>No Calificar</v>
      </c>
      <c r="K92" s="41" t="str">
        <f t="shared" si="10"/>
        <v>0</v>
      </c>
      <c r="L92" s="58">
        <f t="shared" si="11"/>
        <v>0</v>
      </c>
      <c r="M92" s="14"/>
    </row>
    <row r="93" spans="2:13" x14ac:dyDescent="0.25">
      <c r="B93" s="13"/>
      <c r="C93" s="3" t="s">
        <v>45</v>
      </c>
      <c r="D93" s="33"/>
      <c r="E93" s="61"/>
      <c r="F93" s="61"/>
      <c r="G93" s="61"/>
      <c r="H93" s="61"/>
      <c r="I93" s="61"/>
      <c r="J93" s="54" t="str">
        <f t="shared" si="9"/>
        <v>No Calificar</v>
      </c>
      <c r="K93" s="41" t="str">
        <f t="shared" si="10"/>
        <v>0</v>
      </c>
      <c r="L93" s="58">
        <f t="shared" si="11"/>
        <v>0</v>
      </c>
      <c r="M93" s="14"/>
    </row>
    <row r="94" spans="2:13" x14ac:dyDescent="0.25">
      <c r="B94" s="13"/>
      <c r="C94" s="3" t="s">
        <v>46</v>
      </c>
      <c r="D94" s="33"/>
      <c r="E94" s="61"/>
      <c r="F94" s="61"/>
      <c r="G94" s="61"/>
      <c r="H94" s="61"/>
      <c r="I94" s="61"/>
      <c r="J94" s="54" t="str">
        <f t="shared" si="9"/>
        <v>No Calificar</v>
      </c>
      <c r="K94" s="41" t="str">
        <f t="shared" si="10"/>
        <v>0</v>
      </c>
      <c r="L94" s="58">
        <f t="shared" si="11"/>
        <v>0</v>
      </c>
      <c r="M94" s="14"/>
    </row>
    <row r="95" spans="2:13" x14ac:dyDescent="0.25">
      <c r="B95" s="13"/>
      <c r="C95" s="3" t="s">
        <v>47</v>
      </c>
      <c r="D95" s="33"/>
      <c r="E95" s="61"/>
      <c r="F95" s="61"/>
      <c r="G95" s="61"/>
      <c r="H95" s="61"/>
      <c r="I95" s="61"/>
      <c r="J95" s="54" t="str">
        <f t="shared" si="9"/>
        <v>No Calificar</v>
      </c>
      <c r="K95" s="41" t="str">
        <f t="shared" si="10"/>
        <v>0</v>
      </c>
      <c r="L95" s="58">
        <f t="shared" si="11"/>
        <v>0</v>
      </c>
      <c r="M95" s="14"/>
    </row>
    <row r="96" spans="2:13" x14ac:dyDescent="0.25">
      <c r="B96" s="13"/>
      <c r="C96" s="3" t="s">
        <v>19</v>
      </c>
      <c r="D96" s="33"/>
      <c r="E96" s="61"/>
      <c r="F96" s="61"/>
      <c r="G96" s="61"/>
      <c r="H96" s="61"/>
      <c r="I96" s="61"/>
      <c r="J96" s="54" t="str">
        <f t="shared" si="9"/>
        <v>No Calificar</v>
      </c>
      <c r="K96" s="41" t="str">
        <f t="shared" si="10"/>
        <v>0</v>
      </c>
      <c r="L96" s="58">
        <f t="shared" si="11"/>
        <v>0</v>
      </c>
      <c r="M96" s="14"/>
    </row>
    <row r="97" spans="2:13" ht="15.75" thickBot="1" x14ac:dyDescent="0.3">
      <c r="B97" s="13"/>
      <c r="C97" s="4" t="s">
        <v>48</v>
      </c>
      <c r="D97" s="35"/>
      <c r="E97" s="62"/>
      <c r="F97" s="62"/>
      <c r="G97" s="62"/>
      <c r="H97" s="62"/>
      <c r="I97" s="62"/>
      <c r="J97" s="56" t="str">
        <f t="shared" si="9"/>
        <v>No Calificar</v>
      </c>
      <c r="K97" s="42" t="str">
        <f t="shared" si="10"/>
        <v>0</v>
      </c>
      <c r="L97" s="59">
        <f t="shared" si="11"/>
        <v>0</v>
      </c>
      <c r="M97" s="14"/>
    </row>
    <row r="98" spans="2:13" ht="35.25" thickTop="1" thickBot="1" x14ac:dyDescent="0.3">
      <c r="B98" s="13"/>
      <c r="C98" s="26" t="s">
        <v>22</v>
      </c>
      <c r="D98" s="53" t="str">
        <f>IF(SUM(D85:D97)=100%,"100%","Revise la suma debe ser igual al 100%")</f>
        <v>Revise la suma debe ser igual al 100%</v>
      </c>
      <c r="E98" s="27"/>
      <c r="F98" s="27"/>
      <c r="G98" s="27"/>
      <c r="H98" s="27"/>
      <c r="I98" s="27"/>
      <c r="J98" s="63" t="e">
        <f>+((SUM(E85:E97)*$E$9)+(SUM(F85:F97)*$F$9+(SUM(G85:G97)*$G$9)+(SUM(H85:H97)*$H$9)+(SUM(I85:I97)*$I$9)))/(+SUM(E85:I97))</f>
        <v>#DIV/0!</v>
      </c>
      <c r="K98" s="28"/>
      <c r="L98" s="29" t="str">
        <f>IF(D98="100%",SUM(L85:L97),"Revise Peso")</f>
        <v>Revise Peso</v>
      </c>
      <c r="M98" s="14"/>
    </row>
    <row r="99" spans="2:13" ht="15.75" thickBot="1" x14ac:dyDescent="0.3">
      <c r="B99" s="10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2"/>
    </row>
    <row r="101" spans="2:13" ht="15.75" thickBot="1" x14ac:dyDescent="0.3"/>
    <row r="102" spans="2:13" ht="15.75" thickBot="1" x14ac:dyDescent="0.3">
      <c r="B102" s="7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9"/>
    </row>
    <row r="103" spans="2:13" ht="27" thickBot="1" x14ac:dyDescent="0.45">
      <c r="B103" s="13"/>
      <c r="C103" s="75" t="s">
        <v>32</v>
      </c>
      <c r="D103" s="76"/>
      <c r="E103" s="76"/>
      <c r="F103" s="76"/>
      <c r="G103" s="76"/>
      <c r="H103" s="76"/>
      <c r="I103" s="76"/>
      <c r="J103" s="76"/>
      <c r="K103" s="76"/>
      <c r="L103" s="77"/>
      <c r="M103" s="14"/>
    </row>
    <row r="104" spans="2:13" ht="27" thickBot="1" x14ac:dyDescent="0.45">
      <c r="B104" s="13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14"/>
    </row>
    <row r="105" spans="2:13" ht="15.75" thickBot="1" x14ac:dyDescent="0.3">
      <c r="B105" s="13"/>
      <c r="C105" s="38" t="str">
        <f>+'ATRACTIVO INDUSTRIA'!C93</f>
        <v>Nombre UEN (5):</v>
      </c>
      <c r="D105" s="107">
        <f>+'ATRACTIVO INDUSTRIA'!D93:F93</f>
        <v>0</v>
      </c>
      <c r="E105" s="108"/>
      <c r="F105" s="109"/>
      <c r="G105" s="39"/>
      <c r="H105" s="38" t="s">
        <v>4</v>
      </c>
      <c r="I105" s="110">
        <f>+'ATRACTIVO INDUSTRIA'!I93:K93</f>
        <v>0</v>
      </c>
      <c r="J105" s="111"/>
      <c r="K105" s="112"/>
      <c r="L105" s="39"/>
      <c r="M105" s="14"/>
    </row>
    <row r="106" spans="2:13" ht="15.75" thickBot="1" x14ac:dyDescent="0.3">
      <c r="B106" s="13"/>
      <c r="M106" s="14"/>
    </row>
    <row r="107" spans="2:13" x14ac:dyDescent="0.25">
      <c r="B107" s="13"/>
      <c r="C107" s="84" t="s">
        <v>33</v>
      </c>
      <c r="D107" s="87" t="s">
        <v>6</v>
      </c>
      <c r="E107" s="90" t="s">
        <v>34</v>
      </c>
      <c r="F107" s="90"/>
      <c r="G107" s="90"/>
      <c r="H107" s="90"/>
      <c r="I107" s="90"/>
      <c r="J107" s="91" t="s">
        <v>8</v>
      </c>
      <c r="K107" s="94" t="s">
        <v>9</v>
      </c>
      <c r="L107" s="97" t="s">
        <v>10</v>
      </c>
      <c r="M107" s="14"/>
    </row>
    <row r="108" spans="2:13" ht="22.5" x14ac:dyDescent="0.25">
      <c r="B108" s="13"/>
      <c r="C108" s="85"/>
      <c r="D108" s="88"/>
      <c r="E108" s="25" t="s">
        <v>35</v>
      </c>
      <c r="F108" s="100"/>
      <c r="G108" s="101"/>
      <c r="H108" s="102"/>
      <c r="I108" s="25" t="s">
        <v>36</v>
      </c>
      <c r="J108" s="92"/>
      <c r="K108" s="95"/>
      <c r="L108" s="98"/>
      <c r="M108" s="14"/>
    </row>
    <row r="109" spans="2:13" ht="15.75" thickBot="1" x14ac:dyDescent="0.3">
      <c r="B109" s="13"/>
      <c r="C109" s="106"/>
      <c r="D109" s="103"/>
      <c r="E109" s="65">
        <v>1</v>
      </c>
      <c r="F109" s="65">
        <v>2</v>
      </c>
      <c r="G109" s="65">
        <v>3</v>
      </c>
      <c r="H109" s="65">
        <v>4</v>
      </c>
      <c r="I109" s="65">
        <v>5</v>
      </c>
      <c r="J109" s="93"/>
      <c r="K109" s="104"/>
      <c r="L109" s="105"/>
      <c r="M109" s="14"/>
    </row>
    <row r="110" spans="2:13" x14ac:dyDescent="0.25">
      <c r="B110" s="13"/>
      <c r="C110" s="2" t="s">
        <v>37</v>
      </c>
      <c r="D110" s="36"/>
      <c r="E110" s="60"/>
      <c r="F110" s="60"/>
      <c r="G110" s="60"/>
      <c r="H110" s="60"/>
      <c r="I110" s="60"/>
      <c r="J110" s="55" t="str">
        <f>IF(D110&lt;1%,"No Calificar",IF(SUM(E110:I110)=1,"Correcto","Califique"))</f>
        <v>No Calificar</v>
      </c>
      <c r="K110" s="40" t="str">
        <f>+IF(D110&lt;1%,"0",+(E110*$E$9)+(F110*$F$9)+(G110*$G$9)+(H110*$H$9)+(I110*$I$9))</f>
        <v>0</v>
      </c>
      <c r="L110" s="57">
        <f>IF(J110="Califique","Califique Atractividad",+(D110*K110))</f>
        <v>0</v>
      </c>
      <c r="M110" s="14"/>
    </row>
    <row r="111" spans="2:13" x14ac:dyDescent="0.25">
      <c r="B111" s="13"/>
      <c r="C111" s="3" t="s">
        <v>38</v>
      </c>
      <c r="D111" s="33"/>
      <c r="E111" s="61"/>
      <c r="F111" s="61"/>
      <c r="G111" s="61"/>
      <c r="H111" s="61"/>
      <c r="I111" s="61"/>
      <c r="J111" s="54" t="str">
        <f t="shared" ref="J111:J122" si="12">IF(D111&lt;1%,"No Calificar",IF(SUM(E111:I111)=1,"Correcto","Califique"))</f>
        <v>No Calificar</v>
      </c>
      <c r="K111" s="41" t="str">
        <f t="shared" ref="K111:K122" si="13">+IF(D111&lt;1%,"0",+(E111*$E$9)+(F111*$F$9)+(G111*$G$9)+(H111*$H$9)+(I111*$I$9))</f>
        <v>0</v>
      </c>
      <c r="L111" s="58">
        <f t="shared" ref="L111:L122" si="14">IF(J111="Califique","Califique Atractividad",+(D111*K111))</f>
        <v>0</v>
      </c>
      <c r="M111" s="14"/>
    </row>
    <row r="112" spans="2:13" x14ac:dyDescent="0.25">
      <c r="B112" s="13"/>
      <c r="C112" s="3" t="s">
        <v>39</v>
      </c>
      <c r="D112" s="33"/>
      <c r="E112" s="61"/>
      <c r="F112" s="61"/>
      <c r="G112" s="61"/>
      <c r="H112" s="61"/>
      <c r="I112" s="61"/>
      <c r="J112" s="54" t="str">
        <f t="shared" si="12"/>
        <v>No Calificar</v>
      </c>
      <c r="K112" s="41" t="str">
        <f t="shared" si="13"/>
        <v>0</v>
      </c>
      <c r="L112" s="58">
        <f t="shared" si="14"/>
        <v>0</v>
      </c>
      <c r="M112" s="14"/>
    </row>
    <row r="113" spans="2:13" x14ac:dyDescent="0.25">
      <c r="B113" s="13"/>
      <c r="C113" s="3" t="s">
        <v>40</v>
      </c>
      <c r="D113" s="33"/>
      <c r="E113" s="61"/>
      <c r="F113" s="61"/>
      <c r="G113" s="61"/>
      <c r="H113" s="61"/>
      <c r="I113" s="61"/>
      <c r="J113" s="54" t="str">
        <f t="shared" si="12"/>
        <v>No Calificar</v>
      </c>
      <c r="K113" s="41" t="str">
        <f t="shared" si="13"/>
        <v>0</v>
      </c>
      <c r="L113" s="58">
        <f t="shared" si="14"/>
        <v>0</v>
      </c>
      <c r="M113" s="14"/>
    </row>
    <row r="114" spans="2:13" x14ac:dyDescent="0.25">
      <c r="B114" s="13"/>
      <c r="C114" s="3" t="s">
        <v>41</v>
      </c>
      <c r="D114" s="33"/>
      <c r="E114" s="61"/>
      <c r="F114" s="61"/>
      <c r="G114" s="61"/>
      <c r="H114" s="61"/>
      <c r="I114" s="61"/>
      <c r="J114" s="54" t="str">
        <f t="shared" si="12"/>
        <v>No Calificar</v>
      </c>
      <c r="K114" s="41" t="str">
        <f t="shared" si="13"/>
        <v>0</v>
      </c>
      <c r="L114" s="58">
        <f t="shared" si="14"/>
        <v>0</v>
      </c>
      <c r="M114" s="14"/>
    </row>
    <row r="115" spans="2:13" x14ac:dyDescent="0.25">
      <c r="B115" s="13"/>
      <c r="C115" s="3" t="s">
        <v>42</v>
      </c>
      <c r="D115" s="33"/>
      <c r="E115" s="61"/>
      <c r="F115" s="61"/>
      <c r="G115" s="61"/>
      <c r="H115" s="61"/>
      <c r="I115" s="61"/>
      <c r="J115" s="54" t="str">
        <f t="shared" si="12"/>
        <v>No Calificar</v>
      </c>
      <c r="K115" s="41" t="str">
        <f t="shared" si="13"/>
        <v>0</v>
      </c>
      <c r="L115" s="58">
        <f t="shared" si="14"/>
        <v>0</v>
      </c>
      <c r="M115" s="14"/>
    </row>
    <row r="116" spans="2:13" x14ac:dyDescent="0.25">
      <c r="B116" s="13"/>
      <c r="C116" s="3" t="s">
        <v>43</v>
      </c>
      <c r="D116" s="33"/>
      <c r="E116" s="61"/>
      <c r="F116" s="61"/>
      <c r="G116" s="61"/>
      <c r="H116" s="61"/>
      <c r="I116" s="61"/>
      <c r="J116" s="54" t="str">
        <f t="shared" si="12"/>
        <v>No Calificar</v>
      </c>
      <c r="K116" s="41" t="str">
        <f t="shared" si="13"/>
        <v>0</v>
      </c>
      <c r="L116" s="58">
        <f t="shared" si="14"/>
        <v>0</v>
      </c>
      <c r="M116" s="14"/>
    </row>
    <row r="117" spans="2:13" x14ac:dyDescent="0.25">
      <c r="B117" s="13"/>
      <c r="C117" s="3" t="s">
        <v>44</v>
      </c>
      <c r="D117" s="33"/>
      <c r="E117" s="61"/>
      <c r="F117" s="61"/>
      <c r="G117" s="61"/>
      <c r="H117" s="61"/>
      <c r="I117" s="61"/>
      <c r="J117" s="54" t="str">
        <f t="shared" si="12"/>
        <v>No Calificar</v>
      </c>
      <c r="K117" s="41" t="str">
        <f t="shared" si="13"/>
        <v>0</v>
      </c>
      <c r="L117" s="58">
        <f t="shared" si="14"/>
        <v>0</v>
      </c>
      <c r="M117" s="14"/>
    </row>
    <row r="118" spans="2:13" x14ac:dyDescent="0.25">
      <c r="B118" s="13"/>
      <c r="C118" s="3" t="s">
        <v>45</v>
      </c>
      <c r="D118" s="33"/>
      <c r="E118" s="61"/>
      <c r="F118" s="61"/>
      <c r="G118" s="61"/>
      <c r="H118" s="61"/>
      <c r="I118" s="61"/>
      <c r="J118" s="54" t="str">
        <f t="shared" si="12"/>
        <v>No Calificar</v>
      </c>
      <c r="K118" s="41" t="str">
        <f t="shared" si="13"/>
        <v>0</v>
      </c>
      <c r="L118" s="58">
        <f t="shared" si="14"/>
        <v>0</v>
      </c>
      <c r="M118" s="14"/>
    </row>
    <row r="119" spans="2:13" x14ac:dyDescent="0.25">
      <c r="B119" s="13"/>
      <c r="C119" s="3" t="s">
        <v>46</v>
      </c>
      <c r="D119" s="33"/>
      <c r="E119" s="61"/>
      <c r="F119" s="61"/>
      <c r="G119" s="61"/>
      <c r="H119" s="61"/>
      <c r="I119" s="61"/>
      <c r="J119" s="54" t="str">
        <f t="shared" si="12"/>
        <v>No Calificar</v>
      </c>
      <c r="K119" s="41" t="str">
        <f t="shared" si="13"/>
        <v>0</v>
      </c>
      <c r="L119" s="58">
        <f t="shared" si="14"/>
        <v>0</v>
      </c>
      <c r="M119" s="14"/>
    </row>
    <row r="120" spans="2:13" x14ac:dyDescent="0.25">
      <c r="B120" s="13"/>
      <c r="C120" s="3" t="s">
        <v>47</v>
      </c>
      <c r="D120" s="33"/>
      <c r="E120" s="61"/>
      <c r="F120" s="61"/>
      <c r="G120" s="61"/>
      <c r="H120" s="61"/>
      <c r="I120" s="61"/>
      <c r="J120" s="54" t="str">
        <f t="shared" si="12"/>
        <v>No Calificar</v>
      </c>
      <c r="K120" s="41" t="str">
        <f t="shared" si="13"/>
        <v>0</v>
      </c>
      <c r="L120" s="58">
        <f t="shared" si="14"/>
        <v>0</v>
      </c>
      <c r="M120" s="14"/>
    </row>
    <row r="121" spans="2:13" x14ac:dyDescent="0.25">
      <c r="B121" s="13"/>
      <c r="C121" s="3" t="s">
        <v>19</v>
      </c>
      <c r="D121" s="33"/>
      <c r="E121" s="61"/>
      <c r="F121" s="61"/>
      <c r="G121" s="61"/>
      <c r="H121" s="61"/>
      <c r="I121" s="61"/>
      <c r="J121" s="54" t="str">
        <f t="shared" si="12"/>
        <v>No Calificar</v>
      </c>
      <c r="K121" s="41" t="str">
        <f t="shared" si="13"/>
        <v>0</v>
      </c>
      <c r="L121" s="58">
        <f t="shared" si="14"/>
        <v>0</v>
      </c>
      <c r="M121" s="14"/>
    </row>
    <row r="122" spans="2:13" ht="15.75" thickBot="1" x14ac:dyDescent="0.3">
      <c r="B122" s="13"/>
      <c r="C122" s="4" t="s">
        <v>48</v>
      </c>
      <c r="D122" s="35"/>
      <c r="E122" s="62"/>
      <c r="F122" s="62"/>
      <c r="G122" s="62"/>
      <c r="H122" s="62"/>
      <c r="I122" s="62"/>
      <c r="J122" s="56" t="str">
        <f t="shared" si="12"/>
        <v>No Calificar</v>
      </c>
      <c r="K122" s="42" t="str">
        <f t="shared" si="13"/>
        <v>0</v>
      </c>
      <c r="L122" s="59">
        <f t="shared" si="14"/>
        <v>0</v>
      </c>
      <c r="M122" s="14"/>
    </row>
    <row r="123" spans="2:13" ht="35.25" thickTop="1" thickBot="1" x14ac:dyDescent="0.3">
      <c r="B123" s="13"/>
      <c r="C123" s="26" t="s">
        <v>22</v>
      </c>
      <c r="D123" s="53" t="str">
        <f>IF(SUM(D110:D122)=100%,"100%","Revise la suma debe ser igual al 100%")</f>
        <v>Revise la suma debe ser igual al 100%</v>
      </c>
      <c r="E123" s="27"/>
      <c r="F123" s="27"/>
      <c r="G123" s="27"/>
      <c r="H123" s="27"/>
      <c r="I123" s="27"/>
      <c r="J123" s="63" t="e">
        <f>+((SUM(E110:E122)*$E$9)+(SUM(F110:F122)*$F$9+(SUM(G110:G122)*$G$9)+(SUM(H110:H122)*$H$9)+(SUM(I110:I122)*$I$9)))/(+SUM(E110:I122))</f>
        <v>#DIV/0!</v>
      </c>
      <c r="K123" s="28"/>
      <c r="L123" s="29" t="str">
        <f>IF(D123="100%",SUM(L110:L122),"Revise Peso")</f>
        <v>Revise Peso</v>
      </c>
      <c r="M123" s="14"/>
    </row>
    <row r="124" spans="2:13" ht="15.75" thickBot="1" x14ac:dyDescent="0.3">
      <c r="B124" s="10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2"/>
    </row>
    <row r="126" spans="2:13" ht="15.75" thickBot="1" x14ac:dyDescent="0.3"/>
    <row r="127" spans="2:13" ht="15.75" thickBot="1" x14ac:dyDescent="0.3">
      <c r="B127" s="7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9"/>
    </row>
    <row r="128" spans="2:13" ht="27" thickBot="1" x14ac:dyDescent="0.45">
      <c r="B128" s="13"/>
      <c r="C128" s="75" t="s">
        <v>32</v>
      </c>
      <c r="D128" s="76"/>
      <c r="E128" s="76"/>
      <c r="F128" s="76"/>
      <c r="G128" s="76"/>
      <c r="H128" s="76"/>
      <c r="I128" s="76"/>
      <c r="J128" s="76"/>
      <c r="K128" s="76"/>
      <c r="L128" s="77"/>
      <c r="M128" s="14"/>
    </row>
    <row r="129" spans="2:13" ht="27" thickBot="1" x14ac:dyDescent="0.45">
      <c r="B129" s="13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14"/>
    </row>
    <row r="130" spans="2:13" ht="15.75" thickBot="1" x14ac:dyDescent="0.3">
      <c r="B130" s="13"/>
      <c r="C130" s="38" t="str">
        <f>+'ATRACTIVO INDUSTRIA'!C115</f>
        <v>Nombre UEN (6):</v>
      </c>
      <c r="D130" s="107">
        <f>+'ATRACTIVO INDUSTRIA'!D115:F115</f>
        <v>0</v>
      </c>
      <c r="E130" s="108"/>
      <c r="F130" s="109"/>
      <c r="G130" s="39"/>
      <c r="H130" s="38" t="s">
        <v>4</v>
      </c>
      <c r="I130" s="110">
        <f>+'ATRACTIVO INDUSTRIA'!I115:K115</f>
        <v>0</v>
      </c>
      <c r="J130" s="111"/>
      <c r="K130" s="112"/>
      <c r="L130" s="39"/>
      <c r="M130" s="14"/>
    </row>
    <row r="131" spans="2:13" ht="15.75" thickBot="1" x14ac:dyDescent="0.3">
      <c r="B131" s="13"/>
      <c r="M131" s="14"/>
    </row>
    <row r="132" spans="2:13" x14ac:dyDescent="0.25">
      <c r="B132" s="13"/>
      <c r="C132" s="84" t="s">
        <v>33</v>
      </c>
      <c r="D132" s="87" t="s">
        <v>6</v>
      </c>
      <c r="E132" s="90" t="s">
        <v>34</v>
      </c>
      <c r="F132" s="90"/>
      <c r="G132" s="90"/>
      <c r="H132" s="90"/>
      <c r="I132" s="90"/>
      <c r="J132" s="91" t="s">
        <v>8</v>
      </c>
      <c r="K132" s="94" t="s">
        <v>9</v>
      </c>
      <c r="L132" s="97" t="s">
        <v>10</v>
      </c>
      <c r="M132" s="14"/>
    </row>
    <row r="133" spans="2:13" ht="22.5" x14ac:dyDescent="0.25">
      <c r="B133" s="13"/>
      <c r="C133" s="85"/>
      <c r="D133" s="88"/>
      <c r="E133" s="25" t="s">
        <v>35</v>
      </c>
      <c r="F133" s="100"/>
      <c r="G133" s="101"/>
      <c r="H133" s="102"/>
      <c r="I133" s="25" t="s">
        <v>36</v>
      </c>
      <c r="J133" s="92"/>
      <c r="K133" s="95"/>
      <c r="L133" s="98"/>
      <c r="M133" s="14"/>
    </row>
    <row r="134" spans="2:13" ht="15.75" thickBot="1" x14ac:dyDescent="0.3">
      <c r="B134" s="13"/>
      <c r="C134" s="106"/>
      <c r="D134" s="103"/>
      <c r="E134" s="65">
        <v>1</v>
      </c>
      <c r="F134" s="65">
        <v>2</v>
      </c>
      <c r="G134" s="65">
        <v>3</v>
      </c>
      <c r="H134" s="65">
        <v>4</v>
      </c>
      <c r="I134" s="65">
        <v>5</v>
      </c>
      <c r="J134" s="93"/>
      <c r="K134" s="104"/>
      <c r="L134" s="105"/>
      <c r="M134" s="14"/>
    </row>
    <row r="135" spans="2:13" x14ac:dyDescent="0.25">
      <c r="B135" s="13"/>
      <c r="C135" s="2" t="s">
        <v>37</v>
      </c>
      <c r="D135" s="36"/>
      <c r="E135" s="60"/>
      <c r="F135" s="60"/>
      <c r="G135" s="60"/>
      <c r="H135" s="60"/>
      <c r="I135" s="60"/>
      <c r="J135" s="55" t="str">
        <f>IF(D135&lt;1%,"No Calificar",IF(SUM(E135:I135)=1,"Correcto","Califique"))</f>
        <v>No Calificar</v>
      </c>
      <c r="K135" s="40" t="str">
        <f>+IF(D135&lt;1%,"0",+(E135*$E$9)+(F135*$F$9)+(G135*$G$9)+(H135*$H$9)+(I135*$I$9))</f>
        <v>0</v>
      </c>
      <c r="L135" s="57">
        <f>IF(J135="Califique","Califique Atractividad",+(D135*K135))</f>
        <v>0</v>
      </c>
      <c r="M135" s="14"/>
    </row>
    <row r="136" spans="2:13" x14ac:dyDescent="0.25">
      <c r="B136" s="13"/>
      <c r="C136" s="3" t="s">
        <v>38</v>
      </c>
      <c r="D136" s="33"/>
      <c r="E136" s="61"/>
      <c r="F136" s="61"/>
      <c r="G136" s="61"/>
      <c r="H136" s="61"/>
      <c r="I136" s="61"/>
      <c r="J136" s="54" t="str">
        <f t="shared" ref="J136:J147" si="15">IF(D136&lt;1%,"No Calificar",IF(SUM(E136:I136)=1,"Correcto","Califique"))</f>
        <v>No Calificar</v>
      </c>
      <c r="K136" s="41" t="str">
        <f t="shared" ref="K136:K147" si="16">+IF(D136&lt;1%,"0",+(E136*$E$9)+(F136*$F$9)+(G136*$G$9)+(H136*$H$9)+(I136*$I$9))</f>
        <v>0</v>
      </c>
      <c r="L136" s="58">
        <f t="shared" ref="L136:L147" si="17">IF(J136="Califique","Califique Atractividad",+(D136*K136))</f>
        <v>0</v>
      </c>
      <c r="M136" s="14"/>
    </row>
    <row r="137" spans="2:13" x14ac:dyDescent="0.25">
      <c r="B137" s="13"/>
      <c r="C137" s="3" t="s">
        <v>39</v>
      </c>
      <c r="D137" s="33"/>
      <c r="E137" s="61"/>
      <c r="F137" s="61"/>
      <c r="G137" s="61"/>
      <c r="H137" s="61"/>
      <c r="I137" s="61"/>
      <c r="J137" s="54" t="str">
        <f t="shared" si="15"/>
        <v>No Calificar</v>
      </c>
      <c r="K137" s="41" t="str">
        <f t="shared" si="16"/>
        <v>0</v>
      </c>
      <c r="L137" s="58">
        <f t="shared" si="17"/>
        <v>0</v>
      </c>
      <c r="M137" s="14"/>
    </row>
    <row r="138" spans="2:13" x14ac:dyDescent="0.25">
      <c r="B138" s="13"/>
      <c r="C138" s="3" t="s">
        <v>40</v>
      </c>
      <c r="D138" s="33"/>
      <c r="E138" s="61"/>
      <c r="F138" s="61"/>
      <c r="G138" s="61"/>
      <c r="H138" s="61"/>
      <c r="I138" s="61"/>
      <c r="J138" s="54" t="str">
        <f t="shared" si="15"/>
        <v>No Calificar</v>
      </c>
      <c r="K138" s="41" t="str">
        <f t="shared" si="16"/>
        <v>0</v>
      </c>
      <c r="L138" s="58">
        <f t="shared" si="17"/>
        <v>0</v>
      </c>
      <c r="M138" s="14"/>
    </row>
    <row r="139" spans="2:13" x14ac:dyDescent="0.25">
      <c r="B139" s="13"/>
      <c r="C139" s="3" t="s">
        <v>41</v>
      </c>
      <c r="D139" s="33"/>
      <c r="E139" s="61"/>
      <c r="F139" s="61"/>
      <c r="G139" s="61"/>
      <c r="H139" s="61"/>
      <c r="I139" s="61"/>
      <c r="J139" s="54" t="str">
        <f t="shared" si="15"/>
        <v>No Calificar</v>
      </c>
      <c r="K139" s="41" t="str">
        <f t="shared" si="16"/>
        <v>0</v>
      </c>
      <c r="L139" s="58">
        <f t="shared" si="17"/>
        <v>0</v>
      </c>
      <c r="M139" s="14"/>
    </row>
    <row r="140" spans="2:13" x14ac:dyDescent="0.25">
      <c r="B140" s="13"/>
      <c r="C140" s="3" t="s">
        <v>42</v>
      </c>
      <c r="D140" s="33"/>
      <c r="E140" s="61"/>
      <c r="F140" s="61"/>
      <c r="G140" s="61"/>
      <c r="H140" s="61"/>
      <c r="I140" s="61"/>
      <c r="J140" s="54" t="str">
        <f t="shared" si="15"/>
        <v>No Calificar</v>
      </c>
      <c r="K140" s="41" t="str">
        <f t="shared" si="16"/>
        <v>0</v>
      </c>
      <c r="L140" s="58">
        <f t="shared" si="17"/>
        <v>0</v>
      </c>
      <c r="M140" s="14"/>
    </row>
    <row r="141" spans="2:13" x14ac:dyDescent="0.25">
      <c r="B141" s="13"/>
      <c r="C141" s="3" t="s">
        <v>43</v>
      </c>
      <c r="D141" s="33"/>
      <c r="E141" s="61"/>
      <c r="F141" s="61"/>
      <c r="G141" s="61"/>
      <c r="H141" s="61"/>
      <c r="I141" s="61"/>
      <c r="J141" s="54" t="str">
        <f t="shared" si="15"/>
        <v>No Calificar</v>
      </c>
      <c r="K141" s="41" t="str">
        <f t="shared" si="16"/>
        <v>0</v>
      </c>
      <c r="L141" s="58">
        <f t="shared" si="17"/>
        <v>0</v>
      </c>
      <c r="M141" s="14"/>
    </row>
    <row r="142" spans="2:13" x14ac:dyDescent="0.25">
      <c r="B142" s="13"/>
      <c r="C142" s="3" t="s">
        <v>44</v>
      </c>
      <c r="D142" s="33"/>
      <c r="E142" s="61"/>
      <c r="F142" s="61"/>
      <c r="G142" s="61"/>
      <c r="H142" s="61"/>
      <c r="I142" s="61"/>
      <c r="J142" s="54" t="str">
        <f t="shared" si="15"/>
        <v>No Calificar</v>
      </c>
      <c r="K142" s="41" t="str">
        <f t="shared" si="16"/>
        <v>0</v>
      </c>
      <c r="L142" s="58">
        <f t="shared" si="17"/>
        <v>0</v>
      </c>
      <c r="M142" s="14"/>
    </row>
    <row r="143" spans="2:13" x14ac:dyDescent="0.25">
      <c r="B143" s="13"/>
      <c r="C143" s="3" t="s">
        <v>45</v>
      </c>
      <c r="D143" s="33"/>
      <c r="E143" s="61"/>
      <c r="F143" s="61"/>
      <c r="G143" s="61"/>
      <c r="H143" s="61"/>
      <c r="I143" s="61"/>
      <c r="J143" s="54" t="str">
        <f t="shared" si="15"/>
        <v>No Calificar</v>
      </c>
      <c r="K143" s="41" t="str">
        <f t="shared" si="16"/>
        <v>0</v>
      </c>
      <c r="L143" s="58">
        <f t="shared" si="17"/>
        <v>0</v>
      </c>
      <c r="M143" s="14"/>
    </row>
    <row r="144" spans="2:13" x14ac:dyDescent="0.25">
      <c r="B144" s="13"/>
      <c r="C144" s="3" t="s">
        <v>46</v>
      </c>
      <c r="D144" s="33"/>
      <c r="E144" s="61"/>
      <c r="F144" s="61"/>
      <c r="G144" s="61"/>
      <c r="H144" s="61"/>
      <c r="I144" s="61"/>
      <c r="J144" s="54" t="str">
        <f t="shared" si="15"/>
        <v>No Calificar</v>
      </c>
      <c r="K144" s="41" t="str">
        <f t="shared" si="16"/>
        <v>0</v>
      </c>
      <c r="L144" s="58">
        <f t="shared" si="17"/>
        <v>0</v>
      </c>
      <c r="M144" s="14"/>
    </row>
    <row r="145" spans="2:13" x14ac:dyDescent="0.25">
      <c r="B145" s="13"/>
      <c r="C145" s="3" t="s">
        <v>47</v>
      </c>
      <c r="D145" s="33"/>
      <c r="E145" s="61"/>
      <c r="F145" s="61"/>
      <c r="G145" s="61"/>
      <c r="H145" s="61"/>
      <c r="I145" s="61"/>
      <c r="J145" s="54" t="str">
        <f t="shared" si="15"/>
        <v>No Calificar</v>
      </c>
      <c r="K145" s="41" t="str">
        <f t="shared" si="16"/>
        <v>0</v>
      </c>
      <c r="L145" s="58">
        <f t="shared" si="17"/>
        <v>0</v>
      </c>
      <c r="M145" s="14"/>
    </row>
    <row r="146" spans="2:13" x14ac:dyDescent="0.25">
      <c r="B146" s="13"/>
      <c r="C146" s="3" t="s">
        <v>19</v>
      </c>
      <c r="D146" s="33"/>
      <c r="E146" s="61"/>
      <c r="F146" s="61"/>
      <c r="G146" s="61"/>
      <c r="H146" s="61"/>
      <c r="I146" s="61"/>
      <c r="J146" s="54" t="str">
        <f t="shared" si="15"/>
        <v>No Calificar</v>
      </c>
      <c r="K146" s="41" t="str">
        <f t="shared" si="16"/>
        <v>0</v>
      </c>
      <c r="L146" s="58">
        <f t="shared" si="17"/>
        <v>0</v>
      </c>
      <c r="M146" s="14"/>
    </row>
    <row r="147" spans="2:13" ht="15.75" thickBot="1" x14ac:dyDescent="0.3">
      <c r="B147" s="13"/>
      <c r="C147" s="4" t="s">
        <v>48</v>
      </c>
      <c r="D147" s="35"/>
      <c r="E147" s="62"/>
      <c r="F147" s="62"/>
      <c r="G147" s="62"/>
      <c r="H147" s="62"/>
      <c r="I147" s="62"/>
      <c r="J147" s="56" t="str">
        <f t="shared" si="15"/>
        <v>No Calificar</v>
      </c>
      <c r="K147" s="42" t="str">
        <f t="shared" si="16"/>
        <v>0</v>
      </c>
      <c r="L147" s="59">
        <f t="shared" si="17"/>
        <v>0</v>
      </c>
      <c r="M147" s="14"/>
    </row>
    <row r="148" spans="2:13" ht="35.25" thickTop="1" thickBot="1" x14ac:dyDescent="0.3">
      <c r="B148" s="13"/>
      <c r="C148" s="26" t="s">
        <v>22</v>
      </c>
      <c r="D148" s="53" t="str">
        <f>IF(SUM(D135:D147)=100%,"100%","Revise la suma debe ser igual al 100%")</f>
        <v>Revise la suma debe ser igual al 100%</v>
      </c>
      <c r="E148" s="27"/>
      <c r="F148" s="27"/>
      <c r="G148" s="27"/>
      <c r="H148" s="27"/>
      <c r="I148" s="27"/>
      <c r="J148" s="63" t="e">
        <f>+((SUM(E135:E147)*$E$9)+(SUM(F135:F147)*$F$9+(SUM(G135:G147)*$G$9)+(SUM(H135:H147)*$H$9)+(SUM(I135:I147)*$I$9)))/(+SUM(E135:I147))</f>
        <v>#DIV/0!</v>
      </c>
      <c r="K148" s="28"/>
      <c r="L148" s="29" t="str">
        <f>IF(D148="100%",SUM(L135:L147),"Revise Peso")</f>
        <v>Revise Peso</v>
      </c>
      <c r="M148" s="14"/>
    </row>
    <row r="149" spans="2:13" ht="15.75" thickBot="1" x14ac:dyDescent="0.3">
      <c r="B149" s="10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2"/>
    </row>
    <row r="151" spans="2:13" ht="15.75" thickBot="1" x14ac:dyDescent="0.3"/>
    <row r="152" spans="2:13" ht="15.75" thickBot="1" x14ac:dyDescent="0.3">
      <c r="B152" s="7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9"/>
    </row>
    <row r="153" spans="2:13" ht="27" thickBot="1" x14ac:dyDescent="0.45">
      <c r="B153" s="13"/>
      <c r="C153" s="75" t="s">
        <v>32</v>
      </c>
      <c r="D153" s="76"/>
      <c r="E153" s="76"/>
      <c r="F153" s="76"/>
      <c r="G153" s="76"/>
      <c r="H153" s="76"/>
      <c r="I153" s="76"/>
      <c r="J153" s="76"/>
      <c r="K153" s="76"/>
      <c r="L153" s="77"/>
      <c r="M153" s="14"/>
    </row>
    <row r="154" spans="2:13" ht="27" thickBot="1" x14ac:dyDescent="0.45">
      <c r="B154" s="13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14"/>
    </row>
    <row r="155" spans="2:13" ht="15.75" thickBot="1" x14ac:dyDescent="0.3">
      <c r="B155" s="13"/>
      <c r="C155" s="38" t="str">
        <f>+'ATRACTIVO INDUSTRIA'!C137</f>
        <v>Nombre UEN (7):</v>
      </c>
      <c r="D155" s="107">
        <f>+'ATRACTIVO INDUSTRIA'!D137:F137</f>
        <v>0</v>
      </c>
      <c r="E155" s="108"/>
      <c r="F155" s="109"/>
      <c r="G155" s="39"/>
      <c r="H155" s="38" t="s">
        <v>4</v>
      </c>
      <c r="I155" s="110">
        <f>+'ATRACTIVO INDUSTRIA'!I137:K137</f>
        <v>0</v>
      </c>
      <c r="J155" s="111"/>
      <c r="K155" s="112"/>
      <c r="L155" s="39"/>
      <c r="M155" s="14"/>
    </row>
    <row r="156" spans="2:13" ht="15.75" thickBot="1" x14ac:dyDescent="0.3">
      <c r="B156" s="13"/>
      <c r="M156" s="14"/>
    </row>
    <row r="157" spans="2:13" x14ac:dyDescent="0.25">
      <c r="B157" s="13"/>
      <c r="C157" s="84" t="s">
        <v>33</v>
      </c>
      <c r="D157" s="87" t="s">
        <v>6</v>
      </c>
      <c r="E157" s="90" t="s">
        <v>34</v>
      </c>
      <c r="F157" s="90"/>
      <c r="G157" s="90"/>
      <c r="H157" s="90"/>
      <c r="I157" s="90"/>
      <c r="J157" s="91" t="s">
        <v>8</v>
      </c>
      <c r="K157" s="94" t="s">
        <v>9</v>
      </c>
      <c r="L157" s="97" t="s">
        <v>10</v>
      </c>
      <c r="M157" s="14"/>
    </row>
    <row r="158" spans="2:13" ht="22.5" x14ac:dyDescent="0.25">
      <c r="B158" s="13"/>
      <c r="C158" s="85"/>
      <c r="D158" s="88"/>
      <c r="E158" s="25" t="s">
        <v>35</v>
      </c>
      <c r="F158" s="100"/>
      <c r="G158" s="101"/>
      <c r="H158" s="102"/>
      <c r="I158" s="25" t="s">
        <v>36</v>
      </c>
      <c r="J158" s="92"/>
      <c r="K158" s="95"/>
      <c r="L158" s="98"/>
      <c r="M158" s="14"/>
    </row>
    <row r="159" spans="2:13" ht="15.75" thickBot="1" x14ac:dyDescent="0.3">
      <c r="B159" s="13"/>
      <c r="C159" s="106"/>
      <c r="D159" s="103"/>
      <c r="E159" s="65">
        <v>1</v>
      </c>
      <c r="F159" s="65">
        <v>2</v>
      </c>
      <c r="G159" s="65">
        <v>3</v>
      </c>
      <c r="H159" s="65">
        <v>4</v>
      </c>
      <c r="I159" s="65">
        <v>5</v>
      </c>
      <c r="J159" s="93"/>
      <c r="K159" s="104"/>
      <c r="L159" s="105"/>
      <c r="M159" s="14"/>
    </row>
    <row r="160" spans="2:13" x14ac:dyDescent="0.25">
      <c r="B160" s="13"/>
      <c r="C160" s="2" t="s">
        <v>37</v>
      </c>
      <c r="D160" s="36"/>
      <c r="E160" s="60"/>
      <c r="F160" s="60"/>
      <c r="G160" s="60"/>
      <c r="H160" s="60"/>
      <c r="I160" s="60"/>
      <c r="J160" s="55" t="str">
        <f>IF(D160&lt;1%,"No Calificar",IF(SUM(E160:I160)=1,"Correcto","Califique"))</f>
        <v>No Calificar</v>
      </c>
      <c r="K160" s="40" t="str">
        <f>+IF(D160&lt;1%,"0",+(E160*$E$9)+(F160*$F$9)+(G160*$G$9)+(H160*$H$9)+(I160*$I$9))</f>
        <v>0</v>
      </c>
      <c r="L160" s="57">
        <f>IF(J160="Califique","Califique Atractividad",+(D160*K160))</f>
        <v>0</v>
      </c>
      <c r="M160" s="14"/>
    </row>
    <row r="161" spans="2:13" x14ac:dyDescent="0.25">
      <c r="B161" s="13"/>
      <c r="C161" s="3" t="s">
        <v>38</v>
      </c>
      <c r="D161" s="33"/>
      <c r="E161" s="61"/>
      <c r="F161" s="61"/>
      <c r="G161" s="61"/>
      <c r="H161" s="61"/>
      <c r="I161" s="61"/>
      <c r="J161" s="54" t="str">
        <f t="shared" ref="J161:J172" si="18">IF(D161&lt;1%,"No Calificar",IF(SUM(E161:I161)=1,"Correcto","Califique"))</f>
        <v>No Calificar</v>
      </c>
      <c r="K161" s="41" t="str">
        <f t="shared" ref="K161:K172" si="19">+IF(D161&lt;1%,"0",+(E161*$E$9)+(F161*$F$9)+(G161*$G$9)+(H161*$H$9)+(I161*$I$9))</f>
        <v>0</v>
      </c>
      <c r="L161" s="58">
        <f t="shared" ref="L161:L172" si="20">IF(J161="Califique","Califique Atractividad",+(D161*K161))</f>
        <v>0</v>
      </c>
      <c r="M161" s="14"/>
    </row>
    <row r="162" spans="2:13" x14ac:dyDescent="0.25">
      <c r="B162" s="13"/>
      <c r="C162" s="3" t="s">
        <v>39</v>
      </c>
      <c r="D162" s="33"/>
      <c r="E162" s="61"/>
      <c r="F162" s="61"/>
      <c r="G162" s="61"/>
      <c r="H162" s="61"/>
      <c r="I162" s="61"/>
      <c r="J162" s="54" t="str">
        <f t="shared" si="18"/>
        <v>No Calificar</v>
      </c>
      <c r="K162" s="41" t="str">
        <f t="shared" si="19"/>
        <v>0</v>
      </c>
      <c r="L162" s="58">
        <f t="shared" si="20"/>
        <v>0</v>
      </c>
      <c r="M162" s="14"/>
    </row>
    <row r="163" spans="2:13" x14ac:dyDescent="0.25">
      <c r="B163" s="13"/>
      <c r="C163" s="3" t="s">
        <v>40</v>
      </c>
      <c r="D163" s="33"/>
      <c r="E163" s="61"/>
      <c r="F163" s="61"/>
      <c r="G163" s="61"/>
      <c r="H163" s="61"/>
      <c r="I163" s="61"/>
      <c r="J163" s="54" t="str">
        <f t="shared" si="18"/>
        <v>No Calificar</v>
      </c>
      <c r="K163" s="41" t="str">
        <f t="shared" si="19"/>
        <v>0</v>
      </c>
      <c r="L163" s="58">
        <f t="shared" si="20"/>
        <v>0</v>
      </c>
      <c r="M163" s="14"/>
    </row>
    <row r="164" spans="2:13" x14ac:dyDescent="0.25">
      <c r="B164" s="13"/>
      <c r="C164" s="3" t="s">
        <v>41</v>
      </c>
      <c r="D164" s="33"/>
      <c r="E164" s="61"/>
      <c r="F164" s="61"/>
      <c r="G164" s="61"/>
      <c r="H164" s="61"/>
      <c r="I164" s="61"/>
      <c r="J164" s="54" t="str">
        <f t="shared" si="18"/>
        <v>No Calificar</v>
      </c>
      <c r="K164" s="41" t="str">
        <f t="shared" si="19"/>
        <v>0</v>
      </c>
      <c r="L164" s="58">
        <f t="shared" si="20"/>
        <v>0</v>
      </c>
      <c r="M164" s="14"/>
    </row>
    <row r="165" spans="2:13" x14ac:dyDescent="0.25">
      <c r="B165" s="13"/>
      <c r="C165" s="3" t="s">
        <v>42</v>
      </c>
      <c r="D165" s="33"/>
      <c r="E165" s="61"/>
      <c r="F165" s="61"/>
      <c r="G165" s="61"/>
      <c r="H165" s="61"/>
      <c r="I165" s="61"/>
      <c r="J165" s="54" t="str">
        <f t="shared" si="18"/>
        <v>No Calificar</v>
      </c>
      <c r="K165" s="41" t="str">
        <f t="shared" si="19"/>
        <v>0</v>
      </c>
      <c r="L165" s="58">
        <f t="shared" si="20"/>
        <v>0</v>
      </c>
      <c r="M165" s="14"/>
    </row>
    <row r="166" spans="2:13" x14ac:dyDescent="0.25">
      <c r="B166" s="13"/>
      <c r="C166" s="3" t="s">
        <v>43</v>
      </c>
      <c r="D166" s="33"/>
      <c r="E166" s="61"/>
      <c r="F166" s="61"/>
      <c r="G166" s="61"/>
      <c r="H166" s="61"/>
      <c r="I166" s="61"/>
      <c r="J166" s="54" t="str">
        <f t="shared" si="18"/>
        <v>No Calificar</v>
      </c>
      <c r="K166" s="41" t="str">
        <f t="shared" si="19"/>
        <v>0</v>
      </c>
      <c r="L166" s="58">
        <f t="shared" si="20"/>
        <v>0</v>
      </c>
      <c r="M166" s="14"/>
    </row>
    <row r="167" spans="2:13" x14ac:dyDescent="0.25">
      <c r="B167" s="13"/>
      <c r="C167" s="3" t="s">
        <v>44</v>
      </c>
      <c r="D167" s="33"/>
      <c r="E167" s="61"/>
      <c r="F167" s="61"/>
      <c r="G167" s="61"/>
      <c r="H167" s="61"/>
      <c r="I167" s="61"/>
      <c r="J167" s="54" t="str">
        <f t="shared" si="18"/>
        <v>No Calificar</v>
      </c>
      <c r="K167" s="41" t="str">
        <f t="shared" si="19"/>
        <v>0</v>
      </c>
      <c r="L167" s="58">
        <f t="shared" si="20"/>
        <v>0</v>
      </c>
      <c r="M167" s="14"/>
    </row>
    <row r="168" spans="2:13" x14ac:dyDescent="0.25">
      <c r="B168" s="13"/>
      <c r="C168" s="3" t="s">
        <v>45</v>
      </c>
      <c r="D168" s="33"/>
      <c r="E168" s="61"/>
      <c r="F168" s="61"/>
      <c r="G168" s="61"/>
      <c r="H168" s="61"/>
      <c r="I168" s="61"/>
      <c r="J168" s="54" t="str">
        <f t="shared" si="18"/>
        <v>No Calificar</v>
      </c>
      <c r="K168" s="41" t="str">
        <f t="shared" si="19"/>
        <v>0</v>
      </c>
      <c r="L168" s="58">
        <f t="shared" si="20"/>
        <v>0</v>
      </c>
      <c r="M168" s="14"/>
    </row>
    <row r="169" spans="2:13" x14ac:dyDescent="0.25">
      <c r="B169" s="13"/>
      <c r="C169" s="3" t="s">
        <v>46</v>
      </c>
      <c r="D169" s="33"/>
      <c r="E169" s="61"/>
      <c r="F169" s="61"/>
      <c r="G169" s="61"/>
      <c r="H169" s="61"/>
      <c r="I169" s="61"/>
      <c r="J169" s="54" t="str">
        <f t="shared" si="18"/>
        <v>No Calificar</v>
      </c>
      <c r="K169" s="41" t="str">
        <f t="shared" si="19"/>
        <v>0</v>
      </c>
      <c r="L169" s="58">
        <f t="shared" si="20"/>
        <v>0</v>
      </c>
      <c r="M169" s="14"/>
    </row>
    <row r="170" spans="2:13" x14ac:dyDescent="0.25">
      <c r="B170" s="13"/>
      <c r="C170" s="3" t="s">
        <v>47</v>
      </c>
      <c r="D170" s="33"/>
      <c r="E170" s="61"/>
      <c r="F170" s="61"/>
      <c r="G170" s="61"/>
      <c r="H170" s="61"/>
      <c r="I170" s="61"/>
      <c r="J170" s="54" t="str">
        <f t="shared" si="18"/>
        <v>No Calificar</v>
      </c>
      <c r="K170" s="41" t="str">
        <f t="shared" si="19"/>
        <v>0</v>
      </c>
      <c r="L170" s="58">
        <f t="shared" si="20"/>
        <v>0</v>
      </c>
      <c r="M170" s="14"/>
    </row>
    <row r="171" spans="2:13" x14ac:dyDescent="0.25">
      <c r="B171" s="13"/>
      <c r="C171" s="3" t="s">
        <v>19</v>
      </c>
      <c r="D171" s="33"/>
      <c r="E171" s="61"/>
      <c r="F171" s="61"/>
      <c r="G171" s="61"/>
      <c r="H171" s="61"/>
      <c r="I171" s="61"/>
      <c r="J171" s="54" t="str">
        <f t="shared" si="18"/>
        <v>No Calificar</v>
      </c>
      <c r="K171" s="41" t="str">
        <f t="shared" si="19"/>
        <v>0</v>
      </c>
      <c r="L171" s="58">
        <f t="shared" si="20"/>
        <v>0</v>
      </c>
      <c r="M171" s="14"/>
    </row>
    <row r="172" spans="2:13" ht="15.75" thickBot="1" x14ac:dyDescent="0.3">
      <c r="B172" s="13"/>
      <c r="C172" s="4" t="s">
        <v>48</v>
      </c>
      <c r="D172" s="35"/>
      <c r="E172" s="62"/>
      <c r="F172" s="62"/>
      <c r="G172" s="62"/>
      <c r="H172" s="62"/>
      <c r="I172" s="62"/>
      <c r="J172" s="56" t="str">
        <f t="shared" si="18"/>
        <v>No Calificar</v>
      </c>
      <c r="K172" s="42" t="str">
        <f t="shared" si="19"/>
        <v>0</v>
      </c>
      <c r="L172" s="59">
        <f t="shared" si="20"/>
        <v>0</v>
      </c>
      <c r="M172" s="14"/>
    </row>
    <row r="173" spans="2:13" ht="35.25" thickTop="1" thickBot="1" x14ac:dyDescent="0.3">
      <c r="B173" s="13"/>
      <c r="C173" s="26" t="s">
        <v>22</v>
      </c>
      <c r="D173" s="53" t="str">
        <f>IF(SUM(D160:D172)=100%,"100%","Revise la suma debe ser igual al 100%")</f>
        <v>Revise la suma debe ser igual al 100%</v>
      </c>
      <c r="E173" s="27"/>
      <c r="F173" s="27"/>
      <c r="G173" s="27"/>
      <c r="H173" s="27"/>
      <c r="I173" s="27"/>
      <c r="J173" s="63" t="e">
        <f>+((SUM(E160:E172)*$E$9)+(SUM(F160:F172)*$F$9+(SUM(G160:G172)*$G$9)+(SUM(H160:H172)*$H$9)+(SUM(I160:I172)*$I$9)))/(+SUM(E160:I172))</f>
        <v>#DIV/0!</v>
      </c>
      <c r="K173" s="28"/>
      <c r="L173" s="29" t="str">
        <f>IF(D173="100%",SUM(L160:L172),"Revise Peso")</f>
        <v>Revise Peso</v>
      </c>
      <c r="M173" s="14"/>
    </row>
    <row r="174" spans="2:13" ht="15.75" thickBot="1" x14ac:dyDescent="0.3">
      <c r="B174" s="10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2"/>
    </row>
    <row r="176" spans="2:13" ht="15.75" thickBot="1" x14ac:dyDescent="0.3"/>
    <row r="177" spans="2:13" ht="15.75" thickBot="1" x14ac:dyDescent="0.3">
      <c r="B177" s="7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9"/>
    </row>
    <row r="178" spans="2:13" ht="27" thickBot="1" x14ac:dyDescent="0.45">
      <c r="B178" s="13"/>
      <c r="C178" s="75" t="s">
        <v>32</v>
      </c>
      <c r="D178" s="76"/>
      <c r="E178" s="76"/>
      <c r="F178" s="76"/>
      <c r="G178" s="76"/>
      <c r="H178" s="76"/>
      <c r="I178" s="76"/>
      <c r="J178" s="76"/>
      <c r="K178" s="76"/>
      <c r="L178" s="77"/>
      <c r="M178" s="14"/>
    </row>
    <row r="179" spans="2:13" ht="27" thickBot="1" x14ac:dyDescent="0.45">
      <c r="B179" s="13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14"/>
    </row>
    <row r="180" spans="2:13" ht="15.75" thickBot="1" x14ac:dyDescent="0.3">
      <c r="B180" s="13"/>
      <c r="C180" s="38" t="str">
        <f>+'ATRACTIVO INDUSTRIA'!C159</f>
        <v>Nombre UEN (8):</v>
      </c>
      <c r="D180" s="107">
        <f>+'ATRACTIVO INDUSTRIA'!D159:F159</f>
        <v>0</v>
      </c>
      <c r="E180" s="108"/>
      <c r="F180" s="109"/>
      <c r="G180" s="39"/>
      <c r="H180" s="38" t="s">
        <v>4</v>
      </c>
      <c r="I180" s="110">
        <f>+'ATRACTIVO INDUSTRIA'!I159:K159</f>
        <v>0</v>
      </c>
      <c r="J180" s="111"/>
      <c r="K180" s="112"/>
      <c r="L180" s="39"/>
      <c r="M180" s="14"/>
    </row>
    <row r="181" spans="2:13" ht="15.75" thickBot="1" x14ac:dyDescent="0.3">
      <c r="B181" s="13"/>
      <c r="M181" s="14"/>
    </row>
    <row r="182" spans="2:13" x14ac:dyDescent="0.25">
      <c r="B182" s="13"/>
      <c r="C182" s="84" t="s">
        <v>33</v>
      </c>
      <c r="D182" s="87" t="s">
        <v>6</v>
      </c>
      <c r="E182" s="90" t="s">
        <v>34</v>
      </c>
      <c r="F182" s="90"/>
      <c r="G182" s="90"/>
      <c r="H182" s="90"/>
      <c r="I182" s="90"/>
      <c r="J182" s="91" t="s">
        <v>8</v>
      </c>
      <c r="K182" s="94" t="s">
        <v>9</v>
      </c>
      <c r="L182" s="97" t="s">
        <v>10</v>
      </c>
      <c r="M182" s="14"/>
    </row>
    <row r="183" spans="2:13" ht="22.5" x14ac:dyDescent="0.25">
      <c r="B183" s="13"/>
      <c r="C183" s="85"/>
      <c r="D183" s="88"/>
      <c r="E183" s="25" t="s">
        <v>35</v>
      </c>
      <c r="F183" s="100"/>
      <c r="G183" s="101"/>
      <c r="H183" s="102"/>
      <c r="I183" s="25" t="s">
        <v>36</v>
      </c>
      <c r="J183" s="92"/>
      <c r="K183" s="95"/>
      <c r="L183" s="98"/>
      <c r="M183" s="14"/>
    </row>
    <row r="184" spans="2:13" ht="15.75" thickBot="1" x14ac:dyDescent="0.3">
      <c r="B184" s="13"/>
      <c r="C184" s="106"/>
      <c r="D184" s="103"/>
      <c r="E184" s="65">
        <v>1</v>
      </c>
      <c r="F184" s="65">
        <v>2</v>
      </c>
      <c r="G184" s="65">
        <v>3</v>
      </c>
      <c r="H184" s="65">
        <v>4</v>
      </c>
      <c r="I184" s="65">
        <v>5</v>
      </c>
      <c r="J184" s="93"/>
      <c r="K184" s="104"/>
      <c r="L184" s="105"/>
      <c r="M184" s="14"/>
    </row>
    <row r="185" spans="2:13" x14ac:dyDescent="0.25">
      <c r="B185" s="13"/>
      <c r="C185" s="2" t="s">
        <v>37</v>
      </c>
      <c r="D185" s="36"/>
      <c r="E185" s="60"/>
      <c r="F185" s="60"/>
      <c r="G185" s="60"/>
      <c r="H185" s="60"/>
      <c r="I185" s="60"/>
      <c r="J185" s="55" t="str">
        <f>IF(D185&lt;1%,"No Calificar",IF(SUM(E185:I185)=1,"Correcto","Califique"))</f>
        <v>No Calificar</v>
      </c>
      <c r="K185" s="40" t="str">
        <f>+IF(D185&lt;1%,"0",+(E185*$E$9)+(F185*$F$9)+(G185*$G$9)+(H185*$H$9)+(I185*$I$9))</f>
        <v>0</v>
      </c>
      <c r="L185" s="57">
        <f>IF(J185="Califique","Califique Atractividad",+(D185*K185))</f>
        <v>0</v>
      </c>
      <c r="M185" s="14"/>
    </row>
    <row r="186" spans="2:13" x14ac:dyDescent="0.25">
      <c r="B186" s="13"/>
      <c r="C186" s="3" t="s">
        <v>38</v>
      </c>
      <c r="D186" s="33"/>
      <c r="E186" s="61"/>
      <c r="F186" s="61"/>
      <c r="G186" s="61"/>
      <c r="H186" s="61"/>
      <c r="I186" s="61"/>
      <c r="J186" s="54" t="str">
        <f t="shared" ref="J186:J197" si="21">IF(D186&lt;1%,"No Calificar",IF(SUM(E186:I186)=1,"Correcto","Califique"))</f>
        <v>No Calificar</v>
      </c>
      <c r="K186" s="41" t="str">
        <f t="shared" ref="K186:K197" si="22">+IF(D186&lt;1%,"0",+(E186*$E$9)+(F186*$F$9)+(G186*$G$9)+(H186*$H$9)+(I186*$I$9))</f>
        <v>0</v>
      </c>
      <c r="L186" s="58">
        <f t="shared" ref="L186:L197" si="23">IF(J186="Califique","Califique Atractividad",+(D186*K186))</f>
        <v>0</v>
      </c>
      <c r="M186" s="14"/>
    </row>
    <row r="187" spans="2:13" x14ac:dyDescent="0.25">
      <c r="B187" s="13"/>
      <c r="C187" s="3" t="s">
        <v>39</v>
      </c>
      <c r="D187" s="33"/>
      <c r="E187" s="61"/>
      <c r="F187" s="61"/>
      <c r="G187" s="61"/>
      <c r="H187" s="61"/>
      <c r="I187" s="61"/>
      <c r="J187" s="54" t="str">
        <f t="shared" si="21"/>
        <v>No Calificar</v>
      </c>
      <c r="K187" s="41" t="str">
        <f t="shared" si="22"/>
        <v>0</v>
      </c>
      <c r="L187" s="58">
        <f t="shared" si="23"/>
        <v>0</v>
      </c>
      <c r="M187" s="14"/>
    </row>
    <row r="188" spans="2:13" x14ac:dyDescent="0.25">
      <c r="B188" s="13"/>
      <c r="C188" s="3" t="s">
        <v>40</v>
      </c>
      <c r="D188" s="33"/>
      <c r="E188" s="61"/>
      <c r="F188" s="61"/>
      <c r="G188" s="61"/>
      <c r="H188" s="61"/>
      <c r="I188" s="61"/>
      <c r="J188" s="54" t="str">
        <f t="shared" si="21"/>
        <v>No Calificar</v>
      </c>
      <c r="K188" s="41" t="str">
        <f t="shared" si="22"/>
        <v>0</v>
      </c>
      <c r="L188" s="58">
        <f t="shared" si="23"/>
        <v>0</v>
      </c>
      <c r="M188" s="14"/>
    </row>
    <row r="189" spans="2:13" x14ac:dyDescent="0.25">
      <c r="B189" s="13"/>
      <c r="C189" s="3" t="s">
        <v>41</v>
      </c>
      <c r="D189" s="33"/>
      <c r="E189" s="61"/>
      <c r="F189" s="61"/>
      <c r="G189" s="61"/>
      <c r="H189" s="61"/>
      <c r="I189" s="61"/>
      <c r="J189" s="54" t="str">
        <f t="shared" si="21"/>
        <v>No Calificar</v>
      </c>
      <c r="K189" s="41" t="str">
        <f t="shared" si="22"/>
        <v>0</v>
      </c>
      <c r="L189" s="58">
        <f t="shared" si="23"/>
        <v>0</v>
      </c>
      <c r="M189" s="14"/>
    </row>
    <row r="190" spans="2:13" x14ac:dyDescent="0.25">
      <c r="B190" s="13"/>
      <c r="C190" s="3" t="s">
        <v>42</v>
      </c>
      <c r="D190" s="33"/>
      <c r="E190" s="61"/>
      <c r="F190" s="61"/>
      <c r="G190" s="61"/>
      <c r="H190" s="61"/>
      <c r="I190" s="61"/>
      <c r="J190" s="54" t="str">
        <f t="shared" si="21"/>
        <v>No Calificar</v>
      </c>
      <c r="K190" s="41" t="str">
        <f t="shared" si="22"/>
        <v>0</v>
      </c>
      <c r="L190" s="58">
        <f t="shared" si="23"/>
        <v>0</v>
      </c>
      <c r="M190" s="14"/>
    </row>
    <row r="191" spans="2:13" x14ac:dyDescent="0.25">
      <c r="B191" s="13"/>
      <c r="C191" s="3" t="s">
        <v>43</v>
      </c>
      <c r="D191" s="33"/>
      <c r="E191" s="61"/>
      <c r="F191" s="61"/>
      <c r="G191" s="61"/>
      <c r="H191" s="61"/>
      <c r="I191" s="61"/>
      <c r="J191" s="54" t="str">
        <f t="shared" si="21"/>
        <v>No Calificar</v>
      </c>
      <c r="K191" s="41" t="str">
        <f t="shared" si="22"/>
        <v>0</v>
      </c>
      <c r="L191" s="58">
        <f t="shared" si="23"/>
        <v>0</v>
      </c>
      <c r="M191" s="14"/>
    </row>
    <row r="192" spans="2:13" x14ac:dyDescent="0.25">
      <c r="B192" s="13"/>
      <c r="C192" s="3" t="s">
        <v>44</v>
      </c>
      <c r="D192" s="33"/>
      <c r="E192" s="61"/>
      <c r="F192" s="61"/>
      <c r="G192" s="61"/>
      <c r="H192" s="61"/>
      <c r="I192" s="61"/>
      <c r="J192" s="54" t="str">
        <f t="shared" si="21"/>
        <v>No Calificar</v>
      </c>
      <c r="K192" s="41" t="str">
        <f t="shared" si="22"/>
        <v>0</v>
      </c>
      <c r="L192" s="58">
        <f t="shared" si="23"/>
        <v>0</v>
      </c>
      <c r="M192" s="14"/>
    </row>
    <row r="193" spans="2:13" x14ac:dyDescent="0.25">
      <c r="B193" s="13"/>
      <c r="C193" s="3" t="s">
        <v>45</v>
      </c>
      <c r="D193" s="33"/>
      <c r="E193" s="61"/>
      <c r="F193" s="61"/>
      <c r="G193" s="61"/>
      <c r="H193" s="61"/>
      <c r="I193" s="61"/>
      <c r="J193" s="54" t="str">
        <f t="shared" si="21"/>
        <v>No Calificar</v>
      </c>
      <c r="K193" s="41" t="str">
        <f t="shared" si="22"/>
        <v>0</v>
      </c>
      <c r="L193" s="58">
        <f t="shared" si="23"/>
        <v>0</v>
      </c>
      <c r="M193" s="14"/>
    </row>
    <row r="194" spans="2:13" x14ac:dyDescent="0.25">
      <c r="B194" s="13"/>
      <c r="C194" s="3" t="s">
        <v>46</v>
      </c>
      <c r="D194" s="33"/>
      <c r="E194" s="61"/>
      <c r="F194" s="61"/>
      <c r="G194" s="61"/>
      <c r="H194" s="61"/>
      <c r="I194" s="61"/>
      <c r="J194" s="54" t="str">
        <f t="shared" si="21"/>
        <v>No Calificar</v>
      </c>
      <c r="K194" s="41" t="str">
        <f t="shared" si="22"/>
        <v>0</v>
      </c>
      <c r="L194" s="58">
        <f t="shared" si="23"/>
        <v>0</v>
      </c>
      <c r="M194" s="14"/>
    </row>
    <row r="195" spans="2:13" x14ac:dyDescent="0.25">
      <c r="B195" s="13"/>
      <c r="C195" s="3" t="s">
        <v>47</v>
      </c>
      <c r="D195" s="33"/>
      <c r="E195" s="61"/>
      <c r="F195" s="61"/>
      <c r="G195" s="61"/>
      <c r="H195" s="61"/>
      <c r="I195" s="61"/>
      <c r="J195" s="54" t="str">
        <f t="shared" si="21"/>
        <v>No Calificar</v>
      </c>
      <c r="K195" s="41" t="str">
        <f t="shared" si="22"/>
        <v>0</v>
      </c>
      <c r="L195" s="58">
        <f t="shared" si="23"/>
        <v>0</v>
      </c>
      <c r="M195" s="14"/>
    </row>
    <row r="196" spans="2:13" x14ac:dyDescent="0.25">
      <c r="B196" s="13"/>
      <c r="C196" s="3" t="s">
        <v>19</v>
      </c>
      <c r="D196" s="33"/>
      <c r="E196" s="61"/>
      <c r="F196" s="61"/>
      <c r="G196" s="61"/>
      <c r="H196" s="61"/>
      <c r="I196" s="61"/>
      <c r="J196" s="54" t="str">
        <f t="shared" si="21"/>
        <v>No Calificar</v>
      </c>
      <c r="K196" s="41" t="str">
        <f t="shared" si="22"/>
        <v>0</v>
      </c>
      <c r="L196" s="58">
        <f t="shared" si="23"/>
        <v>0</v>
      </c>
      <c r="M196" s="14"/>
    </row>
    <row r="197" spans="2:13" ht="15.75" thickBot="1" x14ac:dyDescent="0.3">
      <c r="B197" s="13"/>
      <c r="C197" s="4" t="s">
        <v>48</v>
      </c>
      <c r="D197" s="35"/>
      <c r="E197" s="62"/>
      <c r="F197" s="62"/>
      <c r="G197" s="62"/>
      <c r="H197" s="62"/>
      <c r="I197" s="62"/>
      <c r="J197" s="56" t="str">
        <f t="shared" si="21"/>
        <v>No Calificar</v>
      </c>
      <c r="K197" s="42" t="str">
        <f t="shared" si="22"/>
        <v>0</v>
      </c>
      <c r="L197" s="59">
        <f t="shared" si="23"/>
        <v>0</v>
      </c>
      <c r="M197" s="14"/>
    </row>
    <row r="198" spans="2:13" ht="35.25" thickTop="1" thickBot="1" x14ac:dyDescent="0.3">
      <c r="B198" s="13"/>
      <c r="C198" s="26" t="s">
        <v>22</v>
      </c>
      <c r="D198" s="53" t="str">
        <f>IF(SUM(D185:D197)=100%,"100%","Revise la suma debe ser igual al 100%")</f>
        <v>Revise la suma debe ser igual al 100%</v>
      </c>
      <c r="E198" s="27"/>
      <c r="F198" s="27"/>
      <c r="G198" s="27"/>
      <c r="H198" s="27"/>
      <c r="I198" s="27"/>
      <c r="J198" s="63" t="e">
        <f>+((SUM(E185:E197)*$E$9)+(SUM(F185:F197)*$F$9+(SUM(G185:G197)*$G$9)+(SUM(H185:H197)*$H$9)+(SUM(I185:I197)*$I$9)))/(+SUM(E185:I197))</f>
        <v>#DIV/0!</v>
      </c>
      <c r="K198" s="28"/>
      <c r="L198" s="29" t="str">
        <f>IF(D198="100%",SUM(L185:L197),"Revise Peso")</f>
        <v>Revise Peso</v>
      </c>
      <c r="M198" s="14"/>
    </row>
    <row r="199" spans="2:13" ht="15.75" thickBot="1" x14ac:dyDescent="0.3">
      <c r="B199" s="10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2"/>
    </row>
    <row r="201" spans="2:13" ht="15.75" thickBot="1" x14ac:dyDescent="0.3"/>
    <row r="202" spans="2:13" ht="15.75" thickBot="1" x14ac:dyDescent="0.3">
      <c r="B202" s="7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9"/>
    </row>
    <row r="203" spans="2:13" ht="27" thickBot="1" x14ac:dyDescent="0.45">
      <c r="B203" s="13"/>
      <c r="C203" s="75" t="s">
        <v>32</v>
      </c>
      <c r="D203" s="76"/>
      <c r="E203" s="76"/>
      <c r="F203" s="76"/>
      <c r="G203" s="76"/>
      <c r="H203" s="76"/>
      <c r="I203" s="76"/>
      <c r="J203" s="76"/>
      <c r="K203" s="76"/>
      <c r="L203" s="77"/>
      <c r="M203" s="14"/>
    </row>
    <row r="204" spans="2:13" ht="27" thickBot="1" x14ac:dyDescent="0.45">
      <c r="B204" s="13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14"/>
    </row>
    <row r="205" spans="2:13" ht="15.75" thickBot="1" x14ac:dyDescent="0.3">
      <c r="B205" s="13"/>
      <c r="C205" s="38" t="str">
        <f>+'ATRACTIVO INDUSTRIA'!C181</f>
        <v>Nombre UEN (9):</v>
      </c>
      <c r="D205" s="107">
        <f>+'ATRACTIVO INDUSTRIA'!D181:F181</f>
        <v>0</v>
      </c>
      <c r="E205" s="108"/>
      <c r="F205" s="109"/>
      <c r="G205" s="39"/>
      <c r="H205" s="38" t="s">
        <v>4</v>
      </c>
      <c r="I205" s="110">
        <f>+'ATRACTIVO INDUSTRIA'!I181:K181</f>
        <v>0</v>
      </c>
      <c r="J205" s="111"/>
      <c r="K205" s="112"/>
      <c r="L205" s="39"/>
      <c r="M205" s="14"/>
    </row>
    <row r="206" spans="2:13" ht="15.75" thickBot="1" x14ac:dyDescent="0.3">
      <c r="B206" s="13"/>
      <c r="M206" s="14"/>
    </row>
    <row r="207" spans="2:13" x14ac:dyDescent="0.25">
      <c r="B207" s="13"/>
      <c r="C207" s="84" t="s">
        <v>33</v>
      </c>
      <c r="D207" s="87" t="s">
        <v>6</v>
      </c>
      <c r="E207" s="90" t="s">
        <v>34</v>
      </c>
      <c r="F207" s="90"/>
      <c r="G207" s="90"/>
      <c r="H207" s="90"/>
      <c r="I207" s="90"/>
      <c r="J207" s="91" t="s">
        <v>8</v>
      </c>
      <c r="K207" s="94" t="s">
        <v>9</v>
      </c>
      <c r="L207" s="97" t="s">
        <v>10</v>
      </c>
      <c r="M207" s="14"/>
    </row>
    <row r="208" spans="2:13" ht="22.5" x14ac:dyDescent="0.25">
      <c r="B208" s="13"/>
      <c r="C208" s="85"/>
      <c r="D208" s="88"/>
      <c r="E208" s="25" t="s">
        <v>35</v>
      </c>
      <c r="F208" s="100"/>
      <c r="G208" s="101"/>
      <c r="H208" s="102"/>
      <c r="I208" s="25" t="s">
        <v>36</v>
      </c>
      <c r="J208" s="92"/>
      <c r="K208" s="95"/>
      <c r="L208" s="98"/>
      <c r="M208" s="14"/>
    </row>
    <row r="209" spans="2:13" ht="15.75" thickBot="1" x14ac:dyDescent="0.3">
      <c r="B209" s="13"/>
      <c r="C209" s="106"/>
      <c r="D209" s="103"/>
      <c r="E209" s="65">
        <v>1</v>
      </c>
      <c r="F209" s="65">
        <v>2</v>
      </c>
      <c r="G209" s="65">
        <v>3</v>
      </c>
      <c r="H209" s="65">
        <v>4</v>
      </c>
      <c r="I209" s="65">
        <v>5</v>
      </c>
      <c r="J209" s="93"/>
      <c r="K209" s="104"/>
      <c r="L209" s="105"/>
      <c r="M209" s="14"/>
    </row>
    <row r="210" spans="2:13" x14ac:dyDescent="0.25">
      <c r="B210" s="13"/>
      <c r="C210" s="2" t="s">
        <v>37</v>
      </c>
      <c r="D210" s="36"/>
      <c r="E210" s="60"/>
      <c r="F210" s="60"/>
      <c r="G210" s="60"/>
      <c r="H210" s="60"/>
      <c r="I210" s="60"/>
      <c r="J210" s="55" t="str">
        <f>IF(D210&lt;1%,"No Calificar",IF(SUM(E210:I210)=1,"Correcto","Califique"))</f>
        <v>No Calificar</v>
      </c>
      <c r="K210" s="40" t="str">
        <f>+IF(D210&lt;1%,"0",+(E210*$E$9)+(F210*$F$9)+(G210*$G$9)+(H210*$H$9)+(I210*$I$9))</f>
        <v>0</v>
      </c>
      <c r="L210" s="57">
        <f>IF(J210="Califique","Califique Atractividad",+(D210*K210))</f>
        <v>0</v>
      </c>
      <c r="M210" s="14"/>
    </row>
    <row r="211" spans="2:13" x14ac:dyDescent="0.25">
      <c r="B211" s="13"/>
      <c r="C211" s="3" t="s">
        <v>38</v>
      </c>
      <c r="D211" s="33"/>
      <c r="E211" s="61"/>
      <c r="F211" s="61"/>
      <c r="G211" s="61"/>
      <c r="H211" s="61"/>
      <c r="I211" s="61"/>
      <c r="J211" s="54" t="str">
        <f t="shared" ref="J211:J222" si="24">IF(D211&lt;1%,"No Calificar",IF(SUM(E211:I211)=1,"Correcto","Califique"))</f>
        <v>No Calificar</v>
      </c>
      <c r="K211" s="41" t="str">
        <f t="shared" ref="K211:K222" si="25">+IF(D211&lt;1%,"0",+(E211*$E$9)+(F211*$F$9)+(G211*$G$9)+(H211*$H$9)+(I211*$I$9))</f>
        <v>0</v>
      </c>
      <c r="L211" s="58">
        <f t="shared" ref="L211:L222" si="26">IF(J211="Califique","Califique Atractividad",+(D211*K211))</f>
        <v>0</v>
      </c>
      <c r="M211" s="14"/>
    </row>
    <row r="212" spans="2:13" x14ac:dyDescent="0.25">
      <c r="B212" s="13"/>
      <c r="C212" s="3" t="s">
        <v>39</v>
      </c>
      <c r="D212" s="33"/>
      <c r="E212" s="61"/>
      <c r="F212" s="61"/>
      <c r="G212" s="61"/>
      <c r="H212" s="61"/>
      <c r="I212" s="61"/>
      <c r="J212" s="54" t="str">
        <f t="shared" si="24"/>
        <v>No Calificar</v>
      </c>
      <c r="K212" s="41" t="str">
        <f t="shared" si="25"/>
        <v>0</v>
      </c>
      <c r="L212" s="58">
        <f t="shared" si="26"/>
        <v>0</v>
      </c>
      <c r="M212" s="14"/>
    </row>
    <row r="213" spans="2:13" x14ac:dyDescent="0.25">
      <c r="B213" s="13"/>
      <c r="C213" s="3" t="s">
        <v>40</v>
      </c>
      <c r="D213" s="33"/>
      <c r="E213" s="61"/>
      <c r="F213" s="61"/>
      <c r="G213" s="61"/>
      <c r="H213" s="61"/>
      <c r="I213" s="61"/>
      <c r="J213" s="54" t="str">
        <f t="shared" si="24"/>
        <v>No Calificar</v>
      </c>
      <c r="K213" s="41" t="str">
        <f t="shared" si="25"/>
        <v>0</v>
      </c>
      <c r="L213" s="58">
        <f t="shared" si="26"/>
        <v>0</v>
      </c>
      <c r="M213" s="14"/>
    </row>
    <row r="214" spans="2:13" x14ac:dyDescent="0.25">
      <c r="B214" s="13"/>
      <c r="C214" s="3" t="s">
        <v>41</v>
      </c>
      <c r="D214" s="33"/>
      <c r="E214" s="61"/>
      <c r="F214" s="61"/>
      <c r="G214" s="61"/>
      <c r="H214" s="61"/>
      <c r="I214" s="61"/>
      <c r="J214" s="54" t="str">
        <f t="shared" si="24"/>
        <v>No Calificar</v>
      </c>
      <c r="K214" s="41" t="str">
        <f t="shared" si="25"/>
        <v>0</v>
      </c>
      <c r="L214" s="58">
        <f t="shared" si="26"/>
        <v>0</v>
      </c>
      <c r="M214" s="14"/>
    </row>
    <row r="215" spans="2:13" x14ac:dyDescent="0.25">
      <c r="B215" s="13"/>
      <c r="C215" s="3" t="s">
        <v>42</v>
      </c>
      <c r="D215" s="33"/>
      <c r="E215" s="61"/>
      <c r="F215" s="61"/>
      <c r="G215" s="61"/>
      <c r="H215" s="61"/>
      <c r="I215" s="61"/>
      <c r="J215" s="54" t="str">
        <f t="shared" si="24"/>
        <v>No Calificar</v>
      </c>
      <c r="K215" s="41" t="str">
        <f t="shared" si="25"/>
        <v>0</v>
      </c>
      <c r="L215" s="58">
        <f t="shared" si="26"/>
        <v>0</v>
      </c>
      <c r="M215" s="14"/>
    </row>
    <row r="216" spans="2:13" x14ac:dyDescent="0.25">
      <c r="B216" s="13"/>
      <c r="C216" s="3" t="s">
        <v>43</v>
      </c>
      <c r="D216" s="33"/>
      <c r="E216" s="61"/>
      <c r="F216" s="61"/>
      <c r="G216" s="61"/>
      <c r="H216" s="61"/>
      <c r="I216" s="61"/>
      <c r="J216" s="54" t="str">
        <f t="shared" si="24"/>
        <v>No Calificar</v>
      </c>
      <c r="K216" s="41" t="str">
        <f t="shared" si="25"/>
        <v>0</v>
      </c>
      <c r="L216" s="58">
        <f t="shared" si="26"/>
        <v>0</v>
      </c>
      <c r="M216" s="14"/>
    </row>
    <row r="217" spans="2:13" x14ac:dyDescent="0.25">
      <c r="B217" s="13"/>
      <c r="C217" s="3" t="s">
        <v>44</v>
      </c>
      <c r="D217" s="33"/>
      <c r="E217" s="61"/>
      <c r="F217" s="61"/>
      <c r="G217" s="61"/>
      <c r="H217" s="61"/>
      <c r="I217" s="61"/>
      <c r="J217" s="54" t="str">
        <f t="shared" si="24"/>
        <v>No Calificar</v>
      </c>
      <c r="K217" s="41" t="str">
        <f t="shared" si="25"/>
        <v>0</v>
      </c>
      <c r="L217" s="58">
        <f t="shared" si="26"/>
        <v>0</v>
      </c>
      <c r="M217" s="14"/>
    </row>
    <row r="218" spans="2:13" x14ac:dyDescent="0.25">
      <c r="B218" s="13"/>
      <c r="C218" s="3" t="s">
        <v>45</v>
      </c>
      <c r="D218" s="33"/>
      <c r="E218" s="61"/>
      <c r="F218" s="61"/>
      <c r="G218" s="61"/>
      <c r="H218" s="61"/>
      <c r="I218" s="61"/>
      <c r="J218" s="54" t="str">
        <f t="shared" si="24"/>
        <v>No Calificar</v>
      </c>
      <c r="K218" s="41" t="str">
        <f t="shared" si="25"/>
        <v>0</v>
      </c>
      <c r="L218" s="58">
        <f t="shared" si="26"/>
        <v>0</v>
      </c>
      <c r="M218" s="14"/>
    </row>
    <row r="219" spans="2:13" x14ac:dyDescent="0.25">
      <c r="B219" s="13"/>
      <c r="C219" s="3" t="s">
        <v>46</v>
      </c>
      <c r="D219" s="33"/>
      <c r="E219" s="61"/>
      <c r="F219" s="61"/>
      <c r="G219" s="61"/>
      <c r="H219" s="61"/>
      <c r="I219" s="61"/>
      <c r="J219" s="54" t="str">
        <f t="shared" si="24"/>
        <v>No Calificar</v>
      </c>
      <c r="K219" s="41" t="str">
        <f t="shared" si="25"/>
        <v>0</v>
      </c>
      <c r="L219" s="58">
        <f t="shared" si="26"/>
        <v>0</v>
      </c>
      <c r="M219" s="14"/>
    </row>
    <row r="220" spans="2:13" x14ac:dyDescent="0.25">
      <c r="B220" s="13"/>
      <c r="C220" s="3" t="s">
        <v>47</v>
      </c>
      <c r="D220" s="33"/>
      <c r="E220" s="61"/>
      <c r="F220" s="61"/>
      <c r="G220" s="61"/>
      <c r="H220" s="61"/>
      <c r="I220" s="61"/>
      <c r="J220" s="54" t="str">
        <f t="shared" si="24"/>
        <v>No Calificar</v>
      </c>
      <c r="K220" s="41" t="str">
        <f t="shared" si="25"/>
        <v>0</v>
      </c>
      <c r="L220" s="58">
        <f t="shared" si="26"/>
        <v>0</v>
      </c>
      <c r="M220" s="14"/>
    </row>
    <row r="221" spans="2:13" x14ac:dyDescent="0.25">
      <c r="B221" s="13"/>
      <c r="C221" s="3" t="s">
        <v>19</v>
      </c>
      <c r="D221" s="33"/>
      <c r="E221" s="61"/>
      <c r="F221" s="61"/>
      <c r="G221" s="61"/>
      <c r="H221" s="61"/>
      <c r="I221" s="61"/>
      <c r="J221" s="54" t="str">
        <f t="shared" si="24"/>
        <v>No Calificar</v>
      </c>
      <c r="K221" s="41" t="str">
        <f t="shared" si="25"/>
        <v>0</v>
      </c>
      <c r="L221" s="58">
        <f t="shared" si="26"/>
        <v>0</v>
      </c>
      <c r="M221" s="14"/>
    </row>
    <row r="222" spans="2:13" ht="15.75" thickBot="1" x14ac:dyDescent="0.3">
      <c r="B222" s="13"/>
      <c r="C222" s="4" t="s">
        <v>48</v>
      </c>
      <c r="D222" s="35"/>
      <c r="E222" s="62"/>
      <c r="F222" s="62"/>
      <c r="G222" s="62"/>
      <c r="H222" s="62"/>
      <c r="I222" s="62"/>
      <c r="J222" s="56" t="str">
        <f t="shared" si="24"/>
        <v>No Calificar</v>
      </c>
      <c r="K222" s="42" t="str">
        <f t="shared" si="25"/>
        <v>0</v>
      </c>
      <c r="L222" s="59">
        <f t="shared" si="26"/>
        <v>0</v>
      </c>
      <c r="M222" s="14"/>
    </row>
    <row r="223" spans="2:13" ht="35.25" thickTop="1" thickBot="1" x14ac:dyDescent="0.3">
      <c r="B223" s="13"/>
      <c r="C223" s="26" t="s">
        <v>22</v>
      </c>
      <c r="D223" s="53" t="str">
        <f>IF(SUM(D210:D222)=100%,"100%","Revise la suma debe ser igual al 100%")</f>
        <v>Revise la suma debe ser igual al 100%</v>
      </c>
      <c r="E223" s="27"/>
      <c r="F223" s="27"/>
      <c r="G223" s="27"/>
      <c r="H223" s="27"/>
      <c r="I223" s="27"/>
      <c r="J223" s="63" t="e">
        <f>+((SUM(E210:E222)*$E$9)+(SUM(F210:F222)*$F$9+(SUM(G210:G222)*$G$9)+(SUM(H210:H222)*$H$9)+(SUM(I210:I222)*$I$9)))/(+SUM(E210:I222))</f>
        <v>#DIV/0!</v>
      </c>
      <c r="K223" s="28"/>
      <c r="L223" s="29" t="str">
        <f>IF(D223="100%",SUM(L210:L222),"Revise Peso")</f>
        <v>Revise Peso</v>
      </c>
      <c r="M223" s="14"/>
    </row>
    <row r="224" spans="2:13" ht="15.75" thickBot="1" x14ac:dyDescent="0.3">
      <c r="B224" s="10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2"/>
    </row>
    <row r="226" spans="2:13" ht="15.75" thickBot="1" x14ac:dyDescent="0.3"/>
    <row r="227" spans="2:13" ht="15.75" thickBot="1" x14ac:dyDescent="0.3">
      <c r="B227" s="7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9"/>
    </row>
    <row r="228" spans="2:13" ht="27" thickBot="1" x14ac:dyDescent="0.45">
      <c r="B228" s="13"/>
      <c r="C228" s="75" t="s">
        <v>32</v>
      </c>
      <c r="D228" s="76"/>
      <c r="E228" s="76"/>
      <c r="F228" s="76"/>
      <c r="G228" s="76"/>
      <c r="H228" s="76"/>
      <c r="I228" s="76"/>
      <c r="J228" s="76"/>
      <c r="K228" s="76"/>
      <c r="L228" s="77"/>
      <c r="M228" s="14"/>
    </row>
    <row r="229" spans="2:13" ht="27" thickBot="1" x14ac:dyDescent="0.45">
      <c r="B229" s="13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14"/>
    </row>
    <row r="230" spans="2:13" ht="15.75" thickBot="1" x14ac:dyDescent="0.3">
      <c r="B230" s="13"/>
      <c r="C230" s="38" t="str">
        <f>+'ATRACTIVO INDUSTRIA'!C203</f>
        <v>Nombre UEN (10):</v>
      </c>
      <c r="D230" s="107">
        <f>+'ATRACTIVO INDUSTRIA'!D203:F203</f>
        <v>0</v>
      </c>
      <c r="E230" s="108"/>
      <c r="F230" s="109"/>
      <c r="G230" s="39"/>
      <c r="H230" s="38" t="s">
        <v>4</v>
      </c>
      <c r="I230" s="110">
        <f>+'ATRACTIVO INDUSTRIA'!I203:K203</f>
        <v>0</v>
      </c>
      <c r="J230" s="111"/>
      <c r="K230" s="112"/>
      <c r="L230" s="39"/>
      <c r="M230" s="14"/>
    </row>
    <row r="231" spans="2:13" ht="15.75" thickBot="1" x14ac:dyDescent="0.3">
      <c r="B231" s="13"/>
      <c r="M231" s="14"/>
    </row>
    <row r="232" spans="2:13" x14ac:dyDescent="0.25">
      <c r="B232" s="13"/>
      <c r="C232" s="84" t="s">
        <v>33</v>
      </c>
      <c r="D232" s="87" t="s">
        <v>6</v>
      </c>
      <c r="E232" s="90" t="s">
        <v>34</v>
      </c>
      <c r="F232" s="90"/>
      <c r="G232" s="90"/>
      <c r="H232" s="90"/>
      <c r="I232" s="90"/>
      <c r="J232" s="91" t="s">
        <v>8</v>
      </c>
      <c r="K232" s="94" t="s">
        <v>9</v>
      </c>
      <c r="L232" s="97" t="s">
        <v>10</v>
      </c>
      <c r="M232" s="14"/>
    </row>
    <row r="233" spans="2:13" ht="22.5" x14ac:dyDescent="0.25">
      <c r="B233" s="13"/>
      <c r="C233" s="85"/>
      <c r="D233" s="88"/>
      <c r="E233" s="25" t="s">
        <v>35</v>
      </c>
      <c r="F233" s="100"/>
      <c r="G233" s="101"/>
      <c r="H233" s="102"/>
      <c r="I233" s="25" t="s">
        <v>36</v>
      </c>
      <c r="J233" s="92"/>
      <c r="K233" s="95"/>
      <c r="L233" s="98"/>
      <c r="M233" s="14"/>
    </row>
    <row r="234" spans="2:13" ht="15.75" thickBot="1" x14ac:dyDescent="0.3">
      <c r="B234" s="13"/>
      <c r="C234" s="106"/>
      <c r="D234" s="103"/>
      <c r="E234" s="65">
        <v>1</v>
      </c>
      <c r="F234" s="65">
        <v>2</v>
      </c>
      <c r="G234" s="65">
        <v>3</v>
      </c>
      <c r="H234" s="65">
        <v>4</v>
      </c>
      <c r="I234" s="65">
        <v>5</v>
      </c>
      <c r="J234" s="93"/>
      <c r="K234" s="104"/>
      <c r="L234" s="105"/>
      <c r="M234" s="14"/>
    </row>
    <row r="235" spans="2:13" x14ac:dyDescent="0.25">
      <c r="B235" s="13"/>
      <c r="C235" s="2" t="s">
        <v>37</v>
      </c>
      <c r="D235" s="36"/>
      <c r="E235" s="60"/>
      <c r="F235" s="60"/>
      <c r="G235" s="60"/>
      <c r="H235" s="60"/>
      <c r="I235" s="60"/>
      <c r="J235" s="55" t="str">
        <f>IF(D235&lt;1%,"No Calificar",IF(SUM(E235:I235)=1,"Correcto","Califique"))</f>
        <v>No Calificar</v>
      </c>
      <c r="K235" s="40" t="str">
        <f>+IF(D235&lt;1%,"0",+(E235*$E$9)+(F235*$F$9)+(G235*$G$9)+(H235*$H$9)+(I235*$I$9))</f>
        <v>0</v>
      </c>
      <c r="L235" s="57">
        <f>IF(J235="Califique","Califique Atractividad",+(D235*K235))</f>
        <v>0</v>
      </c>
      <c r="M235" s="14"/>
    </row>
    <row r="236" spans="2:13" x14ac:dyDescent="0.25">
      <c r="B236" s="13"/>
      <c r="C236" s="3" t="s">
        <v>38</v>
      </c>
      <c r="D236" s="33"/>
      <c r="E236" s="61"/>
      <c r="F236" s="61"/>
      <c r="G236" s="61"/>
      <c r="H236" s="61"/>
      <c r="I236" s="61"/>
      <c r="J236" s="54" t="str">
        <f t="shared" ref="J236:J247" si="27">IF(D236&lt;1%,"No Calificar",IF(SUM(E236:I236)=1,"Correcto","Califique"))</f>
        <v>No Calificar</v>
      </c>
      <c r="K236" s="41" t="str">
        <f t="shared" ref="K236:K247" si="28">+IF(D236&lt;1%,"0",+(E236*$E$9)+(F236*$F$9)+(G236*$G$9)+(H236*$H$9)+(I236*$I$9))</f>
        <v>0</v>
      </c>
      <c r="L236" s="58">
        <f t="shared" ref="L236:L247" si="29">IF(J236="Califique","Califique Atractividad",+(D236*K236))</f>
        <v>0</v>
      </c>
      <c r="M236" s="14"/>
    </row>
    <row r="237" spans="2:13" x14ac:dyDescent="0.25">
      <c r="B237" s="13"/>
      <c r="C237" s="3" t="s">
        <v>39</v>
      </c>
      <c r="D237" s="33"/>
      <c r="E237" s="61"/>
      <c r="F237" s="61"/>
      <c r="G237" s="61"/>
      <c r="H237" s="61"/>
      <c r="I237" s="61"/>
      <c r="J237" s="54" t="str">
        <f t="shared" si="27"/>
        <v>No Calificar</v>
      </c>
      <c r="K237" s="41" t="str">
        <f t="shared" si="28"/>
        <v>0</v>
      </c>
      <c r="L237" s="58">
        <f t="shared" si="29"/>
        <v>0</v>
      </c>
      <c r="M237" s="14"/>
    </row>
    <row r="238" spans="2:13" x14ac:dyDescent="0.25">
      <c r="B238" s="13"/>
      <c r="C238" s="3" t="s">
        <v>40</v>
      </c>
      <c r="D238" s="33"/>
      <c r="E238" s="61"/>
      <c r="F238" s="61"/>
      <c r="G238" s="61"/>
      <c r="H238" s="61"/>
      <c r="I238" s="61"/>
      <c r="J238" s="54" t="str">
        <f t="shared" si="27"/>
        <v>No Calificar</v>
      </c>
      <c r="K238" s="41" t="str">
        <f t="shared" si="28"/>
        <v>0</v>
      </c>
      <c r="L238" s="58">
        <f t="shared" si="29"/>
        <v>0</v>
      </c>
      <c r="M238" s="14"/>
    </row>
    <row r="239" spans="2:13" x14ac:dyDescent="0.25">
      <c r="B239" s="13"/>
      <c r="C239" s="3" t="s">
        <v>41</v>
      </c>
      <c r="D239" s="33"/>
      <c r="E239" s="61"/>
      <c r="F239" s="61"/>
      <c r="G239" s="61"/>
      <c r="H239" s="61"/>
      <c r="I239" s="61"/>
      <c r="J239" s="54" t="str">
        <f t="shared" si="27"/>
        <v>No Calificar</v>
      </c>
      <c r="K239" s="41" t="str">
        <f t="shared" si="28"/>
        <v>0</v>
      </c>
      <c r="L239" s="58">
        <f t="shared" si="29"/>
        <v>0</v>
      </c>
      <c r="M239" s="14"/>
    </row>
    <row r="240" spans="2:13" x14ac:dyDescent="0.25">
      <c r="B240" s="13"/>
      <c r="C240" s="3" t="s">
        <v>42</v>
      </c>
      <c r="D240" s="33"/>
      <c r="E240" s="61"/>
      <c r="F240" s="61"/>
      <c r="G240" s="61"/>
      <c r="H240" s="61"/>
      <c r="I240" s="61"/>
      <c r="J240" s="54" t="str">
        <f t="shared" si="27"/>
        <v>No Calificar</v>
      </c>
      <c r="K240" s="41" t="str">
        <f t="shared" si="28"/>
        <v>0</v>
      </c>
      <c r="L240" s="58">
        <f t="shared" si="29"/>
        <v>0</v>
      </c>
      <c r="M240" s="14"/>
    </row>
    <row r="241" spans="2:13" x14ac:dyDescent="0.25">
      <c r="B241" s="13"/>
      <c r="C241" s="3" t="s">
        <v>43</v>
      </c>
      <c r="D241" s="33"/>
      <c r="E241" s="61"/>
      <c r="F241" s="61"/>
      <c r="G241" s="61"/>
      <c r="H241" s="61"/>
      <c r="I241" s="61"/>
      <c r="J241" s="54" t="str">
        <f t="shared" si="27"/>
        <v>No Calificar</v>
      </c>
      <c r="K241" s="41" t="str">
        <f t="shared" si="28"/>
        <v>0</v>
      </c>
      <c r="L241" s="58">
        <f t="shared" si="29"/>
        <v>0</v>
      </c>
      <c r="M241" s="14"/>
    </row>
    <row r="242" spans="2:13" x14ac:dyDescent="0.25">
      <c r="B242" s="13"/>
      <c r="C242" s="3" t="s">
        <v>44</v>
      </c>
      <c r="D242" s="33"/>
      <c r="E242" s="61"/>
      <c r="F242" s="61"/>
      <c r="G242" s="61"/>
      <c r="H242" s="61"/>
      <c r="I242" s="61"/>
      <c r="J242" s="54" t="str">
        <f t="shared" si="27"/>
        <v>No Calificar</v>
      </c>
      <c r="K242" s="41" t="str">
        <f t="shared" si="28"/>
        <v>0</v>
      </c>
      <c r="L242" s="58">
        <f t="shared" si="29"/>
        <v>0</v>
      </c>
      <c r="M242" s="14"/>
    </row>
    <row r="243" spans="2:13" x14ac:dyDescent="0.25">
      <c r="B243" s="13"/>
      <c r="C243" s="3" t="s">
        <v>45</v>
      </c>
      <c r="D243" s="33"/>
      <c r="E243" s="61"/>
      <c r="F243" s="61"/>
      <c r="G243" s="61"/>
      <c r="H243" s="61"/>
      <c r="I243" s="61"/>
      <c r="J243" s="54" t="str">
        <f t="shared" si="27"/>
        <v>No Calificar</v>
      </c>
      <c r="K243" s="41" t="str">
        <f t="shared" si="28"/>
        <v>0</v>
      </c>
      <c r="L243" s="58">
        <f t="shared" si="29"/>
        <v>0</v>
      </c>
      <c r="M243" s="14"/>
    </row>
    <row r="244" spans="2:13" x14ac:dyDescent="0.25">
      <c r="B244" s="13"/>
      <c r="C244" s="3" t="s">
        <v>46</v>
      </c>
      <c r="D244" s="33"/>
      <c r="E244" s="61"/>
      <c r="F244" s="61"/>
      <c r="G244" s="61"/>
      <c r="H244" s="61"/>
      <c r="I244" s="61"/>
      <c r="J244" s="54" t="str">
        <f t="shared" si="27"/>
        <v>No Calificar</v>
      </c>
      <c r="K244" s="41" t="str">
        <f t="shared" si="28"/>
        <v>0</v>
      </c>
      <c r="L244" s="58">
        <f t="shared" si="29"/>
        <v>0</v>
      </c>
      <c r="M244" s="14"/>
    </row>
    <row r="245" spans="2:13" x14ac:dyDescent="0.25">
      <c r="B245" s="13"/>
      <c r="C245" s="3" t="s">
        <v>47</v>
      </c>
      <c r="D245" s="33"/>
      <c r="E245" s="61"/>
      <c r="F245" s="61"/>
      <c r="G245" s="61"/>
      <c r="H245" s="61"/>
      <c r="I245" s="61"/>
      <c r="J245" s="54" t="str">
        <f t="shared" si="27"/>
        <v>No Calificar</v>
      </c>
      <c r="K245" s="41" t="str">
        <f t="shared" si="28"/>
        <v>0</v>
      </c>
      <c r="L245" s="58">
        <f t="shared" si="29"/>
        <v>0</v>
      </c>
      <c r="M245" s="14"/>
    </row>
    <row r="246" spans="2:13" x14ac:dyDescent="0.25">
      <c r="B246" s="13"/>
      <c r="C246" s="3" t="s">
        <v>19</v>
      </c>
      <c r="D246" s="33"/>
      <c r="E246" s="61"/>
      <c r="F246" s="61"/>
      <c r="G246" s="61"/>
      <c r="H246" s="61"/>
      <c r="I246" s="61"/>
      <c r="J246" s="54" t="str">
        <f t="shared" si="27"/>
        <v>No Calificar</v>
      </c>
      <c r="K246" s="41" t="str">
        <f t="shared" si="28"/>
        <v>0</v>
      </c>
      <c r="L246" s="58">
        <f t="shared" si="29"/>
        <v>0</v>
      </c>
      <c r="M246" s="14"/>
    </row>
    <row r="247" spans="2:13" ht="15.75" thickBot="1" x14ac:dyDescent="0.3">
      <c r="B247" s="13"/>
      <c r="C247" s="4" t="s">
        <v>48</v>
      </c>
      <c r="D247" s="35"/>
      <c r="E247" s="62"/>
      <c r="F247" s="62"/>
      <c r="G247" s="62"/>
      <c r="H247" s="62"/>
      <c r="I247" s="62"/>
      <c r="J247" s="56" t="str">
        <f t="shared" si="27"/>
        <v>No Calificar</v>
      </c>
      <c r="K247" s="42" t="str">
        <f t="shared" si="28"/>
        <v>0</v>
      </c>
      <c r="L247" s="59">
        <f t="shared" si="29"/>
        <v>0</v>
      </c>
      <c r="M247" s="14"/>
    </row>
    <row r="248" spans="2:13" ht="35.25" thickTop="1" thickBot="1" x14ac:dyDescent="0.3">
      <c r="B248" s="13"/>
      <c r="C248" s="26" t="s">
        <v>22</v>
      </c>
      <c r="D248" s="53" t="str">
        <f>IF(SUM(D235:D247)=100%,"100%","Revise la suma debe ser igual al 100%")</f>
        <v>Revise la suma debe ser igual al 100%</v>
      </c>
      <c r="E248" s="27"/>
      <c r="F248" s="27"/>
      <c r="G248" s="27"/>
      <c r="H248" s="27"/>
      <c r="I248" s="27"/>
      <c r="J248" s="63" t="e">
        <f>+((SUM(E235:E247)*$E$9)+(SUM(F235:F247)*$F$9+(SUM(G235:G247)*$G$9)+(SUM(H235:H247)*$H$9)+(SUM(I235:I247)*$I$9)))/(+SUM(E235:I247))</f>
        <v>#DIV/0!</v>
      </c>
      <c r="K248" s="28"/>
      <c r="L248" s="29" t="str">
        <f>IF(D248="100%",SUM(L235:L247),"Revise Peso")</f>
        <v>Revise Peso</v>
      </c>
      <c r="M248" s="14"/>
    </row>
    <row r="249" spans="2:13" ht="15.75" thickBot="1" x14ac:dyDescent="0.3">
      <c r="B249" s="10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2"/>
    </row>
  </sheetData>
  <sheetProtection password="A688" sheet="1" objects="1" scenarios="1"/>
  <mergeCells count="100">
    <mergeCell ref="C3:L3"/>
    <mergeCell ref="C7:C9"/>
    <mergeCell ref="D7:D9"/>
    <mergeCell ref="E7:I7"/>
    <mergeCell ref="K7:K9"/>
    <mergeCell ref="L7:L9"/>
    <mergeCell ref="F8:H8"/>
    <mergeCell ref="J7:J9"/>
    <mergeCell ref="D5:F5"/>
    <mergeCell ref="I5:K5"/>
    <mergeCell ref="C28:L28"/>
    <mergeCell ref="D30:F30"/>
    <mergeCell ref="I30:K30"/>
    <mergeCell ref="C32:C34"/>
    <mergeCell ref="E32:I32"/>
    <mergeCell ref="J32:J34"/>
    <mergeCell ref="F33:H33"/>
    <mergeCell ref="D32:D34"/>
    <mergeCell ref="K32:K34"/>
    <mergeCell ref="L32:L34"/>
    <mergeCell ref="C53:L53"/>
    <mergeCell ref="D55:F55"/>
    <mergeCell ref="I55:K55"/>
    <mergeCell ref="C57:C59"/>
    <mergeCell ref="D57:D59"/>
    <mergeCell ref="E57:I57"/>
    <mergeCell ref="J57:J59"/>
    <mergeCell ref="K57:K59"/>
    <mergeCell ref="L57:L59"/>
    <mergeCell ref="F58:H58"/>
    <mergeCell ref="C78:L78"/>
    <mergeCell ref="D80:F80"/>
    <mergeCell ref="I80:K80"/>
    <mergeCell ref="C82:C84"/>
    <mergeCell ref="D82:D84"/>
    <mergeCell ref="E82:I82"/>
    <mergeCell ref="J82:J84"/>
    <mergeCell ref="K82:K84"/>
    <mergeCell ref="L82:L84"/>
    <mergeCell ref="F83:H83"/>
    <mergeCell ref="C103:L103"/>
    <mergeCell ref="D105:F105"/>
    <mergeCell ref="I105:K105"/>
    <mergeCell ref="C107:C109"/>
    <mergeCell ref="D107:D109"/>
    <mergeCell ref="E107:I107"/>
    <mergeCell ref="J107:J109"/>
    <mergeCell ref="K107:K109"/>
    <mergeCell ref="L107:L109"/>
    <mergeCell ref="F108:H108"/>
    <mergeCell ref="C128:L128"/>
    <mergeCell ref="D130:F130"/>
    <mergeCell ref="I130:K130"/>
    <mergeCell ref="C132:C134"/>
    <mergeCell ref="D132:D134"/>
    <mergeCell ref="E132:I132"/>
    <mergeCell ref="J132:J134"/>
    <mergeCell ref="K132:K134"/>
    <mergeCell ref="L132:L134"/>
    <mergeCell ref="F133:H133"/>
    <mergeCell ref="C153:L153"/>
    <mergeCell ref="D155:F155"/>
    <mergeCell ref="I155:K155"/>
    <mergeCell ref="C157:C159"/>
    <mergeCell ref="D157:D159"/>
    <mergeCell ref="E157:I157"/>
    <mergeCell ref="J157:J159"/>
    <mergeCell ref="K157:K159"/>
    <mergeCell ref="L157:L159"/>
    <mergeCell ref="F158:H158"/>
    <mergeCell ref="C178:L178"/>
    <mergeCell ref="D180:F180"/>
    <mergeCell ref="I180:K180"/>
    <mergeCell ref="C182:C184"/>
    <mergeCell ref="D182:D184"/>
    <mergeCell ref="E182:I182"/>
    <mergeCell ref="J182:J184"/>
    <mergeCell ref="K182:K184"/>
    <mergeCell ref="L182:L184"/>
    <mergeCell ref="F183:H183"/>
    <mergeCell ref="C203:L203"/>
    <mergeCell ref="D205:F205"/>
    <mergeCell ref="I205:K205"/>
    <mergeCell ref="C207:C209"/>
    <mergeCell ref="D207:D209"/>
    <mergeCell ref="E207:I207"/>
    <mergeCell ref="J207:J209"/>
    <mergeCell ref="K207:K209"/>
    <mergeCell ref="L207:L209"/>
    <mergeCell ref="F208:H208"/>
    <mergeCell ref="C228:L228"/>
    <mergeCell ref="D230:F230"/>
    <mergeCell ref="I230:K230"/>
    <mergeCell ref="C232:C234"/>
    <mergeCell ref="D232:D234"/>
    <mergeCell ref="E232:I232"/>
    <mergeCell ref="J232:J234"/>
    <mergeCell ref="K232:K234"/>
    <mergeCell ref="L232:L234"/>
    <mergeCell ref="F233:H233"/>
  </mergeCells>
  <conditionalFormatting sqref="D23">
    <cfRule type="containsText" dxfId="169" priority="216" operator="containsText" text="Revise">
      <formula>NOT(ISERROR(SEARCH("Revise",D23)))</formula>
    </cfRule>
    <cfRule type="containsText" dxfId="168" priority="217" operator="containsText" text="Ok">
      <formula>NOT(ISERROR(SEARCH("Ok",D23)))</formula>
    </cfRule>
  </conditionalFormatting>
  <conditionalFormatting sqref="D48">
    <cfRule type="containsText" dxfId="167" priority="213" operator="containsText" text="Revise">
      <formula>NOT(ISERROR(SEARCH("Revise",D48)))</formula>
    </cfRule>
    <cfRule type="containsText" dxfId="166" priority="214" operator="containsText" text="Ok">
      <formula>NOT(ISERROR(SEARCH("Ok",D48)))</formula>
    </cfRule>
  </conditionalFormatting>
  <conditionalFormatting sqref="L48">
    <cfRule type="containsText" dxfId="165" priority="212" operator="containsText" text="Revise Peso">
      <formula>NOT(ISERROR(SEARCH("Revise Peso",L48)))</formula>
    </cfRule>
  </conditionalFormatting>
  <conditionalFormatting sqref="D73">
    <cfRule type="containsText" dxfId="164" priority="210" operator="containsText" text="Revise">
      <formula>NOT(ISERROR(SEARCH("Revise",D73)))</formula>
    </cfRule>
    <cfRule type="containsText" dxfId="163" priority="211" operator="containsText" text="Ok">
      <formula>NOT(ISERROR(SEARCH("Ok",D73)))</formula>
    </cfRule>
  </conditionalFormatting>
  <conditionalFormatting sqref="D98">
    <cfRule type="containsText" dxfId="162" priority="207" operator="containsText" text="Revise">
      <formula>NOT(ISERROR(SEARCH("Revise",D98)))</formula>
    </cfRule>
    <cfRule type="containsText" dxfId="161" priority="208" operator="containsText" text="Ok">
      <formula>NOT(ISERROR(SEARCH("Ok",D98)))</formula>
    </cfRule>
  </conditionalFormatting>
  <conditionalFormatting sqref="D123">
    <cfRule type="containsText" dxfId="160" priority="204" operator="containsText" text="Revise">
      <formula>NOT(ISERROR(SEARCH("Revise",D123)))</formula>
    </cfRule>
    <cfRule type="containsText" dxfId="159" priority="205" operator="containsText" text="Ok">
      <formula>NOT(ISERROR(SEARCH("Ok",D123)))</formula>
    </cfRule>
  </conditionalFormatting>
  <conditionalFormatting sqref="D148">
    <cfRule type="containsText" dxfId="158" priority="201" operator="containsText" text="Revise">
      <formula>NOT(ISERROR(SEARCH("Revise",D148)))</formula>
    </cfRule>
    <cfRule type="containsText" dxfId="157" priority="202" operator="containsText" text="Ok">
      <formula>NOT(ISERROR(SEARCH("Ok",D148)))</formula>
    </cfRule>
  </conditionalFormatting>
  <conditionalFormatting sqref="D173">
    <cfRule type="containsText" dxfId="156" priority="198" operator="containsText" text="Revise">
      <formula>NOT(ISERROR(SEARCH("Revise",D173)))</formula>
    </cfRule>
    <cfRule type="containsText" dxfId="155" priority="199" operator="containsText" text="Ok">
      <formula>NOT(ISERROR(SEARCH("Ok",D173)))</formula>
    </cfRule>
  </conditionalFormatting>
  <conditionalFormatting sqref="D198">
    <cfRule type="containsText" dxfId="154" priority="195" operator="containsText" text="Revise">
      <formula>NOT(ISERROR(SEARCH("Revise",D198)))</formula>
    </cfRule>
    <cfRule type="containsText" dxfId="153" priority="196" operator="containsText" text="Ok">
      <formula>NOT(ISERROR(SEARCH("Ok",D198)))</formula>
    </cfRule>
  </conditionalFormatting>
  <conditionalFormatting sqref="D223">
    <cfRule type="containsText" dxfId="152" priority="192" operator="containsText" text="Revise">
      <formula>NOT(ISERROR(SEARCH("Revise",D223)))</formula>
    </cfRule>
    <cfRule type="containsText" dxfId="151" priority="193" operator="containsText" text="Ok">
      <formula>NOT(ISERROR(SEARCH("Ok",D223)))</formula>
    </cfRule>
  </conditionalFormatting>
  <conditionalFormatting sqref="D248">
    <cfRule type="containsText" dxfId="150" priority="189" operator="containsText" text="Revise">
      <formula>NOT(ISERROR(SEARCH("Revise",D248)))</formula>
    </cfRule>
    <cfRule type="containsText" dxfId="149" priority="190" operator="containsText" text="Ok">
      <formula>NOT(ISERROR(SEARCH("Ok",D248)))</formula>
    </cfRule>
  </conditionalFormatting>
  <conditionalFormatting sqref="J36:J47">
    <cfRule type="containsText" dxfId="148" priority="177" operator="containsText" text="Revise">
      <formula>NOT(ISERROR(SEARCH("Revise",J36)))</formula>
    </cfRule>
    <cfRule type="containsText" dxfId="147" priority="178" operator="containsText" text="Ok">
      <formula>NOT(ISERROR(SEARCH("Ok",J36)))</formula>
    </cfRule>
    <cfRule type="colorScale" priority="179">
      <colorScale>
        <cfvo type="percent" val="&quot;ok&quot;"/>
        <cfvo type="percent" val="&quot;Revise&quot;"/>
        <color rgb="FF92D050"/>
        <color rgb="FFFF0000"/>
      </colorScale>
    </cfRule>
  </conditionalFormatting>
  <conditionalFormatting sqref="J36:J47">
    <cfRule type="containsText" dxfId="146" priority="174" operator="containsText" text="Revise">
      <formula>NOT(ISERROR(SEARCH("Revise",J36)))</formula>
    </cfRule>
    <cfRule type="containsText" dxfId="145" priority="175" operator="containsText" text="Ok">
      <formula>NOT(ISERROR(SEARCH("Ok",J36)))</formula>
    </cfRule>
    <cfRule type="colorScale" priority="176">
      <colorScale>
        <cfvo type="percent" val="&quot;ok&quot;"/>
        <cfvo type="percent" val="&quot;Revise&quot;"/>
        <color rgb="FF92D050"/>
        <color rgb="FFFF0000"/>
      </colorScale>
    </cfRule>
  </conditionalFormatting>
  <conditionalFormatting sqref="J36:J47">
    <cfRule type="containsText" dxfId="144" priority="172" operator="containsText" text="No Calificar">
      <formula>NOT(ISERROR(SEARCH("No Calificar",J36)))</formula>
    </cfRule>
    <cfRule type="containsText" dxfId="143" priority="173" operator="containsText" text="Califique">
      <formula>NOT(ISERROR(SEARCH("Califique",J36)))</formula>
    </cfRule>
  </conditionalFormatting>
  <conditionalFormatting sqref="J36:J47">
    <cfRule type="containsText" dxfId="142" priority="171" operator="containsText" text="Correcto">
      <formula>NOT(ISERROR(SEARCH("Correcto",J36)))</formula>
    </cfRule>
  </conditionalFormatting>
  <conditionalFormatting sqref="J35:J47">
    <cfRule type="containsText" dxfId="141" priority="168" operator="containsText" text="Revise">
      <formula>NOT(ISERROR(SEARCH("Revise",J35)))</formula>
    </cfRule>
    <cfRule type="containsText" dxfId="140" priority="169" operator="containsText" text="Ok">
      <formula>NOT(ISERROR(SEARCH("Ok",J35)))</formula>
    </cfRule>
    <cfRule type="colorScale" priority="170">
      <colorScale>
        <cfvo type="percent" val="&quot;ok&quot;"/>
        <cfvo type="percent" val="&quot;Revise&quot;"/>
        <color rgb="FF92D050"/>
        <color rgb="FFFF0000"/>
      </colorScale>
    </cfRule>
  </conditionalFormatting>
  <conditionalFormatting sqref="J35:J47">
    <cfRule type="containsText" dxfId="139" priority="166" operator="containsText" text="No Calificar">
      <formula>NOT(ISERROR(SEARCH("No Calificar",J35)))</formula>
    </cfRule>
    <cfRule type="containsText" dxfId="138" priority="167" operator="containsText" text="Califique">
      <formula>NOT(ISERROR(SEARCH("Califique",J35)))</formula>
    </cfRule>
  </conditionalFormatting>
  <conditionalFormatting sqref="J35:J47">
    <cfRule type="containsText" dxfId="137" priority="165" operator="containsText" text="Correcto">
      <formula>NOT(ISERROR(SEARCH("Correcto",J35)))</formula>
    </cfRule>
  </conditionalFormatting>
  <conditionalFormatting sqref="L35:L47">
    <cfRule type="containsText" dxfId="136" priority="164" operator="containsText" text="Revise Calificación">
      <formula>NOT(ISERROR(SEARCH("Revise Calificación",L35)))</formula>
    </cfRule>
  </conditionalFormatting>
  <conditionalFormatting sqref="L35:L47">
    <cfRule type="containsText" dxfId="135" priority="163" operator="containsText" text="Califique Atractividad">
      <formula>NOT(ISERROR(SEARCH("Califique Atractividad",L35)))</formula>
    </cfRule>
  </conditionalFormatting>
  <conditionalFormatting sqref="J61:J72">
    <cfRule type="containsText" dxfId="134" priority="160" operator="containsText" text="Revise">
      <formula>NOT(ISERROR(SEARCH("Revise",J61)))</formula>
    </cfRule>
    <cfRule type="containsText" dxfId="133" priority="161" operator="containsText" text="Ok">
      <formula>NOT(ISERROR(SEARCH("Ok",J61)))</formula>
    </cfRule>
    <cfRule type="colorScale" priority="162">
      <colorScale>
        <cfvo type="percent" val="&quot;ok&quot;"/>
        <cfvo type="percent" val="&quot;Revise&quot;"/>
        <color rgb="FF92D050"/>
        <color rgb="FFFF0000"/>
      </colorScale>
    </cfRule>
  </conditionalFormatting>
  <conditionalFormatting sqref="J61:J72">
    <cfRule type="containsText" dxfId="132" priority="157" operator="containsText" text="Revise">
      <formula>NOT(ISERROR(SEARCH("Revise",J61)))</formula>
    </cfRule>
    <cfRule type="containsText" dxfId="131" priority="158" operator="containsText" text="Ok">
      <formula>NOT(ISERROR(SEARCH("Ok",J61)))</formula>
    </cfRule>
    <cfRule type="colorScale" priority="159">
      <colorScale>
        <cfvo type="percent" val="&quot;ok&quot;"/>
        <cfvo type="percent" val="&quot;Revise&quot;"/>
        <color rgb="FF92D050"/>
        <color rgb="FFFF0000"/>
      </colorScale>
    </cfRule>
  </conditionalFormatting>
  <conditionalFormatting sqref="J61:J72">
    <cfRule type="containsText" dxfId="130" priority="155" operator="containsText" text="No Calificar">
      <formula>NOT(ISERROR(SEARCH("No Calificar",J61)))</formula>
    </cfRule>
    <cfRule type="containsText" dxfId="129" priority="156" operator="containsText" text="Califique">
      <formula>NOT(ISERROR(SEARCH("Califique",J61)))</formula>
    </cfRule>
  </conditionalFormatting>
  <conditionalFormatting sqref="J61:J72">
    <cfRule type="containsText" dxfId="128" priority="154" operator="containsText" text="Correcto">
      <formula>NOT(ISERROR(SEARCH("Correcto",J61)))</formula>
    </cfRule>
  </conditionalFormatting>
  <conditionalFormatting sqref="J60:J72">
    <cfRule type="containsText" dxfId="127" priority="151" operator="containsText" text="Revise">
      <formula>NOT(ISERROR(SEARCH("Revise",J60)))</formula>
    </cfRule>
    <cfRule type="containsText" dxfId="126" priority="152" operator="containsText" text="Ok">
      <formula>NOT(ISERROR(SEARCH("Ok",J60)))</formula>
    </cfRule>
    <cfRule type="colorScale" priority="153">
      <colorScale>
        <cfvo type="percent" val="&quot;ok&quot;"/>
        <cfvo type="percent" val="&quot;Revise&quot;"/>
        <color rgb="FF92D050"/>
        <color rgb="FFFF0000"/>
      </colorScale>
    </cfRule>
  </conditionalFormatting>
  <conditionalFormatting sqref="J60:J72">
    <cfRule type="containsText" dxfId="125" priority="149" operator="containsText" text="No Calificar">
      <formula>NOT(ISERROR(SEARCH("No Calificar",J60)))</formula>
    </cfRule>
    <cfRule type="containsText" dxfId="124" priority="150" operator="containsText" text="Califique">
      <formula>NOT(ISERROR(SEARCH("Califique",J60)))</formula>
    </cfRule>
  </conditionalFormatting>
  <conditionalFormatting sqref="J60:J72">
    <cfRule type="containsText" dxfId="123" priority="148" operator="containsText" text="Correcto">
      <formula>NOT(ISERROR(SEARCH("Correcto",J60)))</formula>
    </cfRule>
  </conditionalFormatting>
  <conditionalFormatting sqref="L60:L72">
    <cfRule type="containsText" dxfId="122" priority="147" operator="containsText" text="Revise Calificación">
      <formula>NOT(ISERROR(SEARCH("Revise Calificación",L60)))</formula>
    </cfRule>
  </conditionalFormatting>
  <conditionalFormatting sqref="L60:L72">
    <cfRule type="containsText" dxfId="121" priority="146" operator="containsText" text="Califique Atractividad">
      <formula>NOT(ISERROR(SEARCH("Califique Atractividad",L60)))</formula>
    </cfRule>
  </conditionalFormatting>
  <conditionalFormatting sqref="J86:J97">
    <cfRule type="containsText" dxfId="120" priority="143" operator="containsText" text="Revise">
      <formula>NOT(ISERROR(SEARCH("Revise",J86)))</formula>
    </cfRule>
    <cfRule type="containsText" dxfId="119" priority="144" operator="containsText" text="Ok">
      <formula>NOT(ISERROR(SEARCH("Ok",J86)))</formula>
    </cfRule>
    <cfRule type="colorScale" priority="145">
      <colorScale>
        <cfvo type="percent" val="&quot;ok&quot;"/>
        <cfvo type="percent" val="&quot;Revise&quot;"/>
        <color rgb="FF92D050"/>
        <color rgb="FFFF0000"/>
      </colorScale>
    </cfRule>
  </conditionalFormatting>
  <conditionalFormatting sqref="J86:J97">
    <cfRule type="containsText" dxfId="118" priority="140" operator="containsText" text="Revise">
      <formula>NOT(ISERROR(SEARCH("Revise",J86)))</formula>
    </cfRule>
    <cfRule type="containsText" dxfId="117" priority="141" operator="containsText" text="Ok">
      <formula>NOT(ISERROR(SEARCH("Ok",J86)))</formula>
    </cfRule>
    <cfRule type="colorScale" priority="142">
      <colorScale>
        <cfvo type="percent" val="&quot;ok&quot;"/>
        <cfvo type="percent" val="&quot;Revise&quot;"/>
        <color rgb="FF92D050"/>
        <color rgb="FFFF0000"/>
      </colorScale>
    </cfRule>
  </conditionalFormatting>
  <conditionalFormatting sqref="J86:J97">
    <cfRule type="containsText" dxfId="116" priority="138" operator="containsText" text="No Calificar">
      <formula>NOT(ISERROR(SEARCH("No Calificar",J86)))</formula>
    </cfRule>
    <cfRule type="containsText" dxfId="115" priority="139" operator="containsText" text="Califique">
      <formula>NOT(ISERROR(SEARCH("Califique",J86)))</formula>
    </cfRule>
  </conditionalFormatting>
  <conditionalFormatting sqref="J86:J97">
    <cfRule type="containsText" dxfId="114" priority="137" operator="containsText" text="Correcto">
      <formula>NOT(ISERROR(SEARCH("Correcto",J86)))</formula>
    </cfRule>
  </conditionalFormatting>
  <conditionalFormatting sqref="J85:J97">
    <cfRule type="containsText" dxfId="113" priority="134" operator="containsText" text="Revise">
      <formula>NOT(ISERROR(SEARCH("Revise",J85)))</formula>
    </cfRule>
    <cfRule type="containsText" dxfId="112" priority="135" operator="containsText" text="Ok">
      <formula>NOT(ISERROR(SEARCH("Ok",J85)))</formula>
    </cfRule>
    <cfRule type="colorScale" priority="136">
      <colorScale>
        <cfvo type="percent" val="&quot;ok&quot;"/>
        <cfvo type="percent" val="&quot;Revise&quot;"/>
        <color rgb="FF92D050"/>
        <color rgb="FFFF0000"/>
      </colorScale>
    </cfRule>
  </conditionalFormatting>
  <conditionalFormatting sqref="J85:J97">
    <cfRule type="containsText" dxfId="111" priority="132" operator="containsText" text="No Calificar">
      <formula>NOT(ISERROR(SEARCH("No Calificar",J85)))</formula>
    </cfRule>
    <cfRule type="containsText" dxfId="110" priority="133" operator="containsText" text="Califique">
      <formula>NOT(ISERROR(SEARCH("Califique",J85)))</formula>
    </cfRule>
  </conditionalFormatting>
  <conditionalFormatting sqref="J85:J97">
    <cfRule type="containsText" dxfId="109" priority="131" operator="containsText" text="Correcto">
      <formula>NOT(ISERROR(SEARCH("Correcto",J85)))</formula>
    </cfRule>
  </conditionalFormatting>
  <conditionalFormatting sqref="L85:L97">
    <cfRule type="containsText" dxfId="108" priority="130" operator="containsText" text="Revise Calificación">
      <formula>NOT(ISERROR(SEARCH("Revise Calificación",L85)))</formula>
    </cfRule>
  </conditionalFormatting>
  <conditionalFormatting sqref="L85:L97">
    <cfRule type="containsText" dxfId="107" priority="129" operator="containsText" text="Califique Atractividad">
      <formula>NOT(ISERROR(SEARCH("Califique Atractividad",L85)))</formula>
    </cfRule>
  </conditionalFormatting>
  <conditionalFormatting sqref="J111:J122">
    <cfRule type="containsText" dxfId="106" priority="126" operator="containsText" text="Revise">
      <formula>NOT(ISERROR(SEARCH("Revise",J111)))</formula>
    </cfRule>
    <cfRule type="containsText" dxfId="105" priority="127" operator="containsText" text="Ok">
      <formula>NOT(ISERROR(SEARCH("Ok",J111)))</formula>
    </cfRule>
    <cfRule type="colorScale" priority="128">
      <colorScale>
        <cfvo type="percent" val="&quot;ok&quot;"/>
        <cfvo type="percent" val="&quot;Revise&quot;"/>
        <color rgb="FF92D050"/>
        <color rgb="FFFF0000"/>
      </colorScale>
    </cfRule>
  </conditionalFormatting>
  <conditionalFormatting sqref="J111:J122">
    <cfRule type="containsText" dxfId="104" priority="123" operator="containsText" text="Revise">
      <formula>NOT(ISERROR(SEARCH("Revise",J111)))</formula>
    </cfRule>
    <cfRule type="containsText" dxfId="103" priority="124" operator="containsText" text="Ok">
      <formula>NOT(ISERROR(SEARCH("Ok",J111)))</formula>
    </cfRule>
    <cfRule type="colorScale" priority="125">
      <colorScale>
        <cfvo type="percent" val="&quot;ok&quot;"/>
        <cfvo type="percent" val="&quot;Revise&quot;"/>
        <color rgb="FF92D050"/>
        <color rgb="FFFF0000"/>
      </colorScale>
    </cfRule>
  </conditionalFormatting>
  <conditionalFormatting sqref="J111:J122">
    <cfRule type="containsText" dxfId="102" priority="121" operator="containsText" text="No Calificar">
      <formula>NOT(ISERROR(SEARCH("No Calificar",J111)))</formula>
    </cfRule>
    <cfRule type="containsText" dxfId="101" priority="122" operator="containsText" text="Califique">
      <formula>NOT(ISERROR(SEARCH("Califique",J111)))</formula>
    </cfRule>
  </conditionalFormatting>
  <conditionalFormatting sqref="J111:J122">
    <cfRule type="containsText" dxfId="100" priority="120" operator="containsText" text="Correcto">
      <formula>NOT(ISERROR(SEARCH("Correcto",J111)))</formula>
    </cfRule>
  </conditionalFormatting>
  <conditionalFormatting sqref="J110:J122">
    <cfRule type="containsText" dxfId="99" priority="117" operator="containsText" text="Revise">
      <formula>NOT(ISERROR(SEARCH("Revise",J110)))</formula>
    </cfRule>
    <cfRule type="containsText" dxfId="98" priority="118" operator="containsText" text="Ok">
      <formula>NOT(ISERROR(SEARCH("Ok",J110)))</formula>
    </cfRule>
    <cfRule type="colorScale" priority="119">
      <colorScale>
        <cfvo type="percent" val="&quot;ok&quot;"/>
        <cfvo type="percent" val="&quot;Revise&quot;"/>
        <color rgb="FF92D050"/>
        <color rgb="FFFF0000"/>
      </colorScale>
    </cfRule>
  </conditionalFormatting>
  <conditionalFormatting sqref="J110:J122">
    <cfRule type="containsText" dxfId="97" priority="115" operator="containsText" text="No Calificar">
      <formula>NOT(ISERROR(SEARCH("No Calificar",J110)))</formula>
    </cfRule>
    <cfRule type="containsText" dxfId="96" priority="116" operator="containsText" text="Califique">
      <formula>NOT(ISERROR(SEARCH("Califique",J110)))</formula>
    </cfRule>
  </conditionalFormatting>
  <conditionalFormatting sqref="J110:J122">
    <cfRule type="containsText" dxfId="95" priority="114" operator="containsText" text="Correcto">
      <formula>NOT(ISERROR(SEARCH("Correcto",J110)))</formula>
    </cfRule>
  </conditionalFormatting>
  <conditionalFormatting sqref="L110:L122">
    <cfRule type="containsText" dxfId="94" priority="113" operator="containsText" text="Revise Calificación">
      <formula>NOT(ISERROR(SEARCH("Revise Calificación",L110)))</formula>
    </cfRule>
  </conditionalFormatting>
  <conditionalFormatting sqref="L110:L122">
    <cfRule type="containsText" dxfId="93" priority="112" operator="containsText" text="Califique Atractividad">
      <formula>NOT(ISERROR(SEARCH("Califique Atractividad",L110)))</formula>
    </cfRule>
  </conditionalFormatting>
  <conditionalFormatting sqref="J136:J147">
    <cfRule type="containsText" dxfId="92" priority="109" operator="containsText" text="Revise">
      <formula>NOT(ISERROR(SEARCH("Revise",J136)))</formula>
    </cfRule>
    <cfRule type="containsText" dxfId="91" priority="110" operator="containsText" text="Ok">
      <formula>NOT(ISERROR(SEARCH("Ok",J136)))</formula>
    </cfRule>
    <cfRule type="colorScale" priority="111">
      <colorScale>
        <cfvo type="percent" val="&quot;ok&quot;"/>
        <cfvo type="percent" val="&quot;Revise&quot;"/>
        <color rgb="FF92D050"/>
        <color rgb="FFFF0000"/>
      </colorScale>
    </cfRule>
  </conditionalFormatting>
  <conditionalFormatting sqref="J136:J147">
    <cfRule type="containsText" dxfId="90" priority="106" operator="containsText" text="Revise">
      <formula>NOT(ISERROR(SEARCH("Revise",J136)))</formula>
    </cfRule>
    <cfRule type="containsText" dxfId="89" priority="107" operator="containsText" text="Ok">
      <formula>NOT(ISERROR(SEARCH("Ok",J136)))</formula>
    </cfRule>
    <cfRule type="colorScale" priority="108">
      <colorScale>
        <cfvo type="percent" val="&quot;ok&quot;"/>
        <cfvo type="percent" val="&quot;Revise&quot;"/>
        <color rgb="FF92D050"/>
        <color rgb="FFFF0000"/>
      </colorScale>
    </cfRule>
  </conditionalFormatting>
  <conditionalFormatting sqref="J136:J147">
    <cfRule type="containsText" dxfId="88" priority="104" operator="containsText" text="No Calificar">
      <formula>NOT(ISERROR(SEARCH("No Calificar",J136)))</formula>
    </cfRule>
    <cfRule type="containsText" dxfId="87" priority="105" operator="containsText" text="Califique">
      <formula>NOT(ISERROR(SEARCH("Califique",J136)))</formula>
    </cfRule>
  </conditionalFormatting>
  <conditionalFormatting sqref="J136:J147">
    <cfRule type="containsText" dxfId="86" priority="103" operator="containsText" text="Correcto">
      <formula>NOT(ISERROR(SEARCH("Correcto",J136)))</formula>
    </cfRule>
  </conditionalFormatting>
  <conditionalFormatting sqref="J135:J147">
    <cfRule type="containsText" dxfId="85" priority="100" operator="containsText" text="Revise">
      <formula>NOT(ISERROR(SEARCH("Revise",J135)))</formula>
    </cfRule>
    <cfRule type="containsText" dxfId="84" priority="101" operator="containsText" text="Ok">
      <formula>NOT(ISERROR(SEARCH("Ok",J135)))</formula>
    </cfRule>
    <cfRule type="colorScale" priority="102">
      <colorScale>
        <cfvo type="percent" val="&quot;ok&quot;"/>
        <cfvo type="percent" val="&quot;Revise&quot;"/>
        <color rgb="FF92D050"/>
        <color rgb="FFFF0000"/>
      </colorScale>
    </cfRule>
  </conditionalFormatting>
  <conditionalFormatting sqref="J135:J147">
    <cfRule type="containsText" dxfId="83" priority="98" operator="containsText" text="No Calificar">
      <formula>NOT(ISERROR(SEARCH("No Calificar",J135)))</formula>
    </cfRule>
    <cfRule type="containsText" dxfId="82" priority="99" operator="containsText" text="Califique">
      <formula>NOT(ISERROR(SEARCH("Califique",J135)))</formula>
    </cfRule>
  </conditionalFormatting>
  <conditionalFormatting sqref="J135:J147">
    <cfRule type="containsText" dxfId="81" priority="97" operator="containsText" text="Correcto">
      <formula>NOT(ISERROR(SEARCH("Correcto",J135)))</formula>
    </cfRule>
  </conditionalFormatting>
  <conditionalFormatting sqref="L135:L147">
    <cfRule type="containsText" dxfId="80" priority="96" operator="containsText" text="Revise Calificación">
      <formula>NOT(ISERROR(SEARCH("Revise Calificación",L135)))</formula>
    </cfRule>
  </conditionalFormatting>
  <conditionalFormatting sqref="L135:L147">
    <cfRule type="containsText" dxfId="79" priority="95" operator="containsText" text="Califique Atractividad">
      <formula>NOT(ISERROR(SEARCH("Califique Atractividad",L135)))</formula>
    </cfRule>
  </conditionalFormatting>
  <conditionalFormatting sqref="J161:J172">
    <cfRule type="containsText" dxfId="78" priority="92" operator="containsText" text="Revise">
      <formula>NOT(ISERROR(SEARCH("Revise",J161)))</formula>
    </cfRule>
    <cfRule type="containsText" dxfId="77" priority="93" operator="containsText" text="Ok">
      <formula>NOT(ISERROR(SEARCH("Ok",J161)))</formula>
    </cfRule>
    <cfRule type="colorScale" priority="94">
      <colorScale>
        <cfvo type="percent" val="&quot;ok&quot;"/>
        <cfvo type="percent" val="&quot;Revise&quot;"/>
        <color rgb="FF92D050"/>
        <color rgb="FFFF0000"/>
      </colorScale>
    </cfRule>
  </conditionalFormatting>
  <conditionalFormatting sqref="J161:J172">
    <cfRule type="containsText" dxfId="76" priority="89" operator="containsText" text="Revise">
      <formula>NOT(ISERROR(SEARCH("Revise",J161)))</formula>
    </cfRule>
    <cfRule type="containsText" dxfId="75" priority="90" operator="containsText" text="Ok">
      <formula>NOT(ISERROR(SEARCH("Ok",J161)))</formula>
    </cfRule>
    <cfRule type="colorScale" priority="91">
      <colorScale>
        <cfvo type="percent" val="&quot;ok&quot;"/>
        <cfvo type="percent" val="&quot;Revise&quot;"/>
        <color rgb="FF92D050"/>
        <color rgb="FFFF0000"/>
      </colorScale>
    </cfRule>
  </conditionalFormatting>
  <conditionalFormatting sqref="J161:J172">
    <cfRule type="containsText" dxfId="74" priority="87" operator="containsText" text="No Calificar">
      <formula>NOT(ISERROR(SEARCH("No Calificar",J161)))</formula>
    </cfRule>
    <cfRule type="containsText" dxfId="73" priority="88" operator="containsText" text="Califique">
      <formula>NOT(ISERROR(SEARCH("Califique",J161)))</formula>
    </cfRule>
  </conditionalFormatting>
  <conditionalFormatting sqref="J161:J172">
    <cfRule type="containsText" dxfId="72" priority="86" operator="containsText" text="Correcto">
      <formula>NOT(ISERROR(SEARCH("Correcto",J161)))</formula>
    </cfRule>
  </conditionalFormatting>
  <conditionalFormatting sqref="J160:J172">
    <cfRule type="containsText" dxfId="71" priority="83" operator="containsText" text="Revise">
      <formula>NOT(ISERROR(SEARCH("Revise",J160)))</formula>
    </cfRule>
    <cfRule type="containsText" dxfId="70" priority="84" operator="containsText" text="Ok">
      <formula>NOT(ISERROR(SEARCH("Ok",J160)))</formula>
    </cfRule>
    <cfRule type="colorScale" priority="85">
      <colorScale>
        <cfvo type="percent" val="&quot;ok&quot;"/>
        <cfvo type="percent" val="&quot;Revise&quot;"/>
        <color rgb="FF92D050"/>
        <color rgb="FFFF0000"/>
      </colorScale>
    </cfRule>
  </conditionalFormatting>
  <conditionalFormatting sqref="J160:J172">
    <cfRule type="containsText" dxfId="69" priority="81" operator="containsText" text="No Calificar">
      <formula>NOT(ISERROR(SEARCH("No Calificar",J160)))</formula>
    </cfRule>
    <cfRule type="containsText" dxfId="68" priority="82" operator="containsText" text="Califique">
      <formula>NOT(ISERROR(SEARCH("Califique",J160)))</formula>
    </cfRule>
  </conditionalFormatting>
  <conditionalFormatting sqref="J160:J172">
    <cfRule type="containsText" dxfId="67" priority="80" operator="containsText" text="Correcto">
      <formula>NOT(ISERROR(SEARCH("Correcto",J160)))</formula>
    </cfRule>
  </conditionalFormatting>
  <conditionalFormatting sqref="L160:L172">
    <cfRule type="containsText" dxfId="66" priority="79" operator="containsText" text="Revise Calificación">
      <formula>NOT(ISERROR(SEARCH("Revise Calificación",L160)))</formula>
    </cfRule>
  </conditionalFormatting>
  <conditionalFormatting sqref="L160:L172">
    <cfRule type="containsText" dxfId="65" priority="78" operator="containsText" text="Califique Atractividad">
      <formula>NOT(ISERROR(SEARCH("Califique Atractividad",L160)))</formula>
    </cfRule>
  </conditionalFormatting>
  <conditionalFormatting sqref="J186:J197">
    <cfRule type="containsText" dxfId="64" priority="75" operator="containsText" text="Revise">
      <formula>NOT(ISERROR(SEARCH("Revise",J186)))</formula>
    </cfRule>
    <cfRule type="containsText" dxfId="63" priority="76" operator="containsText" text="Ok">
      <formula>NOT(ISERROR(SEARCH("Ok",J186)))</formula>
    </cfRule>
    <cfRule type="colorScale" priority="77">
      <colorScale>
        <cfvo type="percent" val="&quot;ok&quot;"/>
        <cfvo type="percent" val="&quot;Revise&quot;"/>
        <color rgb="FF92D050"/>
        <color rgb="FFFF0000"/>
      </colorScale>
    </cfRule>
  </conditionalFormatting>
  <conditionalFormatting sqref="J186:J197">
    <cfRule type="containsText" dxfId="62" priority="72" operator="containsText" text="Revise">
      <formula>NOT(ISERROR(SEARCH("Revise",J186)))</formula>
    </cfRule>
    <cfRule type="containsText" dxfId="61" priority="73" operator="containsText" text="Ok">
      <formula>NOT(ISERROR(SEARCH("Ok",J186)))</formula>
    </cfRule>
    <cfRule type="colorScale" priority="74">
      <colorScale>
        <cfvo type="percent" val="&quot;ok&quot;"/>
        <cfvo type="percent" val="&quot;Revise&quot;"/>
        <color rgb="FF92D050"/>
        <color rgb="FFFF0000"/>
      </colorScale>
    </cfRule>
  </conditionalFormatting>
  <conditionalFormatting sqref="J186:J197">
    <cfRule type="containsText" dxfId="60" priority="70" operator="containsText" text="No Calificar">
      <formula>NOT(ISERROR(SEARCH("No Calificar",J186)))</formula>
    </cfRule>
    <cfRule type="containsText" dxfId="59" priority="71" operator="containsText" text="Califique">
      <formula>NOT(ISERROR(SEARCH("Califique",J186)))</formula>
    </cfRule>
  </conditionalFormatting>
  <conditionalFormatting sqref="J186:J197">
    <cfRule type="containsText" dxfId="58" priority="69" operator="containsText" text="Correcto">
      <formula>NOT(ISERROR(SEARCH("Correcto",J186)))</formula>
    </cfRule>
  </conditionalFormatting>
  <conditionalFormatting sqref="J185:J197">
    <cfRule type="containsText" dxfId="57" priority="66" operator="containsText" text="Revise">
      <formula>NOT(ISERROR(SEARCH("Revise",J185)))</formula>
    </cfRule>
    <cfRule type="containsText" dxfId="56" priority="67" operator="containsText" text="Ok">
      <formula>NOT(ISERROR(SEARCH("Ok",J185)))</formula>
    </cfRule>
    <cfRule type="colorScale" priority="68">
      <colorScale>
        <cfvo type="percent" val="&quot;ok&quot;"/>
        <cfvo type="percent" val="&quot;Revise&quot;"/>
        <color rgb="FF92D050"/>
        <color rgb="FFFF0000"/>
      </colorScale>
    </cfRule>
  </conditionalFormatting>
  <conditionalFormatting sqref="J185:J197">
    <cfRule type="containsText" dxfId="55" priority="64" operator="containsText" text="No Calificar">
      <formula>NOT(ISERROR(SEARCH("No Calificar",J185)))</formula>
    </cfRule>
    <cfRule type="containsText" dxfId="54" priority="65" operator="containsText" text="Califique">
      <formula>NOT(ISERROR(SEARCH("Califique",J185)))</formula>
    </cfRule>
  </conditionalFormatting>
  <conditionalFormatting sqref="J185:J197">
    <cfRule type="containsText" dxfId="53" priority="63" operator="containsText" text="Correcto">
      <formula>NOT(ISERROR(SEARCH("Correcto",J185)))</formula>
    </cfRule>
  </conditionalFormatting>
  <conditionalFormatting sqref="L185:L197">
    <cfRule type="containsText" dxfId="52" priority="62" operator="containsText" text="Revise Calificación">
      <formula>NOT(ISERROR(SEARCH("Revise Calificación",L185)))</formula>
    </cfRule>
  </conditionalFormatting>
  <conditionalFormatting sqref="L185:L197">
    <cfRule type="containsText" dxfId="51" priority="61" operator="containsText" text="Califique Atractividad">
      <formula>NOT(ISERROR(SEARCH("Califique Atractividad",L185)))</formula>
    </cfRule>
  </conditionalFormatting>
  <conditionalFormatting sqref="J211:J222">
    <cfRule type="containsText" dxfId="50" priority="58" operator="containsText" text="Revise">
      <formula>NOT(ISERROR(SEARCH("Revise",J211)))</formula>
    </cfRule>
    <cfRule type="containsText" dxfId="49" priority="59" operator="containsText" text="Ok">
      <formula>NOT(ISERROR(SEARCH("Ok",J211)))</formula>
    </cfRule>
    <cfRule type="colorScale" priority="60">
      <colorScale>
        <cfvo type="percent" val="&quot;ok&quot;"/>
        <cfvo type="percent" val="&quot;Revise&quot;"/>
        <color rgb="FF92D050"/>
        <color rgb="FFFF0000"/>
      </colorScale>
    </cfRule>
  </conditionalFormatting>
  <conditionalFormatting sqref="J211:J222">
    <cfRule type="containsText" dxfId="48" priority="55" operator="containsText" text="Revise">
      <formula>NOT(ISERROR(SEARCH("Revise",J211)))</formula>
    </cfRule>
    <cfRule type="containsText" dxfId="47" priority="56" operator="containsText" text="Ok">
      <formula>NOT(ISERROR(SEARCH("Ok",J211)))</formula>
    </cfRule>
    <cfRule type="colorScale" priority="57">
      <colorScale>
        <cfvo type="percent" val="&quot;ok&quot;"/>
        <cfvo type="percent" val="&quot;Revise&quot;"/>
        <color rgb="FF92D050"/>
        <color rgb="FFFF0000"/>
      </colorScale>
    </cfRule>
  </conditionalFormatting>
  <conditionalFormatting sqref="J211:J222">
    <cfRule type="containsText" dxfId="46" priority="53" operator="containsText" text="No Calificar">
      <formula>NOT(ISERROR(SEARCH("No Calificar",J211)))</formula>
    </cfRule>
    <cfRule type="containsText" dxfId="45" priority="54" operator="containsText" text="Califique">
      <formula>NOT(ISERROR(SEARCH("Califique",J211)))</formula>
    </cfRule>
  </conditionalFormatting>
  <conditionalFormatting sqref="J211:J222">
    <cfRule type="containsText" dxfId="44" priority="52" operator="containsText" text="Correcto">
      <formula>NOT(ISERROR(SEARCH("Correcto",J211)))</formula>
    </cfRule>
  </conditionalFormatting>
  <conditionalFormatting sqref="J210:J222">
    <cfRule type="containsText" dxfId="43" priority="49" operator="containsText" text="Revise">
      <formula>NOT(ISERROR(SEARCH("Revise",J210)))</formula>
    </cfRule>
    <cfRule type="containsText" dxfId="42" priority="50" operator="containsText" text="Ok">
      <formula>NOT(ISERROR(SEARCH("Ok",J210)))</formula>
    </cfRule>
    <cfRule type="colorScale" priority="51">
      <colorScale>
        <cfvo type="percent" val="&quot;ok&quot;"/>
        <cfvo type="percent" val="&quot;Revise&quot;"/>
        <color rgb="FF92D050"/>
        <color rgb="FFFF0000"/>
      </colorScale>
    </cfRule>
  </conditionalFormatting>
  <conditionalFormatting sqref="J210:J222">
    <cfRule type="containsText" dxfId="41" priority="47" operator="containsText" text="No Calificar">
      <formula>NOT(ISERROR(SEARCH("No Calificar",J210)))</formula>
    </cfRule>
    <cfRule type="containsText" dxfId="40" priority="48" operator="containsText" text="Califique">
      <formula>NOT(ISERROR(SEARCH("Califique",J210)))</formula>
    </cfRule>
  </conditionalFormatting>
  <conditionalFormatting sqref="J210:J222">
    <cfRule type="containsText" dxfId="39" priority="46" operator="containsText" text="Correcto">
      <formula>NOT(ISERROR(SEARCH("Correcto",J210)))</formula>
    </cfRule>
  </conditionalFormatting>
  <conditionalFormatting sqref="L210:L222">
    <cfRule type="containsText" dxfId="38" priority="45" operator="containsText" text="Revise Calificación">
      <formula>NOT(ISERROR(SEARCH("Revise Calificación",L210)))</formula>
    </cfRule>
  </conditionalFormatting>
  <conditionalFormatting sqref="L210:L222">
    <cfRule type="containsText" dxfId="37" priority="44" operator="containsText" text="Califique Atractividad">
      <formula>NOT(ISERROR(SEARCH("Califique Atractividad",L210)))</formula>
    </cfRule>
  </conditionalFormatting>
  <conditionalFormatting sqref="J236:J247">
    <cfRule type="containsText" dxfId="36" priority="41" operator="containsText" text="Revise">
      <formula>NOT(ISERROR(SEARCH("Revise",J236)))</formula>
    </cfRule>
    <cfRule type="containsText" dxfId="35" priority="42" operator="containsText" text="Ok">
      <formula>NOT(ISERROR(SEARCH("Ok",J236)))</formula>
    </cfRule>
    <cfRule type="colorScale" priority="43">
      <colorScale>
        <cfvo type="percent" val="&quot;ok&quot;"/>
        <cfvo type="percent" val="&quot;Revise&quot;"/>
        <color rgb="FF92D050"/>
        <color rgb="FFFF0000"/>
      </colorScale>
    </cfRule>
  </conditionalFormatting>
  <conditionalFormatting sqref="J236:J247">
    <cfRule type="containsText" dxfId="34" priority="38" operator="containsText" text="Revise">
      <formula>NOT(ISERROR(SEARCH("Revise",J236)))</formula>
    </cfRule>
    <cfRule type="containsText" dxfId="33" priority="39" operator="containsText" text="Ok">
      <formula>NOT(ISERROR(SEARCH("Ok",J236)))</formula>
    </cfRule>
    <cfRule type="colorScale" priority="40">
      <colorScale>
        <cfvo type="percent" val="&quot;ok&quot;"/>
        <cfvo type="percent" val="&quot;Revise&quot;"/>
        <color rgb="FF92D050"/>
        <color rgb="FFFF0000"/>
      </colorScale>
    </cfRule>
  </conditionalFormatting>
  <conditionalFormatting sqref="J236:J247">
    <cfRule type="containsText" dxfId="32" priority="36" operator="containsText" text="No Calificar">
      <formula>NOT(ISERROR(SEARCH("No Calificar",J236)))</formula>
    </cfRule>
    <cfRule type="containsText" dxfId="31" priority="37" operator="containsText" text="Califique">
      <formula>NOT(ISERROR(SEARCH("Califique",J236)))</formula>
    </cfRule>
  </conditionalFormatting>
  <conditionalFormatting sqref="J236:J247">
    <cfRule type="containsText" dxfId="30" priority="35" operator="containsText" text="Correcto">
      <formula>NOT(ISERROR(SEARCH("Correcto",J236)))</formula>
    </cfRule>
  </conditionalFormatting>
  <conditionalFormatting sqref="J235:J247">
    <cfRule type="containsText" dxfId="29" priority="32" operator="containsText" text="Revise">
      <formula>NOT(ISERROR(SEARCH("Revise",J235)))</formula>
    </cfRule>
    <cfRule type="containsText" dxfId="28" priority="33" operator="containsText" text="Ok">
      <formula>NOT(ISERROR(SEARCH("Ok",J235)))</formula>
    </cfRule>
    <cfRule type="colorScale" priority="34">
      <colorScale>
        <cfvo type="percent" val="&quot;ok&quot;"/>
        <cfvo type="percent" val="&quot;Revise&quot;"/>
        <color rgb="FF92D050"/>
        <color rgb="FFFF0000"/>
      </colorScale>
    </cfRule>
  </conditionalFormatting>
  <conditionalFormatting sqref="J235:J247">
    <cfRule type="containsText" dxfId="27" priority="30" operator="containsText" text="No Calificar">
      <formula>NOT(ISERROR(SEARCH("No Calificar",J235)))</formula>
    </cfRule>
    <cfRule type="containsText" dxfId="26" priority="31" operator="containsText" text="Califique">
      <formula>NOT(ISERROR(SEARCH("Califique",J235)))</formula>
    </cfRule>
  </conditionalFormatting>
  <conditionalFormatting sqref="J235:J247">
    <cfRule type="containsText" dxfId="25" priority="29" operator="containsText" text="Correcto">
      <formula>NOT(ISERROR(SEARCH("Correcto",J235)))</formula>
    </cfRule>
  </conditionalFormatting>
  <conditionalFormatting sqref="L235:L247">
    <cfRule type="containsText" dxfId="24" priority="28" operator="containsText" text="Revise Calificación">
      <formula>NOT(ISERROR(SEARCH("Revise Calificación",L235)))</formula>
    </cfRule>
  </conditionalFormatting>
  <conditionalFormatting sqref="L235:L247">
    <cfRule type="containsText" dxfId="23" priority="27" operator="containsText" text="Califique Atractividad">
      <formula>NOT(ISERROR(SEARCH("Califique Atractividad",L235)))</formula>
    </cfRule>
  </conditionalFormatting>
  <conditionalFormatting sqref="L23">
    <cfRule type="containsText" dxfId="22" priority="26" operator="containsText" text="Revise Peso">
      <formula>NOT(ISERROR(SEARCH("Revise Peso",L23)))</formula>
    </cfRule>
  </conditionalFormatting>
  <conditionalFormatting sqref="J11:J22">
    <cfRule type="containsText" dxfId="21" priority="23" operator="containsText" text="Revise">
      <formula>NOT(ISERROR(SEARCH("Revise",J11)))</formula>
    </cfRule>
    <cfRule type="containsText" dxfId="20" priority="24" operator="containsText" text="Ok">
      <formula>NOT(ISERROR(SEARCH("Ok",J11)))</formula>
    </cfRule>
    <cfRule type="colorScale" priority="25">
      <colorScale>
        <cfvo type="percent" val="&quot;ok&quot;"/>
        <cfvo type="percent" val="&quot;Revise&quot;"/>
        <color rgb="FF92D050"/>
        <color rgb="FFFF0000"/>
      </colorScale>
    </cfRule>
  </conditionalFormatting>
  <conditionalFormatting sqref="J11:J22">
    <cfRule type="containsText" dxfId="19" priority="20" operator="containsText" text="Revise">
      <formula>NOT(ISERROR(SEARCH("Revise",J11)))</formula>
    </cfRule>
    <cfRule type="containsText" dxfId="18" priority="21" operator="containsText" text="Ok">
      <formula>NOT(ISERROR(SEARCH("Ok",J11)))</formula>
    </cfRule>
    <cfRule type="colorScale" priority="22">
      <colorScale>
        <cfvo type="percent" val="&quot;ok&quot;"/>
        <cfvo type="percent" val="&quot;Revise&quot;"/>
        <color rgb="FF92D050"/>
        <color rgb="FFFF0000"/>
      </colorScale>
    </cfRule>
  </conditionalFormatting>
  <conditionalFormatting sqref="J11:J22">
    <cfRule type="containsText" dxfId="17" priority="18" operator="containsText" text="No Calificar">
      <formula>NOT(ISERROR(SEARCH("No Calificar",J11)))</formula>
    </cfRule>
    <cfRule type="containsText" dxfId="16" priority="19" operator="containsText" text="Califique">
      <formula>NOT(ISERROR(SEARCH("Califique",J11)))</formula>
    </cfRule>
  </conditionalFormatting>
  <conditionalFormatting sqref="J11:J22">
    <cfRule type="containsText" dxfId="15" priority="17" operator="containsText" text="Correcto">
      <formula>NOT(ISERROR(SEARCH("Correcto",J11)))</formula>
    </cfRule>
  </conditionalFormatting>
  <conditionalFormatting sqref="J10:J22">
    <cfRule type="containsText" dxfId="14" priority="14" operator="containsText" text="Revise">
      <formula>NOT(ISERROR(SEARCH("Revise",J10)))</formula>
    </cfRule>
    <cfRule type="containsText" dxfId="13" priority="15" operator="containsText" text="Ok">
      <formula>NOT(ISERROR(SEARCH("Ok",J10)))</formula>
    </cfRule>
    <cfRule type="colorScale" priority="16">
      <colorScale>
        <cfvo type="percent" val="&quot;ok&quot;"/>
        <cfvo type="percent" val="&quot;Revise&quot;"/>
        <color rgb="FF92D050"/>
        <color rgb="FFFF0000"/>
      </colorScale>
    </cfRule>
  </conditionalFormatting>
  <conditionalFormatting sqref="J10:J22">
    <cfRule type="containsText" dxfId="12" priority="12" operator="containsText" text="No Calificar">
      <formula>NOT(ISERROR(SEARCH("No Calificar",J10)))</formula>
    </cfRule>
    <cfRule type="containsText" dxfId="11" priority="13" operator="containsText" text="Califique">
      <formula>NOT(ISERROR(SEARCH("Califique",J10)))</formula>
    </cfRule>
  </conditionalFormatting>
  <conditionalFormatting sqref="J10:J22">
    <cfRule type="containsText" dxfId="10" priority="11" operator="containsText" text="Correcto">
      <formula>NOT(ISERROR(SEARCH("Correcto",J10)))</formula>
    </cfRule>
  </conditionalFormatting>
  <conditionalFormatting sqref="L10:L22">
    <cfRule type="containsText" dxfId="9" priority="10" operator="containsText" text="Revise Calificación">
      <formula>NOT(ISERROR(SEARCH("Revise Calificación",L10)))</formula>
    </cfRule>
  </conditionalFormatting>
  <conditionalFormatting sqref="L10:L22">
    <cfRule type="containsText" dxfId="8" priority="9" operator="containsText" text="Califique Atractividad">
      <formula>NOT(ISERROR(SEARCH("Califique Atractividad",L10)))</formula>
    </cfRule>
  </conditionalFormatting>
  <conditionalFormatting sqref="L73">
    <cfRule type="containsText" dxfId="7" priority="8" operator="containsText" text="Revise Peso">
      <formula>NOT(ISERROR(SEARCH("Revise Peso",L73)))</formula>
    </cfRule>
  </conditionalFormatting>
  <conditionalFormatting sqref="L98">
    <cfRule type="containsText" dxfId="6" priority="7" operator="containsText" text="Revise Peso">
      <formula>NOT(ISERROR(SEARCH("Revise Peso",L98)))</formula>
    </cfRule>
  </conditionalFormatting>
  <conditionalFormatting sqref="L123">
    <cfRule type="containsText" dxfId="5" priority="6" operator="containsText" text="Revise Peso">
      <formula>NOT(ISERROR(SEARCH("Revise Peso",L123)))</formula>
    </cfRule>
  </conditionalFormatting>
  <conditionalFormatting sqref="L148">
    <cfRule type="containsText" dxfId="4" priority="5" operator="containsText" text="Revise Peso">
      <formula>NOT(ISERROR(SEARCH("Revise Peso",L148)))</formula>
    </cfRule>
  </conditionalFormatting>
  <conditionalFormatting sqref="L173">
    <cfRule type="containsText" dxfId="3" priority="4" operator="containsText" text="Revise Peso">
      <formula>NOT(ISERROR(SEARCH("Revise Peso",L173)))</formula>
    </cfRule>
  </conditionalFormatting>
  <conditionalFormatting sqref="L198">
    <cfRule type="containsText" dxfId="2" priority="3" operator="containsText" text="Revise Peso">
      <formula>NOT(ISERROR(SEARCH("Revise Peso",L198)))</formula>
    </cfRule>
  </conditionalFormatting>
  <conditionalFormatting sqref="L223">
    <cfRule type="containsText" dxfId="1" priority="2" operator="containsText" text="Revise Peso">
      <formula>NOT(ISERROR(SEARCH("Revise Peso",L223)))</formula>
    </cfRule>
  </conditionalFormatting>
  <conditionalFormatting sqref="L248">
    <cfRule type="containsText" dxfId="0" priority="1" operator="containsText" text="Revise Peso">
      <formula>NOT(ISERROR(SEARCH("Revise Peso",L248)))</formula>
    </cfRule>
  </conditionalFormatting>
  <dataValidations count="1">
    <dataValidation type="whole" operator="equal" allowBlank="1" showInputMessage="1" showErrorMessage="1" error="Solo debe calificar con el número 1, solo se acepta este valor en cada variable evaluada" sqref="E10:I22 E35:I47 E60:I72 E85:I97 E110:I122 E135:I147 E160:I172 E185:I197 E210:I222 E235:I247" xr:uid="{00000000-0002-0000-0200-000000000000}">
      <formula1>1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N6:O14"/>
  <sheetViews>
    <sheetView topLeftCell="C2" zoomScaleNormal="100" workbookViewId="0">
      <selection activeCell="N13" sqref="N13"/>
    </sheetView>
  </sheetViews>
  <sheetFormatPr baseColWidth="10" defaultColWidth="11.42578125" defaultRowHeight="15" x14ac:dyDescent="0.25"/>
  <cols>
    <col min="1" max="12" width="11.42578125" style="1"/>
    <col min="13" max="13" width="7.85546875" style="1" customWidth="1"/>
    <col min="14" max="16384" width="11.42578125" style="1"/>
  </cols>
  <sheetData>
    <row r="6" spans="14:15" ht="15.75" thickBot="1" x14ac:dyDescent="0.3"/>
    <row r="7" spans="14:15" ht="15.75" thickBot="1" x14ac:dyDescent="0.3">
      <c r="N7" s="17" t="s">
        <v>49</v>
      </c>
      <c r="O7" s="20" t="s">
        <v>50</v>
      </c>
    </row>
    <row r="8" spans="14:15" x14ac:dyDescent="0.25">
      <c r="N8" s="15"/>
      <c r="O8" s="21"/>
    </row>
    <row r="9" spans="14:15" ht="15.75" thickBot="1" x14ac:dyDescent="0.3">
      <c r="O9" s="22"/>
    </row>
    <row r="10" spans="14:15" ht="15.75" thickBot="1" x14ac:dyDescent="0.3">
      <c r="N10" s="18" t="s">
        <v>51</v>
      </c>
      <c r="O10" s="23" t="s">
        <v>52</v>
      </c>
    </row>
    <row r="11" spans="14:15" x14ac:dyDescent="0.25">
      <c r="N11" s="15"/>
      <c r="O11" s="21"/>
    </row>
    <row r="12" spans="14:15" ht="15.75" thickBot="1" x14ac:dyDescent="0.3">
      <c r="O12" s="22"/>
    </row>
    <row r="13" spans="14:15" ht="15.75" thickBot="1" x14ac:dyDescent="0.3">
      <c r="N13" s="19" t="s">
        <v>53</v>
      </c>
      <c r="O13" s="24" t="s">
        <v>54</v>
      </c>
    </row>
    <row r="14" spans="14:15" x14ac:dyDescent="0.25">
      <c r="N14" s="15"/>
      <c r="O14" s="16"/>
    </row>
  </sheetData>
  <sheetProtection password="A688" sheet="1" objects="1" scenarios="1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S20"/>
  <sheetViews>
    <sheetView workbookViewId="0">
      <selection activeCell="G10" sqref="G10:I10"/>
    </sheetView>
  </sheetViews>
  <sheetFormatPr baseColWidth="10" defaultColWidth="11.42578125" defaultRowHeight="15" x14ac:dyDescent="0.25"/>
  <cols>
    <col min="1" max="1" width="2.28515625" style="1" customWidth="1"/>
    <col min="2" max="2" width="3.140625" style="1" customWidth="1"/>
    <col min="3" max="3" width="13" style="1" bestFit="1" customWidth="1"/>
    <col min="4" max="9" width="11.42578125" style="1"/>
    <col min="10" max="10" width="21.140625" style="1" bestFit="1" customWidth="1"/>
    <col min="11" max="11" width="3.140625" style="1" customWidth="1"/>
    <col min="12" max="12" width="5" style="1" customWidth="1"/>
    <col min="13" max="13" width="3.5703125" style="1" customWidth="1"/>
    <col min="14" max="18" width="11.42578125" style="1"/>
    <col min="19" max="19" width="6.140625" style="1" customWidth="1"/>
    <col min="20" max="16384" width="11.42578125" style="1"/>
  </cols>
  <sheetData>
    <row r="1" spans="2:19" ht="15.75" thickBot="1" x14ac:dyDescent="0.3"/>
    <row r="2" spans="2:19" x14ac:dyDescent="0.25">
      <c r="B2" s="7"/>
      <c r="C2" s="8"/>
      <c r="D2" s="8"/>
      <c r="E2" s="8"/>
      <c r="F2" s="8"/>
      <c r="G2" s="8"/>
      <c r="H2" s="8"/>
      <c r="I2" s="8"/>
      <c r="J2" s="8"/>
      <c r="K2" s="9"/>
    </row>
    <row r="3" spans="2:19" ht="15.75" thickBot="1" x14ac:dyDescent="0.3">
      <c r="B3" s="13"/>
      <c r="K3" s="14"/>
    </row>
    <row r="4" spans="2:19" ht="24" thickBot="1" x14ac:dyDescent="0.4">
      <c r="B4" s="13"/>
      <c r="C4" s="113" t="s">
        <v>55</v>
      </c>
      <c r="D4" s="114"/>
      <c r="E4" s="114"/>
      <c r="F4" s="114"/>
      <c r="G4" s="114"/>
      <c r="H4" s="114"/>
      <c r="I4" s="114"/>
      <c r="J4" s="115"/>
      <c r="K4" s="14"/>
    </row>
    <row r="5" spans="2:19" x14ac:dyDescent="0.25">
      <c r="B5" s="13"/>
      <c r="K5" s="14"/>
    </row>
    <row r="6" spans="2:19" ht="15.75" thickBot="1" x14ac:dyDescent="0.3">
      <c r="B6" s="13"/>
      <c r="K6" s="14"/>
    </row>
    <row r="7" spans="2:19" ht="21.75" thickBot="1" x14ac:dyDescent="0.3">
      <c r="B7" s="13"/>
      <c r="C7" s="50" t="s">
        <v>56</v>
      </c>
      <c r="D7" s="124" t="s">
        <v>57</v>
      </c>
      <c r="E7" s="124"/>
      <c r="F7" s="124"/>
      <c r="G7" s="124" t="s">
        <v>58</v>
      </c>
      <c r="H7" s="124"/>
      <c r="I7" s="124"/>
      <c r="J7" s="51" t="s">
        <v>59</v>
      </c>
      <c r="K7" s="14"/>
      <c r="M7" s="7"/>
      <c r="N7" s="8"/>
      <c r="O7" s="8"/>
      <c r="P7" s="8"/>
      <c r="Q7" s="8"/>
      <c r="R7" s="8"/>
      <c r="S7" s="9"/>
    </row>
    <row r="8" spans="2:19" x14ac:dyDescent="0.25">
      <c r="B8" s="13"/>
      <c r="C8" s="44">
        <v>1</v>
      </c>
      <c r="D8" s="118">
        <f>+'ATRACTIVO INDUSTRIA'!D5</f>
        <v>0</v>
      </c>
      <c r="E8" s="119"/>
      <c r="F8" s="120"/>
      <c r="G8" s="121">
        <f>+'ATRACTIVO INDUSTRIA'!I5</f>
        <v>0</v>
      </c>
      <c r="H8" s="122"/>
      <c r="I8" s="123"/>
      <c r="J8" s="45" t="e">
        <f>+G8/$G$18</f>
        <v>#DIV/0!</v>
      </c>
      <c r="K8" s="14"/>
      <c r="M8" s="13"/>
      <c r="S8" s="14"/>
    </row>
    <row r="9" spans="2:19" x14ac:dyDescent="0.25">
      <c r="B9" s="13"/>
      <c r="C9" s="46">
        <v>2</v>
      </c>
      <c r="D9" s="126">
        <f>+'ATRACTIVO INDUSTRIA'!D27</f>
        <v>0</v>
      </c>
      <c r="E9" s="127"/>
      <c r="F9" s="128"/>
      <c r="G9" s="116">
        <f>+'ATRACTIVO INDUSTRIA'!I27</f>
        <v>0</v>
      </c>
      <c r="H9" s="116"/>
      <c r="I9" s="116"/>
      <c r="J9" s="47" t="e">
        <f t="shared" ref="J9:J17" si="0">+G9/$G$18</f>
        <v>#DIV/0!</v>
      </c>
      <c r="K9" s="14"/>
      <c r="M9" s="13"/>
      <c r="S9" s="14"/>
    </row>
    <row r="10" spans="2:19" x14ac:dyDescent="0.25">
      <c r="B10" s="13"/>
      <c r="C10" s="46">
        <v>3</v>
      </c>
      <c r="D10" s="126">
        <f>+'ATRACTIVO INDUSTRIA'!D49</f>
        <v>0</v>
      </c>
      <c r="E10" s="127"/>
      <c r="F10" s="128"/>
      <c r="G10" s="116">
        <f>+'ATRACTIVO INDUSTRIA'!I49</f>
        <v>0</v>
      </c>
      <c r="H10" s="116"/>
      <c r="I10" s="116"/>
      <c r="J10" s="47" t="e">
        <f t="shared" si="0"/>
        <v>#DIV/0!</v>
      </c>
      <c r="K10" s="14"/>
      <c r="M10" s="13"/>
      <c r="S10" s="14"/>
    </row>
    <row r="11" spans="2:19" x14ac:dyDescent="0.25">
      <c r="B11" s="13"/>
      <c r="C11" s="46">
        <v>4</v>
      </c>
      <c r="D11" s="126">
        <f>+'ATRACTIVO INDUSTRIA'!D71</f>
        <v>0</v>
      </c>
      <c r="E11" s="127"/>
      <c r="F11" s="128"/>
      <c r="G11" s="116">
        <f>+'ATRACTIVO INDUSTRIA'!I71</f>
        <v>0</v>
      </c>
      <c r="H11" s="116"/>
      <c r="I11" s="116"/>
      <c r="J11" s="47" t="e">
        <f t="shared" si="0"/>
        <v>#DIV/0!</v>
      </c>
      <c r="K11" s="14"/>
      <c r="M11" s="13"/>
      <c r="S11" s="14"/>
    </row>
    <row r="12" spans="2:19" x14ac:dyDescent="0.25">
      <c r="B12" s="13"/>
      <c r="C12" s="46">
        <v>5</v>
      </c>
      <c r="D12" s="126">
        <f>+'ATRACTIVO INDUSTRIA'!D93</f>
        <v>0</v>
      </c>
      <c r="E12" s="127"/>
      <c r="F12" s="128"/>
      <c r="G12" s="116">
        <f>+'ATRACTIVO INDUSTRIA'!I93</f>
        <v>0</v>
      </c>
      <c r="H12" s="116"/>
      <c r="I12" s="116"/>
      <c r="J12" s="47" t="e">
        <f t="shared" si="0"/>
        <v>#DIV/0!</v>
      </c>
      <c r="K12" s="14"/>
      <c r="M12" s="13"/>
      <c r="S12" s="14"/>
    </row>
    <row r="13" spans="2:19" x14ac:dyDescent="0.25">
      <c r="B13" s="13"/>
      <c r="C13" s="46">
        <v>6</v>
      </c>
      <c r="D13" s="126">
        <f>+'ATRACTIVO INDUSTRIA'!D115</f>
        <v>0</v>
      </c>
      <c r="E13" s="127"/>
      <c r="F13" s="128"/>
      <c r="G13" s="116">
        <f>+'ATRACTIVO INDUSTRIA'!I115</f>
        <v>0</v>
      </c>
      <c r="H13" s="116"/>
      <c r="I13" s="116"/>
      <c r="J13" s="47" t="e">
        <f t="shared" si="0"/>
        <v>#DIV/0!</v>
      </c>
      <c r="K13" s="14"/>
      <c r="M13" s="13"/>
      <c r="S13" s="14"/>
    </row>
    <row r="14" spans="2:19" x14ac:dyDescent="0.25">
      <c r="B14" s="13"/>
      <c r="C14" s="46">
        <v>7</v>
      </c>
      <c r="D14" s="126">
        <f>+'ATRACTIVO INDUSTRIA'!D137</f>
        <v>0</v>
      </c>
      <c r="E14" s="127"/>
      <c r="F14" s="128"/>
      <c r="G14" s="116">
        <f>+'ATRACTIVO INDUSTRIA'!I137</f>
        <v>0</v>
      </c>
      <c r="H14" s="116"/>
      <c r="I14" s="116"/>
      <c r="J14" s="47" t="e">
        <f t="shared" si="0"/>
        <v>#DIV/0!</v>
      </c>
      <c r="K14" s="14"/>
      <c r="M14" s="13"/>
      <c r="S14" s="14"/>
    </row>
    <row r="15" spans="2:19" x14ac:dyDescent="0.25">
      <c r="B15" s="13"/>
      <c r="C15" s="46">
        <v>8</v>
      </c>
      <c r="D15" s="126">
        <f>+'ATRACTIVO INDUSTRIA'!D159</f>
        <v>0</v>
      </c>
      <c r="E15" s="127"/>
      <c r="F15" s="128"/>
      <c r="G15" s="116">
        <f>+'ATRACTIVO INDUSTRIA'!I159</f>
        <v>0</v>
      </c>
      <c r="H15" s="116"/>
      <c r="I15" s="116"/>
      <c r="J15" s="47" t="e">
        <f t="shared" si="0"/>
        <v>#DIV/0!</v>
      </c>
      <c r="K15" s="14"/>
      <c r="M15" s="13"/>
      <c r="S15" s="14"/>
    </row>
    <row r="16" spans="2:19" x14ac:dyDescent="0.25">
      <c r="B16" s="13"/>
      <c r="C16" s="46">
        <v>9</v>
      </c>
      <c r="D16" s="126">
        <f>+'ATRACTIVO INDUSTRIA'!D181</f>
        <v>0</v>
      </c>
      <c r="E16" s="127"/>
      <c r="F16" s="128"/>
      <c r="G16" s="116">
        <f>+'ATRACTIVO INDUSTRIA'!I181</f>
        <v>0</v>
      </c>
      <c r="H16" s="116"/>
      <c r="I16" s="116"/>
      <c r="J16" s="47" t="e">
        <f t="shared" si="0"/>
        <v>#DIV/0!</v>
      </c>
      <c r="K16" s="14"/>
      <c r="M16" s="13"/>
      <c r="S16" s="14"/>
    </row>
    <row r="17" spans="2:19" ht="15.75" thickBot="1" x14ac:dyDescent="0.3">
      <c r="B17" s="13"/>
      <c r="C17" s="48">
        <v>10</v>
      </c>
      <c r="D17" s="131">
        <f>+'ATRACTIVO INDUSTRIA'!D203</f>
        <v>0</v>
      </c>
      <c r="E17" s="132"/>
      <c r="F17" s="133"/>
      <c r="G17" s="117">
        <f>+'ATRACTIVO INDUSTRIA'!I203</f>
        <v>0</v>
      </c>
      <c r="H17" s="117"/>
      <c r="I17" s="117"/>
      <c r="J17" s="49" t="e">
        <f t="shared" si="0"/>
        <v>#DIV/0!</v>
      </c>
      <c r="K17" s="14"/>
      <c r="M17" s="13"/>
      <c r="S17" s="14"/>
    </row>
    <row r="18" spans="2:19" ht="20.25" thickTop="1" thickBot="1" x14ac:dyDescent="0.35">
      <c r="B18" s="13"/>
      <c r="C18" s="129" t="s">
        <v>22</v>
      </c>
      <c r="D18" s="130"/>
      <c r="E18" s="130"/>
      <c r="F18" s="130"/>
      <c r="G18" s="125">
        <f>SUM(G8:I17)</f>
        <v>0</v>
      </c>
      <c r="H18" s="125"/>
      <c r="I18" s="125"/>
      <c r="J18" s="52" t="e">
        <f>SUM(J8:J17)</f>
        <v>#DIV/0!</v>
      </c>
      <c r="K18" s="14"/>
      <c r="M18" s="13"/>
      <c r="S18" s="14"/>
    </row>
    <row r="19" spans="2:19" x14ac:dyDescent="0.25">
      <c r="B19" s="13"/>
      <c r="K19" s="14"/>
      <c r="M19" s="13"/>
      <c r="S19" s="14"/>
    </row>
    <row r="20" spans="2:19" ht="15.75" thickBot="1" x14ac:dyDescent="0.3">
      <c r="B20" s="10"/>
      <c r="C20" s="11"/>
      <c r="D20" s="11"/>
      <c r="E20" s="11"/>
      <c r="F20" s="11"/>
      <c r="G20" s="11"/>
      <c r="H20" s="11"/>
      <c r="I20" s="11"/>
      <c r="J20" s="11"/>
      <c r="K20" s="12"/>
      <c r="M20" s="10"/>
      <c r="N20" s="11"/>
      <c r="O20" s="11"/>
      <c r="P20" s="11"/>
      <c r="Q20" s="11"/>
      <c r="R20" s="11"/>
      <c r="S20" s="12"/>
    </row>
  </sheetData>
  <sheetProtection password="A688" sheet="1" objects="1" scenarios="1"/>
  <mergeCells count="25">
    <mergeCell ref="G18:I18"/>
    <mergeCell ref="D9:F9"/>
    <mergeCell ref="D10:F10"/>
    <mergeCell ref="D11:F11"/>
    <mergeCell ref="D12:F12"/>
    <mergeCell ref="D13:F13"/>
    <mergeCell ref="C18:F18"/>
    <mergeCell ref="G9:I9"/>
    <mergeCell ref="G10:I10"/>
    <mergeCell ref="G11:I11"/>
    <mergeCell ref="G12:I12"/>
    <mergeCell ref="G13:I13"/>
    <mergeCell ref="D14:F14"/>
    <mergeCell ref="D15:F15"/>
    <mergeCell ref="D16:F16"/>
    <mergeCell ref="D17:F17"/>
    <mergeCell ref="C4:J4"/>
    <mergeCell ref="G14:I14"/>
    <mergeCell ref="G15:I15"/>
    <mergeCell ref="G16:I16"/>
    <mergeCell ref="G17:I17"/>
    <mergeCell ref="D8:F8"/>
    <mergeCell ref="G8:I8"/>
    <mergeCell ref="D7:F7"/>
    <mergeCell ref="G7:I7"/>
  </mergeCells>
  <pageMargins left="0.7" right="0.7" top="0.75" bottom="0.75" header="0.3" footer="0.3"/>
  <drawing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0000000-0003-0000-04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'DISTRIBUCIÓN VENTAS'!J8:J8</xm:f>
              <xm:sqref>J8</xm:sqref>
            </x14:sparkline>
            <x14:sparkline>
              <xm:f>'DISTRIBUCIÓN VENTAS'!J9:J9</xm:f>
              <xm:sqref>J9</xm:sqref>
            </x14:sparkline>
            <x14:sparkline>
              <xm:f>'DISTRIBUCIÓN VENTAS'!J10:J10</xm:f>
              <xm:sqref>J10</xm:sqref>
            </x14:sparkline>
            <x14:sparkline>
              <xm:f>'DISTRIBUCIÓN VENTAS'!J11:J11</xm:f>
              <xm:sqref>J11</xm:sqref>
            </x14:sparkline>
            <x14:sparkline>
              <xm:f>'DISTRIBUCIÓN VENTAS'!J12:J12</xm:f>
              <xm:sqref>J12</xm:sqref>
            </x14:sparkline>
            <x14:sparkline>
              <xm:f>'DISTRIBUCIÓN VENTAS'!J13:J13</xm:f>
              <xm:sqref>J13</xm:sqref>
            </x14:sparkline>
            <x14:sparkline>
              <xm:f>'DISTRIBUCIÓN VENTAS'!J14:J14</xm:f>
              <xm:sqref>J14</xm:sqref>
            </x14:sparkline>
            <x14:sparkline>
              <xm:f>'DISTRIBUCIÓN VENTAS'!J15:J15</xm:f>
              <xm:sqref>J15</xm:sqref>
            </x14:sparkline>
            <x14:sparkline>
              <xm:f>'DISTRIBUCIÓN VENTAS'!J16:J16</xm:f>
              <xm:sqref>J16</xm:sqref>
            </x14:sparkline>
            <x14:sparkline>
              <xm:f>'DISTRIBUCIÓN VENTAS'!J17:J17</xm:f>
              <xm:sqref>J17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GENERAL ELECTRIC</vt:lpstr>
      <vt:lpstr>ATRACTIVO INDUSTRIA</vt:lpstr>
      <vt:lpstr>POSICIÓN COMPETITIVA</vt:lpstr>
      <vt:lpstr>GRÁFICA MATRIZ</vt:lpstr>
      <vt:lpstr>DISTRIBUCIÓN VENTAS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FERNANDO RUBIANO</dc:creator>
  <cp:keywords/>
  <dc:description/>
  <cp:lastModifiedBy>RUBIANO ESPINOSA JAVIER FERNANDO</cp:lastModifiedBy>
  <cp:revision/>
  <dcterms:created xsi:type="dcterms:W3CDTF">2016-08-01T16:23:00Z</dcterms:created>
  <dcterms:modified xsi:type="dcterms:W3CDTF">2025-04-22T03:41:36Z</dcterms:modified>
  <cp:category/>
  <cp:contentStatus/>
</cp:coreProperties>
</file>