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User\Downloads\MODELOS EN EXCEL\"/>
    </mc:Choice>
  </mc:AlternateContent>
  <xr:revisionPtr revIDLastSave="0" documentId="13_ncr:1_{64A31FAC-1C7F-4460-A03B-42BBA433D9F7}" xr6:coauthVersionLast="47" xr6:coauthVersionMax="47" xr10:uidLastSave="{00000000-0000-0000-0000-000000000000}"/>
  <workbookProtection workbookAlgorithmName="SHA-512" workbookHashValue="XzPbOexUaCjf7UYdU9nL0g0FWka29f1DXJMn+TalHswbHwbcqlkBTS2Jwsae8qMUMTGzg834f3auUSlYrZ5ueg==" workbookSaltValue="FYK50NeBAm4+UQwgPfZS/w==" workbookSpinCount="100000" lockStructure="1"/>
  <bookViews>
    <workbookView xWindow="-120" yWindow="-120" windowWidth="29040" windowHeight="15840" xr2:uid="{00000000-000D-0000-FFFF-FFFF00000000}"/>
  </bookViews>
  <sheets>
    <sheet name="DIAGNÓSTICO DE MERCADEO" sheetId="18" r:id="rId1"/>
    <sheet name="Hoja4" sheetId="22" r:id="rId2"/>
    <sheet name="Hoja7" sheetId="25" r:id="rId3"/>
    <sheet name="Hoja8" sheetId="26" r:id="rId4"/>
    <sheet name="Hoja9" sheetId="27" r:id="rId5"/>
    <sheet name="Hoja10" sheetId="28" r:id="rId6"/>
    <sheet name="Hoja11" sheetId="29" r:id="rId7"/>
    <sheet name="Hoja16" sheetId="34" r:id="rId8"/>
    <sheet name="Instrucciones" sheetId="24" r:id="rId9"/>
    <sheet name="Planeaciòn de Mercadeo" sheetId="1" r:id="rId10"/>
    <sheet name="Gestiòn de Mercadeo" sheetId="4" r:id="rId11"/>
    <sheet name="Gestiòn de Ventas" sheetId="5" r:id="rId12"/>
    <sheet name="Gestiòn Servicio al Cliente" sheetId="6" r:id="rId13"/>
    <sheet name="TIPO DE EMPRESA" sheetId="19" r:id="rId14"/>
    <sheet name="A" sheetId="30" r:id="rId15"/>
    <sheet name="B" sheetId="31" r:id="rId16"/>
    <sheet name="C" sheetId="32" r:id="rId17"/>
    <sheet name="D" sheetId="33" r:id="rId18"/>
    <sheet name="Empresas con Ptos de Venta" sheetId="7" r:id="rId19"/>
    <sheet name="Empresas Comercializadoras" sheetId="8" r:id="rId20"/>
    <sheet name="Empresas Productoras" sheetId="9" r:id="rId21"/>
    <sheet name="Empresas de Servicios" sheetId="10" r:id="rId22"/>
    <sheet name="Analisis de Resultados" sheetId="11" r:id="rId23"/>
    <sheet name="Gráfica de Resultados" sheetId="21" r:id="rId24"/>
    <sheet name="DEFICIENTE" sheetId="16" r:id="rId25"/>
    <sheet name="REGULAR" sheetId="14" r:id="rId26"/>
    <sheet name="BUENO" sheetId="15" r:id="rId27"/>
    <sheet name="EXCELENTE" sheetId="17" r:id="rId28"/>
    <sheet name="PLAN DE MEJORAMIENTO" sheetId="3" r:id="rId29"/>
  </sheets>
  <definedNames>
    <definedName name="_xlnm._FilterDatabase" localSheetId="28" hidden="1">'PLAN DE MEJORAMIENTO'!$C$5:$O$20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1" l="1"/>
  <c r="M16" i="1" s="1"/>
  <c r="O44" i="10"/>
  <c r="M44" i="10"/>
  <c r="O42" i="10"/>
  <c r="M42" i="10"/>
  <c r="O40" i="10"/>
  <c r="M40" i="10"/>
  <c r="O38" i="10"/>
  <c r="M38" i="10"/>
  <c r="O36" i="10"/>
  <c r="M36" i="10"/>
  <c r="O34" i="10"/>
  <c r="M34" i="10"/>
  <c r="O32" i="10"/>
  <c r="M32" i="10"/>
  <c r="O30" i="10"/>
  <c r="M30" i="10"/>
  <c r="O28" i="10"/>
  <c r="M28" i="10"/>
  <c r="O26" i="10"/>
  <c r="M26" i="10"/>
  <c r="O24" i="10"/>
  <c r="M24" i="10"/>
  <c r="O22" i="10"/>
  <c r="M22" i="10"/>
  <c r="O20" i="10"/>
  <c r="M20" i="10"/>
  <c r="O18" i="10"/>
  <c r="M18" i="10"/>
  <c r="O16" i="10"/>
  <c r="M16" i="10"/>
  <c r="O44" i="9"/>
  <c r="M44" i="9"/>
  <c r="O42" i="9"/>
  <c r="M42" i="9"/>
  <c r="O40" i="9"/>
  <c r="M40" i="9"/>
  <c r="O38" i="9"/>
  <c r="M38" i="9"/>
  <c r="O36" i="9"/>
  <c r="M36" i="9"/>
  <c r="O34" i="9"/>
  <c r="M34" i="9"/>
  <c r="O32" i="9"/>
  <c r="M32" i="9"/>
  <c r="O30" i="9"/>
  <c r="M30" i="9"/>
  <c r="O28" i="9"/>
  <c r="M28" i="9"/>
  <c r="O26" i="9"/>
  <c r="M26" i="9"/>
  <c r="O24" i="9"/>
  <c r="M24" i="9"/>
  <c r="O22" i="9"/>
  <c r="M22" i="9"/>
  <c r="O20" i="9"/>
  <c r="M20" i="9"/>
  <c r="O18" i="9"/>
  <c r="M18" i="9"/>
  <c r="O16" i="9"/>
  <c r="M16" i="9"/>
  <c r="O44" i="8"/>
  <c r="M44" i="8"/>
  <c r="O42" i="8"/>
  <c r="M42" i="8"/>
  <c r="O40" i="8"/>
  <c r="M40" i="8"/>
  <c r="O38" i="8"/>
  <c r="M38" i="8"/>
  <c r="O36" i="8"/>
  <c r="M36" i="8"/>
  <c r="O34" i="8"/>
  <c r="M34" i="8"/>
  <c r="O32" i="8"/>
  <c r="M32" i="8"/>
  <c r="O30" i="8"/>
  <c r="M30" i="8"/>
  <c r="O28" i="8"/>
  <c r="M28" i="8"/>
  <c r="O26" i="8"/>
  <c r="M26" i="8"/>
  <c r="O24" i="8"/>
  <c r="M24" i="8"/>
  <c r="O22" i="8"/>
  <c r="M22" i="8"/>
  <c r="O20" i="8"/>
  <c r="M20" i="8"/>
  <c r="O18" i="8"/>
  <c r="M18" i="8"/>
  <c r="O16" i="8"/>
  <c r="M16" i="8"/>
  <c r="O44" i="7"/>
  <c r="M44" i="7"/>
  <c r="O42" i="7"/>
  <c r="M42" i="7"/>
  <c r="O40" i="7"/>
  <c r="M40" i="7"/>
  <c r="O38" i="7"/>
  <c r="M38" i="7"/>
  <c r="O36" i="7"/>
  <c r="M36" i="7"/>
  <c r="O34" i="7"/>
  <c r="M34" i="7"/>
  <c r="O32" i="7"/>
  <c r="M32" i="7"/>
  <c r="O30" i="7"/>
  <c r="M30" i="7"/>
  <c r="O28" i="7"/>
  <c r="M28" i="7"/>
  <c r="O26" i="7"/>
  <c r="M26" i="7"/>
  <c r="O24" i="7"/>
  <c r="M24" i="7"/>
  <c r="O22" i="7"/>
  <c r="M22" i="7"/>
  <c r="O20" i="7"/>
  <c r="M20" i="7"/>
  <c r="O18" i="7"/>
  <c r="M18" i="7"/>
  <c r="O16" i="7"/>
  <c r="M16" i="7"/>
  <c r="O44" i="6"/>
  <c r="M44" i="6"/>
  <c r="O42" i="6"/>
  <c r="M42" i="6"/>
  <c r="O40" i="6"/>
  <c r="M40" i="6"/>
  <c r="O38" i="6"/>
  <c r="M38" i="6"/>
  <c r="O36" i="6"/>
  <c r="M36" i="6"/>
  <c r="O34" i="6"/>
  <c r="M34" i="6"/>
  <c r="O32" i="6"/>
  <c r="M32" i="6"/>
  <c r="O30" i="6"/>
  <c r="M30" i="6"/>
  <c r="O28" i="6"/>
  <c r="M28" i="6"/>
  <c r="O26" i="6"/>
  <c r="M26" i="6"/>
  <c r="O24" i="6"/>
  <c r="M24" i="6"/>
  <c r="O22" i="6"/>
  <c r="M22" i="6"/>
  <c r="O20" i="6"/>
  <c r="M20" i="6"/>
  <c r="O18" i="6"/>
  <c r="M18" i="6"/>
  <c r="O16" i="6"/>
  <c r="M16" i="6"/>
  <c r="O44" i="5"/>
  <c r="M44" i="5"/>
  <c r="O42" i="5"/>
  <c r="M42" i="5"/>
  <c r="O40" i="5"/>
  <c r="M40" i="5"/>
  <c r="O38" i="5"/>
  <c r="M38" i="5"/>
  <c r="O36" i="5"/>
  <c r="M36" i="5"/>
  <c r="O34" i="5"/>
  <c r="M34" i="5"/>
  <c r="O32" i="5"/>
  <c r="M32" i="5"/>
  <c r="O30" i="5"/>
  <c r="M30" i="5"/>
  <c r="O28" i="5"/>
  <c r="M28" i="5"/>
  <c r="O26" i="5"/>
  <c r="M26" i="5"/>
  <c r="O24" i="5"/>
  <c r="M24" i="5"/>
  <c r="O22" i="5"/>
  <c r="M22" i="5" s="1"/>
  <c r="O20" i="5"/>
  <c r="M20" i="5" s="1"/>
  <c r="O18" i="5"/>
  <c r="M18" i="5"/>
  <c r="O16" i="5"/>
  <c r="M16" i="5"/>
  <c r="O44" i="4"/>
  <c r="M44" i="4"/>
  <c r="O42" i="4"/>
  <c r="M42" i="4"/>
  <c r="O40" i="4"/>
  <c r="M40" i="4"/>
  <c r="O38" i="4"/>
  <c r="M38" i="4"/>
  <c r="O36" i="4"/>
  <c r="M36" i="4"/>
  <c r="O34" i="4"/>
  <c r="M34" i="4"/>
  <c r="O32" i="4"/>
  <c r="M32" i="4"/>
  <c r="O30" i="4"/>
  <c r="M30" i="4"/>
  <c r="O28" i="4"/>
  <c r="M28" i="4"/>
  <c r="O26" i="4"/>
  <c r="M26" i="4"/>
  <c r="O24" i="4"/>
  <c r="M24" i="4"/>
  <c r="O22" i="4"/>
  <c r="M22" i="4"/>
  <c r="O20" i="4"/>
  <c r="M20" i="4"/>
  <c r="O18" i="4"/>
  <c r="M18" i="4"/>
  <c r="O16" i="4"/>
  <c r="M16" i="4" s="1"/>
  <c r="O44" i="1"/>
  <c r="M44" i="1"/>
  <c r="O42" i="1"/>
  <c r="M42" i="1"/>
  <c r="O40" i="1"/>
  <c r="M40" i="1"/>
  <c r="O38" i="1"/>
  <c r="M38" i="1"/>
  <c r="O36" i="1"/>
  <c r="M36" i="1"/>
  <c r="O34" i="1"/>
  <c r="M34" i="1"/>
  <c r="O32" i="1"/>
  <c r="M32" i="1"/>
  <c r="O30" i="1"/>
  <c r="M30" i="1"/>
  <c r="O28" i="1"/>
  <c r="M28" i="1"/>
  <c r="O26" i="1"/>
  <c r="M26" i="1"/>
  <c r="O24" i="1"/>
  <c r="M24" i="1"/>
  <c r="O22" i="1"/>
  <c r="M22" i="1"/>
  <c r="O20" i="1"/>
  <c r="M20" i="1"/>
  <c r="O18" i="1"/>
  <c r="M18" i="1"/>
  <c r="E84" i="10"/>
  <c r="K125" i="3"/>
  <c r="D84" i="10"/>
  <c r="J125" i="3"/>
  <c r="E83" i="10"/>
  <c r="K124" i="3"/>
  <c r="D83" i="10"/>
  <c r="J124" i="3"/>
  <c r="E82" i="10"/>
  <c r="K123" i="3"/>
  <c r="D82" i="10"/>
  <c r="J123" i="3"/>
  <c r="E81" i="10"/>
  <c r="K122" i="3"/>
  <c r="D81" i="10"/>
  <c r="J122" i="3"/>
  <c r="E80" i="10"/>
  <c r="K121" i="3"/>
  <c r="D80" i="10"/>
  <c r="J121" i="3"/>
  <c r="E79" i="10"/>
  <c r="K120" i="3"/>
  <c r="D79" i="10"/>
  <c r="J120" i="3"/>
  <c r="E78" i="10"/>
  <c r="K119" i="3"/>
  <c r="D78" i="10"/>
  <c r="J119" i="3"/>
  <c r="E77" i="10"/>
  <c r="K118" i="3"/>
  <c r="D77" i="10"/>
  <c r="J118" i="3"/>
  <c r="E76" i="10"/>
  <c r="K117" i="3"/>
  <c r="D76" i="10"/>
  <c r="J117" i="3"/>
  <c r="E75" i="10"/>
  <c r="K116" i="3"/>
  <c r="D75" i="10"/>
  <c r="J116" i="3"/>
  <c r="E74" i="10"/>
  <c r="K115" i="3"/>
  <c r="D74" i="10"/>
  <c r="J115" i="3"/>
  <c r="E73" i="10"/>
  <c r="K114" i="3"/>
  <c r="D73" i="10"/>
  <c r="J114" i="3"/>
  <c r="E72" i="10"/>
  <c r="K113" i="3"/>
  <c r="D72" i="10"/>
  <c r="J113" i="3"/>
  <c r="E71" i="10"/>
  <c r="K112" i="3"/>
  <c r="D71" i="10"/>
  <c r="J112" i="3"/>
  <c r="E70" i="10"/>
  <c r="K111" i="3"/>
  <c r="D70" i="10"/>
  <c r="J111" i="3"/>
  <c r="E84" i="9"/>
  <c r="K110" i="3"/>
  <c r="D84" i="9"/>
  <c r="J110" i="3"/>
  <c r="E83" i="9"/>
  <c r="K109" i="3"/>
  <c r="D83" i="9"/>
  <c r="J109" i="3"/>
  <c r="E82" i="9"/>
  <c r="K108" i="3"/>
  <c r="D82" i="9"/>
  <c r="J108" i="3"/>
  <c r="E81" i="9"/>
  <c r="K107" i="3"/>
  <c r="D81" i="9"/>
  <c r="J107" i="3"/>
  <c r="E80" i="9"/>
  <c r="K106" i="3"/>
  <c r="D80" i="9"/>
  <c r="J106" i="3"/>
  <c r="E79" i="9"/>
  <c r="K105" i="3"/>
  <c r="D79" i="9"/>
  <c r="J105" i="3"/>
  <c r="E78" i="9"/>
  <c r="K104" i="3"/>
  <c r="D78" i="9"/>
  <c r="J104" i="3"/>
  <c r="E77" i="9"/>
  <c r="K103" i="3"/>
  <c r="D77" i="9"/>
  <c r="J103" i="3"/>
  <c r="E76" i="9"/>
  <c r="K102" i="3"/>
  <c r="D76" i="9"/>
  <c r="J102" i="3"/>
  <c r="E75" i="9"/>
  <c r="K101" i="3"/>
  <c r="D75" i="9"/>
  <c r="J101" i="3"/>
  <c r="E74" i="9"/>
  <c r="K100" i="3"/>
  <c r="D74" i="9"/>
  <c r="J100" i="3"/>
  <c r="E73" i="9"/>
  <c r="K99" i="3"/>
  <c r="D73" i="9"/>
  <c r="J99" i="3"/>
  <c r="E72" i="9"/>
  <c r="K98" i="3"/>
  <c r="D72" i="9"/>
  <c r="J98" i="3"/>
  <c r="E71" i="9"/>
  <c r="K97" i="3"/>
  <c r="D71" i="9"/>
  <c r="J97" i="3"/>
  <c r="E70" i="9"/>
  <c r="K96" i="3"/>
  <c r="D70" i="9"/>
  <c r="J96" i="3"/>
  <c r="E84" i="8"/>
  <c r="K95" i="3"/>
  <c r="D84" i="8"/>
  <c r="J95" i="3"/>
  <c r="E83" i="8"/>
  <c r="K94" i="3"/>
  <c r="D83" i="8"/>
  <c r="J94" i="3"/>
  <c r="E82" i="8"/>
  <c r="K93" i="3"/>
  <c r="D82" i="8"/>
  <c r="J93" i="3"/>
  <c r="E81" i="8"/>
  <c r="K92" i="3"/>
  <c r="D81" i="8"/>
  <c r="J92" i="3"/>
  <c r="E80" i="8"/>
  <c r="K91" i="3"/>
  <c r="D80" i="8"/>
  <c r="J91" i="3"/>
  <c r="E79" i="8"/>
  <c r="K90" i="3"/>
  <c r="D79" i="8"/>
  <c r="J90" i="3"/>
  <c r="E78" i="8"/>
  <c r="K89" i="3"/>
  <c r="D78" i="8"/>
  <c r="J89" i="3"/>
  <c r="E77" i="8"/>
  <c r="K88" i="3"/>
  <c r="D77" i="8"/>
  <c r="J88" i="3"/>
  <c r="E76" i="8"/>
  <c r="K87" i="3"/>
  <c r="D76" i="8"/>
  <c r="J87" i="3"/>
  <c r="E75" i="8"/>
  <c r="K86" i="3"/>
  <c r="D75" i="8"/>
  <c r="J86" i="3"/>
  <c r="E74" i="8"/>
  <c r="K85" i="3"/>
  <c r="D74" i="8"/>
  <c r="J85" i="3"/>
  <c r="E73" i="8"/>
  <c r="K84" i="3"/>
  <c r="D73" i="8"/>
  <c r="J84" i="3"/>
  <c r="E72" i="8"/>
  <c r="K83" i="3"/>
  <c r="D72" i="8"/>
  <c r="J83" i="3"/>
  <c r="E71" i="8"/>
  <c r="K82" i="3"/>
  <c r="D71" i="8"/>
  <c r="J82" i="3"/>
  <c r="E70" i="8"/>
  <c r="K81" i="3"/>
  <c r="D70" i="8"/>
  <c r="J81" i="3"/>
  <c r="E84" i="7"/>
  <c r="K80" i="3"/>
  <c r="D84" i="7"/>
  <c r="J80" i="3"/>
  <c r="E83" i="7"/>
  <c r="K79" i="3"/>
  <c r="D83" i="7"/>
  <c r="J79" i="3"/>
  <c r="E82" i="7"/>
  <c r="K78" i="3"/>
  <c r="D82" i="7"/>
  <c r="J78" i="3"/>
  <c r="E81" i="7"/>
  <c r="K77" i="3"/>
  <c r="D81" i="7"/>
  <c r="J77" i="3"/>
  <c r="E80" i="7"/>
  <c r="K76" i="3"/>
  <c r="D80" i="7"/>
  <c r="J76" i="3"/>
  <c r="E79" i="7"/>
  <c r="K75" i="3"/>
  <c r="D79" i="7"/>
  <c r="J75" i="3"/>
  <c r="E78" i="7"/>
  <c r="K74" i="3"/>
  <c r="D78" i="7"/>
  <c r="J74" i="3"/>
  <c r="E77" i="7"/>
  <c r="K73" i="3"/>
  <c r="D77" i="7"/>
  <c r="J73" i="3"/>
  <c r="E76" i="7"/>
  <c r="K72" i="3"/>
  <c r="D76" i="7"/>
  <c r="J72" i="3"/>
  <c r="E75" i="7"/>
  <c r="K71" i="3"/>
  <c r="D75" i="7"/>
  <c r="J71" i="3"/>
  <c r="E74" i="7"/>
  <c r="K70" i="3"/>
  <c r="D74" i="7"/>
  <c r="J70" i="3"/>
  <c r="E73" i="7"/>
  <c r="K69" i="3"/>
  <c r="D73" i="7"/>
  <c r="J69" i="3"/>
  <c r="E72" i="7"/>
  <c r="K68" i="3"/>
  <c r="D72" i="7"/>
  <c r="J68" i="3"/>
  <c r="E71" i="7"/>
  <c r="K67" i="3"/>
  <c r="D71" i="7"/>
  <c r="J67" i="3"/>
  <c r="E70" i="7"/>
  <c r="K66" i="3"/>
  <c r="D70" i="7"/>
  <c r="J66" i="3"/>
  <c r="E84" i="6"/>
  <c r="K65" i="3"/>
  <c r="D84" i="6"/>
  <c r="J65" i="3"/>
  <c r="E83" i="6"/>
  <c r="K64" i="3"/>
  <c r="D83" i="6"/>
  <c r="J64" i="3"/>
  <c r="E82" i="6"/>
  <c r="K63" i="3"/>
  <c r="D82" i="6"/>
  <c r="J63" i="3"/>
  <c r="E81" i="6"/>
  <c r="K62" i="3"/>
  <c r="D81" i="6"/>
  <c r="J62" i="3"/>
  <c r="E80" i="6"/>
  <c r="K61" i="3"/>
  <c r="D80" i="6"/>
  <c r="J61" i="3"/>
  <c r="E79" i="6"/>
  <c r="K60" i="3"/>
  <c r="D79" i="6"/>
  <c r="J60" i="3"/>
  <c r="E78" i="6"/>
  <c r="K59" i="3"/>
  <c r="D78" i="6"/>
  <c r="J59" i="3"/>
  <c r="E77" i="6"/>
  <c r="K58" i="3"/>
  <c r="D77" i="6"/>
  <c r="J58" i="3"/>
  <c r="E76" i="6"/>
  <c r="K57" i="3"/>
  <c r="D76" i="6"/>
  <c r="J57" i="3"/>
  <c r="E75" i="6"/>
  <c r="K56" i="3"/>
  <c r="D75" i="6"/>
  <c r="J56" i="3"/>
  <c r="E74" i="6"/>
  <c r="K55" i="3"/>
  <c r="D74" i="6"/>
  <c r="J55" i="3"/>
  <c r="E73" i="6"/>
  <c r="K54" i="3"/>
  <c r="D73" i="6"/>
  <c r="J54" i="3"/>
  <c r="E72" i="6"/>
  <c r="K53" i="3"/>
  <c r="D72" i="6"/>
  <c r="J53" i="3"/>
  <c r="E71" i="6"/>
  <c r="K52" i="3"/>
  <c r="D71" i="6"/>
  <c r="J52" i="3"/>
  <c r="E70" i="6"/>
  <c r="K51" i="3"/>
  <c r="D70" i="6"/>
  <c r="J51" i="3"/>
  <c r="E84" i="5"/>
  <c r="K50" i="3"/>
  <c r="D84" i="5"/>
  <c r="J50" i="3"/>
  <c r="E83" i="5"/>
  <c r="K49" i="3"/>
  <c r="D83" i="5"/>
  <c r="J49" i="3"/>
  <c r="E82" i="5"/>
  <c r="K48" i="3"/>
  <c r="D82" i="5"/>
  <c r="J48" i="3"/>
  <c r="E81" i="5"/>
  <c r="K47" i="3"/>
  <c r="D81" i="5"/>
  <c r="J47" i="3"/>
  <c r="E80" i="5"/>
  <c r="K46" i="3"/>
  <c r="D80" i="5"/>
  <c r="J46" i="3"/>
  <c r="E79" i="5"/>
  <c r="K45" i="3"/>
  <c r="D79" i="5"/>
  <c r="J45" i="3"/>
  <c r="E78" i="5"/>
  <c r="K44" i="3"/>
  <c r="D78" i="5"/>
  <c r="J44" i="3"/>
  <c r="E77" i="5"/>
  <c r="K43" i="3"/>
  <c r="D77" i="5"/>
  <c r="J43" i="3"/>
  <c r="E76" i="5"/>
  <c r="K42" i="3" s="1"/>
  <c r="D76" i="5"/>
  <c r="J42" i="3"/>
  <c r="E75" i="5"/>
  <c r="K41" i="3"/>
  <c r="D75" i="5"/>
  <c r="J41" i="3"/>
  <c r="E74" i="5"/>
  <c r="K40" i="3" s="1"/>
  <c r="D74" i="5"/>
  <c r="J40" i="3"/>
  <c r="E73" i="5"/>
  <c r="K39" i="3"/>
  <c r="D73" i="5"/>
  <c r="J39" i="3"/>
  <c r="E72" i="5"/>
  <c r="K38" i="3"/>
  <c r="D72" i="5"/>
  <c r="J38" i="3"/>
  <c r="E71" i="5"/>
  <c r="K37" i="3"/>
  <c r="D71" i="5"/>
  <c r="J37" i="3"/>
  <c r="E70" i="5"/>
  <c r="K36" i="3"/>
  <c r="D70" i="5"/>
  <c r="J36" i="3"/>
  <c r="E84" i="4"/>
  <c r="K35" i="3"/>
  <c r="D84" i="4"/>
  <c r="J35" i="3"/>
  <c r="E83" i="4"/>
  <c r="K34" i="3"/>
  <c r="D83" i="4"/>
  <c r="J34" i="3"/>
  <c r="E82" i="4"/>
  <c r="K33" i="3"/>
  <c r="D82" i="4"/>
  <c r="J33" i="3"/>
  <c r="E81" i="4"/>
  <c r="K32" i="3"/>
  <c r="D81" i="4"/>
  <c r="J32" i="3"/>
  <c r="E80" i="4"/>
  <c r="K31" i="3"/>
  <c r="D80" i="4"/>
  <c r="J31" i="3"/>
  <c r="E79" i="4"/>
  <c r="K30" i="3"/>
  <c r="D79" i="4"/>
  <c r="J30" i="3"/>
  <c r="E78" i="4"/>
  <c r="K29" i="3"/>
  <c r="D78" i="4"/>
  <c r="J29" i="3"/>
  <c r="E77" i="4"/>
  <c r="K28" i="3"/>
  <c r="D77" i="4"/>
  <c r="J28" i="3"/>
  <c r="E76" i="4"/>
  <c r="K27" i="3"/>
  <c r="D76" i="4"/>
  <c r="J27" i="3"/>
  <c r="E75" i="4"/>
  <c r="K26" i="3"/>
  <c r="D75" i="4"/>
  <c r="J26" i="3"/>
  <c r="E74" i="4"/>
  <c r="K25" i="3"/>
  <c r="D74" i="4"/>
  <c r="J25" i="3"/>
  <c r="E73" i="4"/>
  <c r="K24" i="3"/>
  <c r="D73" i="4"/>
  <c r="J24" i="3"/>
  <c r="E72" i="4"/>
  <c r="K23" i="3"/>
  <c r="D72" i="4"/>
  <c r="J23" i="3"/>
  <c r="E71" i="4"/>
  <c r="K22" i="3"/>
  <c r="D71" i="4"/>
  <c r="J22" i="3"/>
  <c r="E70" i="4"/>
  <c r="K21" i="3"/>
  <c r="D70" i="4"/>
  <c r="J21" i="3"/>
  <c r="J20" i="3"/>
  <c r="J19" i="3"/>
  <c r="J18" i="3"/>
  <c r="J17" i="3"/>
  <c r="J16" i="3"/>
  <c r="J15" i="3"/>
  <c r="J14" i="3"/>
  <c r="E84" i="1"/>
  <c r="K20" i="3"/>
  <c r="E83" i="1"/>
  <c r="K19" i="3"/>
  <c r="E82" i="1"/>
  <c r="K18" i="3"/>
  <c r="E81" i="1"/>
  <c r="K17" i="3"/>
  <c r="E80" i="1"/>
  <c r="K16" i="3"/>
  <c r="E79" i="1"/>
  <c r="K15" i="3"/>
  <c r="E78" i="1"/>
  <c r="K14" i="3"/>
  <c r="E77" i="1"/>
  <c r="K13" i="3"/>
  <c r="E76" i="1"/>
  <c r="K12" i="3"/>
  <c r="E75" i="1"/>
  <c r="K11" i="3"/>
  <c r="E74" i="1"/>
  <c r="K10" i="3"/>
  <c r="E73" i="1"/>
  <c r="K9" i="3"/>
  <c r="E72" i="1"/>
  <c r="K8" i="3"/>
  <c r="E71" i="1"/>
  <c r="K7" i="3"/>
  <c r="E70" i="1"/>
  <c r="K6" i="3" s="1"/>
  <c r="D84" i="1"/>
  <c r="J13" i="3"/>
  <c r="D83" i="1"/>
  <c r="D82" i="1"/>
  <c r="J12" i="3"/>
  <c r="D81" i="1"/>
  <c r="D80" i="1"/>
  <c r="J11" i="3"/>
  <c r="D79" i="1"/>
  <c r="D78" i="1"/>
  <c r="J10" i="3"/>
  <c r="D77" i="1"/>
  <c r="D76" i="1"/>
  <c r="J9" i="3"/>
  <c r="D75" i="1"/>
  <c r="D74" i="1"/>
  <c r="J8" i="3"/>
  <c r="D73" i="1"/>
  <c r="D72" i="1"/>
  <c r="J7" i="3"/>
  <c r="D71" i="1"/>
  <c r="D70" i="1"/>
  <c r="J6" i="3" s="1"/>
  <c r="L46" i="10"/>
  <c r="K46" i="10"/>
  <c r="J46" i="10"/>
  <c r="I46" i="10"/>
  <c r="O46" i="10"/>
  <c r="L46" i="9"/>
  <c r="I46" i="9"/>
  <c r="J46" i="9"/>
  <c r="K46" i="9"/>
  <c r="O46" i="9"/>
  <c r="I48" i="9"/>
  <c r="I53" i="9"/>
  <c r="L46" i="8"/>
  <c r="K46" i="8"/>
  <c r="J46" i="8"/>
  <c r="I46" i="8"/>
  <c r="I48" i="8"/>
  <c r="I53" i="8"/>
  <c r="L46" i="7"/>
  <c r="I46" i="7"/>
  <c r="J46" i="7"/>
  <c r="K46" i="7"/>
  <c r="O46" i="7"/>
  <c r="L46" i="6"/>
  <c r="K46" i="6"/>
  <c r="J46" i="6"/>
  <c r="I46" i="6"/>
  <c r="O46" i="6"/>
  <c r="L46" i="5"/>
  <c r="K46" i="5"/>
  <c r="J46" i="5"/>
  <c r="O46" i="5" s="1"/>
  <c r="I46" i="5"/>
  <c r="L46" i="4"/>
  <c r="O46" i="4" s="1"/>
  <c r="M46" i="4" s="1"/>
  <c r="K46" i="4"/>
  <c r="I48" i="4" s="1"/>
  <c r="I53" i="4" s="1"/>
  <c r="J46" i="4"/>
  <c r="I46" i="4"/>
  <c r="L46" i="1"/>
  <c r="K46" i="1"/>
  <c r="J46" i="1"/>
  <c r="I46" i="1"/>
  <c r="I48" i="7"/>
  <c r="I53" i="7"/>
  <c r="H22" i="19"/>
  <c r="M46" i="10"/>
  <c r="I48" i="10"/>
  <c r="I53" i="10"/>
  <c r="D10" i="11"/>
  <c r="D6010" i="21"/>
  <c r="M12" i="18"/>
  <c r="M46" i="6"/>
  <c r="M46" i="7"/>
  <c r="E22" i="19"/>
  <c r="M46" i="9"/>
  <c r="G22" i="19"/>
  <c r="I48" i="6"/>
  <c r="I53" i="6"/>
  <c r="O46" i="8"/>
  <c r="F6010" i="21"/>
  <c r="E6010" i="21"/>
  <c r="F10" i="11"/>
  <c r="E10" i="11"/>
  <c r="D9" i="11"/>
  <c r="D6009" i="21"/>
  <c r="F22" i="19"/>
  <c r="I22" i="19"/>
  <c r="M15" i="18"/>
  <c r="M46" i="8"/>
  <c r="F6009" i="21"/>
  <c r="E6009" i="21"/>
  <c r="E9" i="11"/>
  <c r="F9" i="11"/>
  <c r="I48" i="5" l="1"/>
  <c r="I53" i="5" s="1"/>
  <c r="D6008" i="21" s="1"/>
  <c r="E6008" i="21" s="1"/>
  <c r="F6008" i="21"/>
  <c r="M46" i="5"/>
  <c r="M9" i="18"/>
  <c r="D7" i="11"/>
  <c r="D6007" i="21"/>
  <c r="M6" i="18"/>
  <c r="I48" i="1"/>
  <c r="I53" i="1" s="1"/>
  <c r="D6006" i="21" s="1"/>
  <c r="O46" i="1"/>
  <c r="D8" i="11" l="1"/>
  <c r="E8" i="11" s="1"/>
  <c r="F7" i="11"/>
  <c r="E7" i="11"/>
  <c r="F6007" i="21"/>
  <c r="E6007" i="21"/>
  <c r="D6" i="11"/>
  <c r="F6" i="11" s="1"/>
  <c r="M46" i="1"/>
  <c r="M3" i="18"/>
  <c r="D6011" i="21"/>
  <c r="F6006" i="21"/>
  <c r="E6006" i="21"/>
  <c r="F8" i="11" l="1"/>
  <c r="D11" i="11"/>
  <c r="F11" i="11" s="1"/>
  <c r="E6" i="11"/>
  <c r="E6011" i="21"/>
  <c r="D6018" i="21"/>
  <c r="M21" i="18" s="1"/>
  <c r="F6011" i="21"/>
  <c r="F6012" i="21"/>
  <c r="F6013" i="21"/>
  <c r="F6014" i="21"/>
  <c r="D20" i="11" l="1"/>
  <c r="M18" i="18" s="1"/>
  <c r="F13" i="11"/>
  <c r="F12" i="11"/>
  <c r="E11" i="11"/>
  <c r="F14" i="11"/>
</calcChain>
</file>

<file path=xl/sharedStrings.xml><?xml version="1.0" encoding="utf-8"?>
<sst xmlns="http://schemas.openxmlformats.org/spreadsheetml/2006/main" count="688" uniqueCount="295">
  <si>
    <t>V.3.16</t>
  </si>
  <si>
    <t>Diseñado por: Javier Fernando Rubiano Espinosa</t>
  </si>
  <si>
    <t>INSTRUCCIONES</t>
  </si>
  <si>
    <t>El modelo de diagnóstico de mercadeo, es una herramienta que le permitirá a los profesionales en mercadeo, empresarios y estudiantes conocer la situación actual de una empresa con respecto a las áreas de mercadeo, ventas y servicio al cliente.</t>
  </si>
  <si>
    <t xml:space="preserve"> Está herramienta está compuesta por 8 pasos, los cuáles deberán ser diligenciados en su totalidad para que el modelo permitá conocer con certeza la situación actual de cada compañía y de está forma poder implementar planes de acción que permitán mejorar el desempeño del área de mercadeo.</t>
  </si>
  <si>
    <r>
      <t>Se debe calificar cada uno de los aspectos de acuerdo a cuatro criterios básicos de evaluación, solamente debe colocarse el número</t>
    </r>
    <r>
      <rPr>
        <sz val="14"/>
        <color theme="1"/>
        <rFont val="Calibri"/>
        <family val="2"/>
        <scheme val="minor"/>
      </rPr>
      <t xml:space="preserve"> </t>
    </r>
    <r>
      <rPr>
        <b/>
        <sz val="14"/>
        <color theme="1"/>
        <rFont val="Calibri"/>
        <family val="2"/>
        <scheme val="minor"/>
      </rPr>
      <t>1</t>
    </r>
    <r>
      <rPr>
        <sz val="10"/>
        <color theme="1"/>
        <rFont val="Calibri"/>
        <family val="2"/>
        <scheme val="minor"/>
      </rPr>
      <t xml:space="preserve"> </t>
    </r>
    <r>
      <rPr>
        <sz val="11"/>
        <color theme="1"/>
        <rFont val="Calibri"/>
        <family val="2"/>
        <scheme val="minor"/>
      </rPr>
      <t>en cada casilla dependiendo la situación actual de dicha variable dentro de la empresa.</t>
    </r>
  </si>
  <si>
    <t>El modelo tiene una serie de alertas que les informará si aún no se ha calificado una variable, si se califico doble,  o si es necesario revisarla.  A su vez encontrará botones que facilitará la navegación dentro del modelo regresando al menú inicial o borrando los datos de toda la hoja.</t>
  </si>
  <si>
    <t>En el menú inicial Usted podrá ver si se completo la actividad, permitiendole continuar con el siguiente paso, ideal que lo realice en el orden propuesto en dicho menú.</t>
  </si>
  <si>
    <r>
      <t>En el paso número 5 que corresponde al tipo de empresa, usted podrá ver la definición de cada una de ellas, y buscar la que más se ajuste a su empresa, este modelo le permitirá trabajar</t>
    </r>
    <r>
      <rPr>
        <b/>
        <sz val="12"/>
        <color theme="1"/>
        <rFont val="Calibri"/>
        <family val="2"/>
        <scheme val="minor"/>
      </rPr>
      <t xml:space="preserve"> un solo</t>
    </r>
    <r>
      <rPr>
        <sz val="11"/>
        <color theme="1"/>
        <rFont val="Calibri"/>
        <family val="2"/>
        <scheme val="minor"/>
      </rPr>
      <t xml:space="preserve"> tipo de empresa, seleccionela y responda las preguntas correspondientes a dicha variable.</t>
    </r>
  </si>
  <si>
    <t>Para finalizar, el modelo  cuenta con un plan de mejoramiento, el cuál le indicará las variables en la que la empresa deberá concentrar su atención, permitiendo priorizar las variables, asignar responsables y definir un tiempo para ejecutarlas.</t>
  </si>
  <si>
    <t>Esperamos que este modelo sea de gran ayuda, podrá descargarlo de la página www.estrategasenmercadeo.com o ingresar al link de youtube ubicado en dicha página y ver el video de explicación, el cuál se llama" diagnostico de mercadeo", si tiene dudas podrá escribir al correo jfrubiano@estrategasenmercadeo.com</t>
  </si>
  <si>
    <t xml:space="preserve">   </t>
  </si>
  <si>
    <t>|</t>
  </si>
  <si>
    <t>Diseñado por:  Javier Fernando Rubiano</t>
  </si>
  <si>
    <t>1. PLANEACIÒN DE MERCADEO</t>
  </si>
  <si>
    <t>Tiene como objetivo evaluar  las competencias, destrezas, actividades y procesos de la empresa en las áreas de planeación y estrategia de mercadeo</t>
  </si>
  <si>
    <t>Nª</t>
  </si>
  <si>
    <t>FACTORES A EVALUAR</t>
  </si>
  <si>
    <t>FUNCIONAMIENTO DE LA EMPRESA</t>
  </si>
  <si>
    <t>NIVEL 1</t>
  </si>
  <si>
    <t>NIVEL 2</t>
  </si>
  <si>
    <t>NIVEL 3</t>
  </si>
  <si>
    <t>NIVEL 4</t>
  </si>
  <si>
    <t>No se ha realizado esta actividad, o no existe actualmente en la empresa</t>
  </si>
  <si>
    <t>Se está iniciando su desarrollo e implementación</t>
  </si>
  <si>
    <t>Se encuentra implementado y en proceso de mejora</t>
  </si>
  <si>
    <t>Funciona muy bien y es un de éxito o fortaleza del negocio</t>
  </si>
  <si>
    <t>Su organización tiene elaborado un Plan de Mercadeo que cubre los procesos comerciales hasta hoy y por lo menos dos años más.</t>
  </si>
  <si>
    <t>Se encuentra claramente definida la visión comercial de la empresa.</t>
  </si>
  <si>
    <t>Se encuentra claramente definida la misión de la compañía.</t>
  </si>
  <si>
    <t>La empresa o negocio cuenta con una definición clara de políticas, valores empresariales, objetivos estratégicos y metas del proceso comercial.</t>
  </si>
  <si>
    <t>Se encuentran claramente definidas las estrategias de desarrollo en productos, mercados (tipos de clientes), canales de venta o distribución, promoción, publicidad y demás variables del proceso comercial.</t>
  </si>
  <si>
    <t>Se tiene una estimación de la demanda pasada, actual y futura de los productos o mercados atendidos por su empresa.</t>
  </si>
  <si>
    <t>Se ha realizado un proceso de seguimiento, recolección de información y análisis de sus competidores.</t>
  </si>
  <si>
    <t>Se ha realizado un análisis de los factores claves de éxito de su negocio con el fin de descubrir debilidades, oportunidades, como empresa.</t>
  </si>
  <si>
    <t>Su empresa hace estudios del comportamiento del consumidor y tendencias del consumo para planear acciones comerciales.</t>
  </si>
  <si>
    <t>Usted obtiene la información necesaria para comparar el crecimiento de su empresa con el del mercado y con el de sus competidores.</t>
  </si>
  <si>
    <t>Su empresa vigila atentamente el mercado de sus proveedores y prevé sus acciones comerciales.</t>
  </si>
  <si>
    <t>Usted observa los mercados y proveedores internacionales detectando oportunidades y amenazas externas.</t>
  </si>
  <si>
    <t>Usted o su empresa han desarrollado conocimiento o habilidades gerenciales en estrategia y planeación del futuro de su empresa. (Prospectiva)</t>
  </si>
  <si>
    <t>Su empresa recolecta información y analiza las variables económicas, socio demográficas, ambientales y culturales que afectan positiva o negativamente su negocio.</t>
  </si>
  <si>
    <t>Su empresa tiene definidos indicadores de gestión del área comercial y de mercadeo que pueden ser evaluados contra los de la competencia.</t>
  </si>
  <si>
    <t>SUBTOTAL</t>
  </si>
  <si>
    <t>TOTAL</t>
  </si>
  <si>
    <t>FACTOR</t>
  </si>
  <si>
    <t>PR 1</t>
  </si>
  <si>
    <t>PR 2</t>
  </si>
  <si>
    <t>2. GESTIÓN DE MERCADEO</t>
  </si>
  <si>
    <t>Tiene como objetivo evaluar  las competencias, destrezas, actividades y procesos de la empresa en el manejo de las variables del mix de mercadeo (producto, precio, promociòn y distribuciòn)</t>
  </si>
  <si>
    <t>La empresa tiene definida una política de precios y descuentos para cada canal de distribución.</t>
  </si>
  <si>
    <t>Se encuentra claramente definida para la fuerza de ventas la estrategia de precios, políticas de descuentos u otras variables</t>
  </si>
  <si>
    <t>Se cuenta con información que permite conocer la rentabilidad por producto.</t>
  </si>
  <si>
    <t>Su empresa desarrolla labores de seguimiento a la competencia en relación con precio, producto, promoción, plaza, publicidad y distribución.</t>
  </si>
  <si>
    <t>Tienen información de ventas por medio de la cual pueden establecer la situación real de los productos en el mercado.</t>
  </si>
  <si>
    <t>Se mantiene en la empresa información de los productos sustitutos con detalles tales como marca, precio, competidor, volúmenes y demás variables con las cuales controlar la competencia.</t>
  </si>
  <si>
    <t>Se han identificado bienes complementarios o que agreguen valor a sus productos o servicios para establecer alianzas estratégicas y promocionales.</t>
  </si>
  <si>
    <t>Tienen planeada la ejecución de estudios relacionados con el producto (imagen, posicionamiento, aceptación).</t>
  </si>
  <si>
    <t>Su empresa estudia y desarrolla permanentemente nuevos usos, aplicaciones y oportunidades comerciales para sus productos o servicios.</t>
  </si>
  <si>
    <t>Cuenta con una estrategia de comunicación, publicidad y medios.</t>
  </si>
  <si>
    <t>Su empresa está desarrollando canales alternos de distribución de los productos/servicio.</t>
  </si>
  <si>
    <t>Se apoya en las acciones emprendidas por sus canales de distribución.</t>
  </si>
  <si>
    <t>Su empresa tiene planeado el desarrollo de algún tipo de herramienta promocional.</t>
  </si>
  <si>
    <t>Se ha definido el tipo de cliente futuro ideal para la empresa y se desarrollan acciones que permitan conquistarlo</t>
  </si>
  <si>
    <t>Desarrolla actividades de entrenamiento sobre los productos y servicios ofrecidos por su empresa, tanto a sus empleados como a los de los canales de distribución.</t>
  </si>
  <si>
    <t>3. GESTIÓN DE VENTAS</t>
  </si>
  <si>
    <t>Tiene como objetivo evaluar  las competencias, destrezas, actividades y procesos de la empresa en planeaciòn de ventas, control y estrategia de ventas.</t>
  </si>
  <si>
    <t>Existe en la empresa una metodología o sistema de planeación y proyección del presupuesto de ventas.</t>
  </si>
  <si>
    <t>En la actualidad se encuentra claramente definido el presupuesto de ventas en términos de cuánto, quién, cómo, cuándo, es responsable de las ventas.</t>
  </si>
  <si>
    <t>En su empresa se encuentran establecidas las cuotas de ventas por persona, por sucursal, por producto, por períodos mensuales, quincenales, diarios.</t>
  </si>
  <si>
    <t>El personal de ventas conoce y ha firmado la aceptación del presupuesto de ventas.</t>
  </si>
  <si>
    <t>Los incentivos de ventas están claramente establecidos y son una realidad en términos de ser: a) razonables, b) competitivos y c) que conserven la fuerza de ventas.</t>
  </si>
  <si>
    <t>Usted o su directivo de ventas tienen definido el grupo objetivo de clientes y en consecuencia, el perfil del vendedor por cada tipo de cliente atendido.</t>
  </si>
  <si>
    <t>Se hacen reuniones de control de ventas (ciclo) en forma periódica para medir y tomar acciones correctivas. El gerente general o propietario es informado de los resultados y detalles.</t>
  </si>
  <si>
    <t>El sistema de bonificaciones e incentivos promueve los objetivos de ventas tales como crecimiento en productos, o clientes, o territorios.</t>
  </si>
  <si>
    <t>El personal de ventas se evalúa formalmente cada periodo, como mecanismo de retroalimentación y control del vendedor.</t>
  </si>
  <si>
    <t>Existen controles, formatos de supervisión y métodos de control diario en las ventas.</t>
  </si>
  <si>
    <t>La efectividad en ventas en su empresa se mide por promedios de ventas por cada vendedor, sucursal, punto de venta, otros.</t>
  </si>
  <si>
    <t>Se mide el crecimiento en ventas por variables tales como vendedor, producto, mercado, tipo de cliente, producto, punto de venta, ciudad o geografía.</t>
  </si>
  <si>
    <t>Se tiene definido un proceso de recolección de información de competencia por medio del personal o función de ventas.</t>
  </si>
  <si>
    <t>Se realizan auditorías de ventas por medio de comprador fantasma o pedidos no reales.</t>
  </si>
  <si>
    <t>En su empresa se tienen definidas tanto las necesidades de entrenamiento en ventas, como el presupuesto y cronograma de entrenamiento.</t>
  </si>
  <si>
    <t>4. GESTIÓN SERVICIO AL CLIENTE</t>
  </si>
  <si>
    <t>Tiene como objetivo evaluar  las competencias, destrezas, actividades y procesos de la empresa en servicio al cliente, fidelizaciòn y retenciòn de clientes.</t>
  </si>
  <si>
    <t>Usted como gerente y el equipo directivo tienen una actitud personal amable y tratan de manera cordial a todos los empleados como actitud de enseñanza de lo que es servicio.</t>
  </si>
  <si>
    <t>Usted o su empresa tienen definidos los procesos de servicio para la atención de clientes.</t>
  </si>
  <si>
    <t>Se tienen definidos los procedimientos para resolver reclamos y quejas de los clientes.</t>
  </si>
  <si>
    <t>Su empresa audita la calidad del servicio al cliente.</t>
  </si>
  <si>
    <t>Se tienen definidas diferentes clases de servicio de acuerdo con los tipos de clientes o perfiles de consumidor. Ejemplo: jóvenes, niños, señoras, ejecutivos.</t>
  </si>
  <si>
    <t>Se realizan mediciones de la satisfacción del cliente en las diferentes actividades del proceso o servicio de su empresa.</t>
  </si>
  <si>
    <t>Su empresa tiene sistemas de comunicación con el cliente y se esfuerza por mantener esa relación.</t>
  </si>
  <si>
    <t>Se realizan promociones de conservación de la clientela. (Premiar al cliente fiel).</t>
  </si>
  <si>
    <t>La empresa otorga premios y beneficios a los empleados que desarrollen ideas, se esmeren o tengan desempeños superiores en la atención de los  clientes.</t>
  </si>
  <si>
    <t>Se han desarrollado sistemas de membresía y conservación de clientes actuales y futuros. (Ejemplo: club de clientes).</t>
  </si>
  <si>
    <t>Usted o su empresa vigilan la competencia en actividades de retención de clientes.</t>
  </si>
  <si>
    <t>Usted o su empresa han hecho cálculos del costo monetario a HOY de perder un cliente. (Valor presente neto de los ingresos futuros de la clientela actual en su vida útil).</t>
  </si>
  <si>
    <t>Usted o su empresa recolectan y almacenan en bases de datos la información personal de los clientes.</t>
  </si>
  <si>
    <t>Usted o su empresa tienen establecido un presupuesto para la capacitación en servicio al cliente por lo menos una vez al año.</t>
  </si>
  <si>
    <t>Usted o su empresa tienen claramente identificados los momentos de verdad. (Un momento de verdad es todo contacto o interacción del cliente o prospecto con cualquier área de la organización que pueda afectar su nivel de percepción o satisfacción).</t>
  </si>
  <si>
    <t xml:space="preserve">5. TIPO DE EMPRESA </t>
  </si>
  <si>
    <t>A</t>
  </si>
  <si>
    <t>B</t>
  </si>
  <si>
    <t>C</t>
  </si>
  <si>
    <t>D</t>
  </si>
  <si>
    <t>A.  Empresas con Puntos de Ventas</t>
  </si>
  <si>
    <t>Aplica para empresas en las que sus ingresos provengan en su mayoria de puntos de ventas propios, almacenes, bodegas, franquicias y similares.</t>
  </si>
  <si>
    <r>
      <t>Si la descripción se ajusta a su empresa haga click en</t>
    </r>
    <r>
      <rPr>
        <b/>
        <sz val="11"/>
        <color theme="1"/>
        <rFont val="Calibri"/>
        <family val="2"/>
        <scheme val="minor"/>
      </rPr>
      <t xml:space="preserve"> Ok</t>
    </r>
    <r>
      <rPr>
        <sz val="11"/>
        <color theme="1"/>
        <rFont val="Calibri"/>
        <family val="2"/>
        <scheme val="minor"/>
      </rPr>
      <t xml:space="preserve">, de lo contrario haga click en </t>
    </r>
    <r>
      <rPr>
        <b/>
        <sz val="11"/>
        <color theme="1"/>
        <rFont val="Calibri"/>
        <family val="2"/>
        <scheme val="minor"/>
      </rPr>
      <t>Menú Empresas</t>
    </r>
    <r>
      <rPr>
        <sz val="11"/>
        <color theme="1"/>
        <rFont val="Calibri"/>
        <family val="2"/>
        <scheme val="minor"/>
      </rPr>
      <t xml:space="preserve"> y evalúe los otros tipos de empresa, hasta que encuentre el que más se ajusta a su compañía.</t>
    </r>
  </si>
  <si>
    <t>B.  Empresas Comercializadoras</t>
  </si>
  <si>
    <t>Aplica para empresas en las que sus ingresos provengan en su mayoria de la comercialización  y distribución de productos o servicios a través de fuerza de ventas que visitan directamente a los clientes.</t>
  </si>
  <si>
    <t>C.  Empresas Productoras</t>
  </si>
  <si>
    <r>
      <t xml:space="preserve">Aplica para empresas en las que sus ingresos provengan en su mayorìa de la producción y  comercialización de bienes </t>
    </r>
    <r>
      <rPr>
        <b/>
        <sz val="14"/>
        <color theme="1"/>
        <rFont val="Calibri"/>
        <family val="2"/>
        <scheme val="minor"/>
      </rPr>
      <t>industriales</t>
    </r>
    <r>
      <rPr>
        <sz val="14"/>
        <color theme="1"/>
        <rFont val="Calibri"/>
        <family val="2"/>
        <scheme val="minor"/>
      </rPr>
      <t>, materias primas y bienes intermedios no masivos.</t>
    </r>
  </si>
  <si>
    <t>D.  Empresas de Servicios</t>
  </si>
  <si>
    <t xml:space="preserve">Aplica para empresas en las que sus ingresos provengan en su mayorìa del desarrollo, prestación  y  comercialización de servicios. </t>
  </si>
  <si>
    <t>A.   EMPRESAS CON PUNTOS DE VENTAS</t>
  </si>
  <si>
    <t>La empresa tiene una clara definición del esquema de exhibición de los productos dado el perfil de los consumidores o clientes potenciales.</t>
  </si>
  <si>
    <t>La empresa se ha capacitado o desarrollado conocimiento en nuevas tendencias y técnicas de exhibición y vitrinismo.</t>
  </si>
  <si>
    <t>Se tienen incentivos promocionales para garantizar la rotación del inventario en los puntos de distribución.</t>
  </si>
  <si>
    <t>Se tiene planeada y desarrollada una estrategia de material promocional, merchandising y en general, esquemas de apoyo a la venta en el punto de venta.</t>
  </si>
  <si>
    <t>Existe un análisis del flujo de tráfico de las personas dentro del punto de venta y la distribución del almacén obedece a dicho análisis.</t>
  </si>
  <si>
    <t>Se entrena al personal de ventas en sistemas de exhibición, atención al cliente y cierre de ventas.</t>
  </si>
  <si>
    <t>Se realizan promociones de punto de venta orientadas al manejo de inventarios y ventas de temporada.</t>
  </si>
  <si>
    <t>Se cuenta con un análisis de rentabilidad de los productos, detallado por cada uno de los puntos de venta.</t>
  </si>
  <si>
    <t>Se cuenta con sistemas de contabilidad o información que permiten verificar el nivel de ventas y la rentabilidad por cada metro cuadrado del punto de venta.</t>
  </si>
  <si>
    <t>Se participa en la realización de ferias, promociones de barrio, centro comercial; en general, se apoyan procesos de generación de clientes.</t>
  </si>
  <si>
    <t>Se tiene definida una estrategia de comercialización de los productos vía Internet u otros medios alternativos.</t>
  </si>
  <si>
    <t>Se ejecutan llamadas de telemercadeo, correos masivos, promoción de ventas, anuncio de nuevas colecciones para avanzar en el proceso comercial y no esperar que el cliente les visite.</t>
  </si>
  <si>
    <t>En el momento de la venta se realiza el proceso de recolección de información del cliente y se mantiene / actualiza dicha base de datos.</t>
  </si>
  <si>
    <t>En la empresa se tienen establecidos procedimientos de llamadas o sistemas de posventa, para verificar la satisfacción de los clientes o generación de nuevas ventas.</t>
  </si>
  <si>
    <t>Se cuenta con una estrategia de servicio en la venta que suministra valores agregados al cliente.</t>
  </si>
  <si>
    <t>B. EMPRESAS COMERCIALIZADORAS Y/O DISTRIBUIDORAS</t>
  </si>
  <si>
    <t>Aplica para empresas en las que sus ingresos provengan en su mayoria de la comercializaciòn  y distribuciòn de productos o servicios a travès de fuerza de ventas que visitan directamente a los clientes.</t>
  </si>
  <si>
    <t>Se tienen en la empresa definidos los territorios de ventas, con el objetivo de lograr el máximo cubrimiento del mercado.</t>
  </si>
  <si>
    <t>Se tienen en la empresa sistemas de información que provean listados de territorios, zonificación, e indicadores de resultados de las ventas del día anterior.</t>
  </si>
  <si>
    <t>Se tiene en la empresa formatos de reporte diario de ventas para evaluar efectividad en ventas, promedio de visitas, promedio de ventas, clientes nuevos y demás mediciones de los vendedores y territorios.</t>
  </si>
  <si>
    <t>Se mantiene actualizada una base de datos de los clientes y se tienen clasificados según su importancia en ventas (segmentación por ABC de las ventas).</t>
  </si>
  <si>
    <t>Se cuenta con sistemas de información que permiten medir el grado de eficiencia de los vendedores en forma automática.</t>
  </si>
  <si>
    <t>Se tienen en la empresa incentivos de ventas que garantizan el cumplimiento de la cuota de ventas en cuanto a la variedad de productos. Cumplimiento de cuotas por producto y referencia.</t>
  </si>
  <si>
    <t>Se cuenta con personal de ventas seleccionado y entrenado para reemplazos, posibles renuncias e imprevistos.</t>
  </si>
  <si>
    <t>Los gastos de ventas se contabilizan detalladamente para su control y seguimiento.</t>
  </si>
  <si>
    <t>Se hacen actividades de promoción hacia el consumidor final tales como eventos, relaciones públicas y promociones.</t>
  </si>
  <si>
    <t>Se apoya al canal por medio de entrenamiento a los vendedores del canal, apoyo logístico, entrenamiento en los productos.</t>
  </si>
  <si>
    <t>Se sabe cual es la rentabilidad de los productos por cada canal de distribución y se planea la estructura de costos.</t>
  </si>
  <si>
    <t>Se investiga la escala salarial de los vendedores de la competencia con el fin de mantenerse actualizados y competitivos en los salarios de los vendedores.</t>
  </si>
  <si>
    <t>Se visita a los clientes por parte de la gerencia de ventas o su similar en forma periódica, con el fin de auditar el proceso de la venta y estrechar relaciones con los clientes.</t>
  </si>
  <si>
    <t>Se tiene un sistema de información de ventas en donde se registra la historia de cada cliente y los detalles de sus compras por cada producto, referencia, etc.</t>
  </si>
  <si>
    <t>Se tiene desarrollado un plan de acción para crecer en términos de más clientes, otras geografías, diferentes tipos de clientes.</t>
  </si>
  <si>
    <t>C.  EMPRESAS PRODUCTORAS Y COMERCIALIZADORAS DE BIENES INDUSTRIALES.</t>
  </si>
  <si>
    <t>Aplica para empresas en las que sus ingresos provengan en su mayorìa de la producciòn y  comercializaciòn de bienes industriales, materias primas y bienes intermedios no masivos.</t>
  </si>
  <si>
    <t>Los productos que usted ofrece poseen características y beneficios que lo diferencian de la competencia.</t>
  </si>
  <si>
    <t>El vendedor de sus productos industriales o materias primas, es idóneo, conoce el producto y tiene el perfil deseado para atender el tipo de clientes.</t>
  </si>
  <si>
    <t>Su empresa suministra asesoría al cliente no sólo en el producto vendido, sino también en su uso y aplicaciones.</t>
  </si>
  <si>
    <t>Se suministra soporte técnico y garantías que permitan que los clientes usen o consuman los productos con un alto nivel de satisfacción.</t>
  </si>
  <si>
    <t>Se otorga entrenamiento técnico a la fuerza de ventas y en algunos casos a los operarios o usuarios de los clientes.</t>
  </si>
  <si>
    <t>Se conoce en qué consiste el negocio de los clientes, sus características y se tiene claramente definido cómo la empresa provee valor agregado al negocio del cliente.</t>
  </si>
  <si>
    <t>Se incluye al cliente en el proceso de desarrollo del producto, para que él mismo cumpla con las mejores expectativas de calidad y satisfacción.</t>
  </si>
  <si>
    <t>Se conoce la estructura de costos de la industria de forma tal que se conocen los aspectos sobre los cuales se puede ser eficiente y competitivo en precios.</t>
  </si>
  <si>
    <t>Se tiene planeada y se ejecuta una estrategia de venta con cada uno de los actores del proceso comercial en el cliente, ejemplo departamentos de compras, sistemas, financiero, mercadeo.</t>
  </si>
  <si>
    <t>Se conoce la competencia en variables relacionadas con el soporte técnico suministrado, garantías y variables que afectan la toma de decisión de compra en los clientes.</t>
  </si>
  <si>
    <t>Se tiene definida y estructurada una estrategia de soporte al cliente o distribuidor para los productos vía Internet.</t>
  </si>
  <si>
    <t>Se trabaja o colabora en forma conjunta con otros competidores para lograr acciones de cooperación y sinergia como gremio.</t>
  </si>
  <si>
    <t>Se asigna un presupuesto de ventas a temas relacionados con investigación, desarrollo y mejora de productos.</t>
  </si>
  <si>
    <t>Se cuenta con una medición de la fidelidad de los clientes con la empresa, marca, producto.</t>
  </si>
  <si>
    <t>Se simulan compras internacionales con el objetivo de medir precios, y en general, hacer seguimiento a los competidores internacionales.</t>
  </si>
  <si>
    <t>D.  EMPRESAS PRESTADORAS DE SERVICIOS</t>
  </si>
  <si>
    <t>Aplica para empresas en las que sus ingresos provengan en su mayorìa del desarrollo, prestación  y  comercializaciòn de servicios.</t>
  </si>
  <si>
    <t>Su empresa tiene definido un valor agregado en los servicios comparados con el servicio prestado por los competidores.</t>
  </si>
  <si>
    <t>En su empresa como filosofía de trabajo existe un propósito de sobrepasar continuamente las expectativas de servicio esperadas por el cliente.</t>
  </si>
  <si>
    <t>Se hacen llamadas o contactos periódicos con los clientes para estrechar lazos de la relación comercial.</t>
  </si>
  <si>
    <t>Se cuenta con una pagina web en donde los usuarios puedan consultar, actualizar información, colocar quejas de servicios y en general, comunicarse con la empresa.</t>
  </si>
  <si>
    <t>En su empresa existe un plan de entrenamiento y sensibilización de la actitud de servicio y motivación del personal que presta los servicios.</t>
  </si>
  <si>
    <t>Se ha desarrollado un completo manual de funciones de servicio con una clara convicción de la orientación hacia el cliente interno y externo en la redacción del mismo.</t>
  </si>
  <si>
    <t>En su empresa se encuentran documentados los sistemas yprocedimientos de acciones de garantías ante eventuales reclamos en la prestación de los servicios.</t>
  </si>
  <si>
    <t>En la empresa existe un documento con los protocolos y estándares de servicio. Es decir, los servicios se prestan en la misma forma en el 100% de los clientes.</t>
  </si>
  <si>
    <t>Su empresa tiene desarrollados y actualizados los manuales de servicio. Ej. Esquema de atención telefónica.</t>
  </si>
  <si>
    <t>Se cuenta con sistemas de interacción con el cliente o usuario final para medir constantemente la aceptación y cambios que requieren los servicios.</t>
  </si>
  <si>
    <t>Se trasmiten a todo el personal los resultados de satisfacción de clientes y las acciones de mejora correspondientes.</t>
  </si>
  <si>
    <t>En la actualidad se realizan programas de auditoría de la calidad del servicio, ya sea en forma interna o por medio de un contrato con un proveedor externo.</t>
  </si>
  <si>
    <t>En la empresa se cuenta con un procedimiento constante de actualización de datos de clientes.</t>
  </si>
  <si>
    <t>Su empresa mide la satisfacción del usuario transacción por transacción, o de una forma sistemática y frecuente que garantiza dicha medición.</t>
  </si>
  <si>
    <t>Usted o su empresa han evaluado las variables sobre las cuales el servicio prestado se diferencia de la competencia.</t>
  </si>
  <si>
    <t>6. ANÁLISIS DE RESULTADOS</t>
  </si>
  <si>
    <t>FACTOR EVALUADO</t>
  </si>
  <si>
    <t>PUNTAJE OBTENIDO</t>
  </si>
  <si>
    <t>ZONA ACTUAL</t>
  </si>
  <si>
    <t>ACCIÓN A SEGUIR</t>
  </si>
  <si>
    <t>PLANEACIÓN DE MERCADEO</t>
  </si>
  <si>
    <t>GESTIÓN DE MERCADEO</t>
  </si>
  <si>
    <t>GESTIÓN DE VENTAS</t>
  </si>
  <si>
    <t>GESTIÓN DE SERVICIO AL CLIENTE</t>
  </si>
  <si>
    <t>SECTOR EMPRESARIAL</t>
  </si>
  <si>
    <t>DIAGNOSTICO GENERAL</t>
  </si>
  <si>
    <t>ANALISIS DE RESULTADOS</t>
  </si>
  <si>
    <t>DEFICIENTE</t>
  </si>
  <si>
    <t>Estrategia de Mercadeo</t>
  </si>
  <si>
    <t>Su empresa requiere en forma inmediata de un replanteamiento de las acciones estratégicas comerciales y del proceso de pensamiento estratégico de mercadeo.</t>
  </si>
  <si>
    <t>La Mezcla de Mercadeo</t>
  </si>
  <si>
    <t>Su empresa no se encuentra en una posición competitiva adecuada, por lo que debe iniciar de inmediato el proceso de revisión de las actividades de mercadeo. Debe realizar un plan de mercadeo.</t>
  </si>
  <si>
    <t>La Actividad de Ventas</t>
  </si>
  <si>
    <t>Su empresa seguramente está perdiendo clientes o no está creciendo al nivel adecuado. El control y administración de los vendedores y territorios seguramente tienen serias deficiencias.</t>
  </si>
  <si>
    <t>El Servicio y el mantenimiento de clientes</t>
  </si>
  <si>
    <t>Su empresa tiene problemas de servicio y atención de clientes. No se identifica a los clientes, no se tiene definido el proceso de servicio post venta y seguramente existen problemas de quejas y reclamos.</t>
  </si>
  <si>
    <t>Del Sector Empresarial</t>
  </si>
  <si>
    <t>Su empresa tiene baja ejecución estratégica en el sector comercial al que pertenece. Debe investigar sus cinco principales competidores observando el desempeño de los mismos. Esto le permite hacer comparaciones que advierten sus debilidades, y tomar acciones en forma inmediata.</t>
  </si>
  <si>
    <t>REGULAR</t>
  </si>
  <si>
    <t>Su empresa podría tener problemas de visión comercial que pueden afectar su crecimiento y posición estratégica en el mercado en los próximos años. Debe replantear su actividad en los aspectos de la guía en los cuales su calificación fue baja.</t>
  </si>
  <si>
    <t>Las variables de mercadeo referente al producto, el precio, la promoción, la distribución pueden estar manejadas con algunas deficiencias o estar simplemente ejecutadas con un bajo nivel de profundidad. Se requiere invertir tiempo y recursos en esta área.</t>
  </si>
  <si>
    <t>La actividad de ventas de su empresa esta regularmente administrada. Debe desarrollar esquemas de administración y control del área comercial que permitan tener mayor información y administración del proceso comercial.</t>
  </si>
  <si>
    <t>Su empresa, a pesar de tener ejecutadas algunas tareas de servicio al cliente, puede tener problemas de conservación de la clientela y del proceso de administración de quejas y reclamos.</t>
  </si>
  <si>
    <t>Su empresa está regularmente orientada hacia la observación de las variables del sector económico. Es altamente recomendable se desarrollen acciones comerciales adicionales orientadas a mejorar su competitividad.</t>
  </si>
  <si>
    <t>BUENO</t>
  </si>
  <si>
    <t>Es posible mejorar en aspectos del proceso de planeación, la selección de mercados y desarrollo de nuevas estrategias. Haga análisis detallado de las variables calificadas en menor puntaje.</t>
  </si>
  <si>
    <t>Su organización se encuentra ejecutando bien los procesos de mercadeo. Variables tales como la rentabilidad de los productos, del canal, o desarrollo de las variables de mercadeo pueden estar afectando el crecimiento de su empresa.</t>
  </si>
  <si>
    <t>Usted tiene en su empresa un adecuado control y administración del área comercial. Es posible que tenga que sistematizar algunas actividades repetitivas o mejorar algunos aspectos del proceso de territorios de Ventas.</t>
  </si>
  <si>
    <t>Su empresa posee una clara visión del proceso de servicio al cliente, desarrolla actividades relacionadas con el proceso de control, medición y administración del servicio. Debe invertir en algunas acciones de mantenimiento de clientes.</t>
  </si>
  <si>
    <t xml:space="preserve">Su empresa está orientada correctamente a visualizar o mejorar el proceso de negocio actual. Es conveniente que implemente medidas para mejorar en su entorno competitivo.
Las variables observadas en cada uno de los segmentos de industria le permiten visualizar las áreas a observar para mejorar su competitividad.
</t>
  </si>
  <si>
    <t>EXCELENTE</t>
  </si>
  <si>
    <t>Su empresa cuenta con una excelente planeación estratégica de mercadeo, excelentes procesos de ventas y servicio y tiene fortalezas que permiten desarrollar una posición competitiva en el mercado atendido. Puede desarrollar estudios de desarrollo de nuevos mercados en geografías nacionales o internacionales, y en aspectos relacionados con nuevos clientes, productos, así como continuar con el proceso de conservación de clientes sosteniendo los estándares de servicio actuales que son su fortaleza.</t>
  </si>
  <si>
    <t>Diseñado por: Javier Fernando Rubiano</t>
  </si>
  <si>
    <t>8. PLAN DE MEJORAMIENTO</t>
  </si>
  <si>
    <t>N°</t>
  </si>
  <si>
    <t>ACTIVIDAD EVALUADA</t>
  </si>
  <si>
    <t>ACTIVIDAD NO REALIZADA O NO EXISTENTE EN LA EMPRESA</t>
  </si>
  <si>
    <t>ACTIVIDAD INICIANDO SU DESARROLLO O IMPLEMENTACIÓN</t>
  </si>
  <si>
    <t>NIVEL DE PRIORIDAD</t>
  </si>
  <si>
    <t>QUE SE DEBE HACER</t>
  </si>
  <si>
    <t>QUIEN LO DEBE HACER</t>
  </si>
  <si>
    <t>CUANDO LO DEBE HACER</t>
  </si>
  <si>
    <t>FECHA</t>
  </si>
  <si>
    <t>Planeación de mercadeo</t>
  </si>
  <si>
    <t>Alta</t>
  </si>
  <si>
    <t>Desarrollar</t>
  </si>
  <si>
    <t>Mercadeo</t>
  </si>
  <si>
    <t>5 Meses</t>
  </si>
  <si>
    <t>agosto 2023</t>
  </si>
  <si>
    <t>Gestión de mercadeo</t>
  </si>
  <si>
    <t>Gestión de ventas</t>
  </si>
  <si>
    <t>Gestión servicio al cliente</t>
  </si>
  <si>
    <t>La empresa otorga premios y beneficios a los empleados que desarrollen ideas, se esmeren o tienen desempeños superiores en los temas de atención al cliente.</t>
  </si>
  <si>
    <t>Empresas con puntos de venta</t>
  </si>
  <si>
    <t>Empresas comercializadoras</t>
  </si>
  <si>
    <t>Empresas productoras</t>
  </si>
  <si>
    <t>Empresas de servicios</t>
  </si>
  <si>
    <t>Ajustar</t>
  </si>
  <si>
    <t>Administrativa</t>
  </si>
  <si>
    <t>Inmediato</t>
  </si>
  <si>
    <t>Media</t>
  </si>
  <si>
    <t>Cambiar</t>
  </si>
  <si>
    <t>Comercial</t>
  </si>
  <si>
    <t>1 dia</t>
  </si>
  <si>
    <t>Baja</t>
  </si>
  <si>
    <t>Capacitar</t>
  </si>
  <si>
    <t>Comité</t>
  </si>
  <si>
    <t>1 semana</t>
  </si>
  <si>
    <t>Conocer</t>
  </si>
  <si>
    <t>Financiera</t>
  </si>
  <si>
    <t>15 dias</t>
  </si>
  <si>
    <t>Crecer</t>
  </si>
  <si>
    <t>Gerencia General</t>
  </si>
  <si>
    <t>1 mes</t>
  </si>
  <si>
    <t>Gestión Humana</t>
  </si>
  <si>
    <t>2 meses</t>
  </si>
  <si>
    <t>Diseñar</t>
  </si>
  <si>
    <t>Junta Directiva</t>
  </si>
  <si>
    <t>3 meses</t>
  </si>
  <si>
    <t>Entregar</t>
  </si>
  <si>
    <t>Juridica</t>
  </si>
  <si>
    <t>4 meses</t>
  </si>
  <si>
    <t>Estudiar</t>
  </si>
  <si>
    <t>Evaluar</t>
  </si>
  <si>
    <t>Operaciones</t>
  </si>
  <si>
    <t>6 meses</t>
  </si>
  <si>
    <t>Fabricar</t>
  </si>
  <si>
    <t>Otro</t>
  </si>
  <si>
    <t>7 meses</t>
  </si>
  <si>
    <t>Implementar</t>
  </si>
  <si>
    <t>Planeación</t>
  </si>
  <si>
    <t>8 meses</t>
  </si>
  <si>
    <t>Medir</t>
  </si>
  <si>
    <t>Presidencia</t>
  </si>
  <si>
    <t>9 Meses</t>
  </si>
  <si>
    <t>Observar</t>
  </si>
  <si>
    <t>Producción</t>
  </si>
  <si>
    <t>10 meses</t>
  </si>
  <si>
    <t>Ordenar</t>
  </si>
  <si>
    <t>Riesgos</t>
  </si>
  <si>
    <t>11 meses</t>
  </si>
  <si>
    <t>Penetrar</t>
  </si>
  <si>
    <t>Secretaria General</t>
  </si>
  <si>
    <t>1 año</t>
  </si>
  <si>
    <t>Procesar</t>
  </si>
  <si>
    <t>Tecnologia</t>
  </si>
  <si>
    <t>18 Meses</t>
  </si>
  <si>
    <t>Reestructurar</t>
  </si>
  <si>
    <t>Tercero</t>
  </si>
  <si>
    <t>2 años</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</si>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</sst>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b/>
      <sz val="18"/>
      <color theme="1"/>
      <name val="Calibri"/>
      <family val="2"/>
      <scheme val="minor"/>
    </font>
    <font>
      <sz val="9"/>
      <color theme="1"/>
      <name val="Calibri"/>
      <family val="2"/>
      <scheme val="minor"/>
    </font>
    <font>
      <sz val="10"/>
      <color theme="0"/>
      <name val="Calibri"/>
      <family val="2"/>
      <scheme val="minor"/>
    </font>
    <font>
      <sz val="14"/>
      <color theme="1"/>
      <name val="Calibri"/>
      <family val="2"/>
      <scheme val="minor"/>
    </font>
    <font>
      <b/>
      <sz val="26"/>
      <color theme="1"/>
      <name val="Calibri"/>
      <family val="2"/>
      <scheme val="minor"/>
    </font>
    <font>
      <b/>
      <sz val="28"/>
      <color theme="1"/>
      <name val="Calibri"/>
      <family val="2"/>
      <scheme val="minor"/>
    </font>
    <font>
      <sz val="26"/>
      <color theme="1"/>
      <name val="Calibri"/>
      <family val="2"/>
      <scheme val="minor"/>
    </font>
    <font>
      <b/>
      <sz val="18"/>
      <color rgb="FFFF0000"/>
      <name val="Calibri"/>
      <family val="2"/>
      <scheme val="minor"/>
    </font>
    <font>
      <b/>
      <sz val="10"/>
      <color rgb="FFFF0000"/>
      <name val="Calibri"/>
      <family val="2"/>
      <scheme val="minor"/>
    </font>
    <font>
      <b/>
      <sz val="11"/>
      <color rgb="FFFF0000"/>
      <name val="Calibri"/>
      <family val="2"/>
      <scheme val="minor"/>
    </font>
    <font>
      <b/>
      <sz val="11"/>
      <color theme="1"/>
      <name val="Arial"/>
      <family val="2"/>
    </font>
    <font>
      <sz val="11"/>
      <color theme="1"/>
      <name val="Arial"/>
      <family val="2"/>
    </font>
    <font>
      <u/>
      <sz val="11"/>
      <color theme="10"/>
      <name val="Calibri"/>
      <family val="2"/>
      <scheme val="minor"/>
    </font>
    <font>
      <b/>
      <u/>
      <sz val="24"/>
      <color theme="10"/>
      <name val="Calibri"/>
      <family val="2"/>
      <scheme val="minor"/>
    </font>
    <font>
      <b/>
      <sz val="18"/>
      <color rgb="FF008000"/>
      <name val="Calibri"/>
      <family val="2"/>
      <scheme val="minor"/>
    </font>
    <font>
      <b/>
      <sz val="18"/>
      <color rgb="FF003366"/>
      <name val="Calibri"/>
      <family val="2"/>
      <scheme val="minor"/>
    </font>
    <font>
      <b/>
      <sz val="18"/>
      <color rgb="FFFF6600"/>
      <name val="Calibri"/>
      <family val="2"/>
      <scheme val="minor"/>
    </font>
    <font>
      <b/>
      <sz val="12"/>
      <color theme="1"/>
      <name val="Calibri"/>
      <family val="2"/>
      <scheme val="minor"/>
    </font>
    <font>
      <b/>
      <sz val="14"/>
      <color theme="1"/>
      <name val="Calibri"/>
      <family val="2"/>
      <scheme val="minor"/>
    </font>
    <font>
      <b/>
      <sz val="16"/>
      <color theme="3" tint="-0.249977111117893"/>
      <name val="Calibri"/>
      <family val="2"/>
      <scheme val="minor"/>
    </font>
    <font>
      <sz val="18"/>
      <color theme="1"/>
      <name val="Calibri"/>
      <family val="2"/>
      <scheme val="minor"/>
    </font>
    <font>
      <sz val="6"/>
      <color theme="1"/>
      <name val="Calibri"/>
      <family val="2"/>
      <scheme val="minor"/>
    </font>
    <font>
      <sz val="8"/>
      <color theme="1"/>
      <name val="Calibri"/>
      <family val="2"/>
      <scheme val="minor"/>
    </font>
    <font>
      <sz val="10"/>
      <color rgb="FFFF0000"/>
      <name val="Calibri"/>
      <family val="2"/>
    </font>
  </fonts>
  <fills count="12">
    <fill>
      <patternFill patternType="none"/>
    </fill>
    <fill>
      <patternFill patternType="gray125"/>
    </fill>
    <fill>
      <patternFill patternType="solid">
        <fgColor theme="6" tint="0.79998168889431442"/>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bottom style="medium">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style="medium">
        <color theme="3"/>
      </right>
      <top/>
      <bottom style="medium">
        <color theme="3"/>
      </bottom>
      <diagonal/>
    </border>
  </borders>
  <cellStyleXfs count="2">
    <xf numFmtId="0" fontId="0" fillId="0" borderId="0"/>
    <xf numFmtId="0" fontId="17" fillId="0" borderId="0" applyNumberFormat="0" applyFill="0" applyBorder="0" applyAlignment="0" applyProtection="0"/>
  </cellStyleXfs>
  <cellXfs count="278">
    <xf numFmtId="0" fontId="0" fillId="0" borderId="0" xfId="0"/>
    <xf numFmtId="0" fontId="3" fillId="4" borderId="1" xfId="0" applyFont="1" applyFill="1" applyBorder="1" applyAlignment="1">
      <alignment horizontal="center"/>
    </xf>
    <xf numFmtId="0" fontId="3" fillId="4" borderId="5" xfId="0" applyFont="1" applyFill="1" applyBorder="1" applyAlignment="1">
      <alignment horizontal="center"/>
    </xf>
    <xf numFmtId="0" fontId="0" fillId="2" borderId="0" xfId="0" applyFill="1"/>
    <xf numFmtId="0" fontId="2" fillId="2" borderId="0" xfId="0" applyFont="1" applyFill="1"/>
    <xf numFmtId="0" fontId="0" fillId="2" borderId="27" xfId="0" applyFill="1" applyBorder="1"/>
    <xf numFmtId="0" fontId="2" fillId="2" borderId="27" xfId="0" applyFont="1" applyFill="1" applyBorder="1"/>
    <xf numFmtId="0" fontId="0" fillId="2" borderId="28" xfId="0" applyFill="1" applyBorder="1"/>
    <xf numFmtId="0" fontId="0" fillId="2" borderId="29" xfId="0" applyFill="1" applyBorder="1"/>
    <xf numFmtId="0" fontId="0" fillId="2" borderId="30" xfId="0" applyFill="1" applyBorder="1"/>
    <xf numFmtId="0" fontId="5" fillId="2" borderId="0" xfId="0" applyFont="1" applyFill="1" applyAlignment="1">
      <alignment horizontal="center"/>
    </xf>
    <xf numFmtId="0" fontId="5" fillId="2" borderId="0" xfId="0" applyFont="1" applyFill="1" applyAlignment="1">
      <alignment horizontal="center" vertical="center" wrapText="1"/>
    </xf>
    <xf numFmtId="0" fontId="0" fillId="2" borderId="31" xfId="0" applyFill="1" applyBorder="1"/>
    <xf numFmtId="0" fontId="0" fillId="2" borderId="19" xfId="0" applyFill="1" applyBorder="1"/>
    <xf numFmtId="0" fontId="2" fillId="2" borderId="19" xfId="0" applyFont="1" applyFill="1" applyBorder="1"/>
    <xf numFmtId="0" fontId="0" fillId="2" borderId="20" xfId="0" applyFill="1" applyBorder="1"/>
    <xf numFmtId="0" fontId="6" fillId="2" borderId="26" xfId="0" applyFont="1" applyFill="1" applyBorder="1"/>
    <xf numFmtId="0" fontId="7" fillId="2" borderId="0" xfId="0" applyFont="1" applyFill="1"/>
    <xf numFmtId="0" fontId="8" fillId="2" borderId="11" xfId="0" applyFont="1" applyFill="1" applyBorder="1" applyAlignment="1">
      <alignment horizontal="center" vertical="center" wrapText="1"/>
    </xf>
    <xf numFmtId="0" fontId="4" fillId="2" borderId="27"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1" xfId="0" applyFill="1" applyBorder="1"/>
    <xf numFmtId="0" fontId="5" fillId="2" borderId="11" xfId="0" applyFont="1" applyFill="1" applyBorder="1" applyAlignment="1">
      <alignment horizontal="center" vertical="center" wrapText="1"/>
    </xf>
    <xf numFmtId="0" fontId="0" fillId="2" borderId="5" xfId="0" applyFill="1" applyBorder="1"/>
    <xf numFmtId="0" fontId="0" fillId="2" borderId="7" xfId="0" applyFill="1" applyBorder="1"/>
    <xf numFmtId="0" fontId="11" fillId="2" borderId="29" xfId="0" applyFont="1" applyFill="1" applyBorder="1"/>
    <xf numFmtId="0" fontId="11" fillId="2" borderId="30" xfId="0" applyFont="1" applyFill="1" applyBorder="1"/>
    <xf numFmtId="0" fontId="11" fillId="2" borderId="0" xfId="0" applyFont="1" applyFill="1"/>
    <xf numFmtId="0" fontId="5" fillId="7" borderId="2"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0" fillId="2" borderId="4" xfId="0" applyFill="1" applyBorder="1"/>
    <xf numFmtId="0" fontId="0" fillId="2" borderId="6" xfId="0" applyFill="1" applyBorder="1"/>
    <xf numFmtId="0" fontId="0" fillId="2" borderId="12" xfId="0" applyFill="1" applyBorder="1"/>
    <xf numFmtId="0" fontId="0" fillId="2" borderId="14" xfId="0" applyFill="1" applyBorder="1"/>
    <xf numFmtId="0" fontId="0" fillId="2" borderId="9" xfId="0" applyFill="1" applyBorder="1"/>
    <xf numFmtId="0" fontId="0" fillId="2" borderId="13" xfId="0" applyFill="1" applyBorder="1"/>
    <xf numFmtId="0" fontId="1" fillId="2" borderId="34" xfId="0" applyFont="1" applyFill="1" applyBorder="1" applyAlignment="1">
      <alignment horizontal="center"/>
    </xf>
    <xf numFmtId="0" fontId="1" fillId="2" borderId="35" xfId="0" applyFont="1" applyFill="1" applyBorder="1" applyAlignment="1">
      <alignment horizontal="center"/>
    </xf>
    <xf numFmtId="0" fontId="1" fillId="2" borderId="36" xfId="0" applyFont="1" applyFill="1" applyBorder="1" applyAlignment="1">
      <alignment horizontal="center"/>
    </xf>
    <xf numFmtId="0" fontId="0" fillId="8" borderId="0" xfId="0" applyFill="1"/>
    <xf numFmtId="0" fontId="0" fillId="8" borderId="27" xfId="0" applyFill="1" applyBorder="1"/>
    <xf numFmtId="0" fontId="0" fillId="8" borderId="28" xfId="0" applyFill="1" applyBorder="1"/>
    <xf numFmtId="0" fontId="0" fillId="8" borderId="29" xfId="0" applyFill="1" applyBorder="1"/>
    <xf numFmtId="0" fontId="0" fillId="8" borderId="30" xfId="0" applyFill="1" applyBorder="1"/>
    <xf numFmtId="0" fontId="0" fillId="8" borderId="9" xfId="0" applyFill="1" applyBorder="1" applyAlignment="1">
      <alignment horizontal="center" vertical="center" wrapText="1"/>
    </xf>
    <xf numFmtId="0" fontId="0" fillId="8" borderId="1" xfId="0" applyFill="1" applyBorder="1" applyAlignment="1">
      <alignment horizontal="center" vertical="center" wrapText="1"/>
    </xf>
    <xf numFmtId="0" fontId="0" fillId="8" borderId="12" xfId="0" applyFill="1" applyBorder="1" applyAlignment="1">
      <alignment horizontal="center" vertical="center" wrapText="1"/>
    </xf>
    <xf numFmtId="0" fontId="0" fillId="8" borderId="31" xfId="0" applyFill="1" applyBorder="1"/>
    <xf numFmtId="0" fontId="0" fillId="8" borderId="19" xfId="0" applyFill="1" applyBorder="1"/>
    <xf numFmtId="0" fontId="0" fillId="8" borderId="20" xfId="0" applyFill="1" applyBorder="1"/>
    <xf numFmtId="0" fontId="0" fillId="8" borderId="0" xfId="0" applyFill="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0" fillId="8" borderId="19" xfId="0" applyFill="1" applyBorder="1" applyAlignment="1">
      <alignment horizontal="left" vertical="center" wrapText="1"/>
    </xf>
    <xf numFmtId="0" fontId="0" fillId="8" borderId="14" xfId="0" applyFill="1" applyBorder="1" applyAlignment="1">
      <alignment horizontal="center" vertical="center" wrapText="1"/>
    </xf>
    <xf numFmtId="0" fontId="0" fillId="8" borderId="4" xfId="0" applyFill="1" applyBorder="1" applyAlignment="1">
      <alignment horizontal="center" vertical="center" wrapText="1"/>
    </xf>
    <xf numFmtId="0" fontId="0" fillId="8" borderId="6" xfId="0" applyFill="1" applyBorder="1" applyAlignment="1">
      <alignment horizontal="center" vertical="center" wrapText="1"/>
    </xf>
    <xf numFmtId="0" fontId="0" fillId="8" borderId="19" xfId="0" applyFill="1" applyBorder="1" applyAlignment="1">
      <alignment horizontal="center" vertical="center" wrapText="1"/>
    </xf>
    <xf numFmtId="0" fontId="2" fillId="2" borderId="38" xfId="0" applyFont="1" applyFill="1" applyBorder="1" applyAlignment="1">
      <alignment horizontal="center" vertical="center"/>
    </xf>
    <xf numFmtId="0" fontId="2" fillId="2" borderId="48" xfId="0" applyFont="1" applyFill="1" applyBorder="1" applyAlignment="1">
      <alignment horizontal="center" vertical="center"/>
    </xf>
    <xf numFmtId="0" fontId="6" fillId="2" borderId="0" xfId="0" applyFont="1" applyFill="1"/>
    <xf numFmtId="0" fontId="6" fillId="2" borderId="28" xfId="0" applyFont="1" applyFill="1" applyBorder="1"/>
    <xf numFmtId="0" fontId="6" fillId="2" borderId="30" xfId="0" applyFont="1" applyFill="1" applyBorder="1"/>
    <xf numFmtId="0" fontId="6" fillId="2" borderId="47" xfId="0" applyFont="1" applyFill="1" applyBorder="1" applyAlignment="1">
      <alignment horizontal="center" vertical="center" wrapText="1"/>
    </xf>
    <xf numFmtId="0" fontId="6" fillId="2" borderId="20" xfId="0" applyFont="1" applyFill="1" applyBorder="1"/>
    <xf numFmtId="0" fontId="5" fillId="10" borderId="33" xfId="0" applyFont="1" applyFill="1" applyBorder="1" applyAlignment="1">
      <alignment horizontal="center" vertical="center" wrapText="1"/>
    </xf>
    <xf numFmtId="0" fontId="5" fillId="10" borderId="37" xfId="0" applyFont="1" applyFill="1" applyBorder="1" applyAlignment="1">
      <alignment horizontal="center" vertical="center" wrapText="1"/>
    </xf>
    <xf numFmtId="0" fontId="5" fillId="10" borderId="3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3" fillId="8" borderId="9" xfId="0" applyFont="1" applyFill="1" applyBorder="1" applyAlignment="1">
      <alignment horizontal="center" vertical="center"/>
    </xf>
    <xf numFmtId="0" fontId="13"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6" fillId="8" borderId="26" xfId="0" applyFont="1" applyFill="1" applyBorder="1"/>
    <xf numFmtId="0" fontId="5" fillId="7"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0" fillId="10" borderId="0" xfId="0" applyFill="1"/>
    <xf numFmtId="0" fontId="0" fillId="10" borderId="26" xfId="0" applyFill="1" applyBorder="1"/>
    <xf numFmtId="0" fontId="0" fillId="10" borderId="27" xfId="0" applyFill="1" applyBorder="1"/>
    <xf numFmtId="0" fontId="0" fillId="10" borderId="28" xfId="0" applyFill="1" applyBorder="1"/>
    <xf numFmtId="0" fontId="0" fillId="10" borderId="29" xfId="0" applyFill="1" applyBorder="1"/>
    <xf numFmtId="0" fontId="0" fillId="10" borderId="30" xfId="0" applyFill="1" applyBorder="1"/>
    <xf numFmtId="0" fontId="12" fillId="10" borderId="0" xfId="0" applyFont="1" applyFill="1" applyAlignment="1">
      <alignment horizontal="center" vertical="center"/>
    </xf>
    <xf numFmtId="0" fontId="15" fillId="10" borderId="0" xfId="0" applyFont="1" applyFill="1" applyAlignment="1">
      <alignment vertical="center"/>
    </xf>
    <xf numFmtId="0" fontId="0" fillId="10" borderId="31" xfId="0" applyFill="1" applyBorder="1"/>
    <xf numFmtId="0" fontId="0" fillId="10" borderId="20" xfId="0" applyFill="1" applyBorder="1"/>
    <xf numFmtId="0" fontId="18" fillId="10" borderId="5" xfId="1" applyFont="1" applyFill="1" applyBorder="1" applyAlignment="1">
      <alignment horizontal="center" vertical="center" wrapText="1"/>
    </xf>
    <xf numFmtId="0" fontId="0" fillId="10" borderId="19" xfId="0" applyFill="1" applyBorder="1"/>
    <xf numFmtId="0" fontId="19" fillId="10" borderId="0" xfId="0" applyFont="1" applyFill="1" applyAlignment="1">
      <alignment horizontal="center" vertical="center"/>
    </xf>
    <xf numFmtId="0" fontId="20" fillId="10" borderId="0" xfId="0" applyFont="1" applyFill="1" applyAlignment="1">
      <alignment horizontal="center" vertical="center"/>
    </xf>
    <xf numFmtId="0" fontId="21" fillId="10" borderId="0" xfId="0" applyFont="1" applyFill="1" applyAlignment="1">
      <alignment horizontal="center" vertical="center"/>
    </xf>
    <xf numFmtId="0" fontId="18" fillId="10" borderId="3" xfId="1" applyFont="1" applyFill="1" applyBorder="1" applyAlignment="1">
      <alignment horizontal="center" vertical="center" wrapText="1"/>
    </xf>
    <xf numFmtId="0" fontId="18" fillId="10" borderId="7" xfId="1" applyFont="1" applyFill="1" applyBorder="1" applyAlignment="1">
      <alignment horizontal="center" vertical="center" wrapText="1"/>
    </xf>
    <xf numFmtId="0" fontId="0" fillId="11" borderId="0" xfId="0" applyFill="1"/>
    <xf numFmtId="0" fontId="0" fillId="11" borderId="27" xfId="0" applyFill="1" applyBorder="1"/>
    <xf numFmtId="0" fontId="0" fillId="11" borderId="28" xfId="0" applyFill="1" applyBorder="1"/>
    <xf numFmtId="0" fontId="0" fillId="11" borderId="29" xfId="0" applyFill="1" applyBorder="1"/>
    <xf numFmtId="0" fontId="0" fillId="11" borderId="30" xfId="0" applyFill="1" applyBorder="1"/>
    <xf numFmtId="0" fontId="0" fillId="11" borderId="31" xfId="0" applyFill="1" applyBorder="1"/>
    <xf numFmtId="0" fontId="0" fillId="11" borderId="19" xfId="0" applyFill="1" applyBorder="1"/>
    <xf numFmtId="0" fontId="0" fillId="11" borderId="20" xfId="0" applyFill="1" applyBorder="1"/>
    <xf numFmtId="0" fontId="0" fillId="11" borderId="0" xfId="0" applyFill="1" applyAlignment="1">
      <alignment horizontal="center" vertical="center" wrapText="1"/>
    </xf>
    <xf numFmtId="0" fontId="2" fillId="11" borderId="0" xfId="0" applyFont="1" applyFill="1"/>
    <xf numFmtId="0" fontId="6" fillId="11" borderId="26" xfId="0" applyFont="1" applyFill="1" applyBorder="1"/>
    <xf numFmtId="0" fontId="2" fillId="11" borderId="27" xfId="0" applyFont="1" applyFill="1" applyBorder="1"/>
    <xf numFmtId="0" fontId="4" fillId="11" borderId="27" xfId="0" applyFont="1" applyFill="1" applyBorder="1" applyAlignment="1">
      <alignment horizontal="center" vertical="center"/>
    </xf>
    <xf numFmtId="0" fontId="5" fillId="11" borderId="33" xfId="0" applyFont="1" applyFill="1" applyBorder="1" applyAlignment="1">
      <alignment horizontal="center" vertical="center" wrapText="1"/>
    </xf>
    <xf numFmtId="0" fontId="5" fillId="11" borderId="37" xfId="0" applyFont="1" applyFill="1" applyBorder="1" applyAlignment="1">
      <alignment horizontal="center" vertical="center" wrapText="1"/>
    </xf>
    <xf numFmtId="0" fontId="5" fillId="11" borderId="38"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8" fillId="11" borderId="11"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49" xfId="0" applyFont="1" applyFill="1" applyBorder="1" applyAlignment="1">
      <alignment horizontal="center" vertical="center" wrapText="1"/>
    </xf>
    <xf numFmtId="0" fontId="8" fillId="11" borderId="50" xfId="0" applyFont="1" applyFill="1" applyBorder="1" applyAlignment="1">
      <alignment horizontal="center" vertical="center" wrapText="1"/>
    </xf>
    <xf numFmtId="0" fontId="5" fillId="11" borderId="50" xfId="0" applyFont="1" applyFill="1" applyBorder="1" applyAlignment="1">
      <alignment horizontal="center" vertical="center" wrapText="1"/>
    </xf>
    <xf numFmtId="0" fontId="5" fillId="11" borderId="51" xfId="0" applyFont="1" applyFill="1" applyBorder="1" applyAlignment="1">
      <alignment horizontal="center" vertical="center" wrapText="1"/>
    </xf>
    <xf numFmtId="0" fontId="11" fillId="11" borderId="0" xfId="0" applyFont="1" applyFill="1"/>
    <xf numFmtId="0" fontId="11" fillId="11" borderId="29" xfId="0" applyFont="1" applyFill="1" applyBorder="1"/>
    <xf numFmtId="0" fontId="18" fillId="11" borderId="3" xfId="1" applyFont="1" applyFill="1" applyBorder="1" applyAlignment="1">
      <alignment horizontal="center" vertical="center" wrapText="1"/>
    </xf>
    <xf numFmtId="0" fontId="11" fillId="11" borderId="30" xfId="0" applyFont="1" applyFill="1" applyBorder="1"/>
    <xf numFmtId="0" fontId="18" fillId="11" borderId="5" xfId="1" applyFont="1" applyFill="1" applyBorder="1" applyAlignment="1">
      <alignment horizontal="center" vertical="center" wrapText="1"/>
    </xf>
    <xf numFmtId="0" fontId="18" fillId="11" borderId="7" xfId="1" applyFont="1" applyFill="1" applyBorder="1" applyAlignment="1">
      <alignment horizontal="center" vertical="center" wrapText="1"/>
    </xf>
    <xf numFmtId="0" fontId="2" fillId="11" borderId="19" xfId="0" applyFont="1" applyFill="1" applyBorder="1"/>
    <xf numFmtId="164" fontId="0" fillId="8" borderId="0" xfId="0" applyNumberFormat="1" applyFill="1"/>
    <xf numFmtId="0" fontId="0" fillId="11" borderId="54" xfId="0" applyFill="1" applyBorder="1"/>
    <xf numFmtId="0" fontId="0" fillId="11" borderId="55" xfId="0" applyFill="1" applyBorder="1"/>
    <xf numFmtId="0" fontId="0" fillId="11" borderId="56" xfId="0" applyFill="1" applyBorder="1"/>
    <xf numFmtId="0" fontId="0" fillId="11" borderId="57" xfId="0" applyFill="1" applyBorder="1"/>
    <xf numFmtId="0" fontId="0" fillId="11" borderId="58" xfId="0" applyFill="1" applyBorder="1"/>
    <xf numFmtId="0" fontId="6" fillId="11" borderId="57" xfId="0" applyFont="1" applyFill="1" applyBorder="1"/>
    <xf numFmtId="0" fontId="17" fillId="11" borderId="59" xfId="1" applyFill="1" applyBorder="1"/>
    <xf numFmtId="0" fontId="0" fillId="11" borderId="60" xfId="0" applyFill="1" applyBorder="1"/>
    <xf numFmtId="0" fontId="0" fillId="11" borderId="61" xfId="0" applyFill="1" applyBorder="1"/>
    <xf numFmtId="0" fontId="0" fillId="11" borderId="59" xfId="0" applyFill="1" applyBorder="1"/>
    <xf numFmtId="0" fontId="0" fillId="11" borderId="64" xfId="0" applyFill="1" applyBorder="1"/>
    <xf numFmtId="0" fontId="0" fillId="11" borderId="65" xfId="0" applyFill="1" applyBorder="1"/>
    <xf numFmtId="0" fontId="0" fillId="11" borderId="66" xfId="0" applyFill="1" applyBorder="1"/>
    <xf numFmtId="0" fontId="0" fillId="11" borderId="67" xfId="0" applyFill="1" applyBorder="1"/>
    <xf numFmtId="0" fontId="0" fillId="11" borderId="68" xfId="0" applyFill="1" applyBorder="1"/>
    <xf numFmtId="0" fontId="0" fillId="11" borderId="69" xfId="0" applyFill="1" applyBorder="1"/>
    <xf numFmtId="0" fontId="0" fillId="11" borderId="70" xfId="0" applyFill="1" applyBorder="1"/>
    <xf numFmtId="0" fontId="0" fillId="11" borderId="71" xfId="0" applyFill="1" applyBorder="1"/>
    <xf numFmtId="0" fontId="8" fillId="11" borderId="0" xfId="0" applyFont="1" applyFill="1" applyAlignment="1">
      <alignment horizontal="center" vertical="center" wrapText="1"/>
    </xf>
    <xf numFmtId="0" fontId="0" fillId="8" borderId="9" xfId="0" applyFill="1" applyBorder="1" applyAlignment="1" applyProtection="1">
      <alignment horizontal="center" vertical="center" wrapText="1"/>
      <protection locked="0"/>
    </xf>
    <xf numFmtId="0" fontId="0" fillId="8" borderId="9" xfId="0" applyFill="1" applyBorder="1" applyAlignment="1" applyProtection="1">
      <alignment horizontal="center" vertical="center"/>
      <protection locked="0"/>
    </xf>
    <xf numFmtId="164" fontId="0" fillId="8" borderId="13" xfId="0" applyNumberFormat="1"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164" fontId="0" fillId="8" borderId="5" xfId="0" applyNumberFormat="1" applyFill="1" applyBorder="1" applyAlignment="1" applyProtection="1">
      <alignment horizontal="center"/>
      <protection locked="0"/>
    </xf>
    <xf numFmtId="0" fontId="0" fillId="8" borderId="12" xfId="0" applyFill="1" applyBorder="1" applyAlignment="1" applyProtection="1">
      <alignment horizontal="center" vertical="center"/>
      <protection locked="0"/>
    </xf>
    <xf numFmtId="164" fontId="0" fillId="8" borderId="7" xfId="0" applyNumberFormat="1" applyFill="1" applyBorder="1" applyAlignment="1" applyProtection="1">
      <alignment horizontal="center"/>
      <protection locked="0"/>
    </xf>
    <xf numFmtId="0" fontId="26" fillId="11" borderId="60" xfId="0" applyFont="1" applyFill="1" applyBorder="1"/>
    <xf numFmtId="0" fontId="27" fillId="11" borderId="57" xfId="0" applyFont="1" applyFill="1" applyBorder="1"/>
    <xf numFmtId="0" fontId="6" fillId="11" borderId="62" xfId="0" applyFont="1" applyFill="1" applyBorder="1" applyAlignment="1">
      <alignment horizontal="center" vertical="center" wrapText="1"/>
    </xf>
    <xf numFmtId="0" fontId="6" fillId="11" borderId="63" xfId="0" applyFont="1" applyFill="1" applyBorder="1" applyAlignment="1">
      <alignment horizontal="center" vertical="center" wrapText="1"/>
    </xf>
    <xf numFmtId="0" fontId="6" fillId="11" borderId="0" xfId="0" applyFont="1" applyFill="1" applyAlignment="1">
      <alignment horizontal="center" vertical="center" wrapText="1"/>
    </xf>
    <xf numFmtId="0" fontId="0" fillId="11" borderId="0" xfId="0" applyFill="1" applyAlignment="1">
      <alignment horizontal="center" vertical="center" wrapText="1"/>
    </xf>
    <xf numFmtId="0" fontId="25" fillId="3" borderId="76" xfId="0" applyFont="1" applyFill="1" applyBorder="1" applyAlignment="1">
      <alignment horizontal="center" vertical="center" wrapText="1"/>
    </xf>
    <xf numFmtId="0" fontId="25" fillId="3" borderId="77" xfId="0" applyFont="1" applyFill="1" applyBorder="1" applyAlignment="1">
      <alignment horizontal="center" vertical="center" wrapText="1"/>
    </xf>
    <xf numFmtId="0" fontId="25" fillId="3" borderId="78" xfId="0" applyFont="1" applyFill="1" applyBorder="1" applyAlignment="1">
      <alignment horizontal="center" vertical="center" wrapText="1"/>
    </xf>
    <xf numFmtId="0" fontId="25" fillId="3" borderId="79" xfId="0" applyFont="1" applyFill="1" applyBorder="1" applyAlignment="1">
      <alignment horizontal="center" vertical="center" wrapText="1"/>
    </xf>
    <xf numFmtId="0" fontId="25" fillId="3" borderId="75" xfId="0" applyFont="1" applyFill="1" applyBorder="1" applyAlignment="1">
      <alignment horizontal="center" vertical="center" wrapText="1"/>
    </xf>
    <xf numFmtId="0" fontId="25" fillId="3" borderId="80"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3" borderId="23" xfId="0" applyFont="1" applyFill="1" applyBorder="1" applyAlignment="1">
      <alignment horizontal="center"/>
    </xf>
    <xf numFmtId="0" fontId="5" fillId="3" borderId="24" xfId="0" applyFont="1" applyFill="1" applyBorder="1" applyAlignment="1">
      <alignment horizontal="center"/>
    </xf>
    <xf numFmtId="0" fontId="5" fillId="3" borderId="25" xfId="0" applyFont="1" applyFill="1" applyBorder="1" applyAlignment="1">
      <alignment horizontal="center"/>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 fillId="2" borderId="50"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51"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5" borderId="21"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2" fillId="2" borderId="53" xfId="0" applyFont="1" applyFill="1" applyBorder="1" applyAlignment="1" applyProtection="1">
      <alignment horizontal="center" vertical="center" wrapText="1"/>
      <protection locked="0"/>
    </xf>
    <xf numFmtId="0" fontId="2" fillId="2" borderId="52" xfId="0" applyFont="1" applyFill="1" applyBorder="1" applyAlignment="1" applyProtection="1">
      <alignment horizontal="center" vertical="center" wrapText="1"/>
      <protection locked="0"/>
    </xf>
    <xf numFmtId="0" fontId="1" fillId="5" borderId="14"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left" vertical="center" wrapText="1"/>
    </xf>
    <xf numFmtId="0" fontId="1" fillId="5" borderId="6"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8" xfId="0" applyFill="1" applyBorder="1" applyAlignment="1">
      <alignment horizontal="left" vertical="center" wrapText="1"/>
    </xf>
    <xf numFmtId="0" fontId="3" fillId="4" borderId="11" xfId="0" applyFont="1" applyFill="1" applyBorder="1" applyAlignment="1">
      <alignment horizontal="center"/>
    </xf>
    <xf numFmtId="0" fontId="3" fillId="4" borderId="3" xfId="0" applyFont="1" applyFill="1" applyBorder="1" applyAlignment="1">
      <alignment horizontal="center"/>
    </xf>
    <xf numFmtId="0" fontId="1" fillId="4" borderId="1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2" fillId="2" borderId="1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0" fillId="2" borderId="11" xfId="0" applyFill="1" applyBorder="1" applyAlignment="1">
      <alignment horizontal="left" vertical="center" wrapText="1"/>
    </xf>
    <xf numFmtId="0" fontId="0" fillId="2" borderId="2" xfId="0" applyFill="1" applyBorder="1" applyAlignment="1">
      <alignment horizontal="center" vertical="center" wrapText="1"/>
    </xf>
    <xf numFmtId="0" fontId="2" fillId="2" borderId="3"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8" fillId="2" borderId="50" xfId="0" applyFont="1" applyFill="1" applyBorder="1" applyAlignment="1" applyProtection="1">
      <alignment horizontal="center" vertical="center" wrapText="1"/>
      <protection locked="0"/>
    </xf>
    <xf numFmtId="0" fontId="24" fillId="11" borderId="0" xfId="0" applyFont="1" applyFill="1" applyAlignment="1">
      <alignment horizontal="center"/>
    </xf>
    <xf numFmtId="0" fontId="8" fillId="11" borderId="0" xfId="0" applyFont="1" applyFill="1" applyAlignment="1">
      <alignment horizontal="center" vertical="center" wrapText="1"/>
    </xf>
    <xf numFmtId="0" fontId="5" fillId="9" borderId="72" xfId="0" applyFont="1" applyFill="1" applyBorder="1" applyAlignment="1">
      <alignment horizontal="center"/>
    </xf>
    <xf numFmtId="0" fontId="5" fillId="9" borderId="73" xfId="0" applyFont="1" applyFill="1" applyBorder="1" applyAlignment="1">
      <alignment horizontal="center"/>
    </xf>
    <xf numFmtId="0" fontId="5" fillId="9" borderId="74" xfId="0" applyFont="1" applyFill="1" applyBorder="1" applyAlignment="1">
      <alignment horizont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9" fillId="10" borderId="2"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10" fillId="11" borderId="23" xfId="0" applyFont="1" applyFill="1" applyBorder="1" applyAlignment="1">
      <alignment horizontal="center" vertical="center"/>
    </xf>
    <xf numFmtId="0" fontId="10" fillId="11" borderId="24" xfId="0" applyFont="1" applyFill="1" applyBorder="1" applyAlignment="1">
      <alignment horizontal="center" vertical="center"/>
    </xf>
    <xf numFmtId="0" fontId="10" fillId="11" borderId="25" xfId="0" applyFont="1" applyFill="1" applyBorder="1" applyAlignment="1">
      <alignment horizontal="center" vertical="center"/>
    </xf>
    <xf numFmtId="0" fontId="9" fillId="11" borderId="2"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16" fillId="10" borderId="19" xfId="0" applyFont="1" applyFill="1" applyBorder="1" applyAlignment="1">
      <alignment horizontal="center" vertical="center" wrapText="1"/>
    </xf>
    <xf numFmtId="0" fontId="0" fillId="10" borderId="19" xfId="0" applyFill="1" applyBorder="1" applyAlignment="1">
      <alignment horizontal="center" vertical="center" wrapText="1"/>
    </xf>
    <xf numFmtId="0" fontId="4" fillId="9" borderId="23" xfId="0" applyFont="1" applyFill="1" applyBorder="1" applyAlignment="1">
      <alignment horizontal="center"/>
    </xf>
    <xf numFmtId="0" fontId="4" fillId="9" borderId="24" xfId="0" applyFont="1" applyFill="1" applyBorder="1" applyAlignment="1">
      <alignment horizontal="center"/>
    </xf>
    <xf numFmtId="0" fontId="4" fillId="9" borderId="25" xfId="0" applyFont="1" applyFill="1" applyBorder="1" applyAlignment="1">
      <alignment horizontal="center"/>
    </xf>
    <xf numFmtId="0" fontId="16" fillId="10" borderId="0" xfId="0" applyFont="1" applyFill="1" applyAlignment="1">
      <alignment horizontal="center" vertical="center" wrapText="1"/>
    </xf>
    <xf numFmtId="0" fontId="0" fillId="10" borderId="0" xfId="0" applyFill="1" applyAlignment="1">
      <alignment horizontal="center" vertical="center" wrapText="1"/>
    </xf>
    <xf numFmtId="0" fontId="0" fillId="8" borderId="32" xfId="0" applyFill="1" applyBorder="1" applyAlignment="1">
      <alignment horizontal="left" vertical="center" wrapText="1"/>
    </xf>
    <xf numFmtId="0" fontId="0" fillId="8" borderId="39" xfId="0" applyFill="1" applyBorder="1" applyAlignment="1">
      <alignment horizontal="left" vertical="center" wrapText="1"/>
    </xf>
    <xf numFmtId="0" fontId="0" fillId="8" borderId="40" xfId="0" applyFill="1" applyBorder="1" applyAlignment="1">
      <alignment horizontal="left" vertical="center" wrapText="1"/>
    </xf>
    <xf numFmtId="0" fontId="0" fillId="8" borderId="44" xfId="0" applyFill="1" applyBorder="1" applyAlignment="1">
      <alignment horizontal="left" vertical="center" wrapText="1"/>
    </xf>
    <xf numFmtId="0" fontId="0" fillId="8" borderId="45" xfId="0" applyFill="1" applyBorder="1" applyAlignment="1">
      <alignment horizontal="left" vertical="center" wrapText="1"/>
    </xf>
    <xf numFmtId="0" fontId="0" fillId="8" borderId="46" xfId="0" applyFill="1" applyBorder="1" applyAlignment="1">
      <alignment horizontal="left" vertical="center" wrapText="1"/>
    </xf>
    <xf numFmtId="0" fontId="5" fillId="9" borderId="23" xfId="0" applyFont="1" applyFill="1" applyBorder="1" applyAlignment="1">
      <alignment horizontal="center" vertical="center"/>
    </xf>
    <xf numFmtId="0" fontId="5"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0" fillId="8" borderId="41" xfId="0" applyFill="1" applyBorder="1" applyAlignment="1">
      <alignment horizontal="left" vertical="center" wrapText="1"/>
    </xf>
    <xf numFmtId="0" fontId="0" fillId="8" borderId="42" xfId="0" applyFill="1" applyBorder="1" applyAlignment="1">
      <alignment horizontal="left" vertical="center" wrapText="1"/>
    </xf>
    <xf numFmtId="0" fontId="0" fillId="8" borderId="43" xfId="0" applyFill="1" applyBorder="1" applyAlignment="1">
      <alignment horizontal="left" vertical="center" wrapText="1"/>
    </xf>
  </cellXfs>
  <cellStyles count="2">
    <cellStyle name="Hipervínculo" xfId="1" builtinId="8"/>
    <cellStyle name="Normal" xfId="0" builtinId="0"/>
  </cellStyles>
  <dxfs count="78">
    <dxf>
      <font>
        <color theme="1"/>
      </font>
      <fill>
        <patternFill>
          <bgColor rgb="FFFFFF00"/>
        </patternFill>
      </fill>
    </dxf>
    <dxf>
      <font>
        <color theme="1"/>
      </font>
      <fill>
        <patternFill>
          <bgColor rgb="FFFF0000"/>
        </patternFill>
      </fill>
    </dxf>
    <dxf>
      <font>
        <color theme="0"/>
      </font>
      <fill>
        <patternFill>
          <bgColor rgb="FF00CC00"/>
        </patternFill>
      </fill>
    </dxf>
    <dxf>
      <font>
        <b/>
        <i val="0"/>
        <color theme="0"/>
      </font>
      <fill>
        <patternFill>
          <bgColor rgb="FFFF0000"/>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FF0000"/>
      </font>
      <fill>
        <patternFill>
          <bgColor rgb="FFFFFF00"/>
        </patternFill>
      </fill>
    </dxf>
    <dxf>
      <font>
        <b/>
        <i val="0"/>
        <color theme="1"/>
      </font>
      <fill>
        <patternFill>
          <bgColor rgb="FFFFFF00"/>
        </patternFill>
      </fill>
    </dxf>
    <dxf>
      <font>
        <color theme="0"/>
      </font>
      <fill>
        <patternFill>
          <bgColor rgb="FFFF0000"/>
        </patternFill>
      </fill>
    </dxf>
    <dxf>
      <font>
        <color theme="1"/>
      </font>
      <fill>
        <patternFill>
          <bgColor rgb="FF00B050"/>
        </patternFill>
      </fill>
    </dxf>
    <dxf>
      <font>
        <color theme="0"/>
      </font>
      <fill>
        <patternFill>
          <bgColor rgb="FF00CC00"/>
        </patternFill>
      </fill>
    </dxf>
    <dxf>
      <font>
        <b/>
        <i val="0"/>
        <color theme="0"/>
      </font>
      <fill>
        <patternFill>
          <bgColor rgb="FFFF0000"/>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FF0000"/>
      </font>
      <fill>
        <patternFill>
          <bgColor rgb="FFFFFF00"/>
        </patternFill>
      </fill>
    </dxf>
    <dxf>
      <font>
        <b/>
        <i val="0"/>
        <color theme="1"/>
      </font>
      <fill>
        <patternFill>
          <bgColor rgb="FFFFFF00"/>
        </patternFill>
      </fill>
    </dxf>
    <dxf>
      <font>
        <color theme="0"/>
      </font>
      <fill>
        <patternFill>
          <bgColor rgb="FFFF0000"/>
        </patternFill>
      </fill>
    </dxf>
    <dxf>
      <font>
        <color theme="1"/>
      </font>
      <fill>
        <patternFill>
          <bgColor rgb="FF00B050"/>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6600"/>
      <color rgb="FF003366"/>
      <color rgb="FFFF66CC"/>
      <color rgb="FF0080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sz="2800"/>
            </a:pPr>
            <a:r>
              <a:rPr lang="en-US" sz="2800"/>
              <a:t>EVALUACIÓN DE LAS VARIABLES</a:t>
            </a:r>
          </a:p>
          <a:p>
            <a:pPr>
              <a:defRPr sz="2800"/>
            </a:pPr>
            <a:r>
              <a:rPr lang="en-US" sz="2800"/>
              <a:t>DIAGNÓSTICO DE MERCADEO</a:t>
            </a:r>
          </a:p>
        </c:rich>
      </c:tx>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'Gráfica de Resultados'!$D$6005</c:f>
              <c:strCache>
                <c:ptCount val="1"/>
                <c:pt idx="0">
                  <c:v>PUNTAJE OBTENIDO</c:v>
                </c:pt>
              </c:strCache>
            </c:strRef>
          </c:tx>
          <c:invertIfNegative val="0"/>
          <c:dLbls>
            <c:dLbl>
              <c:idx val="0"/>
              <c:layout>
                <c:manualLayout>
                  <c:x val="1.4190687361419069E-2"/>
                  <c:y val="-1.961853197769220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2AE3-491F-AE04-7B3176B75D54}"/>
                </c:ext>
              </c:extLst>
            </c:dLbl>
            <c:dLbl>
              <c:idx val="1"/>
              <c:layout>
                <c:manualLayout>
                  <c:x val="1.2416851441241685E-2"/>
                  <c:y val="-1.961853197769220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AE3-491F-AE04-7B3176B75D54}"/>
                </c:ext>
              </c:extLst>
            </c:dLbl>
            <c:dLbl>
              <c:idx val="2"/>
              <c:layout>
                <c:manualLayout>
                  <c:x val="1.0643015521064302E-2"/>
                  <c:y val="-1.961853197769220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2AE3-491F-AE04-7B3176B75D54}"/>
                </c:ext>
              </c:extLst>
            </c:dLbl>
            <c:dLbl>
              <c:idx val="3"/>
              <c:layout>
                <c:manualLayout>
                  <c:x val="1.1529933481152993E-2"/>
                  <c:y val="-1.7438695091281958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2AE3-491F-AE04-7B3176B75D54}"/>
                </c:ext>
              </c:extLst>
            </c:dLbl>
            <c:dLbl>
              <c:idx val="4"/>
              <c:layout>
                <c:manualLayout>
                  <c:x val="1.4190687361419069E-2"/>
                  <c:y val="-1.961853197769220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2AE3-491F-AE04-7B3176B75D54}"/>
                </c:ext>
              </c:extLst>
            </c:dLbl>
            <c:spPr>
              <a:noFill/>
              <a:ln>
                <a:noFill/>
              </a:ln>
              <a:effectLst/>
            </c:spPr>
            <c:txPr>
              <a:bodyPr/>
              <a:lstStyle/>
              <a:p>
                <a:pPr>
                  <a:defRPr sz="2400" b="1"/>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'Gráfica de Resultados'!$C$6006:$C$6010</c:f>
              <c:strCache>
                <c:ptCount val="5"/>
                <c:pt idx="0">
                  <c:v>PLANEACIÓN DE MERCADEO</c:v>
                </c:pt>
                <c:pt idx="1">
                  <c:v>GESTIÓN DE MERCADEO</c:v>
                </c:pt>
                <c:pt idx="2">
                  <c:v>GESTIÓN DE VENTAS</c:v>
                </c:pt>
                <c:pt idx="3">
                  <c:v>GESTIÓN DE SERVICIO AL CLIENTE</c:v>
                </c:pt>
                <c:pt idx="4">
                  <c:v>SECTOR EMPRESARIAL</c:v>
                </c:pt>
              </c:strCache>
            </c:strRef>
          </c:cat>
          <c:val>
            <c:numRef>
              <c:f>'Gráfica de Resultados'!$D$6006:$D$6010</c:f>
              <c:numCache>
                <c:formatCode>General</c:formatCode>
                <c:ptCount val="5"/>
                <c:pt idx="0">
                  <c:v>43</c:v>
                </c:pt>
                <c:pt idx="1">
                  <c:v>51</c:v>
                </c:pt>
                <c:pt idx="2">
                  <c:v>20</c:v>
                </c:pt>
                <c:pt idx="3">
                  <c:v>37</c:v>
                </c:pt>
                <c:pt idx="4">
                  <c:v>51</c:v>
                </c:pt>
              </c:numCache>
            </c:numRef>
          </c:val>
          <c:extLst>
            <c:ext xmlns:c16="http://schemas.microsoft.com/office/drawing/2014/chart" uri="{C3380CC4-5D6E-409C-BE32-E72D297353CC}">
              <c16:uniqueId val="{00000005-2AE3-491F-AE04-7B3176B75D54}"/>
            </c:ext>
          </c:extLst>
        </c:ser>
        <c:dLbls>
          <c:showLegendKey val="0"/>
          <c:showVal val="0"/>
          <c:showCatName val="0"/>
          <c:showSerName val="0"/>
          <c:showPercent val="0"/>
          <c:showBubbleSize val="0"/>
        </c:dLbls>
        <c:gapWidth val="56"/>
        <c:gapDepth val="184"/>
        <c:shape val="box"/>
        <c:axId val="153026560"/>
        <c:axId val="153028096"/>
        <c:axId val="0"/>
      </c:bar3DChart>
      <c:catAx>
        <c:axId val="153026560"/>
        <c:scaling>
          <c:orientation val="minMax"/>
        </c:scaling>
        <c:delete val="0"/>
        <c:axPos val="l"/>
        <c:numFmt formatCode="General" sourceLinked="0"/>
        <c:majorTickMark val="out"/>
        <c:minorTickMark val="none"/>
        <c:tickLblPos val="nextTo"/>
        <c:txPr>
          <a:bodyPr/>
          <a:lstStyle/>
          <a:p>
            <a:pPr>
              <a:defRPr sz="1600" b="1"/>
            </a:pPr>
            <a:endParaRPr lang="en-US"/>
          </a:p>
        </c:txPr>
        <c:crossAx val="153028096"/>
        <c:crosses val="autoZero"/>
        <c:auto val="1"/>
        <c:lblAlgn val="ctr"/>
        <c:lblOffset val="100"/>
        <c:noMultiLvlLbl val="0"/>
      </c:catAx>
      <c:valAx>
        <c:axId val="153028096"/>
        <c:scaling>
          <c:orientation val="minMax"/>
        </c:scaling>
        <c:delete val="0"/>
        <c:axPos val="b"/>
        <c:majorGridlines>
          <c:spPr>
            <a:ln>
              <a:noFill/>
            </a:ln>
          </c:spPr>
        </c:majorGridlines>
        <c:numFmt formatCode="General" sourceLinked="1"/>
        <c:majorTickMark val="out"/>
        <c:minorTickMark val="none"/>
        <c:tickLblPos val="nextTo"/>
        <c:crossAx val="153026560"/>
        <c:crosses val="autoZero"/>
        <c:crossBetween val="between"/>
      </c:valAx>
    </c:plotArea>
    <c:plotVisOnly val="1"/>
    <c:dispBlanksAs val="gap"/>
    <c:showDLblsOverMax val="0"/>
  </c:chart>
  <c:spPr>
    <a:solidFill>
      <a:schemeClr val="bg1">
        <a:lumMod val="85000"/>
      </a:schemeClr>
    </a:solidFill>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PLAN DE MEJORAMIENTO'!A1"/><Relationship Id="rId3" Type="http://schemas.openxmlformats.org/officeDocument/2006/relationships/hyperlink" Target="#'Gesti&#242;n de Ventas'!A1"/><Relationship Id="rId7" Type="http://schemas.openxmlformats.org/officeDocument/2006/relationships/hyperlink" Target="#'Analisis de Resultados'!A1"/><Relationship Id="rId2" Type="http://schemas.openxmlformats.org/officeDocument/2006/relationships/hyperlink" Target="#'Gesti&#242;n de Mercadeo'!A1"/><Relationship Id="rId1" Type="http://schemas.openxmlformats.org/officeDocument/2006/relationships/hyperlink" Target="#'Planeaci&#242;n de Mercadeo'!A1"/><Relationship Id="rId6" Type="http://schemas.openxmlformats.org/officeDocument/2006/relationships/hyperlink" Target="#'Gr&#225;fica de Resultados'!A1"/><Relationship Id="rId5" Type="http://schemas.openxmlformats.org/officeDocument/2006/relationships/hyperlink" Target="#'TIPO DE EMPRESA'!A1"/><Relationship Id="rId10" Type="http://schemas.openxmlformats.org/officeDocument/2006/relationships/hyperlink" Target="#Instrucciones!A1"/><Relationship Id="rId4" Type="http://schemas.openxmlformats.org/officeDocument/2006/relationships/hyperlink" Target="#'Gesti&#242;n Servicio al Cliente'!A1"/><Relationship Id="rId9" Type="http://schemas.openxmlformats.org/officeDocument/2006/relationships/hyperlink" Target="http://www.estrategasenmercadeo.com"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DIAGN&#211;STICO DE MERCADEO'!A1"/></Relationships>
</file>

<file path=xl/drawings/_rels/drawing3.xml.rels><?xml version="1.0" encoding="UTF-8" standalone="yes"?>
<Relationships xmlns="http://schemas.openxmlformats.org/package/2006/relationships"><Relationship Id="rId1" Type="http://schemas.openxmlformats.org/officeDocument/2006/relationships/hyperlink" Target="#'DIAGN&#211;STICO DE MERCADEO'!A1"/></Relationships>
</file>

<file path=xl/drawings/_rels/drawing4.xml.rels><?xml version="1.0" encoding="UTF-8" standalone="yes"?>
<Relationships xmlns="http://schemas.openxmlformats.org/package/2006/relationships"><Relationship Id="rId1" Type="http://schemas.openxmlformats.org/officeDocument/2006/relationships/hyperlink" Target="#'DIAGN&#211;STICO DE MERCADEO'!A1"/></Relationships>
</file>

<file path=xl/drawings/_rels/drawing5.xml.rels><?xml version="1.0" encoding="UTF-8" standalone="yes"?>
<Relationships xmlns="http://schemas.openxmlformats.org/package/2006/relationships"><Relationship Id="rId1" Type="http://schemas.openxmlformats.org/officeDocument/2006/relationships/hyperlink" Target="#'DIAGN&#211;STICO DE MERCADEO'!A1"/></Relationships>
</file>

<file path=xl/drawings/_rels/drawing6.xml.rels><?xml version="1.0" encoding="UTF-8" standalone="yes"?>
<Relationships xmlns="http://schemas.openxmlformats.org/package/2006/relationships"><Relationship Id="rId1" Type="http://schemas.openxmlformats.org/officeDocument/2006/relationships/hyperlink" Target="#'DIAGN&#211;STICO DE MERCADEO'!A1"/></Relationships>
</file>

<file path=xl/drawings/_rels/drawing7.xml.rels><?xml version="1.0" encoding="UTF-8" standalone="yes"?>
<Relationships xmlns="http://schemas.openxmlformats.org/package/2006/relationships"><Relationship Id="rId3" Type="http://schemas.openxmlformats.org/officeDocument/2006/relationships/hyperlink" Target="#'C'!A1"/><Relationship Id="rId2" Type="http://schemas.openxmlformats.org/officeDocument/2006/relationships/hyperlink" Target="#B!A1"/><Relationship Id="rId1" Type="http://schemas.openxmlformats.org/officeDocument/2006/relationships/hyperlink" Target="#A!A1"/><Relationship Id="rId5" Type="http://schemas.openxmlformats.org/officeDocument/2006/relationships/hyperlink" Target="#'DIAGN&#211;STICO DE MERCADEO'!A1"/><Relationship Id="rId4" Type="http://schemas.openxmlformats.org/officeDocument/2006/relationships/hyperlink" Target="#D!A1"/></Relationships>
</file>

<file path=xl/drawings/_rels/drawing8.xml.rels><?xml version="1.0" encoding="UTF-8" standalone="yes"?>
<Relationships xmlns="http://schemas.openxmlformats.org/package/2006/relationships"><Relationship Id="rId2" Type="http://schemas.openxmlformats.org/officeDocument/2006/relationships/hyperlink" Target="#'TIPO DE EMPRESA'!A1"/><Relationship Id="rId1" Type="http://schemas.openxmlformats.org/officeDocument/2006/relationships/hyperlink" Target="#'Empresas con Ptos de Venta'!A1"/></Relationships>
</file>

<file path=xl/drawings/_rels/drawing9.xml.rels><?xml version="1.0" encoding="UTF-8" standalone="yes"?>
<Relationships xmlns="http://schemas.openxmlformats.org/package/2006/relationships"><Relationship Id="rId2" Type="http://schemas.openxmlformats.org/officeDocument/2006/relationships/hyperlink" Target="#'TIPO DE EMPRESA'!A1"/><Relationship Id="rId1" Type="http://schemas.openxmlformats.org/officeDocument/2006/relationships/hyperlink" Target="#'Empresas Comercializadoras'!A1"/></Relationships>
</file>

<file path=xl/drawings/_rels/drawing10.xml.rels><?xml version="1.0" encoding="UTF-8" standalone="yes"?>
<Relationships xmlns="http://schemas.openxmlformats.org/package/2006/relationships"><Relationship Id="rId2" Type="http://schemas.openxmlformats.org/officeDocument/2006/relationships/hyperlink" Target="#'TIPO DE EMPRESA'!A1"/><Relationship Id="rId1" Type="http://schemas.openxmlformats.org/officeDocument/2006/relationships/hyperlink" Target="#'Empresas Productoras'!A1"/></Relationships>
</file>

<file path=xl/drawings/_rels/drawing11.xml.rels><?xml version="1.0" encoding="UTF-8" standalone="yes"?>
<Relationships xmlns="http://schemas.openxmlformats.org/package/2006/relationships"><Relationship Id="rId2" Type="http://schemas.openxmlformats.org/officeDocument/2006/relationships/hyperlink" Target="#'TIPO DE EMPRESA'!A1"/><Relationship Id="rId1" Type="http://schemas.openxmlformats.org/officeDocument/2006/relationships/hyperlink" Target="#'Empresas de Servicios'!A1"/></Relationships>
</file>

<file path=xl/drawings/_rels/drawing12.xml.rels><?xml version="1.0" encoding="UTF-8" standalone="yes"?>
<Relationships xmlns="http://schemas.openxmlformats.org/package/2006/relationships"><Relationship Id="rId2" Type="http://schemas.openxmlformats.org/officeDocument/2006/relationships/hyperlink" Target="#'DIAGN&#211;STICO DE MERCADEO'!A1"/><Relationship Id="rId1" Type="http://schemas.openxmlformats.org/officeDocument/2006/relationships/hyperlink" Target="#'TIPO DE EMPRESA'!A1"/></Relationships>
</file>

<file path=xl/drawings/_rels/drawing13.xml.rels><?xml version="1.0" encoding="UTF-8" standalone="yes"?>
<Relationships xmlns="http://schemas.openxmlformats.org/package/2006/relationships"><Relationship Id="rId2" Type="http://schemas.openxmlformats.org/officeDocument/2006/relationships/hyperlink" Target="#'DIAGN&#211;STICO DE MERCADEO'!A1"/><Relationship Id="rId1" Type="http://schemas.openxmlformats.org/officeDocument/2006/relationships/hyperlink" Target="#'TIPO DE EMPRESA'!A1"/></Relationships>
</file>

<file path=xl/drawings/_rels/drawing14.xml.rels><?xml version="1.0" encoding="UTF-8" standalone="yes"?>
<Relationships xmlns="http://schemas.openxmlformats.org/package/2006/relationships"><Relationship Id="rId2" Type="http://schemas.openxmlformats.org/officeDocument/2006/relationships/hyperlink" Target="#'DIAGN&#211;STICO DE MERCADEO'!A1"/><Relationship Id="rId1" Type="http://schemas.openxmlformats.org/officeDocument/2006/relationships/hyperlink" Target="#'TIPO DE EMPRESA'!A1"/></Relationships>
</file>

<file path=xl/drawings/_rels/drawing15.xml.rels><?xml version="1.0" encoding="UTF-8" standalone="yes"?>
<Relationships xmlns="http://schemas.openxmlformats.org/package/2006/relationships"><Relationship Id="rId2" Type="http://schemas.openxmlformats.org/officeDocument/2006/relationships/hyperlink" Target="#'DIAGN&#211;STICO DE MERCADEO'!A1"/><Relationship Id="rId1" Type="http://schemas.openxmlformats.org/officeDocument/2006/relationships/hyperlink" Target="#'TIPO DE EMPRESA'!A1"/></Relationships>
</file>

<file path=xl/drawings/_rels/drawing16.xml.rels><?xml version="1.0" encoding="UTF-8" standalone="yes"?>
<Relationships xmlns="http://schemas.openxmlformats.org/package/2006/relationships"><Relationship Id="rId1" Type="http://schemas.openxmlformats.org/officeDocument/2006/relationships/hyperlink" Target="#'DIAGN&#211;STICO DE MERCADEO'!A1"/></Relationships>
</file>

<file path=xl/drawings/_rels/drawing17.xml.rels><?xml version="1.0" encoding="UTF-8" standalone="yes"?>
<Relationships xmlns="http://schemas.openxmlformats.org/package/2006/relationships"><Relationship Id="rId2" Type="http://schemas.openxmlformats.org/officeDocument/2006/relationships/hyperlink" Target="#'DIAGN&#211;STICO DE MERCADEO'!A1"/><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1" Type="http://schemas.openxmlformats.org/officeDocument/2006/relationships/hyperlink" Target="#'DIAGN&#211;STICO DE MERCADEO'!A1"/></Relationships>
</file>

<file path=xl/drawings/_rels/drawing19.xml.rels><?xml version="1.0" encoding="UTF-8" standalone="yes"?>
<Relationships xmlns="http://schemas.openxmlformats.org/package/2006/relationships"><Relationship Id="rId1" Type="http://schemas.openxmlformats.org/officeDocument/2006/relationships/hyperlink" Target="#'DIAGNOSTICO DE MERCADEO'!A1"/></Relationships>
</file>

<file path=xl/drawings/_rels/drawing20.xml.rels><?xml version="1.0" encoding="UTF-8" standalone="yes"?>
<Relationships xmlns="http://schemas.openxmlformats.org/package/2006/relationships"><Relationship Id="rId1" Type="http://schemas.openxmlformats.org/officeDocument/2006/relationships/hyperlink" Target="#'DIAGNOSTICO DE MERCADEO'!A1"/></Relationships>
</file>

<file path=xl/drawings/_rels/drawing21.xml.rels><?xml version="1.0" encoding="UTF-8" standalone="yes"?>
<Relationships xmlns="http://schemas.openxmlformats.org/package/2006/relationships"><Relationship Id="rId1" Type="http://schemas.openxmlformats.org/officeDocument/2006/relationships/hyperlink" Target="#'DIAGNOSTICO DE MERCADEO'!A1"/></Relationships>
</file>

<file path=xl/drawings/_rels/drawing22.xml.rels><?xml version="1.0" encoding="UTF-8" standalone="yes"?>
<Relationships xmlns="http://schemas.openxmlformats.org/package/2006/relationships"><Relationship Id="rId1" Type="http://schemas.openxmlformats.org/officeDocument/2006/relationships/hyperlink" Target="#'DIAGN&#211;STICO DE MERCADEO'!A1"/></Relationships>
</file>

<file path=xl/drawings/drawing1.xml><?xml version="1.0" encoding="utf-8"?>
<xdr:wsDr xmlns:xdr="http://schemas.openxmlformats.org/drawingml/2006/spreadsheetDrawing" xmlns:a="http://schemas.openxmlformats.org/drawingml/2006/main">
  <xdr:twoCellAnchor>
    <xdr:from>
      <xdr:col>7</xdr:col>
      <xdr:colOff>9525</xdr:colOff>
      <xdr:row>1</xdr:row>
      <xdr:rowOff>171451</xdr:rowOff>
    </xdr:from>
    <xdr:to>
      <xdr:col>11</xdr:col>
      <xdr:colOff>123825</xdr:colOff>
      <xdr:row>3</xdr:row>
      <xdr:rowOff>171451</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533525" y="361951"/>
          <a:ext cx="3162300" cy="381000"/>
        </a:xfrm>
        <a:prstGeom prst="rect">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s-CO" sz="16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1. PLANEACIÓN</a:t>
          </a:r>
          <a:r>
            <a:rPr lang="es-CO" sz="1600" b="1" cap="none" spc="0" baseline="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 DE MERCADEO</a:t>
          </a:r>
          <a:endParaRPr lang="es-CO" sz="16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endParaRPr>
        </a:p>
      </xdr:txBody>
    </xdr:sp>
    <xdr:clientData/>
  </xdr:twoCellAnchor>
  <xdr:twoCellAnchor>
    <xdr:from>
      <xdr:col>7</xdr:col>
      <xdr:colOff>12700</xdr:colOff>
      <xdr:row>4</xdr:row>
      <xdr:rowOff>193675</xdr:rowOff>
    </xdr:from>
    <xdr:to>
      <xdr:col>11</xdr:col>
      <xdr:colOff>146050</xdr:colOff>
      <xdr:row>6</xdr:row>
      <xdr:rowOff>193675</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1536700" y="981075"/>
          <a:ext cx="3181350" cy="393700"/>
        </a:xfrm>
        <a:prstGeom prst="rect">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s-CO" sz="16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2. GESTIÓN</a:t>
          </a:r>
          <a:r>
            <a:rPr lang="es-CO" sz="1600" b="1" cap="none" spc="0" baseline="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 DE MERCADEO</a:t>
          </a:r>
          <a:endParaRPr lang="es-CO" sz="16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endParaRPr>
        </a:p>
      </xdr:txBody>
    </xdr:sp>
    <xdr:clientData/>
  </xdr:twoCellAnchor>
  <xdr:twoCellAnchor>
    <xdr:from>
      <xdr:col>7</xdr:col>
      <xdr:colOff>3175</xdr:colOff>
      <xdr:row>7</xdr:row>
      <xdr:rowOff>184150</xdr:rowOff>
    </xdr:from>
    <xdr:to>
      <xdr:col>11</xdr:col>
      <xdr:colOff>146050</xdr:colOff>
      <xdr:row>9</xdr:row>
      <xdr:rowOff>184150</xdr:rowOff>
    </xdr:to>
    <xdr:sp macro="" textlink="">
      <xdr:nvSpPr>
        <xdr:cNvPr id="4" name="3 Rectángulo">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1527175" y="1568450"/>
          <a:ext cx="3190875" cy="393700"/>
        </a:xfrm>
        <a:prstGeom prst="rect">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s-CO" sz="16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3. GESTIÓN DE VENTAS</a:t>
          </a:r>
        </a:p>
      </xdr:txBody>
    </xdr:sp>
    <xdr:clientData/>
  </xdr:twoCellAnchor>
  <xdr:twoCellAnchor>
    <xdr:from>
      <xdr:col>6</xdr:col>
      <xdr:colOff>755650</xdr:colOff>
      <xdr:row>11</xdr:row>
      <xdr:rowOff>3175</xdr:rowOff>
    </xdr:from>
    <xdr:to>
      <xdr:col>11</xdr:col>
      <xdr:colOff>146050</xdr:colOff>
      <xdr:row>13</xdr:row>
      <xdr:rowOff>3175</xdr:rowOff>
    </xdr:to>
    <xdr:sp macro="" textlink="">
      <xdr:nvSpPr>
        <xdr:cNvPr id="5" name="4 Rectángulo">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1517650" y="2187575"/>
          <a:ext cx="3200400" cy="406400"/>
        </a:xfrm>
        <a:prstGeom prst="rect">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s-CO" sz="16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4. GESTIÓN SERVICIO AL CLIENTE </a:t>
          </a:r>
        </a:p>
      </xdr:txBody>
    </xdr:sp>
    <xdr:clientData/>
  </xdr:twoCellAnchor>
  <xdr:twoCellAnchor>
    <xdr:from>
      <xdr:col>6</xdr:col>
      <xdr:colOff>755650</xdr:colOff>
      <xdr:row>13</xdr:row>
      <xdr:rowOff>200025</xdr:rowOff>
    </xdr:from>
    <xdr:to>
      <xdr:col>11</xdr:col>
      <xdr:colOff>165100</xdr:colOff>
      <xdr:row>16</xdr:row>
      <xdr:rowOff>9525</xdr:rowOff>
    </xdr:to>
    <xdr:sp macro="" textlink="">
      <xdr:nvSpPr>
        <xdr:cNvPr id="6" name="5 Rectángulo">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1517650" y="2790825"/>
          <a:ext cx="3219450" cy="406400"/>
        </a:xfrm>
        <a:prstGeom prst="rect">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s-CO" sz="16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5.</a:t>
          </a:r>
          <a:r>
            <a:rPr lang="es-CO" sz="1600" b="1" cap="none" spc="0" baseline="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 TIPO DE EMPRESA</a:t>
          </a:r>
          <a:endParaRPr lang="es-CO" sz="16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endParaRPr>
        </a:p>
      </xdr:txBody>
    </xdr:sp>
    <xdr:clientData/>
  </xdr:twoCellAnchor>
  <xdr:twoCellAnchor>
    <xdr:from>
      <xdr:col>7</xdr:col>
      <xdr:colOff>9525</xdr:colOff>
      <xdr:row>20</xdr:row>
      <xdr:rowOff>7257</xdr:rowOff>
    </xdr:from>
    <xdr:to>
      <xdr:col>11</xdr:col>
      <xdr:colOff>180975</xdr:colOff>
      <xdr:row>22</xdr:row>
      <xdr:rowOff>19957</xdr:rowOff>
    </xdr:to>
    <xdr:sp macro="" textlink="">
      <xdr:nvSpPr>
        <xdr:cNvPr id="7" name="6 Rectángulo">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3316061" y="4021364"/>
          <a:ext cx="3219450" cy="407307"/>
        </a:xfrm>
        <a:prstGeom prst="rect">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s-CO" sz="1600" b="1" cap="none" spc="0" baseline="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7. GRÁFICA DE RESULTADOS</a:t>
          </a:r>
          <a:endParaRPr lang="es-CO" sz="16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endParaRPr>
        </a:p>
      </xdr:txBody>
    </xdr:sp>
    <xdr:clientData/>
  </xdr:twoCellAnchor>
  <xdr:twoCellAnchor>
    <xdr:from>
      <xdr:col>7</xdr:col>
      <xdr:colOff>9525</xdr:colOff>
      <xdr:row>16</xdr:row>
      <xdr:rowOff>191407</xdr:rowOff>
    </xdr:from>
    <xdr:to>
      <xdr:col>11</xdr:col>
      <xdr:colOff>180975</xdr:colOff>
      <xdr:row>19</xdr:row>
      <xdr:rowOff>0</xdr:rowOff>
    </xdr:to>
    <xdr:sp macro="" textlink="">
      <xdr:nvSpPr>
        <xdr:cNvPr id="8" name="7 Rectángulo">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3316061" y="3402693"/>
          <a:ext cx="3219450" cy="407307"/>
        </a:xfrm>
        <a:prstGeom prst="rect">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s-CO" sz="16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6. ANÁLISIS DE RESULTADOS</a:t>
          </a:r>
        </a:p>
      </xdr:txBody>
    </xdr:sp>
    <xdr:clientData/>
  </xdr:twoCellAnchor>
  <xdr:oneCellAnchor>
    <xdr:from>
      <xdr:col>3</xdr:col>
      <xdr:colOff>145143</xdr:colOff>
      <xdr:row>10</xdr:row>
      <xdr:rowOff>88171</xdr:rowOff>
    </xdr:from>
    <xdr:ext cx="2426607" cy="843693"/>
    <xdr:sp macro="" textlink="">
      <xdr:nvSpPr>
        <xdr:cNvPr id="11" name="10 Rectángulo">
          <a:extLst>
            <a:ext uri="{FF2B5EF4-FFF2-40B4-BE49-F238E27FC236}">
              <a16:creationId xmlns:a16="http://schemas.microsoft.com/office/drawing/2014/main" id="{00000000-0008-0000-0000-00000B000000}"/>
            </a:ext>
          </a:extLst>
        </xdr:cNvPr>
        <xdr:cNvSpPr/>
      </xdr:nvSpPr>
      <xdr:spPr>
        <a:xfrm>
          <a:off x="403679" y="2088421"/>
          <a:ext cx="2426607" cy="843693"/>
        </a:xfrm>
        <a:prstGeom prst="rect">
          <a:avLst/>
        </a:prstGeom>
        <a:noFill/>
      </xdr:spPr>
      <xdr:txBody>
        <a:bodyPr wrap="square" lIns="91440" tIns="45720" rIns="91440" bIns="45720">
          <a:spAutoFit/>
        </a:bodyPr>
        <a:lstStyle/>
        <a:p>
          <a:pPr algn="ctr"/>
          <a:r>
            <a:rPr lang="es-CO" sz="2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DIAGNÓSTICO</a:t>
          </a:r>
          <a:r>
            <a:rPr lang="es-CO" sz="2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 DE MERCADEO</a:t>
          </a:r>
          <a:endParaRPr lang="es-CO" sz="2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clientData/>
  </xdr:oneCellAnchor>
  <xdr:oneCellAnchor>
    <xdr:from>
      <xdr:col>5</xdr:col>
      <xdr:colOff>304800</xdr:colOff>
      <xdr:row>5</xdr:row>
      <xdr:rowOff>50800</xdr:rowOff>
    </xdr:from>
    <xdr:ext cx="184731" cy="264560"/>
    <xdr:sp macro="" textlink="">
      <xdr:nvSpPr>
        <xdr:cNvPr id="12" name="11 CuadroTexto">
          <a:extLst>
            <a:ext uri="{FF2B5EF4-FFF2-40B4-BE49-F238E27FC236}">
              <a16:creationId xmlns:a16="http://schemas.microsoft.com/office/drawing/2014/main" id="{00000000-0008-0000-0000-00000C000000}"/>
            </a:ext>
          </a:extLst>
        </xdr:cNvPr>
        <xdr:cNvSpPr txBox="1"/>
      </xdr:nvSpPr>
      <xdr:spPr>
        <a:xfrm>
          <a:off x="1828800" y="104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7</xdr:col>
      <xdr:colOff>0</xdr:colOff>
      <xdr:row>23</xdr:row>
      <xdr:rowOff>0</xdr:rowOff>
    </xdr:from>
    <xdr:to>
      <xdr:col>11</xdr:col>
      <xdr:colOff>171450</xdr:colOff>
      <xdr:row>24</xdr:row>
      <xdr:rowOff>190500</xdr:rowOff>
    </xdr:to>
    <xdr:sp macro="" textlink="">
      <xdr:nvSpPr>
        <xdr:cNvPr id="13" name="12 Rectángulo">
          <a:hlinkClick xmlns:r="http://schemas.openxmlformats.org/officeDocument/2006/relationships" r:id="rId8"/>
          <a:extLst>
            <a:ext uri="{FF2B5EF4-FFF2-40B4-BE49-F238E27FC236}">
              <a16:creationId xmlns:a16="http://schemas.microsoft.com/office/drawing/2014/main" id="{00000000-0008-0000-0000-00000D000000}"/>
            </a:ext>
          </a:extLst>
        </xdr:cNvPr>
        <xdr:cNvSpPr/>
      </xdr:nvSpPr>
      <xdr:spPr>
        <a:xfrm>
          <a:off x="3302000" y="4597400"/>
          <a:ext cx="3219450" cy="381000"/>
        </a:xfrm>
        <a:prstGeom prst="rect">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s-CO" sz="16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8.</a:t>
          </a:r>
          <a:r>
            <a:rPr lang="es-CO" sz="1600" b="1" cap="none" spc="0" baseline="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 PLAN DE MEJORAMIENTO</a:t>
          </a:r>
          <a:endParaRPr lang="es-CO" sz="16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endParaRPr>
        </a:p>
      </xdr:txBody>
    </xdr:sp>
    <xdr:clientData/>
  </xdr:twoCellAnchor>
  <xdr:twoCellAnchor>
    <xdr:from>
      <xdr:col>3</xdr:col>
      <xdr:colOff>122464</xdr:colOff>
      <xdr:row>22</xdr:row>
      <xdr:rowOff>68037</xdr:rowOff>
    </xdr:from>
    <xdr:to>
      <xdr:col>6</xdr:col>
      <xdr:colOff>149679</xdr:colOff>
      <xdr:row>23</xdr:row>
      <xdr:rowOff>136072</xdr:rowOff>
    </xdr:to>
    <xdr:sp macro="" textlink="">
      <xdr:nvSpPr>
        <xdr:cNvPr id="14" name="13 Rectángulo">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2408464" y="4381501"/>
          <a:ext cx="2313215" cy="25853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es-CO" sz="1100" b="1" cap="none" spc="0">
              <a:ln w="3175"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www.estrategasenmercadeo.com</a:t>
          </a:r>
        </a:p>
      </xdr:txBody>
    </xdr:sp>
    <xdr:clientData/>
  </xdr:twoCellAnchor>
  <xdr:twoCellAnchor>
    <xdr:from>
      <xdr:col>3</xdr:col>
      <xdr:colOff>231320</xdr:colOff>
      <xdr:row>24</xdr:row>
      <xdr:rowOff>40821</xdr:rowOff>
    </xdr:from>
    <xdr:to>
      <xdr:col>6</xdr:col>
      <xdr:colOff>54427</xdr:colOff>
      <xdr:row>25</xdr:row>
      <xdr:rowOff>136072</xdr:rowOff>
    </xdr:to>
    <xdr:sp macro="" textlink="">
      <xdr:nvSpPr>
        <xdr:cNvPr id="17" name="16 Rectángulo">
          <a:hlinkClick xmlns:r="http://schemas.openxmlformats.org/officeDocument/2006/relationships" r:id="rId10"/>
          <a:extLst>
            <a:ext uri="{FF2B5EF4-FFF2-40B4-BE49-F238E27FC236}">
              <a16:creationId xmlns:a16="http://schemas.microsoft.com/office/drawing/2014/main" id="{00000000-0008-0000-0000-000011000000}"/>
            </a:ext>
          </a:extLst>
        </xdr:cNvPr>
        <xdr:cNvSpPr/>
      </xdr:nvSpPr>
      <xdr:spPr>
        <a:xfrm>
          <a:off x="2517320" y="4735285"/>
          <a:ext cx="2109107" cy="285751"/>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cap="none" spc="0">
              <a:ln w="3175"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click aquí para ir a instrucciones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642938</xdr:colOff>
      <xdr:row>1</xdr:row>
      <xdr:rowOff>107157</xdr:rowOff>
    </xdr:from>
    <xdr:to>
      <xdr:col>13</xdr:col>
      <xdr:colOff>706438</xdr:colOff>
      <xdr:row>3</xdr:row>
      <xdr:rowOff>162719</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9548813" y="309563"/>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47625</xdr:colOff>
      <xdr:row>10</xdr:row>
      <xdr:rowOff>0</xdr:rowOff>
    </xdr:from>
    <xdr:to>
      <xdr:col>12</xdr:col>
      <xdr:colOff>968375</xdr:colOff>
      <xdr:row>12</xdr:row>
      <xdr:rowOff>127000</xdr:rowOff>
    </xdr:to>
    <xdr:sp macro="[0]!BORRAR1" textlink="">
      <xdr:nvSpPr>
        <xdr:cNvPr id="2" name="1 Rectángulo">
          <a:extLst>
            <a:ext uri="{FF2B5EF4-FFF2-40B4-BE49-F238E27FC236}">
              <a16:creationId xmlns:a16="http://schemas.microsoft.com/office/drawing/2014/main" id="{00000000-0008-0000-0900-000002000000}"/>
            </a:ext>
          </a:extLst>
        </xdr:cNvPr>
        <xdr:cNvSpPr/>
      </xdr:nvSpPr>
      <xdr:spPr>
        <a:xfrm>
          <a:off x="14493875" y="2524125"/>
          <a:ext cx="920750" cy="508000"/>
        </a:xfrm>
        <a:prstGeom prst="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es-CO" sz="1600" b="1"/>
            <a:t>BORRAR</a:t>
          </a:r>
        </a:p>
      </xdr:txBody>
    </xdr:sp>
    <xdr:clientData/>
  </xdr:twoCellAnchor>
  <xdr:twoCellAnchor>
    <xdr:from>
      <xdr:col>12</xdr:col>
      <xdr:colOff>79376</xdr:colOff>
      <xdr:row>5</xdr:row>
      <xdr:rowOff>127000</xdr:rowOff>
    </xdr:from>
    <xdr:to>
      <xdr:col>12</xdr:col>
      <xdr:colOff>904876</xdr:colOff>
      <xdr:row>6</xdr:row>
      <xdr:rowOff>285750</xdr:rowOff>
    </xdr:to>
    <xdr:sp macro="" textlink="">
      <xdr:nvSpPr>
        <xdr:cNvPr id="5" name="4 Rectángulo">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14525626" y="1333500"/>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12</xdr:col>
      <xdr:colOff>142875</xdr:colOff>
      <xdr:row>48</xdr:row>
      <xdr:rowOff>31750</xdr:rowOff>
    </xdr:from>
    <xdr:to>
      <xdr:col>12</xdr:col>
      <xdr:colOff>968375</xdr:colOff>
      <xdr:row>50</xdr:row>
      <xdr:rowOff>95250</xdr:rowOff>
    </xdr:to>
    <xdr:sp macro="" textlink="">
      <xdr:nvSpPr>
        <xdr:cNvPr id="6" name="5 Rectángulo">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14589125" y="16779875"/>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63500</xdr:colOff>
      <xdr:row>9</xdr:row>
      <xdr:rowOff>190500</xdr:rowOff>
    </xdr:from>
    <xdr:to>
      <xdr:col>12</xdr:col>
      <xdr:colOff>984250</xdr:colOff>
      <xdr:row>12</xdr:row>
      <xdr:rowOff>111125</xdr:rowOff>
    </xdr:to>
    <xdr:sp macro="[0]!BORRAR1" textlink="">
      <xdr:nvSpPr>
        <xdr:cNvPr id="2" name="1 Rectángulo">
          <a:extLst>
            <a:ext uri="{FF2B5EF4-FFF2-40B4-BE49-F238E27FC236}">
              <a16:creationId xmlns:a16="http://schemas.microsoft.com/office/drawing/2014/main" id="{00000000-0008-0000-0A00-000002000000}"/>
            </a:ext>
          </a:extLst>
        </xdr:cNvPr>
        <xdr:cNvSpPr/>
      </xdr:nvSpPr>
      <xdr:spPr>
        <a:xfrm>
          <a:off x="14509750" y="2508250"/>
          <a:ext cx="920750" cy="508000"/>
        </a:xfrm>
        <a:prstGeom prst="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es-CO" sz="1600" b="1"/>
            <a:t>BORRAR</a:t>
          </a:r>
        </a:p>
      </xdr:txBody>
    </xdr:sp>
    <xdr:clientData/>
  </xdr:twoCellAnchor>
  <xdr:twoCellAnchor>
    <xdr:from>
      <xdr:col>12</xdr:col>
      <xdr:colOff>111125</xdr:colOff>
      <xdr:row>5</xdr:row>
      <xdr:rowOff>0</xdr:rowOff>
    </xdr:from>
    <xdr:to>
      <xdr:col>12</xdr:col>
      <xdr:colOff>936625</xdr:colOff>
      <xdr:row>6</xdr:row>
      <xdr:rowOff>158750</xdr:rowOff>
    </xdr:to>
    <xdr:sp macro="" textlink="">
      <xdr:nvSpPr>
        <xdr:cNvPr id="5" name="4 Rectángulo">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14557375" y="1206500"/>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12</xdr:col>
      <xdr:colOff>127000</xdr:colOff>
      <xdr:row>47</xdr:row>
      <xdr:rowOff>127000</xdr:rowOff>
    </xdr:from>
    <xdr:to>
      <xdr:col>12</xdr:col>
      <xdr:colOff>952500</xdr:colOff>
      <xdr:row>50</xdr:row>
      <xdr:rowOff>0</xdr:rowOff>
    </xdr:to>
    <xdr:sp macro="" textlink="">
      <xdr:nvSpPr>
        <xdr:cNvPr id="6" name="5 Rectángulo">
          <a:hlinkClick xmlns:r="http://schemas.openxmlformats.org/officeDocument/2006/relationships" r:id="rId1"/>
          <a:extLst>
            <a:ext uri="{FF2B5EF4-FFF2-40B4-BE49-F238E27FC236}">
              <a16:creationId xmlns:a16="http://schemas.microsoft.com/office/drawing/2014/main" id="{00000000-0008-0000-0A00-000006000000}"/>
            </a:ext>
          </a:extLst>
        </xdr:cNvPr>
        <xdr:cNvSpPr/>
      </xdr:nvSpPr>
      <xdr:spPr>
        <a:xfrm>
          <a:off x="14573250" y="16684625"/>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63500</xdr:colOff>
      <xdr:row>9</xdr:row>
      <xdr:rowOff>190500</xdr:rowOff>
    </xdr:from>
    <xdr:to>
      <xdr:col>12</xdr:col>
      <xdr:colOff>984250</xdr:colOff>
      <xdr:row>12</xdr:row>
      <xdr:rowOff>111125</xdr:rowOff>
    </xdr:to>
    <xdr:sp macro="[0]!BORRAR1" textlink="">
      <xdr:nvSpPr>
        <xdr:cNvPr id="2" name="1 Rectángulo">
          <a:extLst>
            <a:ext uri="{FF2B5EF4-FFF2-40B4-BE49-F238E27FC236}">
              <a16:creationId xmlns:a16="http://schemas.microsoft.com/office/drawing/2014/main" id="{00000000-0008-0000-0B00-000002000000}"/>
            </a:ext>
          </a:extLst>
        </xdr:cNvPr>
        <xdr:cNvSpPr/>
      </xdr:nvSpPr>
      <xdr:spPr>
        <a:xfrm>
          <a:off x="14509750" y="2508250"/>
          <a:ext cx="920750" cy="508000"/>
        </a:xfrm>
        <a:prstGeom prst="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es-CO" sz="1600" b="1"/>
            <a:t>BORRAR</a:t>
          </a:r>
        </a:p>
      </xdr:txBody>
    </xdr:sp>
    <xdr:clientData/>
  </xdr:twoCellAnchor>
  <xdr:twoCellAnchor>
    <xdr:from>
      <xdr:col>12</xdr:col>
      <xdr:colOff>79375</xdr:colOff>
      <xdr:row>5</xdr:row>
      <xdr:rowOff>47625</xdr:rowOff>
    </xdr:from>
    <xdr:to>
      <xdr:col>12</xdr:col>
      <xdr:colOff>904875</xdr:colOff>
      <xdr:row>6</xdr:row>
      <xdr:rowOff>206375</xdr:rowOff>
    </xdr:to>
    <xdr:sp macro="" textlink="">
      <xdr:nvSpPr>
        <xdr:cNvPr id="4" name="3 Rectángulo">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14525625" y="1254125"/>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12</xdr:col>
      <xdr:colOff>111125</xdr:colOff>
      <xdr:row>47</xdr:row>
      <xdr:rowOff>158750</xdr:rowOff>
    </xdr:from>
    <xdr:to>
      <xdr:col>12</xdr:col>
      <xdr:colOff>936625</xdr:colOff>
      <xdr:row>50</xdr:row>
      <xdr:rowOff>31750</xdr:rowOff>
    </xdr:to>
    <xdr:sp macro="" textlink="">
      <xdr:nvSpPr>
        <xdr:cNvPr id="5" name="4 Rectángulo">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14557375" y="16716375"/>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79375</xdr:colOff>
      <xdr:row>9</xdr:row>
      <xdr:rowOff>190500</xdr:rowOff>
    </xdr:from>
    <xdr:to>
      <xdr:col>12</xdr:col>
      <xdr:colOff>1000125</xdr:colOff>
      <xdr:row>12</xdr:row>
      <xdr:rowOff>111125</xdr:rowOff>
    </xdr:to>
    <xdr:sp macro="[0]!BORRAR1" textlink="">
      <xdr:nvSpPr>
        <xdr:cNvPr id="2" name="1 Rectángulo">
          <a:extLst>
            <a:ext uri="{FF2B5EF4-FFF2-40B4-BE49-F238E27FC236}">
              <a16:creationId xmlns:a16="http://schemas.microsoft.com/office/drawing/2014/main" id="{00000000-0008-0000-0C00-000002000000}"/>
            </a:ext>
          </a:extLst>
        </xdr:cNvPr>
        <xdr:cNvSpPr/>
      </xdr:nvSpPr>
      <xdr:spPr>
        <a:xfrm>
          <a:off x="14525625" y="2508250"/>
          <a:ext cx="920750" cy="508000"/>
        </a:xfrm>
        <a:prstGeom prst="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es-CO" sz="1600" b="1"/>
            <a:t>BORRAR</a:t>
          </a:r>
        </a:p>
      </xdr:txBody>
    </xdr:sp>
    <xdr:clientData/>
  </xdr:twoCellAnchor>
  <xdr:twoCellAnchor>
    <xdr:from>
      <xdr:col>12</xdr:col>
      <xdr:colOff>127000</xdr:colOff>
      <xdr:row>5</xdr:row>
      <xdr:rowOff>63500</xdr:rowOff>
    </xdr:from>
    <xdr:to>
      <xdr:col>12</xdr:col>
      <xdr:colOff>952500</xdr:colOff>
      <xdr:row>6</xdr:row>
      <xdr:rowOff>222250</xdr:rowOff>
    </xdr:to>
    <xdr:sp macro="" textlink="">
      <xdr:nvSpPr>
        <xdr:cNvPr id="4" name="3 Rectángulo">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14573250" y="1270000"/>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12</xdr:col>
      <xdr:colOff>127000</xdr:colOff>
      <xdr:row>47</xdr:row>
      <xdr:rowOff>174625</xdr:rowOff>
    </xdr:from>
    <xdr:to>
      <xdr:col>12</xdr:col>
      <xdr:colOff>952500</xdr:colOff>
      <xdr:row>50</xdr:row>
      <xdr:rowOff>47625</xdr:rowOff>
    </xdr:to>
    <xdr:sp macro="" textlink="">
      <xdr:nvSpPr>
        <xdr:cNvPr id="5" name="4 Rectángulo">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14573250" y="16732250"/>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114300</xdr:colOff>
      <xdr:row>6</xdr:row>
      <xdr:rowOff>12700</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2286000" y="762000"/>
          <a:ext cx="3162300" cy="393700"/>
        </a:xfrm>
        <a:prstGeom prst="rect">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s-CO" sz="16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A. Empresas</a:t>
          </a:r>
          <a:r>
            <a:rPr lang="es-CO" sz="1600" b="1" cap="none" spc="0" baseline="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 con Puntos de Venta</a:t>
          </a:r>
          <a:endParaRPr lang="es-CO" sz="16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endParaRPr>
        </a:p>
      </xdr:txBody>
    </xdr:sp>
    <xdr:clientData/>
  </xdr:twoCellAnchor>
  <xdr:twoCellAnchor>
    <xdr:from>
      <xdr:col>4</xdr:col>
      <xdr:colOff>0</xdr:colOff>
      <xdr:row>8</xdr:row>
      <xdr:rowOff>0</xdr:rowOff>
    </xdr:from>
    <xdr:to>
      <xdr:col>8</xdr:col>
      <xdr:colOff>114300</xdr:colOff>
      <xdr:row>10</xdr:row>
      <xdr:rowOff>12700</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2286000" y="1524000"/>
          <a:ext cx="3162300" cy="393700"/>
        </a:xfrm>
        <a:prstGeom prst="rect">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s-CO" sz="16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B.</a:t>
          </a:r>
          <a:r>
            <a:rPr lang="es-CO" sz="1600" b="1" cap="none" spc="0" baseline="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 Empresas Comercializadoras</a:t>
          </a:r>
          <a:endParaRPr lang="es-CO" sz="16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endParaRPr>
        </a:p>
      </xdr:txBody>
    </xdr:sp>
    <xdr:clientData/>
  </xdr:twoCellAnchor>
  <xdr:twoCellAnchor>
    <xdr:from>
      <xdr:col>4</xdr:col>
      <xdr:colOff>0</xdr:colOff>
      <xdr:row>12</xdr:row>
      <xdr:rowOff>0</xdr:rowOff>
    </xdr:from>
    <xdr:to>
      <xdr:col>8</xdr:col>
      <xdr:colOff>114300</xdr:colOff>
      <xdr:row>14</xdr:row>
      <xdr:rowOff>12700</xdr:rowOff>
    </xdr:to>
    <xdr:sp macro="" textlink="">
      <xdr:nvSpPr>
        <xdr:cNvPr id="4" name="3 Rectángulo">
          <a:hlinkClick xmlns:r="http://schemas.openxmlformats.org/officeDocument/2006/relationships" r:id="rId3"/>
          <a:extLst>
            <a:ext uri="{FF2B5EF4-FFF2-40B4-BE49-F238E27FC236}">
              <a16:creationId xmlns:a16="http://schemas.microsoft.com/office/drawing/2014/main" id="{00000000-0008-0000-0D00-000004000000}"/>
            </a:ext>
          </a:extLst>
        </xdr:cNvPr>
        <xdr:cNvSpPr/>
      </xdr:nvSpPr>
      <xdr:spPr>
        <a:xfrm>
          <a:off x="2286000" y="2286000"/>
          <a:ext cx="3162300" cy="393700"/>
        </a:xfrm>
        <a:prstGeom prst="rect">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s-CO" sz="16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C.</a:t>
          </a:r>
          <a:r>
            <a:rPr lang="es-CO" sz="1600" b="1" cap="none" spc="0" baseline="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 Empresas Productoras</a:t>
          </a:r>
          <a:endParaRPr lang="es-CO" sz="16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endParaRPr>
        </a:p>
      </xdr:txBody>
    </xdr:sp>
    <xdr:clientData/>
  </xdr:twoCellAnchor>
  <xdr:twoCellAnchor>
    <xdr:from>
      <xdr:col>4</xdr:col>
      <xdr:colOff>0</xdr:colOff>
      <xdr:row>16</xdr:row>
      <xdr:rowOff>0</xdr:rowOff>
    </xdr:from>
    <xdr:to>
      <xdr:col>8</xdr:col>
      <xdr:colOff>114300</xdr:colOff>
      <xdr:row>18</xdr:row>
      <xdr:rowOff>12700</xdr:rowOff>
    </xdr:to>
    <xdr:sp macro="" textlink="">
      <xdr:nvSpPr>
        <xdr:cNvPr id="5" name="4 Rectángulo">
          <a:hlinkClick xmlns:r="http://schemas.openxmlformats.org/officeDocument/2006/relationships" r:id="rId4"/>
          <a:extLst>
            <a:ext uri="{FF2B5EF4-FFF2-40B4-BE49-F238E27FC236}">
              <a16:creationId xmlns:a16="http://schemas.microsoft.com/office/drawing/2014/main" id="{00000000-0008-0000-0D00-000005000000}"/>
            </a:ext>
          </a:extLst>
        </xdr:cNvPr>
        <xdr:cNvSpPr/>
      </xdr:nvSpPr>
      <xdr:spPr>
        <a:xfrm>
          <a:off x="2286000" y="3048000"/>
          <a:ext cx="3162300" cy="393700"/>
        </a:xfrm>
        <a:prstGeom prst="rect">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s-CO" sz="16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D.</a:t>
          </a:r>
          <a:r>
            <a:rPr lang="es-CO" sz="1600" b="1" cap="none" spc="0" baseline="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 Empresas de Servicios</a:t>
          </a:r>
          <a:endParaRPr lang="es-CO" sz="16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endParaRPr>
        </a:p>
      </xdr:txBody>
    </xdr:sp>
    <xdr:clientData/>
  </xdr:twoCellAnchor>
  <xdr:twoCellAnchor>
    <xdr:from>
      <xdr:col>8</xdr:col>
      <xdr:colOff>137583</xdr:colOff>
      <xdr:row>1</xdr:row>
      <xdr:rowOff>63501</xdr:rowOff>
    </xdr:from>
    <xdr:to>
      <xdr:col>8</xdr:col>
      <xdr:colOff>698500</xdr:colOff>
      <xdr:row>3</xdr:row>
      <xdr:rowOff>10584</xdr:rowOff>
    </xdr:to>
    <xdr:sp macro="" textlink="">
      <xdr:nvSpPr>
        <xdr:cNvPr id="12" name="11 Rectángulo">
          <a:hlinkClick xmlns:r="http://schemas.openxmlformats.org/officeDocument/2006/relationships" r:id="rId5"/>
          <a:extLst>
            <a:ext uri="{FF2B5EF4-FFF2-40B4-BE49-F238E27FC236}">
              <a16:creationId xmlns:a16="http://schemas.microsoft.com/office/drawing/2014/main" id="{00000000-0008-0000-0D00-00000C000000}"/>
            </a:ext>
          </a:extLst>
        </xdr:cNvPr>
        <xdr:cNvSpPr/>
      </xdr:nvSpPr>
      <xdr:spPr>
        <a:xfrm>
          <a:off x="6233583" y="264584"/>
          <a:ext cx="560917" cy="349250"/>
        </a:xfrm>
        <a:prstGeom prst="rect">
          <a:avLst/>
        </a:prstGeom>
        <a:solidFill>
          <a:srgbClr val="9BBB59"/>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800" b="0" i="0" u="none" strike="noStrike" kern="0" cap="none" spc="0" normalizeH="0" baseline="0" noProof="0">
              <a:ln w="18415" cmpd="sng">
                <a:solidFill>
                  <a:srgbClr val="FFFFFF"/>
                </a:solidFill>
                <a:prstDash val="solid"/>
              </a:ln>
              <a:solidFill>
                <a:srgbClr val="FFFFFF"/>
              </a:solidFill>
              <a:effectLst>
                <a:outerShdw blurRad="63500" dir="3600000" algn="tl" rotWithShape="0">
                  <a:srgbClr val="000000">
                    <a:alpha val="70000"/>
                  </a:srgbClr>
                </a:outerShdw>
              </a:effectLst>
              <a:uLnTx/>
              <a:uFillTx/>
              <a:latin typeface="Calibri"/>
              <a:ea typeface="+mn-ea"/>
              <a:cs typeface="+mn-cs"/>
            </a:rPr>
            <a:t>I R  A MENÚ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152400</xdr:colOff>
      <xdr:row>13</xdr:row>
      <xdr:rowOff>114300</xdr:rowOff>
    </xdr:from>
    <xdr:to>
      <xdr:col>5</xdr:col>
      <xdr:colOff>190500</xdr:colOff>
      <xdr:row>15</xdr:row>
      <xdr:rowOff>161925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3200400" y="2781300"/>
          <a:ext cx="800100" cy="42862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O</a:t>
          </a: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K</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6</xdr:col>
      <xdr:colOff>628649</xdr:colOff>
      <xdr:row>13</xdr:row>
      <xdr:rowOff>95250</xdr:rowOff>
    </xdr:from>
    <xdr:to>
      <xdr:col>8</xdr:col>
      <xdr:colOff>19050</xdr:colOff>
      <xdr:row>15</xdr:row>
      <xdr:rowOff>171450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5200649" y="2762250"/>
          <a:ext cx="914401" cy="4572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s-CO" sz="1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MENÚ EMPRESAS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152400</xdr:colOff>
      <xdr:row>14</xdr:row>
      <xdr:rowOff>114300</xdr:rowOff>
    </xdr:from>
    <xdr:to>
      <xdr:col>5</xdr:col>
      <xdr:colOff>190500</xdr:colOff>
      <xdr:row>16</xdr:row>
      <xdr:rowOff>161925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3200400" y="2733675"/>
          <a:ext cx="800100" cy="42862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O</a:t>
          </a: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K</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6</xdr:col>
      <xdr:colOff>628649</xdr:colOff>
      <xdr:row>14</xdr:row>
      <xdr:rowOff>95250</xdr:rowOff>
    </xdr:from>
    <xdr:to>
      <xdr:col>8</xdr:col>
      <xdr:colOff>19050</xdr:colOff>
      <xdr:row>16</xdr:row>
      <xdr:rowOff>171450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5200649" y="2714625"/>
          <a:ext cx="914401" cy="4572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s-CO" sz="1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MENÚ EMPRESAS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152400</xdr:colOff>
      <xdr:row>14</xdr:row>
      <xdr:rowOff>114300</xdr:rowOff>
    </xdr:from>
    <xdr:to>
      <xdr:col>5</xdr:col>
      <xdr:colOff>190500</xdr:colOff>
      <xdr:row>16</xdr:row>
      <xdr:rowOff>161925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3200400" y="2876550"/>
          <a:ext cx="800100" cy="42862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O</a:t>
          </a: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K</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6</xdr:col>
      <xdr:colOff>628649</xdr:colOff>
      <xdr:row>14</xdr:row>
      <xdr:rowOff>95250</xdr:rowOff>
    </xdr:from>
    <xdr:to>
      <xdr:col>8</xdr:col>
      <xdr:colOff>19050</xdr:colOff>
      <xdr:row>16</xdr:row>
      <xdr:rowOff>171450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5200649" y="2857500"/>
          <a:ext cx="914401" cy="4572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s-CO" sz="1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MENÚ EMPRESAS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152400</xdr:colOff>
      <xdr:row>14</xdr:row>
      <xdr:rowOff>114300</xdr:rowOff>
    </xdr:from>
    <xdr:to>
      <xdr:col>5</xdr:col>
      <xdr:colOff>190500</xdr:colOff>
      <xdr:row>16</xdr:row>
      <xdr:rowOff>161925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3200400" y="2876550"/>
          <a:ext cx="800100" cy="42862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O</a:t>
          </a: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K</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6</xdr:col>
      <xdr:colOff>628649</xdr:colOff>
      <xdr:row>14</xdr:row>
      <xdr:rowOff>95250</xdr:rowOff>
    </xdr:from>
    <xdr:to>
      <xdr:col>8</xdr:col>
      <xdr:colOff>19050</xdr:colOff>
      <xdr:row>16</xdr:row>
      <xdr:rowOff>171450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5200649" y="2857500"/>
          <a:ext cx="914401" cy="4572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s-CO" sz="1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MENÚ EMPRESAS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79375</xdr:colOff>
      <xdr:row>9</xdr:row>
      <xdr:rowOff>190500</xdr:rowOff>
    </xdr:from>
    <xdr:to>
      <xdr:col>12</xdr:col>
      <xdr:colOff>1000125</xdr:colOff>
      <xdr:row>12</xdr:row>
      <xdr:rowOff>111125</xdr:rowOff>
    </xdr:to>
    <xdr:sp macro="[0]!borradohoja" textlink="">
      <xdr:nvSpPr>
        <xdr:cNvPr id="2" name="1 Rectángulo">
          <a:extLst>
            <a:ext uri="{FF2B5EF4-FFF2-40B4-BE49-F238E27FC236}">
              <a16:creationId xmlns:a16="http://schemas.microsoft.com/office/drawing/2014/main" id="{00000000-0008-0000-1200-000002000000}"/>
            </a:ext>
          </a:extLst>
        </xdr:cNvPr>
        <xdr:cNvSpPr/>
      </xdr:nvSpPr>
      <xdr:spPr>
        <a:xfrm>
          <a:off x="14525625" y="2508250"/>
          <a:ext cx="920750" cy="508000"/>
        </a:xfrm>
        <a:prstGeom prst="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es-CO" sz="1600" b="1"/>
            <a:t>BORRAR</a:t>
          </a:r>
        </a:p>
      </xdr:txBody>
    </xdr:sp>
    <xdr:clientData/>
  </xdr:twoCellAnchor>
  <xdr:twoCellAnchor>
    <xdr:from>
      <xdr:col>12</xdr:col>
      <xdr:colOff>127000</xdr:colOff>
      <xdr:row>7</xdr:row>
      <xdr:rowOff>111125</xdr:rowOff>
    </xdr:from>
    <xdr:to>
      <xdr:col>12</xdr:col>
      <xdr:colOff>952500</xdr:colOff>
      <xdr:row>9</xdr:row>
      <xdr:rowOff>63500</xdr:rowOff>
    </xdr:to>
    <xdr:sp macro="" textlink="">
      <xdr:nvSpPr>
        <xdr:cNvPr id="6" name="5 Rectángulo">
          <a:hlinkClick xmlns:r="http://schemas.openxmlformats.org/officeDocument/2006/relationships" r:id="rId1"/>
          <a:extLst>
            <a:ext uri="{FF2B5EF4-FFF2-40B4-BE49-F238E27FC236}">
              <a16:creationId xmlns:a16="http://schemas.microsoft.com/office/drawing/2014/main" id="{00000000-0008-0000-1200-000006000000}"/>
            </a:ext>
          </a:extLst>
        </xdr:cNvPr>
        <xdr:cNvSpPr/>
      </xdr:nvSpPr>
      <xdr:spPr>
        <a:xfrm>
          <a:off x="14573250" y="1920875"/>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EMPRESAS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12</xdr:col>
      <xdr:colOff>142875</xdr:colOff>
      <xdr:row>5</xdr:row>
      <xdr:rowOff>47625</xdr:rowOff>
    </xdr:from>
    <xdr:to>
      <xdr:col>12</xdr:col>
      <xdr:colOff>968375</xdr:colOff>
      <xdr:row>6</xdr:row>
      <xdr:rowOff>206375</xdr:rowOff>
    </xdr:to>
    <xdr:sp macro="" textlink="">
      <xdr:nvSpPr>
        <xdr:cNvPr id="7" name="6 Rectángulo">
          <a:hlinkClick xmlns:r="http://schemas.openxmlformats.org/officeDocument/2006/relationships" r:id="rId2"/>
          <a:extLst>
            <a:ext uri="{FF2B5EF4-FFF2-40B4-BE49-F238E27FC236}">
              <a16:creationId xmlns:a16="http://schemas.microsoft.com/office/drawing/2014/main" id="{00000000-0008-0000-1200-000007000000}"/>
            </a:ext>
          </a:extLst>
        </xdr:cNvPr>
        <xdr:cNvSpPr/>
      </xdr:nvSpPr>
      <xdr:spPr>
        <a:xfrm>
          <a:off x="14589125" y="1254125"/>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12</xdr:col>
      <xdr:colOff>111125</xdr:colOff>
      <xdr:row>47</xdr:row>
      <xdr:rowOff>158750</xdr:rowOff>
    </xdr:from>
    <xdr:to>
      <xdr:col>12</xdr:col>
      <xdr:colOff>936625</xdr:colOff>
      <xdr:row>50</xdr:row>
      <xdr:rowOff>31750</xdr:rowOff>
    </xdr:to>
    <xdr:sp macro="" textlink="">
      <xdr:nvSpPr>
        <xdr:cNvPr id="8" name="7 Rectángulo">
          <a:hlinkClick xmlns:r="http://schemas.openxmlformats.org/officeDocument/2006/relationships" r:id="rId2"/>
          <a:extLst>
            <a:ext uri="{FF2B5EF4-FFF2-40B4-BE49-F238E27FC236}">
              <a16:creationId xmlns:a16="http://schemas.microsoft.com/office/drawing/2014/main" id="{00000000-0008-0000-1200-000008000000}"/>
            </a:ext>
          </a:extLst>
        </xdr:cNvPr>
        <xdr:cNvSpPr/>
      </xdr:nvSpPr>
      <xdr:spPr>
        <a:xfrm>
          <a:off x="14557375" y="16716375"/>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127000</xdr:colOff>
      <xdr:row>7</xdr:row>
      <xdr:rowOff>127000</xdr:rowOff>
    </xdr:from>
    <xdr:to>
      <xdr:col>12</xdr:col>
      <xdr:colOff>952500</xdr:colOff>
      <xdr:row>9</xdr:row>
      <xdr:rowOff>79375</xdr:rowOff>
    </xdr:to>
    <xdr:sp macro="" textlink="">
      <xdr:nvSpPr>
        <xdr:cNvPr id="6" name="5 Rectángulo">
          <a:hlinkClick xmlns:r="http://schemas.openxmlformats.org/officeDocument/2006/relationships" r:id="rId1"/>
          <a:extLst>
            <a:ext uri="{FF2B5EF4-FFF2-40B4-BE49-F238E27FC236}">
              <a16:creationId xmlns:a16="http://schemas.microsoft.com/office/drawing/2014/main" id="{00000000-0008-0000-1300-000006000000}"/>
            </a:ext>
          </a:extLst>
        </xdr:cNvPr>
        <xdr:cNvSpPr/>
      </xdr:nvSpPr>
      <xdr:spPr>
        <a:xfrm>
          <a:off x="14573250" y="1936750"/>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EMPRESAS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12</xdr:col>
      <xdr:colOff>142875</xdr:colOff>
      <xdr:row>5</xdr:row>
      <xdr:rowOff>79375</xdr:rowOff>
    </xdr:from>
    <xdr:to>
      <xdr:col>12</xdr:col>
      <xdr:colOff>968375</xdr:colOff>
      <xdr:row>6</xdr:row>
      <xdr:rowOff>238125</xdr:rowOff>
    </xdr:to>
    <xdr:sp macro="" textlink="">
      <xdr:nvSpPr>
        <xdr:cNvPr id="7" name="6 Rectángulo">
          <a:hlinkClick xmlns:r="http://schemas.openxmlformats.org/officeDocument/2006/relationships" r:id="rId2"/>
          <a:extLst>
            <a:ext uri="{FF2B5EF4-FFF2-40B4-BE49-F238E27FC236}">
              <a16:creationId xmlns:a16="http://schemas.microsoft.com/office/drawing/2014/main" id="{00000000-0008-0000-1300-000007000000}"/>
            </a:ext>
          </a:extLst>
        </xdr:cNvPr>
        <xdr:cNvSpPr/>
      </xdr:nvSpPr>
      <xdr:spPr>
        <a:xfrm>
          <a:off x="14589125" y="1285875"/>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12</xdr:col>
      <xdr:colOff>79375</xdr:colOff>
      <xdr:row>12</xdr:row>
      <xdr:rowOff>111125</xdr:rowOff>
    </xdr:from>
    <xdr:to>
      <xdr:col>12</xdr:col>
      <xdr:colOff>1000125</xdr:colOff>
      <xdr:row>14</xdr:row>
      <xdr:rowOff>238125</xdr:rowOff>
    </xdr:to>
    <xdr:sp macro="[0]!borradohoja" textlink="">
      <xdr:nvSpPr>
        <xdr:cNvPr id="8" name="7 Rectángulo">
          <a:extLst>
            <a:ext uri="{FF2B5EF4-FFF2-40B4-BE49-F238E27FC236}">
              <a16:creationId xmlns:a16="http://schemas.microsoft.com/office/drawing/2014/main" id="{00000000-0008-0000-1300-000008000000}"/>
            </a:ext>
          </a:extLst>
        </xdr:cNvPr>
        <xdr:cNvSpPr/>
      </xdr:nvSpPr>
      <xdr:spPr>
        <a:xfrm>
          <a:off x="14525625" y="3016250"/>
          <a:ext cx="920750" cy="508000"/>
        </a:xfrm>
        <a:prstGeom prst="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es-CO" sz="1600" b="1"/>
            <a:t>BORRAR</a:t>
          </a:r>
        </a:p>
      </xdr:txBody>
    </xdr:sp>
    <xdr:clientData/>
  </xdr:twoCellAnchor>
  <xdr:twoCellAnchor>
    <xdr:from>
      <xdr:col>12</xdr:col>
      <xdr:colOff>111125</xdr:colOff>
      <xdr:row>47</xdr:row>
      <xdr:rowOff>174625</xdr:rowOff>
    </xdr:from>
    <xdr:to>
      <xdr:col>12</xdr:col>
      <xdr:colOff>936625</xdr:colOff>
      <xdr:row>50</xdr:row>
      <xdr:rowOff>47625</xdr:rowOff>
    </xdr:to>
    <xdr:sp macro="" textlink="">
      <xdr:nvSpPr>
        <xdr:cNvPr id="9" name="8 Rectángulo">
          <a:hlinkClick xmlns:r="http://schemas.openxmlformats.org/officeDocument/2006/relationships" r:id="rId2"/>
          <a:extLst>
            <a:ext uri="{FF2B5EF4-FFF2-40B4-BE49-F238E27FC236}">
              <a16:creationId xmlns:a16="http://schemas.microsoft.com/office/drawing/2014/main" id="{00000000-0008-0000-1300-000009000000}"/>
            </a:ext>
          </a:extLst>
        </xdr:cNvPr>
        <xdr:cNvSpPr/>
      </xdr:nvSpPr>
      <xdr:spPr>
        <a:xfrm>
          <a:off x="14557375" y="16732250"/>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127000</xdr:colOff>
      <xdr:row>7</xdr:row>
      <xdr:rowOff>111125</xdr:rowOff>
    </xdr:from>
    <xdr:to>
      <xdr:col>12</xdr:col>
      <xdr:colOff>952500</xdr:colOff>
      <xdr:row>9</xdr:row>
      <xdr:rowOff>63500</xdr:rowOff>
    </xdr:to>
    <xdr:sp macro="" textlink="">
      <xdr:nvSpPr>
        <xdr:cNvPr id="6" name="5 Rectángulo">
          <a:hlinkClick xmlns:r="http://schemas.openxmlformats.org/officeDocument/2006/relationships" r:id="rId1"/>
          <a:extLst>
            <a:ext uri="{FF2B5EF4-FFF2-40B4-BE49-F238E27FC236}">
              <a16:creationId xmlns:a16="http://schemas.microsoft.com/office/drawing/2014/main" id="{00000000-0008-0000-1400-000006000000}"/>
            </a:ext>
          </a:extLst>
        </xdr:cNvPr>
        <xdr:cNvSpPr/>
      </xdr:nvSpPr>
      <xdr:spPr>
        <a:xfrm>
          <a:off x="14573250" y="1920875"/>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EMPRESAS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12</xdr:col>
      <xdr:colOff>127000</xdr:colOff>
      <xdr:row>5</xdr:row>
      <xdr:rowOff>79375</xdr:rowOff>
    </xdr:from>
    <xdr:to>
      <xdr:col>12</xdr:col>
      <xdr:colOff>952500</xdr:colOff>
      <xdr:row>6</xdr:row>
      <xdr:rowOff>238125</xdr:rowOff>
    </xdr:to>
    <xdr:sp macro="" textlink="">
      <xdr:nvSpPr>
        <xdr:cNvPr id="7" name="6 Rectángulo">
          <a:hlinkClick xmlns:r="http://schemas.openxmlformats.org/officeDocument/2006/relationships" r:id="rId2"/>
          <a:extLst>
            <a:ext uri="{FF2B5EF4-FFF2-40B4-BE49-F238E27FC236}">
              <a16:creationId xmlns:a16="http://schemas.microsoft.com/office/drawing/2014/main" id="{00000000-0008-0000-1400-000007000000}"/>
            </a:ext>
          </a:extLst>
        </xdr:cNvPr>
        <xdr:cNvSpPr/>
      </xdr:nvSpPr>
      <xdr:spPr>
        <a:xfrm>
          <a:off x="14573250" y="1285875"/>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12</xdr:col>
      <xdr:colOff>63500</xdr:colOff>
      <xdr:row>11</xdr:row>
      <xdr:rowOff>0</xdr:rowOff>
    </xdr:from>
    <xdr:to>
      <xdr:col>12</xdr:col>
      <xdr:colOff>984250</xdr:colOff>
      <xdr:row>13</xdr:row>
      <xdr:rowOff>127000</xdr:rowOff>
    </xdr:to>
    <xdr:sp macro="[0]!borradohoja" textlink="">
      <xdr:nvSpPr>
        <xdr:cNvPr id="8" name="7 Rectángulo">
          <a:extLst>
            <a:ext uri="{FF2B5EF4-FFF2-40B4-BE49-F238E27FC236}">
              <a16:creationId xmlns:a16="http://schemas.microsoft.com/office/drawing/2014/main" id="{00000000-0008-0000-1400-000008000000}"/>
            </a:ext>
          </a:extLst>
        </xdr:cNvPr>
        <xdr:cNvSpPr/>
      </xdr:nvSpPr>
      <xdr:spPr>
        <a:xfrm>
          <a:off x="14509750" y="2714625"/>
          <a:ext cx="920750" cy="508000"/>
        </a:xfrm>
        <a:prstGeom prst="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es-CO" sz="1600" b="1"/>
            <a:t>BORRAR</a:t>
          </a:r>
        </a:p>
      </xdr:txBody>
    </xdr:sp>
    <xdr:clientData/>
  </xdr:twoCellAnchor>
  <xdr:twoCellAnchor>
    <xdr:from>
      <xdr:col>12</xdr:col>
      <xdr:colOff>127000</xdr:colOff>
      <xdr:row>47</xdr:row>
      <xdr:rowOff>111125</xdr:rowOff>
    </xdr:from>
    <xdr:to>
      <xdr:col>12</xdr:col>
      <xdr:colOff>952500</xdr:colOff>
      <xdr:row>49</xdr:row>
      <xdr:rowOff>174625</xdr:rowOff>
    </xdr:to>
    <xdr:sp macro="" textlink="">
      <xdr:nvSpPr>
        <xdr:cNvPr id="9" name="8 Rectángulo">
          <a:hlinkClick xmlns:r="http://schemas.openxmlformats.org/officeDocument/2006/relationships" r:id="rId2"/>
          <a:extLst>
            <a:ext uri="{FF2B5EF4-FFF2-40B4-BE49-F238E27FC236}">
              <a16:creationId xmlns:a16="http://schemas.microsoft.com/office/drawing/2014/main" id="{00000000-0008-0000-1400-000009000000}"/>
            </a:ext>
          </a:extLst>
        </xdr:cNvPr>
        <xdr:cNvSpPr/>
      </xdr:nvSpPr>
      <xdr:spPr>
        <a:xfrm>
          <a:off x="14573250" y="16668750"/>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111125</xdr:colOff>
      <xdr:row>7</xdr:row>
      <xdr:rowOff>127000</xdr:rowOff>
    </xdr:from>
    <xdr:to>
      <xdr:col>12</xdr:col>
      <xdr:colOff>936625</xdr:colOff>
      <xdr:row>9</xdr:row>
      <xdr:rowOff>79375</xdr:rowOff>
    </xdr:to>
    <xdr:sp macro="" textlink="">
      <xdr:nvSpPr>
        <xdr:cNvPr id="6" name="5 Rectángulo">
          <a:hlinkClick xmlns:r="http://schemas.openxmlformats.org/officeDocument/2006/relationships" r:id="rId1"/>
          <a:extLst>
            <a:ext uri="{FF2B5EF4-FFF2-40B4-BE49-F238E27FC236}">
              <a16:creationId xmlns:a16="http://schemas.microsoft.com/office/drawing/2014/main" id="{00000000-0008-0000-1500-000006000000}"/>
            </a:ext>
          </a:extLst>
        </xdr:cNvPr>
        <xdr:cNvSpPr/>
      </xdr:nvSpPr>
      <xdr:spPr>
        <a:xfrm>
          <a:off x="14557375" y="1936750"/>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EMPRESAS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12</xdr:col>
      <xdr:colOff>111125</xdr:colOff>
      <xdr:row>5</xdr:row>
      <xdr:rowOff>79375</xdr:rowOff>
    </xdr:from>
    <xdr:to>
      <xdr:col>12</xdr:col>
      <xdr:colOff>936625</xdr:colOff>
      <xdr:row>6</xdr:row>
      <xdr:rowOff>238125</xdr:rowOff>
    </xdr:to>
    <xdr:sp macro="" textlink="">
      <xdr:nvSpPr>
        <xdr:cNvPr id="7" name="6 Rectángulo">
          <a:hlinkClick xmlns:r="http://schemas.openxmlformats.org/officeDocument/2006/relationships" r:id="rId2"/>
          <a:extLst>
            <a:ext uri="{FF2B5EF4-FFF2-40B4-BE49-F238E27FC236}">
              <a16:creationId xmlns:a16="http://schemas.microsoft.com/office/drawing/2014/main" id="{00000000-0008-0000-1500-000007000000}"/>
            </a:ext>
          </a:extLst>
        </xdr:cNvPr>
        <xdr:cNvSpPr/>
      </xdr:nvSpPr>
      <xdr:spPr>
        <a:xfrm>
          <a:off x="14557375" y="1285875"/>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12</xdr:col>
      <xdr:colOff>127000</xdr:colOff>
      <xdr:row>47</xdr:row>
      <xdr:rowOff>174625</xdr:rowOff>
    </xdr:from>
    <xdr:to>
      <xdr:col>12</xdr:col>
      <xdr:colOff>952500</xdr:colOff>
      <xdr:row>50</xdr:row>
      <xdr:rowOff>47625</xdr:rowOff>
    </xdr:to>
    <xdr:sp macro="" textlink="">
      <xdr:nvSpPr>
        <xdr:cNvPr id="8" name="7 Rectángulo">
          <a:hlinkClick xmlns:r="http://schemas.openxmlformats.org/officeDocument/2006/relationships" r:id="rId2"/>
          <a:extLst>
            <a:ext uri="{FF2B5EF4-FFF2-40B4-BE49-F238E27FC236}">
              <a16:creationId xmlns:a16="http://schemas.microsoft.com/office/drawing/2014/main" id="{00000000-0008-0000-1500-000008000000}"/>
            </a:ext>
          </a:extLst>
        </xdr:cNvPr>
        <xdr:cNvSpPr/>
      </xdr:nvSpPr>
      <xdr:spPr>
        <a:xfrm>
          <a:off x="14573250" y="16732250"/>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12</xdr:col>
      <xdr:colOff>47625</xdr:colOff>
      <xdr:row>11</xdr:row>
      <xdr:rowOff>47625</xdr:rowOff>
    </xdr:from>
    <xdr:to>
      <xdr:col>12</xdr:col>
      <xdr:colOff>968375</xdr:colOff>
      <xdr:row>13</xdr:row>
      <xdr:rowOff>174625</xdr:rowOff>
    </xdr:to>
    <xdr:sp macro="[0]!borradohoja" textlink="">
      <xdr:nvSpPr>
        <xdr:cNvPr id="9" name="8 Rectángulo">
          <a:extLst>
            <a:ext uri="{FF2B5EF4-FFF2-40B4-BE49-F238E27FC236}">
              <a16:creationId xmlns:a16="http://schemas.microsoft.com/office/drawing/2014/main" id="{00000000-0008-0000-1500-000009000000}"/>
            </a:ext>
          </a:extLst>
        </xdr:cNvPr>
        <xdr:cNvSpPr/>
      </xdr:nvSpPr>
      <xdr:spPr>
        <a:xfrm>
          <a:off x="14493875" y="2762250"/>
          <a:ext cx="920750" cy="508000"/>
        </a:xfrm>
        <a:prstGeom prst="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es-CO" sz="1600" b="1"/>
            <a:t>BORRAR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158750</xdr:colOff>
      <xdr:row>4</xdr:row>
      <xdr:rowOff>15875</xdr:rowOff>
    </xdr:from>
    <xdr:to>
      <xdr:col>6</xdr:col>
      <xdr:colOff>984250</xdr:colOff>
      <xdr:row>4</xdr:row>
      <xdr:rowOff>476250</xdr:rowOff>
    </xdr:to>
    <xdr:sp macro="" textlink="">
      <xdr:nvSpPr>
        <xdr:cNvPr id="5" name="4 Rectángulo">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14160500" y="1063625"/>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174625</xdr:colOff>
      <xdr:row>0</xdr:row>
      <xdr:rowOff>63501</xdr:rowOff>
    </xdr:from>
    <xdr:to>
      <xdr:col>6</xdr:col>
      <xdr:colOff>777875</xdr:colOff>
      <xdr:row>30</xdr:row>
      <xdr:rowOff>174625</xdr:rowOff>
    </xdr:to>
    <xdr:graphicFrame macro="">
      <xdr:nvGraphicFramePr>
        <xdr:cNvPr id="2" name="1 Gráfico">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5842000</xdr:colOff>
      <xdr:row>1</xdr:row>
      <xdr:rowOff>47625</xdr:rowOff>
    </xdr:from>
    <xdr:to>
      <xdr:col>6</xdr:col>
      <xdr:colOff>587375</xdr:colOff>
      <xdr:row>3</xdr:row>
      <xdr:rowOff>127000</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1700-000004000000}"/>
            </a:ext>
          </a:extLst>
        </xdr:cNvPr>
        <xdr:cNvSpPr/>
      </xdr:nvSpPr>
      <xdr:spPr>
        <a:xfrm>
          <a:off x="13763625" y="238125"/>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161925</xdr:colOff>
      <xdr:row>1</xdr:row>
      <xdr:rowOff>190499</xdr:rowOff>
    </xdr:from>
    <xdr:to>
      <xdr:col>9</xdr:col>
      <xdr:colOff>666751</xdr:colOff>
      <xdr:row>3</xdr:row>
      <xdr:rowOff>104774</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019925" y="390524"/>
          <a:ext cx="504826" cy="39052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9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9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152401</xdr:colOff>
      <xdr:row>1</xdr:row>
      <xdr:rowOff>161925</xdr:rowOff>
    </xdr:from>
    <xdr:to>
      <xdr:col>9</xdr:col>
      <xdr:colOff>685801</xdr:colOff>
      <xdr:row>3</xdr:row>
      <xdr:rowOff>85725</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7010401" y="361950"/>
          <a:ext cx="533400" cy="400050"/>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9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9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114301</xdr:colOff>
      <xdr:row>1</xdr:row>
      <xdr:rowOff>180975</xdr:rowOff>
    </xdr:from>
    <xdr:to>
      <xdr:col>9</xdr:col>
      <xdr:colOff>685801</xdr:colOff>
      <xdr:row>3</xdr:row>
      <xdr:rowOff>114300</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972301" y="381000"/>
          <a:ext cx="571500" cy="4095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9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9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114301</xdr:colOff>
      <xdr:row>1</xdr:row>
      <xdr:rowOff>180976</xdr:rowOff>
    </xdr:from>
    <xdr:to>
      <xdr:col>9</xdr:col>
      <xdr:colOff>695325</xdr:colOff>
      <xdr:row>3</xdr:row>
      <xdr:rowOff>76200</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972301" y="381001"/>
          <a:ext cx="581024" cy="371474"/>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9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9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1741714</xdr:colOff>
      <xdr:row>1</xdr:row>
      <xdr:rowOff>13607</xdr:rowOff>
    </xdr:from>
    <xdr:to>
      <xdr:col>3</xdr:col>
      <xdr:colOff>104321</xdr:colOff>
      <xdr:row>2</xdr:row>
      <xdr:rowOff>269875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2422071" y="217714"/>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17</xdr:col>
      <xdr:colOff>40822</xdr:colOff>
      <xdr:row>1</xdr:row>
      <xdr:rowOff>108857</xdr:rowOff>
    </xdr:from>
    <xdr:to>
      <xdr:col>18</xdr:col>
      <xdr:colOff>104322</xdr:colOff>
      <xdr:row>3</xdr:row>
      <xdr:rowOff>65768</xdr:rowOff>
    </xdr:to>
    <xdr:sp macro="" textlink="">
      <xdr:nvSpPr>
        <xdr:cNvPr id="4" name="3 Rectángulo">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a:off x="18600965" y="312964"/>
          <a:ext cx="825500" cy="460375"/>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CO" sz="11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I R  A MENÚ </a:t>
          </a:r>
          <a:endParaRPr lang="es-CO"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7"/>
  <dimension ref="D1:N27"/>
  <sheetViews>
    <sheetView tabSelected="1" zoomScale="80" zoomScaleNormal="80" workbookViewId="0">
      <selection activeCell="Q16" sqref="Q16"/>
    </sheetView>
  </sheetViews>
  <sheetFormatPr baseColWidth="10" defaultColWidth="11.42578125" defaultRowHeight="15" x14ac:dyDescent="0.25"/>
  <cols>
    <col min="1" max="11" width="11.42578125" style="98"/>
    <col min="12" max="12" width="7.42578125" style="98" customWidth="1"/>
    <col min="13" max="13" width="15.7109375" style="98" customWidth="1"/>
    <col min="14" max="16384" width="11.42578125" style="98"/>
  </cols>
  <sheetData>
    <row r="1" spans="4:14" ht="11.25" customHeight="1" thickBot="1" x14ac:dyDescent="0.3"/>
    <row r="2" spans="4:14" ht="14.25" customHeight="1" thickTop="1" x14ac:dyDescent="0.25">
      <c r="D2" s="134"/>
      <c r="E2" s="135"/>
      <c r="F2" s="135"/>
      <c r="G2" s="135"/>
      <c r="H2" s="135"/>
      <c r="I2" s="135"/>
      <c r="J2" s="135"/>
      <c r="K2" s="135"/>
      <c r="L2" s="135"/>
      <c r="M2" s="135"/>
      <c r="N2" s="136"/>
    </row>
    <row r="3" spans="4:14" x14ac:dyDescent="0.25">
      <c r="D3" s="137"/>
      <c r="M3" s="162" t="str">
        <f>+IF('Planeaciòn de Mercadeo'!O46=15," SIGA CON EL PASO 2", " REVISE LA EVALUACIÓN")</f>
        <v xml:space="preserve"> SIGA CON EL PASO 2</v>
      </c>
      <c r="N3" s="138"/>
    </row>
    <row r="4" spans="4:14" x14ac:dyDescent="0.25">
      <c r="D4" s="137"/>
      <c r="M4" s="163"/>
      <c r="N4" s="138"/>
    </row>
    <row r="5" spans="4:14" x14ac:dyDescent="0.25">
      <c r="D5" s="137"/>
      <c r="N5" s="138"/>
    </row>
    <row r="6" spans="4:14" x14ac:dyDescent="0.25">
      <c r="D6" s="137"/>
      <c r="M6" s="162" t="str">
        <f>+IF('Gestiòn de Mercadeo'!O46=15," SIGA CON EL PASO 3", " REVISE LA EVALUACIÓN")</f>
        <v xml:space="preserve"> SIGA CON EL PASO 3</v>
      </c>
      <c r="N6" s="138"/>
    </row>
    <row r="7" spans="4:14" x14ac:dyDescent="0.25">
      <c r="D7" s="137"/>
      <c r="M7" s="163"/>
      <c r="N7" s="138"/>
    </row>
    <row r="8" spans="4:14" x14ac:dyDescent="0.25">
      <c r="D8" s="137"/>
      <c r="N8" s="138"/>
    </row>
    <row r="9" spans="4:14" x14ac:dyDescent="0.25">
      <c r="D9" s="137"/>
      <c r="M9" s="162" t="str">
        <f>+IF('Gestiòn de Ventas'!O46=15," SIGA CON EL PASO 4", " REVISE LA EVALUACIÓN")</f>
        <v xml:space="preserve"> SIGA CON EL PASO 4</v>
      </c>
      <c r="N9" s="138"/>
    </row>
    <row r="10" spans="4:14" x14ac:dyDescent="0.25">
      <c r="D10" s="137"/>
      <c r="M10" s="163"/>
      <c r="N10" s="138"/>
    </row>
    <row r="11" spans="4:14" x14ac:dyDescent="0.25">
      <c r="D11" s="137"/>
      <c r="N11" s="138"/>
    </row>
    <row r="12" spans="4:14" x14ac:dyDescent="0.25">
      <c r="D12" s="137"/>
      <c r="M12" s="162" t="str">
        <f>+IF('Gestiòn Servicio al Cliente'!O46=15," SIGA CON EL PASO 5", " REVISE LA EVALUACIÓN")</f>
        <v xml:space="preserve"> SIGA CON EL PASO 5</v>
      </c>
      <c r="N12" s="138"/>
    </row>
    <row r="13" spans="4:14" x14ac:dyDescent="0.25">
      <c r="D13" s="137"/>
      <c r="M13" s="163"/>
      <c r="N13" s="138"/>
    </row>
    <row r="14" spans="4:14" x14ac:dyDescent="0.25">
      <c r="D14" s="137"/>
      <c r="N14" s="138"/>
    </row>
    <row r="15" spans="4:14" x14ac:dyDescent="0.25">
      <c r="D15" s="137"/>
      <c r="M15" s="162" t="str">
        <f>+IF('TIPO DE EMPRESA'!I22=15," SIGA CON EL PASO 6", " REVISE LA EVALUACIÓN")</f>
        <v xml:space="preserve"> SIGA CON EL PASO 6</v>
      </c>
      <c r="N15" s="138"/>
    </row>
    <row r="16" spans="4:14" x14ac:dyDescent="0.25">
      <c r="D16" s="137"/>
      <c r="M16" s="163"/>
      <c r="N16" s="138"/>
    </row>
    <row r="17" spans="4:14" x14ac:dyDescent="0.25">
      <c r="D17" s="137"/>
      <c r="N17" s="138"/>
    </row>
    <row r="18" spans="4:14" x14ac:dyDescent="0.25">
      <c r="D18" s="137"/>
      <c r="M18" s="162" t="str">
        <f>+IF('Analisis de Resultados'!D20&gt;74," SIGA CON EL PASO 7", " REVISE LA EVALUACIÓN")</f>
        <v xml:space="preserve"> SIGA CON EL PASO 7</v>
      </c>
      <c r="N18" s="138"/>
    </row>
    <row r="19" spans="4:14" x14ac:dyDescent="0.25">
      <c r="D19" s="137"/>
      <c r="M19" s="163"/>
      <c r="N19" s="138"/>
    </row>
    <row r="20" spans="4:14" x14ac:dyDescent="0.25">
      <c r="D20" s="139"/>
      <c r="N20" s="138"/>
    </row>
    <row r="21" spans="4:14" x14ac:dyDescent="0.25">
      <c r="D21" s="161" t="s">
        <v>0</v>
      </c>
      <c r="M21" s="162" t="str">
        <f>+IF('Gráfica de Resultados'!D6018&gt;74," SIGA CON EL PASO 8", " REVISE LA EVALUACIÓN")</f>
        <v xml:space="preserve"> SIGA CON EL PASO 8</v>
      </c>
      <c r="N21" s="138"/>
    </row>
    <row r="22" spans="4:14" x14ac:dyDescent="0.25">
      <c r="D22" s="139" t="s">
        <v>1</v>
      </c>
      <c r="M22" s="163"/>
      <c r="N22" s="138"/>
    </row>
    <row r="23" spans="4:14" x14ac:dyDescent="0.25">
      <c r="D23" s="137"/>
      <c r="M23" s="106"/>
      <c r="N23" s="138"/>
    </row>
    <row r="24" spans="4:14" x14ac:dyDescent="0.25">
      <c r="D24" s="139"/>
      <c r="M24" s="164"/>
      <c r="N24" s="138"/>
    </row>
    <row r="25" spans="4:14" x14ac:dyDescent="0.25">
      <c r="D25" s="137"/>
      <c r="M25" s="164"/>
      <c r="N25" s="138"/>
    </row>
    <row r="26" spans="4:14" ht="15.75" thickBot="1" x14ac:dyDescent="0.3">
      <c r="D26" s="140"/>
      <c r="E26" s="141"/>
      <c r="F26" s="141"/>
      <c r="G26" s="160"/>
      <c r="H26" s="141"/>
      <c r="I26" s="141"/>
      <c r="J26" s="141"/>
      <c r="K26" s="141"/>
      <c r="L26" s="141"/>
      <c r="M26" s="141"/>
      <c r="N26" s="142"/>
    </row>
    <row r="27" spans="4:14" ht="15.75" thickTop="1" x14ac:dyDescent="0.25"/>
  </sheetData>
  <sheetProtection algorithmName="SHA-512" hashValue="Y64oqLvtGEHZLhO9fJ023mIQfP8P7fBvkDNBs52GLrz4p6eKHOGffiLx0SDUhAeDEVTsoRy7PgEO+O3EhbP7tw==" saltValue="RrP5T0B4HMKmawrlA2VrRg==" spinCount="100000" sheet="1" objects="1" scenarios="1"/>
  <mergeCells count="8">
    <mergeCell ref="M21:M22"/>
    <mergeCell ref="M24:M25"/>
    <mergeCell ref="M3:M4"/>
    <mergeCell ref="M6:M7"/>
    <mergeCell ref="M9:M10"/>
    <mergeCell ref="M12:M13"/>
    <mergeCell ref="M15:M16"/>
    <mergeCell ref="M18:M19"/>
  </mergeCells>
  <conditionalFormatting sqref="M3">
    <cfRule type="containsText" dxfId="77" priority="18" operator="containsText" text="SIGA">
      <formula>NOT(ISERROR(SEARCH("SIGA",M3)))</formula>
    </cfRule>
    <cfRule type="containsText" dxfId="76" priority="19" operator="containsText" text="REVISE">
      <formula>NOT(ISERROR(SEARCH("REVISE",M3)))</formula>
    </cfRule>
  </conditionalFormatting>
  <conditionalFormatting sqref="M6">
    <cfRule type="containsText" dxfId="75" priority="16" operator="containsText" text="SIGA">
      <formula>NOT(ISERROR(SEARCH("SIGA",M6)))</formula>
    </cfRule>
    <cfRule type="containsText" dxfId="74" priority="17" operator="containsText" text="REVISE">
      <formula>NOT(ISERROR(SEARCH("REVISE",M6)))</formula>
    </cfRule>
  </conditionalFormatting>
  <conditionalFormatting sqref="M9">
    <cfRule type="containsText" dxfId="73" priority="14" operator="containsText" text="SIGA">
      <formula>NOT(ISERROR(SEARCH("SIGA",M9)))</formula>
    </cfRule>
    <cfRule type="containsText" dxfId="72" priority="15" operator="containsText" text="REVISE">
      <formula>NOT(ISERROR(SEARCH("REVISE",M9)))</formula>
    </cfRule>
  </conditionalFormatting>
  <conditionalFormatting sqref="M12">
    <cfRule type="containsText" dxfId="71" priority="12" operator="containsText" text="SIGA">
      <formula>NOT(ISERROR(SEARCH("SIGA",M12)))</formula>
    </cfRule>
    <cfRule type="containsText" dxfId="70" priority="13" operator="containsText" text="REVISE">
      <formula>NOT(ISERROR(SEARCH("REVISE",M12)))</formula>
    </cfRule>
  </conditionalFormatting>
  <conditionalFormatting sqref="M15">
    <cfRule type="containsText" dxfId="69" priority="10" operator="containsText" text="SIGA">
      <formula>NOT(ISERROR(SEARCH("SIGA",M15)))</formula>
    </cfRule>
    <cfRule type="containsText" dxfId="68" priority="11" operator="containsText" text="REVISE">
      <formula>NOT(ISERROR(SEARCH("REVISE",M15)))</formula>
    </cfRule>
  </conditionalFormatting>
  <conditionalFormatting sqref="M18">
    <cfRule type="containsText" dxfId="67" priority="8" operator="containsText" text="SIGA">
      <formula>NOT(ISERROR(SEARCH("SIGA",M18)))</formula>
    </cfRule>
    <cfRule type="containsText" dxfId="66" priority="9" operator="containsText" text="REVISE">
      <formula>NOT(ISERROR(SEARCH("REVISE",M18)))</formula>
    </cfRule>
  </conditionalFormatting>
  <conditionalFormatting sqref="M21">
    <cfRule type="containsText" dxfId="65" priority="6" operator="containsText" text="SIGA">
      <formula>NOT(ISERROR(SEARCH("SIGA",M21)))</formula>
    </cfRule>
    <cfRule type="containsText" dxfId="64" priority="7" operator="containsText" text="REVISE">
      <formula>NOT(ISERROR(SEARCH("REVISE",M21)))</formula>
    </cfRule>
  </conditionalFormatting>
  <conditionalFormatting sqref="M24">
    <cfRule type="containsText" dxfId="63" priority="1" operator="containsText" text="SIGA">
      <formula>NOT(ISERROR(SEARCH("SIGA",M24)))</formula>
    </cfRule>
    <cfRule type="containsText" dxfId="62" priority="2" operator="containsText" text="REVISE">
      <formula>NOT(ISERROR(SEARCH("REVISE",M24)))</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4" sqref="E4"/>
    </sheetView>
  </sheetViews>
  <sheetFormatPr baseColWidth="10" defaultColWidth="11.42578125" defaultRowHeight="15" x14ac:dyDescent="0.25"/>
  <cols>
    <col min="1" max="16384" width="11.42578125" style="98"/>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XFD1048576"/>
    </sheetView>
  </sheetViews>
  <sheetFormatPr baseColWidth="10" defaultColWidth="11.42578125" defaultRowHeight="15" x14ac:dyDescent="0.25"/>
  <cols>
    <col min="1" max="16384" width="11.42578125" style="40"/>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sqref="A1:XFD1048576"/>
    </sheetView>
  </sheetViews>
  <sheetFormatPr baseColWidth="10" defaultColWidth="11.42578125" defaultRowHeight="15" x14ac:dyDescent="0.25"/>
  <cols>
    <col min="1" max="16384" width="11.42578125" style="40"/>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sqref="A1:XFD1048576"/>
    </sheetView>
  </sheetViews>
  <sheetFormatPr baseColWidth="10" defaultColWidth="11.42578125" defaultRowHeight="15" x14ac:dyDescent="0.25"/>
  <cols>
    <col min="1" max="16384" width="11.42578125" style="40"/>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sqref="A1:XFD1048576"/>
    </sheetView>
  </sheetViews>
  <sheetFormatPr baseColWidth="10" defaultColWidth="11.42578125" defaultRowHeight="15" x14ac:dyDescent="0.25"/>
  <cols>
    <col min="1" max="16384" width="11.42578125" style="40"/>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F8" sqref="F8:F14"/>
    </sheetView>
  </sheetViews>
  <sheetFormatPr baseColWidth="10" defaultColWidth="11.42578125" defaultRowHeight="15" x14ac:dyDescent="0.25"/>
  <cols>
    <col min="1" max="16384" width="11.42578125" style="40"/>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F6" sqref="F6"/>
    </sheetView>
  </sheetViews>
  <sheetFormatPr baseColWidth="10" defaultColWidth="11.42578125" defaultRowHeight="15" x14ac:dyDescent="0.25"/>
  <cols>
    <col min="1" max="16384" width="11.42578125" style="98"/>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N38"/>
  <sheetViews>
    <sheetView zoomScale="80" zoomScaleNormal="80" workbookViewId="0"/>
  </sheetViews>
  <sheetFormatPr baseColWidth="10" defaultColWidth="11.42578125" defaultRowHeight="15" x14ac:dyDescent="0.25"/>
  <cols>
    <col min="1" max="1" width="11.42578125" style="98"/>
    <col min="2" max="2" width="7.7109375" style="98" customWidth="1"/>
    <col min="3" max="16384" width="11.42578125" style="98"/>
  </cols>
  <sheetData>
    <row r="1" spans="3:14" ht="15.75" thickBot="1" x14ac:dyDescent="0.3"/>
    <row r="2" spans="3:14" ht="16.5" thickTop="1" thickBot="1" x14ac:dyDescent="0.3">
      <c r="C2" s="144"/>
      <c r="D2" s="145"/>
      <c r="E2" s="145"/>
      <c r="F2" s="145"/>
      <c r="G2" s="145"/>
      <c r="H2" s="145"/>
      <c r="I2" s="145"/>
      <c r="J2" s="145"/>
      <c r="K2" s="145"/>
      <c r="L2" s="145"/>
      <c r="M2" s="145"/>
      <c r="N2" s="146"/>
    </row>
    <row r="3" spans="3:14" ht="15" customHeight="1" x14ac:dyDescent="0.25">
      <c r="C3" s="147"/>
      <c r="E3" s="166" t="s">
        <v>2</v>
      </c>
      <c r="F3" s="167"/>
      <c r="G3" s="167"/>
      <c r="H3" s="167"/>
      <c r="I3" s="167"/>
      <c r="J3" s="167"/>
      <c r="K3" s="167"/>
      <c r="L3" s="168"/>
      <c r="N3" s="148"/>
    </row>
    <row r="4" spans="3:14" ht="15.75" customHeight="1" thickBot="1" x14ac:dyDescent="0.3">
      <c r="C4" s="147"/>
      <c r="E4" s="169"/>
      <c r="F4" s="170"/>
      <c r="G4" s="170"/>
      <c r="H4" s="170"/>
      <c r="I4" s="170"/>
      <c r="J4" s="170"/>
      <c r="K4" s="170"/>
      <c r="L4" s="171"/>
      <c r="N4" s="148"/>
    </row>
    <row r="5" spans="3:14" x14ac:dyDescent="0.25">
      <c r="C5" s="147"/>
      <c r="N5" s="148"/>
    </row>
    <row r="6" spans="3:14" ht="15" customHeight="1" x14ac:dyDescent="0.25">
      <c r="C6" s="147"/>
      <c r="D6" s="165" t="s">
        <v>3</v>
      </c>
      <c r="E6" s="165"/>
      <c r="F6" s="165"/>
      <c r="G6" s="165"/>
      <c r="H6" s="165"/>
      <c r="I6" s="165"/>
      <c r="J6" s="165"/>
      <c r="K6" s="165"/>
      <c r="L6" s="165"/>
      <c r="M6" s="165"/>
      <c r="N6" s="148"/>
    </row>
    <row r="7" spans="3:14" x14ac:dyDescent="0.25">
      <c r="C7" s="147"/>
      <c r="D7" s="165"/>
      <c r="E7" s="165"/>
      <c r="F7" s="165"/>
      <c r="G7" s="165"/>
      <c r="H7" s="165"/>
      <c r="I7" s="165"/>
      <c r="J7" s="165"/>
      <c r="K7" s="165"/>
      <c r="L7" s="165"/>
      <c r="M7" s="165"/>
      <c r="N7" s="148"/>
    </row>
    <row r="8" spans="3:14" x14ac:dyDescent="0.25">
      <c r="C8" s="147"/>
      <c r="D8" s="165"/>
      <c r="E8" s="165"/>
      <c r="F8" s="165"/>
      <c r="G8" s="165"/>
      <c r="H8" s="165"/>
      <c r="I8" s="165"/>
      <c r="J8" s="165"/>
      <c r="K8" s="165"/>
      <c r="L8" s="165"/>
      <c r="M8" s="165"/>
      <c r="N8" s="148"/>
    </row>
    <row r="9" spans="3:14" x14ac:dyDescent="0.25">
      <c r="C9" s="147"/>
      <c r="N9" s="148"/>
    </row>
    <row r="10" spans="3:14" ht="15" customHeight="1" x14ac:dyDescent="0.25">
      <c r="C10" s="147"/>
      <c r="D10" s="165" t="s">
        <v>4</v>
      </c>
      <c r="E10" s="165"/>
      <c r="F10" s="165"/>
      <c r="G10" s="165"/>
      <c r="H10" s="165"/>
      <c r="I10" s="165"/>
      <c r="J10" s="165"/>
      <c r="K10" s="165"/>
      <c r="L10" s="165"/>
      <c r="M10" s="165"/>
      <c r="N10" s="148"/>
    </row>
    <row r="11" spans="3:14" x14ac:dyDescent="0.25">
      <c r="C11" s="147"/>
      <c r="D11" s="165"/>
      <c r="E11" s="165"/>
      <c r="F11" s="165"/>
      <c r="G11" s="165"/>
      <c r="H11" s="165"/>
      <c r="I11" s="165"/>
      <c r="J11" s="165"/>
      <c r="K11" s="165"/>
      <c r="L11" s="165"/>
      <c r="M11" s="165"/>
      <c r="N11" s="148"/>
    </row>
    <row r="12" spans="3:14" x14ac:dyDescent="0.25">
      <c r="C12" s="147"/>
      <c r="D12" s="165"/>
      <c r="E12" s="165"/>
      <c r="F12" s="165"/>
      <c r="G12" s="165"/>
      <c r="H12" s="165"/>
      <c r="I12" s="165"/>
      <c r="J12" s="165"/>
      <c r="K12" s="165"/>
      <c r="L12" s="165"/>
      <c r="M12" s="165"/>
      <c r="N12" s="148"/>
    </row>
    <row r="13" spans="3:14" x14ac:dyDescent="0.25">
      <c r="C13" s="147"/>
      <c r="N13" s="148"/>
    </row>
    <row r="14" spans="3:14" x14ac:dyDescent="0.25">
      <c r="C14" s="147"/>
      <c r="D14" s="165" t="s">
        <v>5</v>
      </c>
      <c r="E14" s="165"/>
      <c r="F14" s="165"/>
      <c r="G14" s="165"/>
      <c r="H14" s="165"/>
      <c r="I14" s="165"/>
      <c r="J14" s="165"/>
      <c r="K14" s="165"/>
      <c r="L14" s="165"/>
      <c r="M14" s="165"/>
      <c r="N14" s="148"/>
    </row>
    <row r="15" spans="3:14" x14ac:dyDescent="0.25">
      <c r="C15" s="147"/>
      <c r="D15" s="165"/>
      <c r="E15" s="165"/>
      <c r="F15" s="165"/>
      <c r="G15" s="165"/>
      <c r="H15" s="165"/>
      <c r="I15" s="165"/>
      <c r="J15" s="165"/>
      <c r="K15" s="165"/>
      <c r="L15" s="165"/>
      <c r="M15" s="165"/>
      <c r="N15" s="148"/>
    </row>
    <row r="16" spans="3:14" x14ac:dyDescent="0.25">
      <c r="C16" s="147"/>
      <c r="N16" s="148"/>
    </row>
    <row r="17" spans="3:14" ht="15" customHeight="1" x14ac:dyDescent="0.25">
      <c r="C17" s="147"/>
      <c r="D17" s="165" t="s">
        <v>6</v>
      </c>
      <c r="E17" s="165"/>
      <c r="F17" s="165"/>
      <c r="G17" s="165"/>
      <c r="H17" s="165"/>
      <c r="I17" s="165"/>
      <c r="J17" s="165"/>
      <c r="K17" s="165"/>
      <c r="L17" s="165"/>
      <c r="M17" s="165"/>
      <c r="N17" s="148"/>
    </row>
    <row r="18" spans="3:14" x14ac:dyDescent="0.25">
      <c r="C18" s="147"/>
      <c r="D18" s="165"/>
      <c r="E18" s="165"/>
      <c r="F18" s="165"/>
      <c r="G18" s="165"/>
      <c r="H18" s="165"/>
      <c r="I18" s="165"/>
      <c r="J18" s="165"/>
      <c r="K18" s="165"/>
      <c r="L18" s="165"/>
      <c r="M18" s="165"/>
      <c r="N18" s="148"/>
    </row>
    <row r="19" spans="3:14" x14ac:dyDescent="0.25">
      <c r="C19" s="147"/>
      <c r="D19" s="165"/>
      <c r="E19" s="165"/>
      <c r="F19" s="165"/>
      <c r="G19" s="165"/>
      <c r="H19" s="165"/>
      <c r="I19" s="165"/>
      <c r="J19" s="165"/>
      <c r="K19" s="165"/>
      <c r="L19" s="165"/>
      <c r="M19" s="165"/>
      <c r="N19" s="148"/>
    </row>
    <row r="20" spans="3:14" x14ac:dyDescent="0.25">
      <c r="C20" s="147"/>
      <c r="N20" s="148"/>
    </row>
    <row r="21" spans="3:14" x14ac:dyDescent="0.25">
      <c r="C21" s="147"/>
      <c r="D21" s="165" t="s">
        <v>7</v>
      </c>
      <c r="E21" s="165"/>
      <c r="F21" s="165"/>
      <c r="G21" s="165"/>
      <c r="H21" s="165"/>
      <c r="I21" s="165"/>
      <c r="J21" s="165"/>
      <c r="K21" s="165"/>
      <c r="L21" s="165"/>
      <c r="M21" s="165"/>
      <c r="N21" s="148"/>
    </row>
    <row r="22" spans="3:14" x14ac:dyDescent="0.25">
      <c r="C22" s="147"/>
      <c r="D22" s="165"/>
      <c r="E22" s="165"/>
      <c r="F22" s="165"/>
      <c r="G22" s="165"/>
      <c r="H22" s="165"/>
      <c r="I22" s="165"/>
      <c r="J22" s="165"/>
      <c r="K22" s="165"/>
      <c r="L22" s="165"/>
      <c r="M22" s="165"/>
      <c r="N22" s="148"/>
    </row>
    <row r="23" spans="3:14" x14ac:dyDescent="0.25">
      <c r="C23" s="147"/>
      <c r="D23" s="165"/>
      <c r="E23" s="165"/>
      <c r="F23" s="165"/>
      <c r="G23" s="165"/>
      <c r="H23" s="165"/>
      <c r="I23" s="165"/>
      <c r="J23" s="165"/>
      <c r="K23" s="165"/>
      <c r="L23" s="165"/>
      <c r="M23" s="165"/>
      <c r="N23" s="148"/>
    </row>
    <row r="24" spans="3:14" x14ac:dyDescent="0.25">
      <c r="C24" s="147"/>
      <c r="N24" s="148"/>
    </row>
    <row r="25" spans="3:14" x14ac:dyDescent="0.25">
      <c r="C25" s="147"/>
      <c r="D25" s="165" t="s">
        <v>8</v>
      </c>
      <c r="E25" s="165"/>
      <c r="F25" s="165"/>
      <c r="G25" s="165"/>
      <c r="H25" s="165"/>
      <c r="I25" s="165"/>
      <c r="J25" s="165"/>
      <c r="K25" s="165"/>
      <c r="L25" s="165"/>
      <c r="M25" s="165"/>
      <c r="N25" s="148"/>
    </row>
    <row r="26" spans="3:14" x14ac:dyDescent="0.25">
      <c r="C26" s="147"/>
      <c r="D26" s="165"/>
      <c r="E26" s="165"/>
      <c r="F26" s="165"/>
      <c r="G26" s="165"/>
      <c r="H26" s="165"/>
      <c r="I26" s="165"/>
      <c r="J26" s="165"/>
      <c r="K26" s="165"/>
      <c r="L26" s="165"/>
      <c r="M26" s="165"/>
      <c r="N26" s="148"/>
    </row>
    <row r="27" spans="3:14" x14ac:dyDescent="0.25">
      <c r="C27" s="147"/>
      <c r="D27" s="165"/>
      <c r="E27" s="165"/>
      <c r="F27" s="165"/>
      <c r="G27" s="165"/>
      <c r="H27" s="165"/>
      <c r="I27" s="165"/>
      <c r="J27" s="165"/>
      <c r="K27" s="165"/>
      <c r="L27" s="165"/>
      <c r="M27" s="165"/>
      <c r="N27" s="148"/>
    </row>
    <row r="28" spans="3:14" x14ac:dyDescent="0.25">
      <c r="C28" s="147"/>
      <c r="N28" s="148"/>
    </row>
    <row r="29" spans="3:14" x14ac:dyDescent="0.25">
      <c r="C29" s="147"/>
      <c r="D29" s="165" t="s">
        <v>9</v>
      </c>
      <c r="E29" s="165"/>
      <c r="F29" s="165"/>
      <c r="G29" s="165"/>
      <c r="H29" s="165"/>
      <c r="I29" s="165"/>
      <c r="J29" s="165"/>
      <c r="K29" s="165"/>
      <c r="L29" s="165"/>
      <c r="M29" s="165"/>
      <c r="N29" s="148"/>
    </row>
    <row r="30" spans="3:14" x14ac:dyDescent="0.25">
      <c r="C30" s="147"/>
      <c r="D30" s="165"/>
      <c r="E30" s="165"/>
      <c r="F30" s="165"/>
      <c r="G30" s="165"/>
      <c r="H30" s="165"/>
      <c r="I30" s="165"/>
      <c r="J30" s="165"/>
      <c r="K30" s="165"/>
      <c r="L30" s="165"/>
      <c r="M30" s="165"/>
      <c r="N30" s="148"/>
    </row>
    <row r="31" spans="3:14" x14ac:dyDescent="0.25">
      <c r="C31" s="147"/>
      <c r="D31" s="165"/>
      <c r="E31" s="165"/>
      <c r="F31" s="165"/>
      <c r="G31" s="165"/>
      <c r="H31" s="165"/>
      <c r="I31" s="165"/>
      <c r="J31" s="165"/>
      <c r="K31" s="165"/>
      <c r="L31" s="165"/>
      <c r="M31" s="165"/>
      <c r="N31" s="148"/>
    </row>
    <row r="32" spans="3:14" x14ac:dyDescent="0.25">
      <c r="C32" s="147"/>
      <c r="N32" s="148"/>
    </row>
    <row r="33" spans="3:14" x14ac:dyDescent="0.25">
      <c r="C33" s="147"/>
      <c r="D33" s="165" t="s">
        <v>10</v>
      </c>
      <c r="E33" s="165"/>
      <c r="F33" s="165"/>
      <c r="G33" s="165"/>
      <c r="H33" s="165"/>
      <c r="I33" s="165"/>
      <c r="J33" s="165"/>
      <c r="K33" s="165"/>
      <c r="L33" s="165"/>
      <c r="M33" s="165"/>
      <c r="N33" s="148"/>
    </row>
    <row r="34" spans="3:14" x14ac:dyDescent="0.25">
      <c r="C34" s="147"/>
      <c r="D34" s="165"/>
      <c r="E34" s="165"/>
      <c r="F34" s="165"/>
      <c r="G34" s="165"/>
      <c r="H34" s="165"/>
      <c r="I34" s="165"/>
      <c r="J34" s="165"/>
      <c r="K34" s="165"/>
      <c r="L34" s="165"/>
      <c r="M34" s="165"/>
      <c r="N34" s="148"/>
    </row>
    <row r="35" spans="3:14" x14ac:dyDescent="0.25">
      <c r="C35" s="147"/>
      <c r="D35" s="165"/>
      <c r="E35" s="165"/>
      <c r="F35" s="165"/>
      <c r="G35" s="165"/>
      <c r="H35" s="165"/>
      <c r="I35" s="165"/>
      <c r="J35" s="165"/>
      <c r="K35" s="165"/>
      <c r="L35" s="165"/>
      <c r="M35" s="165"/>
      <c r="N35" s="148"/>
    </row>
    <row r="36" spans="3:14" x14ac:dyDescent="0.25">
      <c r="C36" s="147"/>
      <c r="N36" s="148"/>
    </row>
    <row r="37" spans="3:14" ht="15.75" thickBot="1" x14ac:dyDescent="0.3">
      <c r="C37" s="149"/>
      <c r="D37" s="150"/>
      <c r="E37" s="150"/>
      <c r="F37" s="150"/>
      <c r="G37" s="150"/>
      <c r="H37" s="150"/>
      <c r="I37" s="150"/>
      <c r="J37" s="150"/>
      <c r="K37" s="150"/>
      <c r="L37" s="150"/>
      <c r="M37" s="150"/>
      <c r="N37" s="151"/>
    </row>
    <row r="38" spans="3:14" ht="15.75" thickTop="1" x14ac:dyDescent="0.25"/>
  </sheetData>
  <mergeCells count="9">
    <mergeCell ref="D33:M35"/>
    <mergeCell ref="E3:L4"/>
    <mergeCell ref="D6:M8"/>
    <mergeCell ref="D17:M19"/>
    <mergeCell ref="D21:M23"/>
    <mergeCell ref="D25:M27"/>
    <mergeCell ref="D29:M31"/>
    <mergeCell ref="D10:M12"/>
    <mergeCell ref="D14:M1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
  <dimension ref="A1:O91"/>
  <sheetViews>
    <sheetView zoomScale="60" zoomScaleNormal="60" workbookViewId="0">
      <selection activeCell="J16" sqref="J16:J17"/>
    </sheetView>
  </sheetViews>
  <sheetFormatPr baseColWidth="10" defaultColWidth="11.42578125" defaultRowHeight="15" x14ac:dyDescent="0.25"/>
  <cols>
    <col min="1" max="1" width="4.28515625" style="3" customWidth="1"/>
    <col min="2" max="2" width="4.7109375" style="3" customWidth="1"/>
    <col min="3" max="7" width="11.42578125" style="3"/>
    <col min="8" max="8" width="65" style="3" customWidth="1"/>
    <col min="9" max="9" width="26.140625" style="4" customWidth="1"/>
    <col min="10" max="10" width="21.140625" style="4" customWidth="1"/>
    <col min="11" max="11" width="17.140625" style="4" customWidth="1"/>
    <col min="12" max="12" width="21" style="4" customWidth="1"/>
    <col min="13" max="13" width="15.5703125" style="62" customWidth="1"/>
    <col min="14" max="14" width="11.42578125" style="3"/>
    <col min="15" max="15" width="0" style="3" hidden="1" customWidth="1"/>
    <col min="16" max="16384" width="11.42578125" style="3"/>
  </cols>
  <sheetData>
    <row r="1" spans="1:15" ht="15.75" thickBot="1" x14ac:dyDescent="0.3">
      <c r="A1" s="3" t="s">
        <v>11</v>
      </c>
    </row>
    <row r="2" spans="1:15" x14ac:dyDescent="0.25">
      <c r="A2" s="3" t="s">
        <v>12</v>
      </c>
      <c r="B2" s="16" t="s">
        <v>13</v>
      </c>
      <c r="C2" s="5"/>
      <c r="D2" s="5"/>
      <c r="E2" s="5"/>
      <c r="F2" s="5"/>
      <c r="G2" s="5"/>
      <c r="H2" s="5"/>
      <c r="I2" s="6"/>
      <c r="J2" s="6"/>
      <c r="K2" s="6"/>
      <c r="L2" s="6"/>
      <c r="M2" s="63"/>
    </row>
    <row r="3" spans="1:15" ht="15.75" thickBot="1" x14ac:dyDescent="0.3">
      <c r="B3" s="8"/>
      <c r="M3" s="64"/>
    </row>
    <row r="4" spans="1:15" ht="24" thickBot="1" x14ac:dyDescent="0.4">
      <c r="B4" s="8"/>
      <c r="C4" s="176" t="s">
        <v>14</v>
      </c>
      <c r="D4" s="177"/>
      <c r="E4" s="177"/>
      <c r="F4" s="177"/>
      <c r="G4" s="177"/>
      <c r="H4" s="177"/>
      <c r="I4" s="177"/>
      <c r="J4" s="177"/>
      <c r="K4" s="177"/>
      <c r="L4" s="178"/>
      <c r="M4" s="64"/>
    </row>
    <row r="5" spans="1:15" ht="24" thickBot="1" x14ac:dyDescent="0.4">
      <c r="B5" s="8"/>
      <c r="C5" s="10"/>
      <c r="D5" s="10"/>
      <c r="E5" s="10"/>
      <c r="F5" s="10"/>
      <c r="G5" s="10"/>
      <c r="H5" s="10"/>
      <c r="I5" s="10"/>
      <c r="J5" s="10"/>
      <c r="K5" s="10"/>
      <c r="L5" s="10"/>
      <c r="M5" s="64"/>
    </row>
    <row r="6" spans="1:15" ht="23.25" customHeight="1" x14ac:dyDescent="0.25">
      <c r="B6" s="8"/>
      <c r="C6" s="179" t="s">
        <v>15</v>
      </c>
      <c r="D6" s="180"/>
      <c r="E6" s="180"/>
      <c r="F6" s="180"/>
      <c r="G6" s="180"/>
      <c r="H6" s="180"/>
      <c r="I6" s="180"/>
      <c r="J6" s="180"/>
      <c r="K6" s="180"/>
      <c r="L6" s="181"/>
      <c r="M6" s="64"/>
    </row>
    <row r="7" spans="1:15" ht="23.25" customHeight="1" x14ac:dyDescent="0.25">
      <c r="B7" s="8"/>
      <c r="C7" s="182"/>
      <c r="D7" s="183"/>
      <c r="E7" s="183"/>
      <c r="F7" s="183"/>
      <c r="G7" s="183"/>
      <c r="H7" s="183"/>
      <c r="I7" s="183"/>
      <c r="J7" s="183"/>
      <c r="K7" s="183"/>
      <c r="L7" s="184"/>
      <c r="M7" s="64"/>
    </row>
    <row r="8" spans="1:15" ht="15.75" thickBot="1" x14ac:dyDescent="0.3">
      <c r="B8" s="8"/>
      <c r="C8" s="185"/>
      <c r="D8" s="186"/>
      <c r="E8" s="186"/>
      <c r="F8" s="186"/>
      <c r="G8" s="186"/>
      <c r="H8" s="186"/>
      <c r="I8" s="186"/>
      <c r="J8" s="186"/>
      <c r="K8" s="186"/>
      <c r="L8" s="187"/>
      <c r="M8" s="64"/>
    </row>
    <row r="9" spans="1:15" ht="23.25" x14ac:dyDescent="0.25">
      <c r="B9" s="8"/>
      <c r="C9" s="11"/>
      <c r="D9" s="11"/>
      <c r="E9" s="11"/>
      <c r="F9" s="11"/>
      <c r="G9" s="11"/>
      <c r="H9" s="11"/>
      <c r="I9" s="11"/>
      <c r="J9" s="11"/>
      <c r="K9" s="11"/>
      <c r="L9" s="11"/>
      <c r="M9" s="64"/>
    </row>
    <row r="10" spans="1:15" ht="15.75" thickBot="1" x14ac:dyDescent="0.3">
      <c r="B10" s="8"/>
      <c r="M10" s="64"/>
    </row>
    <row r="11" spans="1:15" x14ac:dyDescent="0.25">
      <c r="B11" s="8"/>
      <c r="C11" s="219" t="s">
        <v>16</v>
      </c>
      <c r="D11" s="216" t="s">
        <v>17</v>
      </c>
      <c r="E11" s="216"/>
      <c r="F11" s="216"/>
      <c r="G11" s="216"/>
      <c r="H11" s="216"/>
      <c r="I11" s="214" t="s">
        <v>18</v>
      </c>
      <c r="J11" s="214"/>
      <c r="K11" s="214"/>
      <c r="L11" s="215"/>
      <c r="M11" s="64"/>
    </row>
    <row r="12" spans="1:15" x14ac:dyDescent="0.25">
      <c r="B12" s="8"/>
      <c r="C12" s="220"/>
      <c r="D12" s="217"/>
      <c r="E12" s="217"/>
      <c r="F12" s="217"/>
      <c r="G12" s="217"/>
      <c r="H12" s="217"/>
      <c r="I12" s="1" t="s">
        <v>19</v>
      </c>
      <c r="J12" s="1" t="s">
        <v>20</v>
      </c>
      <c r="K12" s="1" t="s">
        <v>21</v>
      </c>
      <c r="L12" s="2" t="s">
        <v>22</v>
      </c>
      <c r="M12" s="64"/>
    </row>
    <row r="13" spans="1:15" ht="15" customHeight="1" x14ac:dyDescent="0.25">
      <c r="B13" s="8"/>
      <c r="C13" s="220"/>
      <c r="D13" s="217"/>
      <c r="E13" s="217"/>
      <c r="F13" s="217"/>
      <c r="G13" s="217"/>
      <c r="H13" s="217"/>
      <c r="I13" s="224" t="s">
        <v>23</v>
      </c>
      <c r="J13" s="224" t="s">
        <v>24</v>
      </c>
      <c r="K13" s="224" t="s">
        <v>25</v>
      </c>
      <c r="L13" s="226" t="s">
        <v>26</v>
      </c>
      <c r="M13" s="172"/>
    </row>
    <row r="14" spans="1:15" x14ac:dyDescent="0.25">
      <c r="B14" s="8"/>
      <c r="C14" s="220"/>
      <c r="D14" s="217"/>
      <c r="E14" s="217"/>
      <c r="F14" s="217"/>
      <c r="G14" s="217"/>
      <c r="H14" s="217"/>
      <c r="I14" s="224"/>
      <c r="J14" s="224"/>
      <c r="K14" s="224"/>
      <c r="L14" s="226"/>
      <c r="M14" s="172"/>
    </row>
    <row r="15" spans="1:15" ht="31.5" customHeight="1" thickBot="1" x14ac:dyDescent="0.3">
      <c r="B15" s="8"/>
      <c r="C15" s="221"/>
      <c r="D15" s="218"/>
      <c r="E15" s="218"/>
      <c r="F15" s="218"/>
      <c r="G15" s="218"/>
      <c r="H15" s="218"/>
      <c r="I15" s="225"/>
      <c r="J15" s="225"/>
      <c r="K15" s="225"/>
      <c r="L15" s="227"/>
      <c r="M15" s="65"/>
    </row>
    <row r="16" spans="1:15" ht="32.1" customHeight="1" x14ac:dyDescent="0.25">
      <c r="B16" s="8"/>
      <c r="C16" s="229">
        <v>1</v>
      </c>
      <c r="D16" s="228" t="s">
        <v>27</v>
      </c>
      <c r="E16" s="228"/>
      <c r="F16" s="228"/>
      <c r="G16" s="228"/>
      <c r="H16" s="228"/>
      <c r="I16" s="222">
        <v>1</v>
      </c>
      <c r="J16" s="222"/>
      <c r="K16" s="222"/>
      <c r="L16" s="230"/>
      <c r="M16" s="172" t="str">
        <f>+IF(O16&gt;1,"SOLO SE ACEPTA UNA SOLA CALIFICACIÓN",IF(O16&lt;1,"DEBE CALIFICAR LA VARIABLE","OK"))</f>
        <v>OK</v>
      </c>
      <c r="O16" s="60">
        <f>SUM(I16:L17)</f>
        <v>1</v>
      </c>
    </row>
    <row r="17" spans="2:15" ht="32.1" customHeight="1" x14ac:dyDescent="0.25">
      <c r="B17" s="8"/>
      <c r="C17" s="208"/>
      <c r="D17" s="209"/>
      <c r="E17" s="209"/>
      <c r="F17" s="209"/>
      <c r="G17" s="209"/>
      <c r="H17" s="209"/>
      <c r="I17" s="223"/>
      <c r="J17" s="223"/>
      <c r="K17" s="223"/>
      <c r="L17" s="231"/>
      <c r="M17" s="172"/>
      <c r="O17" s="61"/>
    </row>
    <row r="18" spans="2:15" ht="32.1" customHeight="1" x14ac:dyDescent="0.25">
      <c r="B18" s="8"/>
      <c r="C18" s="208">
        <v>2</v>
      </c>
      <c r="D18" s="209" t="s">
        <v>28</v>
      </c>
      <c r="E18" s="209"/>
      <c r="F18" s="209"/>
      <c r="G18" s="209"/>
      <c r="H18" s="209"/>
      <c r="I18" s="188"/>
      <c r="J18" s="188"/>
      <c r="K18" s="188"/>
      <c r="L18" s="190">
        <v>1</v>
      </c>
      <c r="M18" s="172" t="str">
        <f t="shared" ref="M18" si="0">+IF(O18&gt;1,"SOLO SE ACEPTA UNA SOLA CALIFICACIÓN",IF(O18&lt;1,"DEBE CALIFICAR LA VARIABLE","OK"))</f>
        <v>OK</v>
      </c>
      <c r="O18" s="173">
        <f t="shared" ref="O18" si="1">SUM(I18:L19)</f>
        <v>1</v>
      </c>
    </row>
    <row r="19" spans="2:15" ht="32.1" customHeight="1" x14ac:dyDescent="0.25">
      <c r="B19" s="8"/>
      <c r="C19" s="208"/>
      <c r="D19" s="209"/>
      <c r="E19" s="209"/>
      <c r="F19" s="209"/>
      <c r="G19" s="209"/>
      <c r="H19" s="209"/>
      <c r="I19" s="189"/>
      <c r="J19" s="189"/>
      <c r="K19" s="189"/>
      <c r="L19" s="191"/>
      <c r="M19" s="172"/>
      <c r="O19" s="174"/>
    </row>
    <row r="20" spans="2:15" ht="32.1" customHeight="1" x14ac:dyDescent="0.25">
      <c r="B20" s="8"/>
      <c r="C20" s="208">
        <v>3</v>
      </c>
      <c r="D20" s="209" t="s">
        <v>29</v>
      </c>
      <c r="E20" s="209"/>
      <c r="F20" s="209"/>
      <c r="G20" s="209"/>
      <c r="H20" s="209"/>
      <c r="I20" s="188"/>
      <c r="J20" s="188">
        <v>1</v>
      </c>
      <c r="K20" s="188"/>
      <c r="L20" s="190"/>
      <c r="M20" s="172" t="str">
        <f t="shared" ref="M20" si="2">+IF(O20&gt;1,"SOLO SE ACEPTA UNA SOLA CALIFICACIÓN",IF(O20&lt;1,"DEBE CALIFICAR LA VARIABLE","OK"))</f>
        <v>OK</v>
      </c>
      <c r="O20" s="173">
        <f t="shared" ref="O20" si="3">SUM(I20:L21)</f>
        <v>1</v>
      </c>
    </row>
    <row r="21" spans="2:15" ht="32.1" customHeight="1" thickBot="1" x14ac:dyDescent="0.3">
      <c r="B21" s="8"/>
      <c r="C21" s="208"/>
      <c r="D21" s="209"/>
      <c r="E21" s="209"/>
      <c r="F21" s="209"/>
      <c r="G21" s="209"/>
      <c r="H21" s="209"/>
      <c r="I21" s="189"/>
      <c r="J21" s="189"/>
      <c r="K21" s="189"/>
      <c r="L21" s="191"/>
      <c r="M21" s="172"/>
      <c r="O21" s="174"/>
    </row>
    <row r="22" spans="2:15" ht="32.1" customHeight="1" x14ac:dyDescent="0.25">
      <c r="B22" s="8"/>
      <c r="C22" s="208">
        <v>4</v>
      </c>
      <c r="D22" s="209" t="s">
        <v>30</v>
      </c>
      <c r="E22" s="209"/>
      <c r="F22" s="209"/>
      <c r="G22" s="209"/>
      <c r="H22" s="209"/>
      <c r="I22" s="188"/>
      <c r="J22" s="188">
        <v>1</v>
      </c>
      <c r="K22" s="188"/>
      <c r="L22" s="190"/>
      <c r="M22" s="172" t="str">
        <f t="shared" ref="M22" si="4">+IF(O22&gt;1,"SOLO SE ACEPTA UNA SOLA CALIFICACIÓN",IF(O22&lt;1,"DEBE CALIFICAR LA VARIABLE","OK"))</f>
        <v>OK</v>
      </c>
      <c r="O22" s="173">
        <f t="shared" ref="O22" si="5">SUM(I22:L23)</f>
        <v>1</v>
      </c>
    </row>
    <row r="23" spans="2:15" ht="32.1" customHeight="1" thickBot="1" x14ac:dyDescent="0.3">
      <c r="B23" s="8"/>
      <c r="C23" s="208"/>
      <c r="D23" s="209"/>
      <c r="E23" s="209"/>
      <c r="F23" s="209"/>
      <c r="G23" s="209"/>
      <c r="H23" s="209"/>
      <c r="I23" s="189"/>
      <c r="J23" s="189"/>
      <c r="K23" s="189"/>
      <c r="L23" s="191"/>
      <c r="M23" s="172"/>
      <c r="O23" s="174"/>
    </row>
    <row r="24" spans="2:15" ht="32.1" customHeight="1" x14ac:dyDescent="0.25">
      <c r="B24" s="8"/>
      <c r="C24" s="208">
        <v>5</v>
      </c>
      <c r="D24" s="209" t="s">
        <v>31</v>
      </c>
      <c r="E24" s="209"/>
      <c r="F24" s="209"/>
      <c r="G24" s="209"/>
      <c r="H24" s="209"/>
      <c r="I24" s="188"/>
      <c r="J24" s="188">
        <v>1</v>
      </c>
      <c r="K24" s="188"/>
      <c r="L24" s="190"/>
      <c r="M24" s="172" t="str">
        <f t="shared" ref="M24" si="6">+IF(O24&gt;1,"SOLO SE ACEPTA UNA SOLA CALIFICACIÓN",IF(O24&lt;1,"DEBE CALIFICAR LA VARIABLE","OK"))</f>
        <v>OK</v>
      </c>
      <c r="O24" s="173">
        <f t="shared" ref="O24" si="7">SUM(I24:L25)</f>
        <v>1</v>
      </c>
    </row>
    <row r="25" spans="2:15" ht="32.1" customHeight="1" thickBot="1" x14ac:dyDescent="0.3">
      <c r="B25" s="8"/>
      <c r="C25" s="208"/>
      <c r="D25" s="209"/>
      <c r="E25" s="209"/>
      <c r="F25" s="209"/>
      <c r="G25" s="209"/>
      <c r="H25" s="209"/>
      <c r="I25" s="189"/>
      <c r="J25" s="189"/>
      <c r="K25" s="189"/>
      <c r="L25" s="191"/>
      <c r="M25" s="172"/>
      <c r="O25" s="174"/>
    </row>
    <row r="26" spans="2:15" ht="32.1" customHeight="1" x14ac:dyDescent="0.25">
      <c r="B26" s="8"/>
      <c r="C26" s="208">
        <v>6</v>
      </c>
      <c r="D26" s="209" t="s">
        <v>32</v>
      </c>
      <c r="E26" s="209"/>
      <c r="F26" s="209"/>
      <c r="G26" s="209"/>
      <c r="H26" s="209"/>
      <c r="I26" s="188"/>
      <c r="J26" s="188">
        <v>1</v>
      </c>
      <c r="K26" s="188"/>
      <c r="L26" s="190"/>
      <c r="M26" s="172" t="str">
        <f t="shared" ref="M26" si="8">+IF(O26&gt;1,"SOLO SE ACEPTA UNA SOLA CALIFICACIÓN",IF(O26&lt;1,"DEBE CALIFICAR LA VARIABLE","OK"))</f>
        <v>OK</v>
      </c>
      <c r="O26" s="173">
        <f t="shared" ref="O26" si="9">SUM(I26:L27)</f>
        <v>1</v>
      </c>
    </row>
    <row r="27" spans="2:15" ht="32.1" customHeight="1" thickBot="1" x14ac:dyDescent="0.3">
      <c r="B27" s="8"/>
      <c r="C27" s="208"/>
      <c r="D27" s="209"/>
      <c r="E27" s="209"/>
      <c r="F27" s="209"/>
      <c r="G27" s="209"/>
      <c r="H27" s="209"/>
      <c r="I27" s="189"/>
      <c r="J27" s="189"/>
      <c r="K27" s="189"/>
      <c r="L27" s="191"/>
      <c r="M27" s="172"/>
      <c r="O27" s="174"/>
    </row>
    <row r="28" spans="2:15" ht="32.1" customHeight="1" x14ac:dyDescent="0.25">
      <c r="B28" s="8"/>
      <c r="C28" s="208">
        <v>7</v>
      </c>
      <c r="D28" s="209" t="s">
        <v>33</v>
      </c>
      <c r="E28" s="209"/>
      <c r="F28" s="209"/>
      <c r="G28" s="209"/>
      <c r="H28" s="209"/>
      <c r="I28" s="188"/>
      <c r="J28" s="188">
        <v>1</v>
      </c>
      <c r="K28" s="188"/>
      <c r="L28" s="190"/>
      <c r="M28" s="172" t="str">
        <f t="shared" ref="M28" si="10">+IF(O28&gt;1,"SOLO SE ACEPTA UNA SOLA CALIFICACIÓN",IF(O28&lt;1,"DEBE CALIFICAR LA VARIABLE","OK"))</f>
        <v>OK</v>
      </c>
      <c r="O28" s="173">
        <f t="shared" ref="O28" si="11">SUM(I28:L29)</f>
        <v>1</v>
      </c>
    </row>
    <row r="29" spans="2:15" ht="32.1" customHeight="1" thickBot="1" x14ac:dyDescent="0.3">
      <c r="B29" s="8"/>
      <c r="C29" s="208"/>
      <c r="D29" s="209"/>
      <c r="E29" s="209"/>
      <c r="F29" s="209"/>
      <c r="G29" s="209"/>
      <c r="H29" s="209"/>
      <c r="I29" s="189"/>
      <c r="J29" s="189"/>
      <c r="K29" s="189"/>
      <c r="L29" s="191"/>
      <c r="M29" s="172"/>
      <c r="O29" s="174"/>
    </row>
    <row r="30" spans="2:15" ht="32.1" customHeight="1" x14ac:dyDescent="0.25">
      <c r="B30" s="8"/>
      <c r="C30" s="208">
        <v>8</v>
      </c>
      <c r="D30" s="209" t="s">
        <v>34</v>
      </c>
      <c r="E30" s="209"/>
      <c r="F30" s="209"/>
      <c r="G30" s="209"/>
      <c r="H30" s="209"/>
      <c r="I30" s="188"/>
      <c r="J30" s="188"/>
      <c r="K30" s="188">
        <v>1</v>
      </c>
      <c r="L30" s="190"/>
      <c r="M30" s="172" t="str">
        <f t="shared" ref="M30" si="12">+IF(O30&gt;1,"SOLO SE ACEPTA UNA SOLA CALIFICACIÓN",IF(O30&lt;1,"DEBE CALIFICAR LA VARIABLE","OK"))</f>
        <v>OK</v>
      </c>
      <c r="O30" s="173">
        <f t="shared" ref="O30" si="13">SUM(I30:L31)</f>
        <v>1</v>
      </c>
    </row>
    <row r="31" spans="2:15" ht="32.1" customHeight="1" thickBot="1" x14ac:dyDescent="0.3">
      <c r="B31" s="8"/>
      <c r="C31" s="208"/>
      <c r="D31" s="209"/>
      <c r="E31" s="209"/>
      <c r="F31" s="209"/>
      <c r="G31" s="209"/>
      <c r="H31" s="209"/>
      <c r="I31" s="189"/>
      <c r="J31" s="189"/>
      <c r="K31" s="189"/>
      <c r="L31" s="191"/>
      <c r="M31" s="172"/>
      <c r="O31" s="174"/>
    </row>
    <row r="32" spans="2:15" ht="32.1" customHeight="1" x14ac:dyDescent="0.25">
      <c r="B32" s="8"/>
      <c r="C32" s="208">
        <v>9</v>
      </c>
      <c r="D32" s="209" t="s">
        <v>35</v>
      </c>
      <c r="E32" s="209"/>
      <c r="F32" s="209"/>
      <c r="G32" s="209"/>
      <c r="H32" s="209"/>
      <c r="I32" s="188"/>
      <c r="J32" s="188"/>
      <c r="K32" s="188"/>
      <c r="L32" s="190">
        <v>1</v>
      </c>
      <c r="M32" s="172" t="str">
        <f t="shared" ref="M32" si="14">+IF(O32&gt;1,"SOLO SE ACEPTA UNA SOLA CALIFICACIÓN",IF(O32&lt;1,"DEBE CALIFICAR LA VARIABLE","OK"))</f>
        <v>OK</v>
      </c>
      <c r="O32" s="173">
        <f t="shared" ref="O32" si="15">SUM(I32:L33)</f>
        <v>1</v>
      </c>
    </row>
    <row r="33" spans="2:15" ht="32.1" customHeight="1" thickBot="1" x14ac:dyDescent="0.3">
      <c r="B33" s="8"/>
      <c r="C33" s="208"/>
      <c r="D33" s="209"/>
      <c r="E33" s="209"/>
      <c r="F33" s="209"/>
      <c r="G33" s="209"/>
      <c r="H33" s="209"/>
      <c r="I33" s="189"/>
      <c r="J33" s="189"/>
      <c r="K33" s="189"/>
      <c r="L33" s="191"/>
      <c r="M33" s="172"/>
      <c r="O33" s="174"/>
    </row>
    <row r="34" spans="2:15" ht="32.1" customHeight="1" x14ac:dyDescent="0.25">
      <c r="B34" s="8"/>
      <c r="C34" s="208">
        <v>10</v>
      </c>
      <c r="D34" s="209" t="s">
        <v>36</v>
      </c>
      <c r="E34" s="209"/>
      <c r="F34" s="209"/>
      <c r="G34" s="209"/>
      <c r="H34" s="209"/>
      <c r="I34" s="188"/>
      <c r="J34" s="188"/>
      <c r="K34" s="188"/>
      <c r="L34" s="190">
        <v>1</v>
      </c>
      <c r="M34" s="172" t="str">
        <f t="shared" ref="M34" si="16">+IF(O34&gt;1,"SOLO SE ACEPTA UNA SOLA CALIFICACIÓN",IF(O34&lt;1,"DEBE CALIFICAR LA VARIABLE","OK"))</f>
        <v>OK</v>
      </c>
      <c r="O34" s="173">
        <f t="shared" ref="O34" si="17">SUM(I34:L35)</f>
        <v>1</v>
      </c>
    </row>
    <row r="35" spans="2:15" ht="32.1" customHeight="1" thickBot="1" x14ac:dyDescent="0.3">
      <c r="B35" s="8"/>
      <c r="C35" s="208"/>
      <c r="D35" s="209"/>
      <c r="E35" s="209"/>
      <c r="F35" s="209"/>
      <c r="G35" s="209"/>
      <c r="H35" s="209"/>
      <c r="I35" s="189"/>
      <c r="J35" s="189"/>
      <c r="K35" s="189"/>
      <c r="L35" s="191"/>
      <c r="M35" s="172"/>
      <c r="O35" s="174"/>
    </row>
    <row r="36" spans="2:15" ht="32.1" customHeight="1" x14ac:dyDescent="0.25">
      <c r="B36" s="8"/>
      <c r="C36" s="208">
        <v>11</v>
      </c>
      <c r="D36" s="209" t="s">
        <v>37</v>
      </c>
      <c r="E36" s="209"/>
      <c r="F36" s="209"/>
      <c r="G36" s="209"/>
      <c r="H36" s="209"/>
      <c r="I36" s="188"/>
      <c r="J36" s="188"/>
      <c r="K36" s="188"/>
      <c r="L36" s="190">
        <v>1</v>
      </c>
      <c r="M36" s="172" t="str">
        <f t="shared" ref="M36" si="18">+IF(O36&gt;1,"SOLO SE ACEPTA UNA SOLA CALIFICACIÓN",IF(O36&lt;1,"DEBE CALIFICAR LA VARIABLE","OK"))</f>
        <v>OK</v>
      </c>
      <c r="O36" s="173">
        <f t="shared" ref="O36" si="19">SUM(I36:L37)</f>
        <v>1</v>
      </c>
    </row>
    <row r="37" spans="2:15" ht="32.1" customHeight="1" thickBot="1" x14ac:dyDescent="0.3">
      <c r="B37" s="8"/>
      <c r="C37" s="208"/>
      <c r="D37" s="209"/>
      <c r="E37" s="209"/>
      <c r="F37" s="209"/>
      <c r="G37" s="209"/>
      <c r="H37" s="209"/>
      <c r="I37" s="189"/>
      <c r="J37" s="189"/>
      <c r="K37" s="189"/>
      <c r="L37" s="191"/>
      <c r="M37" s="172"/>
      <c r="O37" s="174"/>
    </row>
    <row r="38" spans="2:15" ht="32.1" customHeight="1" x14ac:dyDescent="0.25">
      <c r="B38" s="8"/>
      <c r="C38" s="208">
        <v>12</v>
      </c>
      <c r="D38" s="209" t="s">
        <v>38</v>
      </c>
      <c r="E38" s="209"/>
      <c r="F38" s="209"/>
      <c r="G38" s="209"/>
      <c r="H38" s="209"/>
      <c r="I38" s="188"/>
      <c r="J38" s="188"/>
      <c r="K38" s="188"/>
      <c r="L38" s="190">
        <v>1</v>
      </c>
      <c r="M38" s="172" t="str">
        <f t="shared" ref="M38" si="20">+IF(O38&gt;1,"SOLO SE ACEPTA UNA SOLA CALIFICACIÓN",IF(O38&lt;1,"DEBE CALIFICAR LA VARIABLE","OK"))</f>
        <v>OK</v>
      </c>
      <c r="O38" s="173">
        <f t="shared" ref="O38" si="21">SUM(I38:L39)</f>
        <v>1</v>
      </c>
    </row>
    <row r="39" spans="2:15" ht="32.1" customHeight="1" thickBot="1" x14ac:dyDescent="0.3">
      <c r="B39" s="8"/>
      <c r="C39" s="208"/>
      <c r="D39" s="209"/>
      <c r="E39" s="209"/>
      <c r="F39" s="209"/>
      <c r="G39" s="209"/>
      <c r="H39" s="209"/>
      <c r="I39" s="189"/>
      <c r="J39" s="189"/>
      <c r="K39" s="189"/>
      <c r="L39" s="191"/>
      <c r="M39" s="172"/>
      <c r="O39" s="174"/>
    </row>
    <row r="40" spans="2:15" ht="32.1" customHeight="1" x14ac:dyDescent="0.25">
      <c r="B40" s="8"/>
      <c r="C40" s="208">
        <v>13</v>
      </c>
      <c r="D40" s="209" t="s">
        <v>39</v>
      </c>
      <c r="E40" s="209"/>
      <c r="F40" s="209"/>
      <c r="G40" s="209"/>
      <c r="H40" s="209"/>
      <c r="I40" s="188"/>
      <c r="J40" s="188"/>
      <c r="K40" s="188"/>
      <c r="L40" s="190">
        <v>1</v>
      </c>
      <c r="M40" s="172" t="str">
        <f t="shared" ref="M40" si="22">+IF(O40&gt;1,"SOLO SE ACEPTA UNA SOLA CALIFICACIÓN",IF(O40&lt;1,"DEBE CALIFICAR LA VARIABLE","OK"))</f>
        <v>OK</v>
      </c>
      <c r="O40" s="173">
        <f t="shared" ref="O40" si="23">SUM(I40:L41)</f>
        <v>1</v>
      </c>
    </row>
    <row r="41" spans="2:15" ht="32.1" customHeight="1" thickBot="1" x14ac:dyDescent="0.3">
      <c r="B41" s="8"/>
      <c r="C41" s="208"/>
      <c r="D41" s="209"/>
      <c r="E41" s="209"/>
      <c r="F41" s="209"/>
      <c r="G41" s="209"/>
      <c r="H41" s="209"/>
      <c r="I41" s="189"/>
      <c r="J41" s="189"/>
      <c r="K41" s="189"/>
      <c r="L41" s="191"/>
      <c r="M41" s="172"/>
      <c r="O41" s="174"/>
    </row>
    <row r="42" spans="2:15" ht="32.1" customHeight="1" x14ac:dyDescent="0.25">
      <c r="B42" s="8"/>
      <c r="C42" s="208">
        <v>14</v>
      </c>
      <c r="D42" s="209" t="s">
        <v>40</v>
      </c>
      <c r="E42" s="209"/>
      <c r="F42" s="209"/>
      <c r="G42" s="209"/>
      <c r="H42" s="209"/>
      <c r="I42" s="188"/>
      <c r="J42" s="188"/>
      <c r="K42" s="188"/>
      <c r="L42" s="190">
        <v>1</v>
      </c>
      <c r="M42" s="172" t="str">
        <f t="shared" ref="M42" si="24">+IF(O42&gt;1,"SOLO SE ACEPTA UNA SOLA CALIFICACIÓN",IF(O42&lt;1,"DEBE CALIFICAR LA VARIABLE","OK"))</f>
        <v>OK</v>
      </c>
      <c r="O42" s="173">
        <f t="shared" ref="O42" si="25">SUM(I42:L43)</f>
        <v>1</v>
      </c>
    </row>
    <row r="43" spans="2:15" ht="32.1" customHeight="1" thickBot="1" x14ac:dyDescent="0.3">
      <c r="B43" s="8"/>
      <c r="C43" s="208"/>
      <c r="D43" s="209"/>
      <c r="E43" s="209"/>
      <c r="F43" s="209"/>
      <c r="G43" s="209"/>
      <c r="H43" s="209"/>
      <c r="I43" s="189"/>
      <c r="J43" s="189"/>
      <c r="K43" s="189"/>
      <c r="L43" s="191"/>
      <c r="M43" s="172"/>
      <c r="O43" s="174"/>
    </row>
    <row r="44" spans="2:15" ht="32.1" customHeight="1" x14ac:dyDescent="0.25">
      <c r="B44" s="8"/>
      <c r="C44" s="208">
        <v>15</v>
      </c>
      <c r="D44" s="209" t="s">
        <v>41</v>
      </c>
      <c r="E44" s="209"/>
      <c r="F44" s="209"/>
      <c r="G44" s="209"/>
      <c r="H44" s="209"/>
      <c r="I44" s="188">
        <v>1</v>
      </c>
      <c r="J44" s="188"/>
      <c r="K44" s="188"/>
      <c r="L44" s="190"/>
      <c r="M44" s="172" t="str">
        <f t="shared" ref="M44" si="26">+IF(O44&gt;1,"SOLO SE ACEPTA UNA SOLA CALIFICACIÓN",IF(O44&lt;1,"DEBE CALIFICAR LA VARIABLE","OK"))</f>
        <v>OK</v>
      </c>
      <c r="O44" s="173">
        <f t="shared" ref="O44" si="27">SUM(I44:L45)</f>
        <v>1</v>
      </c>
    </row>
    <row r="45" spans="2:15" ht="32.1" customHeight="1" x14ac:dyDescent="0.25">
      <c r="B45" s="8"/>
      <c r="C45" s="212"/>
      <c r="D45" s="213"/>
      <c r="E45" s="213"/>
      <c r="F45" s="213"/>
      <c r="G45" s="213"/>
      <c r="H45" s="213"/>
      <c r="I45" s="202"/>
      <c r="J45" s="202"/>
      <c r="K45" s="202"/>
      <c r="L45" s="203"/>
      <c r="M45" s="172"/>
      <c r="O45" s="174"/>
    </row>
    <row r="46" spans="2:15" ht="60.75" customHeight="1" thickTop="1" x14ac:dyDescent="0.25">
      <c r="B46" s="8"/>
      <c r="C46" s="204" t="s">
        <v>42</v>
      </c>
      <c r="D46" s="205"/>
      <c r="E46" s="205"/>
      <c r="F46" s="205"/>
      <c r="G46" s="205"/>
      <c r="H46" s="205"/>
      <c r="I46" s="192">
        <f>SUM(I16:I45)</f>
        <v>2</v>
      </c>
      <c r="J46" s="192">
        <f>SUM(J16:J45)</f>
        <v>5</v>
      </c>
      <c r="K46" s="192">
        <f>SUM(K16:K45)</f>
        <v>1</v>
      </c>
      <c r="L46" s="194">
        <f t="shared" ref="L46" si="28">SUM(L16:L45)</f>
        <v>7</v>
      </c>
      <c r="M46" s="172" t="str">
        <f>+IF(O46&gt;15,"EXISTEN VARIABLES CALIFICADAS DOS O MAS VECES ",IF(O46&lt;15,"FALTAN VARIABLES POR EVALUAR","OK"))</f>
        <v>OK</v>
      </c>
      <c r="O46" s="173">
        <f t="shared" ref="O46" si="29">SUM(I46:L47)</f>
        <v>15</v>
      </c>
    </row>
    <row r="47" spans="2:15" x14ac:dyDescent="0.25">
      <c r="B47" s="8"/>
      <c r="C47" s="206"/>
      <c r="D47" s="207"/>
      <c r="E47" s="207"/>
      <c r="F47" s="207"/>
      <c r="G47" s="207"/>
      <c r="H47" s="207"/>
      <c r="I47" s="193"/>
      <c r="J47" s="193"/>
      <c r="K47" s="193"/>
      <c r="L47" s="195"/>
      <c r="M47" s="172"/>
      <c r="O47" s="175"/>
    </row>
    <row r="48" spans="2:15" x14ac:dyDescent="0.25">
      <c r="B48" s="8"/>
      <c r="C48" s="206" t="s">
        <v>43</v>
      </c>
      <c r="D48" s="207"/>
      <c r="E48" s="207"/>
      <c r="F48" s="207"/>
      <c r="G48" s="207"/>
      <c r="H48" s="207"/>
      <c r="I48" s="196">
        <f>+(I46*1)+(J46*2)+(K46*3)+(L46*4)</f>
        <v>43</v>
      </c>
      <c r="J48" s="197"/>
      <c r="K48" s="197"/>
      <c r="L48" s="198"/>
      <c r="M48" s="64"/>
    </row>
    <row r="49" spans="2:13" ht="15.75" thickBot="1" x14ac:dyDescent="0.3">
      <c r="B49" s="8"/>
      <c r="C49" s="210"/>
      <c r="D49" s="211"/>
      <c r="E49" s="211"/>
      <c r="F49" s="211"/>
      <c r="G49" s="211"/>
      <c r="H49" s="211"/>
      <c r="I49" s="199"/>
      <c r="J49" s="200"/>
      <c r="K49" s="200"/>
      <c r="L49" s="201"/>
      <c r="M49" s="64"/>
    </row>
    <row r="50" spans="2:13" x14ac:dyDescent="0.25">
      <c r="B50" s="8"/>
      <c r="M50" s="64"/>
    </row>
    <row r="51" spans="2:13" ht="15.75" thickBot="1" x14ac:dyDescent="0.3">
      <c r="B51" s="12"/>
      <c r="C51" s="13"/>
      <c r="D51" s="13"/>
      <c r="E51" s="13"/>
      <c r="F51" s="13"/>
      <c r="G51" s="13"/>
      <c r="H51" s="13"/>
      <c r="I51" s="14"/>
      <c r="J51" s="14"/>
      <c r="K51" s="14"/>
      <c r="L51" s="14"/>
      <c r="M51" s="66"/>
    </row>
    <row r="53" spans="2:13" hidden="1" x14ac:dyDescent="0.25">
      <c r="I53" s="17">
        <f>+I48</f>
        <v>43</v>
      </c>
    </row>
    <row r="54" spans="2:13" hidden="1" x14ac:dyDescent="0.25"/>
    <row r="55" spans="2:13" hidden="1" x14ac:dyDescent="0.25"/>
    <row r="56" spans="2:13" hidden="1" x14ac:dyDescent="0.25"/>
    <row r="57" spans="2:13" hidden="1" x14ac:dyDescent="0.25"/>
    <row r="58" spans="2:13" hidden="1" x14ac:dyDescent="0.25"/>
    <row r="59" spans="2:13" hidden="1" x14ac:dyDescent="0.25"/>
    <row r="60" spans="2:13" hidden="1" x14ac:dyDescent="0.25"/>
    <row r="61" spans="2:13" hidden="1" x14ac:dyDescent="0.25"/>
    <row r="62" spans="2:13" hidden="1" x14ac:dyDescent="0.25"/>
    <row r="63" spans="2:13" hidden="1" x14ac:dyDescent="0.25"/>
    <row r="64" spans="2:13" hidden="1" x14ac:dyDescent="0.25"/>
    <row r="65" spans="3:5" s="3" customFormat="1" hidden="1" x14ac:dyDescent="0.25"/>
    <row r="66" spans="3:5" s="3" customFormat="1" hidden="1" x14ac:dyDescent="0.25"/>
    <row r="67" spans="3:5" s="3" customFormat="1" hidden="1" x14ac:dyDescent="0.25"/>
    <row r="68" spans="3:5" s="3" customFormat="1" ht="15.75" hidden="1" thickBot="1" x14ac:dyDescent="0.3"/>
    <row r="69" spans="3:5" s="3" customFormat="1" ht="15.75" hidden="1" thickBot="1" x14ac:dyDescent="0.3">
      <c r="C69" s="37" t="s">
        <v>44</v>
      </c>
      <c r="D69" s="38" t="s">
        <v>45</v>
      </c>
      <c r="E69" s="39" t="s">
        <v>46</v>
      </c>
    </row>
    <row r="70" spans="3:5" s="3" customFormat="1" hidden="1" x14ac:dyDescent="0.25">
      <c r="C70" s="34">
        <v>1</v>
      </c>
      <c r="D70" s="35">
        <f>+I16</f>
        <v>1</v>
      </c>
      <c r="E70" s="36">
        <f>+J16</f>
        <v>0</v>
      </c>
    </row>
    <row r="71" spans="3:5" s="3" customFormat="1" hidden="1" x14ac:dyDescent="0.25">
      <c r="C71" s="31">
        <v>2</v>
      </c>
      <c r="D71" s="22">
        <f t="shared" ref="D71:D84" si="30">+I17</f>
        <v>0</v>
      </c>
      <c r="E71" s="24">
        <f t="shared" ref="E71:E84" si="31">+J17</f>
        <v>0</v>
      </c>
    </row>
    <row r="72" spans="3:5" s="3" customFormat="1" hidden="1" x14ac:dyDescent="0.25">
      <c r="C72" s="31">
        <v>3</v>
      </c>
      <c r="D72" s="22">
        <f t="shared" si="30"/>
        <v>0</v>
      </c>
      <c r="E72" s="24">
        <f t="shared" si="31"/>
        <v>0</v>
      </c>
    </row>
    <row r="73" spans="3:5" s="3" customFormat="1" hidden="1" x14ac:dyDescent="0.25">
      <c r="C73" s="31">
        <v>4</v>
      </c>
      <c r="D73" s="22">
        <f t="shared" si="30"/>
        <v>0</v>
      </c>
      <c r="E73" s="24">
        <f t="shared" si="31"/>
        <v>0</v>
      </c>
    </row>
    <row r="74" spans="3:5" s="3" customFormat="1" hidden="1" x14ac:dyDescent="0.25">
      <c r="C74" s="31">
        <v>5</v>
      </c>
      <c r="D74" s="22">
        <f t="shared" si="30"/>
        <v>0</v>
      </c>
      <c r="E74" s="24">
        <f t="shared" si="31"/>
        <v>1</v>
      </c>
    </row>
    <row r="75" spans="3:5" s="3" customFormat="1" hidden="1" x14ac:dyDescent="0.25">
      <c r="C75" s="31">
        <v>6</v>
      </c>
      <c r="D75" s="22">
        <f t="shared" si="30"/>
        <v>0</v>
      </c>
      <c r="E75" s="24">
        <f t="shared" si="31"/>
        <v>0</v>
      </c>
    </row>
    <row r="76" spans="3:5" s="3" customFormat="1" hidden="1" x14ac:dyDescent="0.25">
      <c r="C76" s="31">
        <v>7</v>
      </c>
      <c r="D76" s="22">
        <f t="shared" si="30"/>
        <v>0</v>
      </c>
      <c r="E76" s="24">
        <f t="shared" si="31"/>
        <v>1</v>
      </c>
    </row>
    <row r="77" spans="3:5" s="3" customFormat="1" hidden="1" x14ac:dyDescent="0.25">
      <c r="C77" s="31">
        <v>8</v>
      </c>
      <c r="D77" s="22">
        <f t="shared" si="30"/>
        <v>0</v>
      </c>
      <c r="E77" s="24">
        <f t="shared" si="31"/>
        <v>0</v>
      </c>
    </row>
    <row r="78" spans="3:5" s="3" customFormat="1" hidden="1" x14ac:dyDescent="0.25">
      <c r="C78" s="31">
        <v>9</v>
      </c>
      <c r="D78" s="22">
        <f t="shared" si="30"/>
        <v>0</v>
      </c>
      <c r="E78" s="24">
        <f t="shared" si="31"/>
        <v>1</v>
      </c>
    </row>
    <row r="79" spans="3:5" s="3" customFormat="1" hidden="1" x14ac:dyDescent="0.25">
      <c r="C79" s="31">
        <v>10</v>
      </c>
      <c r="D79" s="22">
        <f t="shared" si="30"/>
        <v>0</v>
      </c>
      <c r="E79" s="24">
        <f t="shared" si="31"/>
        <v>0</v>
      </c>
    </row>
    <row r="80" spans="3:5" s="3" customFormat="1" hidden="1" x14ac:dyDescent="0.25">
      <c r="C80" s="31">
        <v>11</v>
      </c>
      <c r="D80" s="22">
        <f t="shared" si="30"/>
        <v>0</v>
      </c>
      <c r="E80" s="24">
        <f t="shared" si="31"/>
        <v>1</v>
      </c>
    </row>
    <row r="81" spans="3:13" hidden="1" x14ac:dyDescent="0.25">
      <c r="C81" s="31">
        <v>12</v>
      </c>
      <c r="D81" s="22">
        <f t="shared" si="30"/>
        <v>0</v>
      </c>
      <c r="E81" s="24">
        <f t="shared" si="31"/>
        <v>0</v>
      </c>
      <c r="I81" s="3"/>
      <c r="J81" s="3"/>
      <c r="K81" s="3"/>
      <c r="L81" s="3"/>
      <c r="M81" s="3"/>
    </row>
    <row r="82" spans="3:13" hidden="1" x14ac:dyDescent="0.25">
      <c r="C82" s="31">
        <v>13</v>
      </c>
      <c r="D82" s="22">
        <f t="shared" si="30"/>
        <v>0</v>
      </c>
      <c r="E82" s="24">
        <f t="shared" si="31"/>
        <v>1</v>
      </c>
      <c r="I82" s="3"/>
      <c r="J82" s="3"/>
      <c r="K82" s="3"/>
      <c r="L82" s="3"/>
      <c r="M82" s="3"/>
    </row>
    <row r="83" spans="3:13" hidden="1" x14ac:dyDescent="0.25">
      <c r="C83" s="31">
        <v>14</v>
      </c>
      <c r="D83" s="22">
        <f t="shared" si="30"/>
        <v>0</v>
      </c>
      <c r="E83" s="24">
        <f t="shared" si="31"/>
        <v>0</v>
      </c>
      <c r="I83" s="3"/>
      <c r="J83" s="3"/>
      <c r="K83" s="3"/>
      <c r="L83" s="3"/>
      <c r="M83" s="3"/>
    </row>
    <row r="84" spans="3:13" ht="15.75" hidden="1" thickBot="1" x14ac:dyDescent="0.3">
      <c r="C84" s="32">
        <v>15</v>
      </c>
      <c r="D84" s="33">
        <f t="shared" si="30"/>
        <v>0</v>
      </c>
      <c r="E84" s="25">
        <f t="shared" si="31"/>
        <v>0</v>
      </c>
      <c r="I84" s="3"/>
      <c r="J84" s="3"/>
      <c r="K84" s="3"/>
      <c r="L84" s="3"/>
      <c r="M84" s="3"/>
    </row>
    <row r="85" spans="3:13" hidden="1" x14ac:dyDescent="0.25">
      <c r="I85" s="3"/>
      <c r="J85" s="3"/>
      <c r="K85" s="3"/>
      <c r="L85" s="3"/>
      <c r="M85" s="3"/>
    </row>
    <row r="86" spans="3:13" hidden="1" x14ac:dyDescent="0.25">
      <c r="I86" s="3"/>
      <c r="J86" s="3"/>
      <c r="K86" s="3"/>
      <c r="L86" s="3"/>
      <c r="M86" s="3"/>
    </row>
    <row r="87" spans="3:13" hidden="1" x14ac:dyDescent="0.25">
      <c r="I87" s="3"/>
      <c r="J87" s="3"/>
      <c r="K87" s="3"/>
      <c r="L87" s="3"/>
      <c r="M87" s="3"/>
    </row>
    <row r="88" spans="3:13" hidden="1" x14ac:dyDescent="0.25">
      <c r="I88" s="3"/>
      <c r="J88" s="3"/>
      <c r="K88" s="3"/>
      <c r="L88" s="3"/>
      <c r="M88" s="3"/>
    </row>
    <row r="89" spans="3:13" hidden="1" x14ac:dyDescent="0.25">
      <c r="I89" s="3"/>
      <c r="J89" s="3"/>
      <c r="K89" s="3"/>
      <c r="L89" s="3"/>
      <c r="M89" s="3"/>
    </row>
    <row r="90" spans="3:13" hidden="1" x14ac:dyDescent="0.25">
      <c r="I90" s="3"/>
      <c r="J90" s="3"/>
      <c r="K90" s="3"/>
      <c r="L90" s="3"/>
      <c r="M90" s="3"/>
    </row>
    <row r="91" spans="3:13" hidden="1" x14ac:dyDescent="0.25"/>
  </sheetData>
  <mergeCells count="138">
    <mergeCell ref="I11:L11"/>
    <mergeCell ref="D11:H15"/>
    <mergeCell ref="C11:C15"/>
    <mergeCell ref="D18:H19"/>
    <mergeCell ref="C18:C19"/>
    <mergeCell ref="C20:C21"/>
    <mergeCell ref="D20:H21"/>
    <mergeCell ref="I16:I17"/>
    <mergeCell ref="J16:J17"/>
    <mergeCell ref="K16:K17"/>
    <mergeCell ref="I13:I15"/>
    <mergeCell ref="J13:J15"/>
    <mergeCell ref="K13:K15"/>
    <mergeCell ref="L13:L15"/>
    <mergeCell ref="D16:H17"/>
    <mergeCell ref="C16:C17"/>
    <mergeCell ref="L16:L17"/>
    <mergeCell ref="I18:I19"/>
    <mergeCell ref="J18:J19"/>
    <mergeCell ref="K18:K19"/>
    <mergeCell ref="L18:L19"/>
    <mergeCell ref="I20:I21"/>
    <mergeCell ref="J20:J21"/>
    <mergeCell ref="K20:K21"/>
    <mergeCell ref="C48:H49"/>
    <mergeCell ref="C40:C41"/>
    <mergeCell ref="D40:H41"/>
    <mergeCell ref="C42:C43"/>
    <mergeCell ref="D42:H43"/>
    <mergeCell ref="C44:C45"/>
    <mergeCell ref="D44:H45"/>
    <mergeCell ref="C34:C35"/>
    <mergeCell ref="D34:H35"/>
    <mergeCell ref="C36:C37"/>
    <mergeCell ref="D36:H37"/>
    <mergeCell ref="C38:C39"/>
    <mergeCell ref="D38:H39"/>
    <mergeCell ref="L20:L21"/>
    <mergeCell ref="C46:H47"/>
    <mergeCell ref="C28:C29"/>
    <mergeCell ref="D28:H29"/>
    <mergeCell ref="C30:C31"/>
    <mergeCell ref="D30:H31"/>
    <mergeCell ref="C32:C33"/>
    <mergeCell ref="D32:H33"/>
    <mergeCell ref="C22:C23"/>
    <mergeCell ref="D22:H23"/>
    <mergeCell ref="C24:C25"/>
    <mergeCell ref="D24:H25"/>
    <mergeCell ref="C26:C27"/>
    <mergeCell ref="D26:H27"/>
    <mergeCell ref="I26:I27"/>
    <mergeCell ref="J26:J27"/>
    <mergeCell ref="K26:K27"/>
    <mergeCell ref="L26:L27"/>
    <mergeCell ref="I28:I29"/>
    <mergeCell ref="J28:J29"/>
    <mergeCell ref="K28:K29"/>
    <mergeCell ref="L28:L29"/>
    <mergeCell ref="I22:I23"/>
    <mergeCell ref="J22:J23"/>
    <mergeCell ref="I38:I39"/>
    <mergeCell ref="J38:J39"/>
    <mergeCell ref="K38:K39"/>
    <mergeCell ref="L38:L39"/>
    <mergeCell ref="I40:I41"/>
    <mergeCell ref="J40:J41"/>
    <mergeCell ref="K40:K41"/>
    <mergeCell ref="L40:L41"/>
    <mergeCell ref="I34:I35"/>
    <mergeCell ref="I36:I37"/>
    <mergeCell ref="J36:J37"/>
    <mergeCell ref="K36:K37"/>
    <mergeCell ref="L36:L37"/>
    <mergeCell ref="J34:J35"/>
    <mergeCell ref="K34:K35"/>
    <mergeCell ref="L34:L35"/>
    <mergeCell ref="I46:I47"/>
    <mergeCell ref="J46:J47"/>
    <mergeCell ref="K46:K47"/>
    <mergeCell ref="L46:L47"/>
    <mergeCell ref="I48:L49"/>
    <mergeCell ref="I42:I43"/>
    <mergeCell ref="J42:J43"/>
    <mergeCell ref="K42:K43"/>
    <mergeCell ref="L42:L43"/>
    <mergeCell ref="I44:I45"/>
    <mergeCell ref="J44:J45"/>
    <mergeCell ref="K44:K45"/>
    <mergeCell ref="L44:L45"/>
    <mergeCell ref="O18:O19"/>
    <mergeCell ref="O20:O21"/>
    <mergeCell ref="O22:O23"/>
    <mergeCell ref="O24:O25"/>
    <mergeCell ref="O26:O27"/>
    <mergeCell ref="O28:O29"/>
    <mergeCell ref="O30:O31"/>
    <mergeCell ref="O32:O33"/>
    <mergeCell ref="C4:L4"/>
    <mergeCell ref="C6:L8"/>
    <mergeCell ref="I30:I31"/>
    <mergeCell ref="J30:J31"/>
    <mergeCell ref="K30:K31"/>
    <mergeCell ref="L30:L31"/>
    <mergeCell ref="I32:I33"/>
    <mergeCell ref="J32:J33"/>
    <mergeCell ref="K32:K33"/>
    <mergeCell ref="L32:L33"/>
    <mergeCell ref="K22:K23"/>
    <mergeCell ref="L22:L23"/>
    <mergeCell ref="I24:I25"/>
    <mergeCell ref="J24:J25"/>
    <mergeCell ref="K24:K25"/>
    <mergeCell ref="L24:L25"/>
    <mergeCell ref="M13:M14"/>
    <mergeCell ref="O34:O35"/>
    <mergeCell ref="O36:O37"/>
    <mergeCell ref="O38:O39"/>
    <mergeCell ref="O40:O41"/>
    <mergeCell ref="O42:O43"/>
    <mergeCell ref="O44:O45"/>
    <mergeCell ref="M16:M17"/>
    <mergeCell ref="O46:O47"/>
    <mergeCell ref="M46:M47"/>
    <mergeCell ref="M18:M19"/>
    <mergeCell ref="M20:M21"/>
    <mergeCell ref="M22:M23"/>
    <mergeCell ref="M24:M25"/>
    <mergeCell ref="M26:M27"/>
    <mergeCell ref="M28:M29"/>
    <mergeCell ref="M30:M31"/>
    <mergeCell ref="M32:M33"/>
    <mergeCell ref="M34:M35"/>
    <mergeCell ref="M36:M37"/>
    <mergeCell ref="M38:M39"/>
    <mergeCell ref="M40:M41"/>
    <mergeCell ref="M42:M43"/>
    <mergeCell ref="M44:M45"/>
  </mergeCells>
  <conditionalFormatting sqref="M16:M47">
    <cfRule type="containsText" dxfId="61" priority="3" operator="containsText" text="SOLO SE ACEPTA">
      <formula>NOT(ISERROR(SEARCH("SOLO SE ACEPTA",M16)))</formula>
    </cfRule>
    <cfRule type="containsText" dxfId="60" priority="4" operator="containsText" text="OK">
      <formula>NOT(ISERROR(SEARCH("OK",M16)))</formula>
    </cfRule>
    <cfRule type="containsText" dxfId="59" priority="5" operator="containsText" text="DEBE CALIFICAR">
      <formula>NOT(ISERROR(SEARCH("DEBE CALIFICAR",M16)))</formula>
    </cfRule>
  </conditionalFormatting>
  <conditionalFormatting sqref="M46:M47">
    <cfRule type="containsText" dxfId="58" priority="1" operator="containsText" text="EXISTEN">
      <formula>NOT(ISERROR(SEARCH("EXISTEN",M46)))</formula>
    </cfRule>
    <cfRule type="containsText" dxfId="57" priority="2" operator="containsText" text="FALTAN">
      <formula>NOT(ISERROR(SEARCH("FALTAN",M46)))</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
  <dimension ref="B1:O90"/>
  <sheetViews>
    <sheetView zoomScale="60" zoomScaleNormal="60" workbookViewId="0">
      <selection activeCell="R17" sqref="R17"/>
    </sheetView>
  </sheetViews>
  <sheetFormatPr baseColWidth="10" defaultColWidth="11.42578125" defaultRowHeight="15" x14ac:dyDescent="0.25"/>
  <cols>
    <col min="1" max="1" width="4.28515625" style="3" customWidth="1"/>
    <col min="2" max="2" width="4.7109375" style="3" customWidth="1"/>
    <col min="3" max="7" width="11.42578125" style="3"/>
    <col min="8" max="8" width="65" style="3" customWidth="1"/>
    <col min="9" max="9" width="26.140625" style="4" customWidth="1"/>
    <col min="10" max="10" width="21.140625" style="4" customWidth="1"/>
    <col min="11" max="11" width="17.140625" style="4" customWidth="1"/>
    <col min="12" max="12" width="21" style="4" customWidth="1"/>
    <col min="13" max="13" width="15.5703125" style="62" customWidth="1"/>
    <col min="14" max="14" width="11.42578125" style="3"/>
    <col min="15" max="15" width="0" style="3" hidden="1" customWidth="1"/>
    <col min="16" max="16384" width="11.42578125" style="3"/>
  </cols>
  <sheetData>
    <row r="1" spans="2:15" ht="15.75" thickBot="1" x14ac:dyDescent="0.3"/>
    <row r="2" spans="2:15" x14ac:dyDescent="0.25">
      <c r="B2" s="16" t="s">
        <v>13</v>
      </c>
      <c r="C2" s="5"/>
      <c r="D2" s="5"/>
      <c r="E2" s="5"/>
      <c r="F2" s="5"/>
      <c r="G2" s="5"/>
      <c r="H2" s="5"/>
      <c r="I2" s="6"/>
      <c r="J2" s="6"/>
      <c r="K2" s="6"/>
      <c r="L2" s="6"/>
      <c r="M2" s="63"/>
    </row>
    <row r="3" spans="2:15" ht="15.75" thickBot="1" x14ac:dyDescent="0.3">
      <c r="B3" s="8"/>
      <c r="M3" s="64"/>
    </row>
    <row r="4" spans="2:15" ht="24" thickBot="1" x14ac:dyDescent="0.4">
      <c r="B4" s="8"/>
      <c r="C4" s="176" t="s">
        <v>47</v>
      </c>
      <c r="D4" s="177"/>
      <c r="E4" s="177"/>
      <c r="F4" s="177"/>
      <c r="G4" s="177"/>
      <c r="H4" s="177"/>
      <c r="I4" s="177"/>
      <c r="J4" s="177"/>
      <c r="K4" s="177"/>
      <c r="L4" s="178"/>
      <c r="M4" s="64"/>
    </row>
    <row r="5" spans="2:15" ht="24" thickBot="1" x14ac:dyDescent="0.4">
      <c r="B5" s="8"/>
      <c r="C5" s="10"/>
      <c r="D5" s="10"/>
      <c r="E5" s="10"/>
      <c r="F5" s="10"/>
      <c r="G5" s="10"/>
      <c r="H5" s="10"/>
      <c r="I5" s="10"/>
      <c r="J5" s="10"/>
      <c r="K5" s="10"/>
      <c r="L5" s="10"/>
      <c r="M5" s="64"/>
    </row>
    <row r="6" spans="2:15" ht="23.25" customHeight="1" x14ac:dyDescent="0.25">
      <c r="B6" s="8"/>
      <c r="C6" s="179" t="s">
        <v>48</v>
      </c>
      <c r="D6" s="180"/>
      <c r="E6" s="180"/>
      <c r="F6" s="180"/>
      <c r="G6" s="180"/>
      <c r="H6" s="180"/>
      <c r="I6" s="180"/>
      <c r="J6" s="180"/>
      <c r="K6" s="180"/>
      <c r="L6" s="181"/>
      <c r="M6" s="64"/>
    </row>
    <row r="7" spans="2:15" ht="23.25" customHeight="1" x14ac:dyDescent="0.25">
      <c r="B7" s="8"/>
      <c r="C7" s="182"/>
      <c r="D7" s="183"/>
      <c r="E7" s="183"/>
      <c r="F7" s="183"/>
      <c r="G7" s="183"/>
      <c r="H7" s="183"/>
      <c r="I7" s="183"/>
      <c r="J7" s="183"/>
      <c r="K7" s="183"/>
      <c r="L7" s="184"/>
      <c r="M7" s="64"/>
    </row>
    <row r="8" spans="2:15" ht="15.75" thickBot="1" x14ac:dyDescent="0.3">
      <c r="B8" s="8"/>
      <c r="C8" s="185"/>
      <c r="D8" s="186"/>
      <c r="E8" s="186"/>
      <c r="F8" s="186"/>
      <c r="G8" s="186"/>
      <c r="H8" s="186"/>
      <c r="I8" s="186"/>
      <c r="J8" s="186"/>
      <c r="K8" s="186"/>
      <c r="L8" s="187"/>
      <c r="M8" s="64"/>
    </row>
    <row r="9" spans="2:15" ht="23.25" x14ac:dyDescent="0.25">
      <c r="B9" s="8"/>
      <c r="C9" s="11"/>
      <c r="D9" s="11"/>
      <c r="E9" s="11"/>
      <c r="F9" s="11"/>
      <c r="G9" s="11"/>
      <c r="H9" s="11"/>
      <c r="I9" s="11"/>
      <c r="J9" s="11"/>
      <c r="K9" s="11"/>
      <c r="L9" s="11"/>
      <c r="M9" s="64"/>
    </row>
    <row r="10" spans="2:15" ht="15.75" thickBot="1" x14ac:dyDescent="0.3">
      <c r="B10" s="8"/>
      <c r="M10" s="64"/>
    </row>
    <row r="11" spans="2:15" x14ac:dyDescent="0.25">
      <c r="B11" s="8"/>
      <c r="C11" s="219" t="s">
        <v>16</v>
      </c>
      <c r="D11" s="216" t="s">
        <v>17</v>
      </c>
      <c r="E11" s="216"/>
      <c r="F11" s="216"/>
      <c r="G11" s="216"/>
      <c r="H11" s="216"/>
      <c r="I11" s="214" t="s">
        <v>18</v>
      </c>
      <c r="J11" s="214"/>
      <c r="K11" s="214"/>
      <c r="L11" s="215"/>
      <c r="M11" s="64"/>
    </row>
    <row r="12" spans="2:15" x14ac:dyDescent="0.25">
      <c r="B12" s="8"/>
      <c r="C12" s="220"/>
      <c r="D12" s="217"/>
      <c r="E12" s="217"/>
      <c r="F12" s="217"/>
      <c r="G12" s="217"/>
      <c r="H12" s="217"/>
      <c r="I12" s="1" t="s">
        <v>19</v>
      </c>
      <c r="J12" s="1" t="s">
        <v>20</v>
      </c>
      <c r="K12" s="1" t="s">
        <v>21</v>
      </c>
      <c r="L12" s="2" t="s">
        <v>22</v>
      </c>
      <c r="M12" s="64"/>
    </row>
    <row r="13" spans="2:15" ht="15" customHeight="1" x14ac:dyDescent="0.25">
      <c r="B13" s="8"/>
      <c r="C13" s="220"/>
      <c r="D13" s="217"/>
      <c r="E13" s="217"/>
      <c r="F13" s="217"/>
      <c r="G13" s="217"/>
      <c r="H13" s="217"/>
      <c r="I13" s="224" t="s">
        <v>23</v>
      </c>
      <c r="J13" s="224" t="s">
        <v>24</v>
      </c>
      <c r="K13" s="224" t="s">
        <v>25</v>
      </c>
      <c r="L13" s="226" t="s">
        <v>26</v>
      </c>
      <c r="M13" s="172"/>
    </row>
    <row r="14" spans="2:15" x14ac:dyDescent="0.25">
      <c r="B14" s="8"/>
      <c r="C14" s="220"/>
      <c r="D14" s="217"/>
      <c r="E14" s="217"/>
      <c r="F14" s="217"/>
      <c r="G14" s="217"/>
      <c r="H14" s="217"/>
      <c r="I14" s="224"/>
      <c r="J14" s="224"/>
      <c r="K14" s="224"/>
      <c r="L14" s="226"/>
      <c r="M14" s="172"/>
    </row>
    <row r="15" spans="2:15" ht="31.5" customHeight="1" thickBot="1" x14ac:dyDescent="0.3">
      <c r="B15" s="8"/>
      <c r="C15" s="221"/>
      <c r="D15" s="218"/>
      <c r="E15" s="218"/>
      <c r="F15" s="218"/>
      <c r="G15" s="218"/>
      <c r="H15" s="218"/>
      <c r="I15" s="225"/>
      <c r="J15" s="225"/>
      <c r="K15" s="225"/>
      <c r="L15" s="227"/>
      <c r="M15" s="65"/>
    </row>
    <row r="16" spans="2:15" ht="32.1" customHeight="1" x14ac:dyDescent="0.25">
      <c r="B16" s="8"/>
      <c r="C16" s="229">
        <v>1</v>
      </c>
      <c r="D16" s="228" t="s">
        <v>49</v>
      </c>
      <c r="E16" s="228"/>
      <c r="F16" s="228"/>
      <c r="G16" s="228"/>
      <c r="H16" s="228"/>
      <c r="I16" s="222"/>
      <c r="J16" s="222"/>
      <c r="K16" s="222">
        <v>1</v>
      </c>
      <c r="L16" s="230"/>
      <c r="M16" s="172" t="str">
        <f>+IF(O16&gt;1,"SOLO SE ACEPTA UNA SOLA CALIFICACIÓN",IF(O16&lt;1,"DEBE CALIFICAR LA VARIABLE","OK"))</f>
        <v>OK</v>
      </c>
      <c r="O16" s="60">
        <f>SUM(I16:L17)</f>
        <v>1</v>
      </c>
    </row>
    <row r="17" spans="2:15" ht="32.1" customHeight="1" thickBot="1" x14ac:dyDescent="0.3">
      <c r="B17" s="8"/>
      <c r="C17" s="208"/>
      <c r="D17" s="209"/>
      <c r="E17" s="209"/>
      <c r="F17" s="209"/>
      <c r="G17" s="209"/>
      <c r="H17" s="209"/>
      <c r="I17" s="223"/>
      <c r="J17" s="223"/>
      <c r="K17" s="223"/>
      <c r="L17" s="231"/>
      <c r="M17" s="172"/>
      <c r="O17" s="61"/>
    </row>
    <row r="18" spans="2:15" ht="32.1" customHeight="1" x14ac:dyDescent="0.25">
      <c r="B18" s="8"/>
      <c r="C18" s="208">
        <v>2</v>
      </c>
      <c r="D18" s="209" t="s">
        <v>50</v>
      </c>
      <c r="E18" s="209"/>
      <c r="F18" s="209"/>
      <c r="G18" s="209"/>
      <c r="H18" s="209"/>
      <c r="I18" s="188"/>
      <c r="J18" s="188"/>
      <c r="K18" s="188"/>
      <c r="L18" s="190">
        <v>1</v>
      </c>
      <c r="M18" s="172" t="str">
        <f t="shared" ref="M18" si="0">+IF(O18&gt;1,"SOLO SE ACEPTA UNA SOLA CALIFICACIÓN",IF(O18&lt;1,"DEBE CALIFICAR LA VARIABLE","OK"))</f>
        <v>OK</v>
      </c>
      <c r="O18" s="173">
        <f t="shared" ref="O18" si="1">SUM(I18:L19)</f>
        <v>1</v>
      </c>
    </row>
    <row r="19" spans="2:15" ht="32.1" customHeight="1" thickBot="1" x14ac:dyDescent="0.3">
      <c r="B19" s="8"/>
      <c r="C19" s="208"/>
      <c r="D19" s="209"/>
      <c r="E19" s="209"/>
      <c r="F19" s="209"/>
      <c r="G19" s="209"/>
      <c r="H19" s="209"/>
      <c r="I19" s="189"/>
      <c r="J19" s="189"/>
      <c r="K19" s="189"/>
      <c r="L19" s="191"/>
      <c r="M19" s="172"/>
      <c r="O19" s="174"/>
    </row>
    <row r="20" spans="2:15" ht="32.1" customHeight="1" x14ac:dyDescent="0.25">
      <c r="B20" s="8"/>
      <c r="C20" s="208">
        <v>3</v>
      </c>
      <c r="D20" s="209" t="s">
        <v>51</v>
      </c>
      <c r="E20" s="209"/>
      <c r="F20" s="209"/>
      <c r="G20" s="209"/>
      <c r="H20" s="209"/>
      <c r="I20" s="188"/>
      <c r="J20" s="188"/>
      <c r="K20" s="188"/>
      <c r="L20" s="190">
        <v>1</v>
      </c>
      <c r="M20" s="172" t="str">
        <f t="shared" ref="M20" si="2">+IF(O20&gt;1,"SOLO SE ACEPTA UNA SOLA CALIFICACIÓN",IF(O20&lt;1,"DEBE CALIFICAR LA VARIABLE","OK"))</f>
        <v>OK</v>
      </c>
      <c r="O20" s="173">
        <f t="shared" ref="O20" si="3">SUM(I20:L21)</f>
        <v>1</v>
      </c>
    </row>
    <row r="21" spans="2:15" ht="32.1" customHeight="1" thickBot="1" x14ac:dyDescent="0.3">
      <c r="B21" s="8"/>
      <c r="C21" s="208"/>
      <c r="D21" s="209"/>
      <c r="E21" s="209"/>
      <c r="F21" s="209"/>
      <c r="G21" s="209"/>
      <c r="H21" s="209"/>
      <c r="I21" s="189"/>
      <c r="J21" s="189"/>
      <c r="K21" s="189"/>
      <c r="L21" s="191"/>
      <c r="M21" s="172"/>
      <c r="O21" s="174"/>
    </row>
    <row r="22" spans="2:15" ht="32.1" customHeight="1" x14ac:dyDescent="0.25">
      <c r="B22" s="8"/>
      <c r="C22" s="208">
        <v>4</v>
      </c>
      <c r="D22" s="209" t="s">
        <v>52</v>
      </c>
      <c r="E22" s="209"/>
      <c r="F22" s="209"/>
      <c r="G22" s="209"/>
      <c r="H22" s="209"/>
      <c r="I22" s="188"/>
      <c r="J22" s="188"/>
      <c r="K22" s="188"/>
      <c r="L22" s="190">
        <v>1</v>
      </c>
      <c r="M22" s="172" t="str">
        <f t="shared" ref="M22" si="4">+IF(O22&gt;1,"SOLO SE ACEPTA UNA SOLA CALIFICACIÓN",IF(O22&lt;1,"DEBE CALIFICAR LA VARIABLE","OK"))</f>
        <v>OK</v>
      </c>
      <c r="O22" s="173">
        <f t="shared" ref="O22" si="5">SUM(I22:L23)</f>
        <v>1</v>
      </c>
    </row>
    <row r="23" spans="2:15" ht="32.1" customHeight="1" thickBot="1" x14ac:dyDescent="0.3">
      <c r="B23" s="8"/>
      <c r="C23" s="208"/>
      <c r="D23" s="209"/>
      <c r="E23" s="209"/>
      <c r="F23" s="209"/>
      <c r="G23" s="209"/>
      <c r="H23" s="209"/>
      <c r="I23" s="189"/>
      <c r="J23" s="189"/>
      <c r="K23" s="189"/>
      <c r="L23" s="191"/>
      <c r="M23" s="172"/>
      <c r="O23" s="174"/>
    </row>
    <row r="24" spans="2:15" ht="32.1" customHeight="1" x14ac:dyDescent="0.25">
      <c r="B24" s="8"/>
      <c r="C24" s="208">
        <v>5</v>
      </c>
      <c r="D24" s="209" t="s">
        <v>53</v>
      </c>
      <c r="E24" s="209"/>
      <c r="F24" s="209"/>
      <c r="G24" s="209"/>
      <c r="H24" s="209"/>
      <c r="I24" s="188"/>
      <c r="J24" s="188"/>
      <c r="K24" s="188"/>
      <c r="L24" s="190">
        <v>1</v>
      </c>
      <c r="M24" s="172" t="str">
        <f t="shared" ref="M24" si="6">+IF(O24&gt;1,"SOLO SE ACEPTA UNA SOLA CALIFICACIÓN",IF(O24&lt;1,"DEBE CALIFICAR LA VARIABLE","OK"))</f>
        <v>OK</v>
      </c>
      <c r="O24" s="173">
        <f t="shared" ref="O24" si="7">SUM(I24:L25)</f>
        <v>1</v>
      </c>
    </row>
    <row r="25" spans="2:15" ht="32.1" customHeight="1" thickBot="1" x14ac:dyDescent="0.3">
      <c r="B25" s="8"/>
      <c r="C25" s="208"/>
      <c r="D25" s="209"/>
      <c r="E25" s="209"/>
      <c r="F25" s="209"/>
      <c r="G25" s="209"/>
      <c r="H25" s="209"/>
      <c r="I25" s="189"/>
      <c r="J25" s="189"/>
      <c r="K25" s="189"/>
      <c r="L25" s="191"/>
      <c r="M25" s="172"/>
      <c r="O25" s="174"/>
    </row>
    <row r="26" spans="2:15" ht="32.1" customHeight="1" x14ac:dyDescent="0.25">
      <c r="B26" s="8"/>
      <c r="C26" s="208">
        <v>6</v>
      </c>
      <c r="D26" s="209" t="s">
        <v>54</v>
      </c>
      <c r="E26" s="209"/>
      <c r="F26" s="209"/>
      <c r="G26" s="209"/>
      <c r="H26" s="209"/>
      <c r="I26" s="188"/>
      <c r="J26" s="188"/>
      <c r="K26" s="188"/>
      <c r="L26" s="190">
        <v>1</v>
      </c>
      <c r="M26" s="172" t="str">
        <f t="shared" ref="M26" si="8">+IF(O26&gt;1,"SOLO SE ACEPTA UNA SOLA CALIFICACIÓN",IF(O26&lt;1,"DEBE CALIFICAR LA VARIABLE","OK"))</f>
        <v>OK</v>
      </c>
      <c r="O26" s="173">
        <f t="shared" ref="O26" si="9">SUM(I26:L27)</f>
        <v>1</v>
      </c>
    </row>
    <row r="27" spans="2:15" ht="32.1" customHeight="1" thickBot="1" x14ac:dyDescent="0.3">
      <c r="B27" s="8"/>
      <c r="C27" s="208"/>
      <c r="D27" s="209"/>
      <c r="E27" s="209"/>
      <c r="F27" s="209"/>
      <c r="G27" s="209"/>
      <c r="H27" s="209"/>
      <c r="I27" s="189"/>
      <c r="J27" s="189"/>
      <c r="K27" s="189"/>
      <c r="L27" s="191"/>
      <c r="M27" s="172"/>
      <c r="O27" s="174"/>
    </row>
    <row r="28" spans="2:15" ht="32.1" customHeight="1" x14ac:dyDescent="0.25">
      <c r="B28" s="8"/>
      <c r="C28" s="208">
        <v>7</v>
      </c>
      <c r="D28" s="209" t="s">
        <v>55</v>
      </c>
      <c r="E28" s="209"/>
      <c r="F28" s="209"/>
      <c r="G28" s="209"/>
      <c r="H28" s="209"/>
      <c r="I28" s="188"/>
      <c r="J28" s="188"/>
      <c r="K28" s="188"/>
      <c r="L28" s="190">
        <v>1</v>
      </c>
      <c r="M28" s="172" t="str">
        <f t="shared" ref="M28" si="10">+IF(O28&gt;1,"SOLO SE ACEPTA UNA SOLA CALIFICACIÓN",IF(O28&lt;1,"DEBE CALIFICAR LA VARIABLE","OK"))</f>
        <v>OK</v>
      </c>
      <c r="O28" s="173">
        <f t="shared" ref="O28" si="11">SUM(I28:L29)</f>
        <v>1</v>
      </c>
    </row>
    <row r="29" spans="2:15" ht="32.1" customHeight="1" thickBot="1" x14ac:dyDescent="0.3">
      <c r="B29" s="8"/>
      <c r="C29" s="208"/>
      <c r="D29" s="209"/>
      <c r="E29" s="209"/>
      <c r="F29" s="209"/>
      <c r="G29" s="209"/>
      <c r="H29" s="209"/>
      <c r="I29" s="189"/>
      <c r="J29" s="189"/>
      <c r="K29" s="189"/>
      <c r="L29" s="191"/>
      <c r="M29" s="172"/>
      <c r="O29" s="174"/>
    </row>
    <row r="30" spans="2:15" ht="32.1" customHeight="1" x14ac:dyDescent="0.25">
      <c r="B30" s="8"/>
      <c r="C30" s="208">
        <v>8</v>
      </c>
      <c r="D30" s="209" t="s">
        <v>56</v>
      </c>
      <c r="E30" s="209"/>
      <c r="F30" s="209"/>
      <c r="G30" s="209"/>
      <c r="H30" s="209"/>
      <c r="I30" s="188"/>
      <c r="J30" s="188"/>
      <c r="K30" s="188">
        <v>1</v>
      </c>
      <c r="L30" s="190"/>
      <c r="M30" s="172" t="str">
        <f t="shared" ref="M30" si="12">+IF(O30&gt;1,"SOLO SE ACEPTA UNA SOLA CALIFICACIÓN",IF(O30&lt;1,"DEBE CALIFICAR LA VARIABLE","OK"))</f>
        <v>OK</v>
      </c>
      <c r="O30" s="173">
        <f t="shared" ref="O30" si="13">SUM(I30:L31)</f>
        <v>1</v>
      </c>
    </row>
    <row r="31" spans="2:15" ht="32.1" customHeight="1" thickBot="1" x14ac:dyDescent="0.3">
      <c r="B31" s="8"/>
      <c r="C31" s="208"/>
      <c r="D31" s="209"/>
      <c r="E31" s="209"/>
      <c r="F31" s="209"/>
      <c r="G31" s="209"/>
      <c r="H31" s="209"/>
      <c r="I31" s="189"/>
      <c r="J31" s="189"/>
      <c r="K31" s="189"/>
      <c r="L31" s="191"/>
      <c r="M31" s="172"/>
      <c r="O31" s="174"/>
    </row>
    <row r="32" spans="2:15" ht="32.1" customHeight="1" x14ac:dyDescent="0.25">
      <c r="B32" s="8"/>
      <c r="C32" s="208">
        <v>9</v>
      </c>
      <c r="D32" s="209" t="s">
        <v>57</v>
      </c>
      <c r="E32" s="209"/>
      <c r="F32" s="209"/>
      <c r="G32" s="209"/>
      <c r="H32" s="209"/>
      <c r="I32" s="188"/>
      <c r="J32" s="188"/>
      <c r="K32" s="188">
        <v>1</v>
      </c>
      <c r="L32" s="190"/>
      <c r="M32" s="172" t="str">
        <f t="shared" ref="M32" si="14">+IF(O32&gt;1,"SOLO SE ACEPTA UNA SOLA CALIFICACIÓN",IF(O32&lt;1,"DEBE CALIFICAR LA VARIABLE","OK"))</f>
        <v>OK</v>
      </c>
      <c r="O32" s="173">
        <f t="shared" ref="O32" si="15">SUM(I32:L33)</f>
        <v>1</v>
      </c>
    </row>
    <row r="33" spans="2:15" ht="32.1" customHeight="1" thickBot="1" x14ac:dyDescent="0.3">
      <c r="B33" s="8"/>
      <c r="C33" s="208"/>
      <c r="D33" s="209"/>
      <c r="E33" s="209"/>
      <c r="F33" s="209"/>
      <c r="G33" s="209"/>
      <c r="H33" s="209"/>
      <c r="I33" s="189"/>
      <c r="J33" s="189"/>
      <c r="K33" s="189"/>
      <c r="L33" s="191"/>
      <c r="M33" s="172"/>
      <c r="O33" s="174"/>
    </row>
    <row r="34" spans="2:15" ht="32.1" customHeight="1" x14ac:dyDescent="0.25">
      <c r="B34" s="8"/>
      <c r="C34" s="208">
        <v>10</v>
      </c>
      <c r="D34" s="209" t="s">
        <v>58</v>
      </c>
      <c r="E34" s="209"/>
      <c r="F34" s="209"/>
      <c r="G34" s="209"/>
      <c r="H34" s="209"/>
      <c r="I34" s="188"/>
      <c r="J34" s="188"/>
      <c r="K34" s="188">
        <v>1</v>
      </c>
      <c r="L34" s="190"/>
      <c r="M34" s="172" t="str">
        <f t="shared" ref="M34" si="16">+IF(O34&gt;1,"SOLO SE ACEPTA UNA SOLA CALIFICACIÓN",IF(O34&lt;1,"DEBE CALIFICAR LA VARIABLE","OK"))</f>
        <v>OK</v>
      </c>
      <c r="O34" s="173">
        <f t="shared" ref="O34" si="17">SUM(I34:L35)</f>
        <v>1</v>
      </c>
    </row>
    <row r="35" spans="2:15" ht="32.1" customHeight="1" thickBot="1" x14ac:dyDescent="0.3">
      <c r="B35" s="8"/>
      <c r="C35" s="208"/>
      <c r="D35" s="209"/>
      <c r="E35" s="209"/>
      <c r="F35" s="209"/>
      <c r="G35" s="209"/>
      <c r="H35" s="209"/>
      <c r="I35" s="189"/>
      <c r="J35" s="189"/>
      <c r="K35" s="189"/>
      <c r="L35" s="191"/>
      <c r="M35" s="172"/>
      <c r="O35" s="174"/>
    </row>
    <row r="36" spans="2:15" ht="32.1" customHeight="1" x14ac:dyDescent="0.25">
      <c r="B36" s="8"/>
      <c r="C36" s="208">
        <v>11</v>
      </c>
      <c r="D36" s="209" t="s">
        <v>59</v>
      </c>
      <c r="E36" s="209"/>
      <c r="F36" s="209"/>
      <c r="G36" s="209"/>
      <c r="H36" s="209"/>
      <c r="I36" s="188"/>
      <c r="J36" s="188"/>
      <c r="K36" s="188">
        <v>1</v>
      </c>
      <c r="L36" s="190"/>
      <c r="M36" s="172" t="str">
        <f t="shared" ref="M36" si="18">+IF(O36&gt;1,"SOLO SE ACEPTA UNA SOLA CALIFICACIÓN",IF(O36&lt;1,"DEBE CALIFICAR LA VARIABLE","OK"))</f>
        <v>OK</v>
      </c>
      <c r="O36" s="173">
        <f t="shared" ref="O36" si="19">SUM(I36:L37)</f>
        <v>1</v>
      </c>
    </row>
    <row r="37" spans="2:15" ht="32.1" customHeight="1" thickBot="1" x14ac:dyDescent="0.3">
      <c r="B37" s="8"/>
      <c r="C37" s="208"/>
      <c r="D37" s="209"/>
      <c r="E37" s="209"/>
      <c r="F37" s="209"/>
      <c r="G37" s="209"/>
      <c r="H37" s="209"/>
      <c r="I37" s="189"/>
      <c r="J37" s="189"/>
      <c r="K37" s="189"/>
      <c r="L37" s="191"/>
      <c r="M37" s="172"/>
      <c r="O37" s="174"/>
    </row>
    <row r="38" spans="2:15" ht="32.1" customHeight="1" x14ac:dyDescent="0.25">
      <c r="B38" s="8"/>
      <c r="C38" s="208">
        <v>12</v>
      </c>
      <c r="D38" s="209" t="s">
        <v>60</v>
      </c>
      <c r="E38" s="209"/>
      <c r="F38" s="209"/>
      <c r="G38" s="209"/>
      <c r="H38" s="209"/>
      <c r="I38" s="188"/>
      <c r="J38" s="188"/>
      <c r="K38" s="188">
        <v>1</v>
      </c>
      <c r="L38" s="190"/>
      <c r="M38" s="172" t="str">
        <f t="shared" ref="M38" si="20">+IF(O38&gt;1,"SOLO SE ACEPTA UNA SOLA CALIFICACIÓN",IF(O38&lt;1,"DEBE CALIFICAR LA VARIABLE","OK"))</f>
        <v>OK</v>
      </c>
      <c r="O38" s="173">
        <f t="shared" ref="O38" si="21">SUM(I38:L39)</f>
        <v>1</v>
      </c>
    </row>
    <row r="39" spans="2:15" ht="32.1" customHeight="1" thickBot="1" x14ac:dyDescent="0.3">
      <c r="B39" s="8"/>
      <c r="C39" s="208"/>
      <c r="D39" s="209"/>
      <c r="E39" s="209"/>
      <c r="F39" s="209"/>
      <c r="G39" s="209"/>
      <c r="H39" s="209"/>
      <c r="I39" s="189"/>
      <c r="J39" s="189"/>
      <c r="K39" s="189"/>
      <c r="L39" s="191"/>
      <c r="M39" s="172"/>
      <c r="O39" s="174"/>
    </row>
    <row r="40" spans="2:15" ht="32.1" customHeight="1" x14ac:dyDescent="0.25">
      <c r="B40" s="8"/>
      <c r="C40" s="208">
        <v>13</v>
      </c>
      <c r="D40" s="209" t="s">
        <v>61</v>
      </c>
      <c r="E40" s="209"/>
      <c r="F40" s="209"/>
      <c r="G40" s="209"/>
      <c r="H40" s="209"/>
      <c r="I40" s="188"/>
      <c r="J40" s="188"/>
      <c r="K40" s="188">
        <v>1</v>
      </c>
      <c r="L40" s="190"/>
      <c r="M40" s="172" t="str">
        <f t="shared" ref="M40" si="22">+IF(O40&gt;1,"SOLO SE ACEPTA UNA SOLA CALIFICACIÓN",IF(O40&lt;1,"DEBE CALIFICAR LA VARIABLE","OK"))</f>
        <v>OK</v>
      </c>
      <c r="O40" s="173">
        <f t="shared" ref="O40" si="23">SUM(I40:L41)</f>
        <v>1</v>
      </c>
    </row>
    <row r="41" spans="2:15" ht="32.1" customHeight="1" thickBot="1" x14ac:dyDescent="0.3">
      <c r="B41" s="8"/>
      <c r="C41" s="208"/>
      <c r="D41" s="209"/>
      <c r="E41" s="209"/>
      <c r="F41" s="209"/>
      <c r="G41" s="209"/>
      <c r="H41" s="209"/>
      <c r="I41" s="189"/>
      <c r="J41" s="189"/>
      <c r="K41" s="189"/>
      <c r="L41" s="191"/>
      <c r="M41" s="172"/>
      <c r="O41" s="174"/>
    </row>
    <row r="42" spans="2:15" ht="32.1" customHeight="1" x14ac:dyDescent="0.25">
      <c r="B42" s="8"/>
      <c r="C42" s="208">
        <v>14</v>
      </c>
      <c r="D42" s="209" t="s">
        <v>62</v>
      </c>
      <c r="E42" s="209"/>
      <c r="F42" s="209"/>
      <c r="G42" s="209"/>
      <c r="H42" s="209"/>
      <c r="I42" s="188"/>
      <c r="J42" s="188"/>
      <c r="K42" s="188">
        <v>1</v>
      </c>
      <c r="L42" s="190"/>
      <c r="M42" s="172" t="str">
        <f t="shared" ref="M42" si="24">+IF(O42&gt;1,"SOLO SE ACEPTA UNA SOLA CALIFICACIÓN",IF(O42&lt;1,"DEBE CALIFICAR LA VARIABLE","OK"))</f>
        <v>OK</v>
      </c>
      <c r="O42" s="173">
        <f t="shared" ref="O42" si="25">SUM(I42:L43)</f>
        <v>1</v>
      </c>
    </row>
    <row r="43" spans="2:15" ht="32.1" customHeight="1" thickBot="1" x14ac:dyDescent="0.3">
      <c r="B43" s="8"/>
      <c r="C43" s="208"/>
      <c r="D43" s="209"/>
      <c r="E43" s="209"/>
      <c r="F43" s="209"/>
      <c r="G43" s="209"/>
      <c r="H43" s="209"/>
      <c r="I43" s="189"/>
      <c r="J43" s="189"/>
      <c r="K43" s="189"/>
      <c r="L43" s="191"/>
      <c r="M43" s="172"/>
      <c r="O43" s="174"/>
    </row>
    <row r="44" spans="2:15" ht="32.1" customHeight="1" x14ac:dyDescent="0.25">
      <c r="B44" s="8"/>
      <c r="C44" s="208">
        <v>15</v>
      </c>
      <c r="D44" s="209" t="s">
        <v>63</v>
      </c>
      <c r="E44" s="209"/>
      <c r="F44" s="209"/>
      <c r="G44" s="209"/>
      <c r="H44" s="209"/>
      <c r="I44" s="188"/>
      <c r="J44" s="188"/>
      <c r="K44" s="188">
        <v>1</v>
      </c>
      <c r="L44" s="190"/>
      <c r="M44" s="172" t="str">
        <f t="shared" ref="M44" si="26">+IF(O44&gt;1,"SOLO SE ACEPTA UNA SOLA CALIFICACIÓN",IF(O44&lt;1,"DEBE CALIFICAR LA VARIABLE","OK"))</f>
        <v>OK</v>
      </c>
      <c r="O44" s="173">
        <f t="shared" ref="O44" si="27">SUM(I44:L45)</f>
        <v>1</v>
      </c>
    </row>
    <row r="45" spans="2:15" ht="32.1" customHeight="1" thickBot="1" x14ac:dyDescent="0.3">
      <c r="B45" s="8"/>
      <c r="C45" s="212"/>
      <c r="D45" s="213"/>
      <c r="E45" s="213"/>
      <c r="F45" s="213"/>
      <c r="G45" s="213"/>
      <c r="H45" s="213"/>
      <c r="I45" s="202"/>
      <c r="J45" s="202"/>
      <c r="K45" s="202"/>
      <c r="L45" s="203"/>
      <c r="M45" s="172"/>
      <c r="O45" s="174"/>
    </row>
    <row r="46" spans="2:15" ht="60.75" customHeight="1" thickTop="1" x14ac:dyDescent="0.25">
      <c r="B46" s="8"/>
      <c r="C46" s="204" t="s">
        <v>42</v>
      </c>
      <c r="D46" s="205"/>
      <c r="E46" s="205"/>
      <c r="F46" s="205"/>
      <c r="G46" s="205"/>
      <c r="H46" s="205"/>
      <c r="I46" s="192">
        <f>SUM(I16:I45)</f>
        <v>0</v>
      </c>
      <c r="J46" s="192">
        <f t="shared" ref="J46:L46" si="28">SUM(J16:J45)</f>
        <v>0</v>
      </c>
      <c r="K46" s="192">
        <f t="shared" si="28"/>
        <v>9</v>
      </c>
      <c r="L46" s="194">
        <f t="shared" si="28"/>
        <v>6</v>
      </c>
      <c r="M46" s="172" t="str">
        <f>+IF(O46&gt;15,"EXISTEN VARIABLES CALIFICADAS DOS O MAS VECES ",IF(O46&lt;15,"FALTAN VARIABLES POR EVALUAR","OK"))</f>
        <v>OK</v>
      </c>
      <c r="O46" s="173">
        <f t="shared" ref="O46" si="29">SUM(I46:L47)</f>
        <v>15</v>
      </c>
    </row>
    <row r="47" spans="2:15" x14ac:dyDescent="0.25">
      <c r="B47" s="8"/>
      <c r="C47" s="206"/>
      <c r="D47" s="207"/>
      <c r="E47" s="207"/>
      <c r="F47" s="207"/>
      <c r="G47" s="207"/>
      <c r="H47" s="207"/>
      <c r="I47" s="193"/>
      <c r="J47" s="193"/>
      <c r="K47" s="193"/>
      <c r="L47" s="195"/>
      <c r="M47" s="172"/>
      <c r="O47" s="175"/>
    </row>
    <row r="48" spans="2:15" x14ac:dyDescent="0.25">
      <c r="B48" s="8"/>
      <c r="C48" s="206" t="s">
        <v>43</v>
      </c>
      <c r="D48" s="207"/>
      <c r="E48" s="207"/>
      <c r="F48" s="207"/>
      <c r="G48" s="207"/>
      <c r="H48" s="207"/>
      <c r="I48" s="196">
        <f>+(I46*1)+(J46*2)+(K46*3)+(L46*4)</f>
        <v>51</v>
      </c>
      <c r="J48" s="197"/>
      <c r="K48" s="197"/>
      <c r="L48" s="198"/>
      <c r="M48" s="64"/>
    </row>
    <row r="49" spans="2:13" ht="15.75" customHeight="1" thickBot="1" x14ac:dyDescent="0.3">
      <c r="B49" s="8"/>
      <c r="C49" s="210"/>
      <c r="D49" s="211"/>
      <c r="E49" s="211"/>
      <c r="F49" s="211"/>
      <c r="G49" s="211"/>
      <c r="H49" s="211"/>
      <c r="I49" s="199"/>
      <c r="J49" s="200"/>
      <c r="K49" s="200"/>
      <c r="L49" s="201"/>
      <c r="M49" s="64"/>
    </row>
    <row r="50" spans="2:13" x14ac:dyDescent="0.25">
      <c r="B50" s="8"/>
      <c r="M50" s="64"/>
    </row>
    <row r="51" spans="2:13" ht="15.75" thickBot="1" x14ac:dyDescent="0.3">
      <c r="B51" s="12"/>
      <c r="C51" s="13"/>
      <c r="D51" s="13"/>
      <c r="E51" s="13"/>
      <c r="F51" s="13"/>
      <c r="G51" s="13"/>
      <c r="H51" s="13"/>
      <c r="I51" s="14"/>
      <c r="J51" s="14"/>
      <c r="K51" s="14"/>
      <c r="L51" s="14"/>
      <c r="M51" s="66"/>
    </row>
    <row r="53" spans="2:13" ht="15" hidden="1" customHeight="1" x14ac:dyDescent="0.25">
      <c r="I53" s="17">
        <f>+I48</f>
        <v>51</v>
      </c>
    </row>
    <row r="54" spans="2:13" ht="15" hidden="1" customHeight="1" x14ac:dyDescent="0.25"/>
    <row r="55" spans="2:13" ht="15" hidden="1" customHeight="1" x14ac:dyDescent="0.25"/>
    <row r="56" spans="2:13" ht="15" hidden="1" customHeight="1" x14ac:dyDescent="0.25"/>
    <row r="57" spans="2:13" ht="15" hidden="1" customHeight="1" x14ac:dyDescent="0.25"/>
    <row r="58" spans="2:13" ht="15" hidden="1" customHeight="1" x14ac:dyDescent="0.25"/>
    <row r="59" spans="2:13" ht="15" hidden="1" customHeight="1" x14ac:dyDescent="0.25"/>
    <row r="60" spans="2:13" ht="15" hidden="1" customHeight="1" x14ac:dyDescent="0.25"/>
    <row r="61" spans="2:13" ht="15" hidden="1" customHeight="1" x14ac:dyDescent="0.25"/>
    <row r="62" spans="2:13" ht="15" hidden="1" customHeight="1" x14ac:dyDescent="0.25"/>
    <row r="63" spans="2:13" ht="15" hidden="1" customHeight="1" x14ac:dyDescent="0.25"/>
    <row r="64" spans="2:13" ht="15" hidden="1" customHeight="1" x14ac:dyDescent="0.25"/>
    <row r="65" spans="3:5" s="3" customFormat="1" ht="15" hidden="1" customHeight="1" x14ac:dyDescent="0.25"/>
    <row r="66" spans="3:5" s="3" customFormat="1" ht="15" hidden="1" customHeight="1" x14ac:dyDescent="0.25"/>
    <row r="67" spans="3:5" s="3" customFormat="1" ht="15" hidden="1" customHeight="1" x14ac:dyDescent="0.25"/>
    <row r="68" spans="3:5" s="3" customFormat="1" ht="15.75" hidden="1" customHeight="1" thickBot="1" x14ac:dyDescent="0.3"/>
    <row r="69" spans="3:5" s="3" customFormat="1" ht="15.75" hidden="1" customHeight="1" thickBot="1" x14ac:dyDescent="0.3">
      <c r="C69" s="37" t="s">
        <v>44</v>
      </c>
      <c r="D69" s="38" t="s">
        <v>45</v>
      </c>
      <c r="E69" s="39" t="s">
        <v>46</v>
      </c>
    </row>
    <row r="70" spans="3:5" s="3" customFormat="1" ht="15" hidden="1" customHeight="1" x14ac:dyDescent="0.25">
      <c r="C70" s="34">
        <v>1</v>
      </c>
      <c r="D70" s="35">
        <f>+I16</f>
        <v>0</v>
      </c>
      <c r="E70" s="36">
        <f>+J16</f>
        <v>0</v>
      </c>
    </row>
    <row r="71" spans="3:5" s="3" customFormat="1" ht="15" hidden="1" customHeight="1" x14ac:dyDescent="0.25">
      <c r="C71" s="31">
        <v>2</v>
      </c>
      <c r="D71" s="22">
        <f t="shared" ref="D71:E84" si="30">+I17</f>
        <v>0</v>
      </c>
      <c r="E71" s="24">
        <f t="shared" si="30"/>
        <v>0</v>
      </c>
    </row>
    <row r="72" spans="3:5" s="3" customFormat="1" ht="15" hidden="1" customHeight="1" x14ac:dyDescent="0.25">
      <c r="C72" s="31">
        <v>3</v>
      </c>
      <c r="D72" s="22">
        <f t="shared" si="30"/>
        <v>0</v>
      </c>
      <c r="E72" s="24">
        <f t="shared" si="30"/>
        <v>0</v>
      </c>
    </row>
    <row r="73" spans="3:5" s="3" customFormat="1" ht="15" hidden="1" customHeight="1" x14ac:dyDescent="0.25">
      <c r="C73" s="31">
        <v>4</v>
      </c>
      <c r="D73" s="22">
        <f t="shared" si="30"/>
        <v>0</v>
      </c>
      <c r="E73" s="24">
        <f t="shared" si="30"/>
        <v>0</v>
      </c>
    </row>
    <row r="74" spans="3:5" s="3" customFormat="1" ht="15" hidden="1" customHeight="1" x14ac:dyDescent="0.25">
      <c r="C74" s="31">
        <v>5</v>
      </c>
      <c r="D74" s="22">
        <f t="shared" si="30"/>
        <v>0</v>
      </c>
      <c r="E74" s="24">
        <f t="shared" si="30"/>
        <v>0</v>
      </c>
    </row>
    <row r="75" spans="3:5" s="3" customFormat="1" ht="15" hidden="1" customHeight="1" x14ac:dyDescent="0.25">
      <c r="C75" s="31">
        <v>6</v>
      </c>
      <c r="D75" s="22">
        <f t="shared" si="30"/>
        <v>0</v>
      </c>
      <c r="E75" s="24">
        <f t="shared" si="30"/>
        <v>0</v>
      </c>
    </row>
    <row r="76" spans="3:5" s="3" customFormat="1" ht="15" hidden="1" customHeight="1" x14ac:dyDescent="0.25">
      <c r="C76" s="31">
        <v>7</v>
      </c>
      <c r="D76" s="22">
        <f t="shared" si="30"/>
        <v>0</v>
      </c>
      <c r="E76" s="24">
        <f t="shared" si="30"/>
        <v>0</v>
      </c>
    </row>
    <row r="77" spans="3:5" s="3" customFormat="1" ht="15" hidden="1" customHeight="1" x14ac:dyDescent="0.25">
      <c r="C77" s="31">
        <v>8</v>
      </c>
      <c r="D77" s="22">
        <f t="shared" si="30"/>
        <v>0</v>
      </c>
      <c r="E77" s="24">
        <f t="shared" si="30"/>
        <v>0</v>
      </c>
    </row>
    <row r="78" spans="3:5" s="3" customFormat="1" ht="15" hidden="1" customHeight="1" x14ac:dyDescent="0.25">
      <c r="C78" s="31">
        <v>9</v>
      </c>
      <c r="D78" s="22">
        <f t="shared" si="30"/>
        <v>0</v>
      </c>
      <c r="E78" s="24">
        <f t="shared" si="30"/>
        <v>0</v>
      </c>
    </row>
    <row r="79" spans="3:5" s="3" customFormat="1" ht="15" hidden="1" customHeight="1" x14ac:dyDescent="0.25">
      <c r="C79" s="31">
        <v>10</v>
      </c>
      <c r="D79" s="22">
        <f t="shared" si="30"/>
        <v>0</v>
      </c>
      <c r="E79" s="24">
        <f t="shared" si="30"/>
        <v>0</v>
      </c>
    </row>
    <row r="80" spans="3:5" s="3" customFormat="1" ht="15" hidden="1" customHeight="1" x14ac:dyDescent="0.25">
      <c r="C80" s="31">
        <v>11</v>
      </c>
      <c r="D80" s="22">
        <f t="shared" si="30"/>
        <v>0</v>
      </c>
      <c r="E80" s="24">
        <f t="shared" si="30"/>
        <v>0</v>
      </c>
    </row>
    <row r="81" spans="3:5" s="3" customFormat="1" ht="15" hidden="1" customHeight="1" x14ac:dyDescent="0.25">
      <c r="C81" s="31">
        <v>12</v>
      </c>
      <c r="D81" s="22">
        <f t="shared" si="30"/>
        <v>0</v>
      </c>
      <c r="E81" s="24">
        <f t="shared" si="30"/>
        <v>0</v>
      </c>
    </row>
    <row r="82" spans="3:5" s="3" customFormat="1" ht="15" hidden="1" customHeight="1" x14ac:dyDescent="0.25">
      <c r="C82" s="31">
        <v>13</v>
      </c>
      <c r="D82" s="22">
        <f t="shared" si="30"/>
        <v>0</v>
      </c>
      <c r="E82" s="24">
        <f t="shared" si="30"/>
        <v>0</v>
      </c>
    </row>
    <row r="83" spans="3:5" s="3" customFormat="1" ht="15" hidden="1" customHeight="1" x14ac:dyDescent="0.25">
      <c r="C83" s="31">
        <v>14</v>
      </c>
      <c r="D83" s="22">
        <f t="shared" si="30"/>
        <v>0</v>
      </c>
      <c r="E83" s="24">
        <f t="shared" si="30"/>
        <v>0</v>
      </c>
    </row>
    <row r="84" spans="3:5" s="3" customFormat="1" ht="15.75" hidden="1" customHeight="1" thickBot="1" x14ac:dyDescent="0.3">
      <c r="C84" s="32">
        <v>15</v>
      </c>
      <c r="D84" s="33">
        <f t="shared" si="30"/>
        <v>0</v>
      </c>
      <c r="E84" s="25">
        <f t="shared" si="30"/>
        <v>0</v>
      </c>
    </row>
    <row r="85" spans="3:5" s="3" customFormat="1" ht="15" hidden="1" customHeight="1" x14ac:dyDescent="0.25"/>
    <row r="86" spans="3:5" s="3" customFormat="1" ht="15" hidden="1" customHeight="1" x14ac:dyDescent="0.25"/>
    <row r="87" spans="3:5" s="3" customFormat="1" ht="15" hidden="1" customHeight="1" x14ac:dyDescent="0.25"/>
    <row r="88" spans="3:5" s="3" customFormat="1" ht="15" hidden="1" customHeight="1" x14ac:dyDescent="0.25"/>
    <row r="89" spans="3:5" s="3" customFormat="1" ht="15" hidden="1" customHeight="1" x14ac:dyDescent="0.25"/>
    <row r="90" spans="3:5" s="3" customFormat="1" ht="15" hidden="1" customHeight="1" x14ac:dyDescent="0.25"/>
  </sheetData>
  <sheetProtection password="DC75" sheet="1" objects="1" scenarios="1"/>
  <mergeCells count="138">
    <mergeCell ref="C4:L4"/>
    <mergeCell ref="C6:L8"/>
    <mergeCell ref="C11:C15"/>
    <mergeCell ref="D11:H15"/>
    <mergeCell ref="I11:L11"/>
    <mergeCell ref="I13:I15"/>
    <mergeCell ref="J13:J15"/>
    <mergeCell ref="K13:K15"/>
    <mergeCell ref="L13:L15"/>
    <mergeCell ref="C20:C21"/>
    <mergeCell ref="I20:I21"/>
    <mergeCell ref="J20:J21"/>
    <mergeCell ref="K20:K21"/>
    <mergeCell ref="L20:L21"/>
    <mergeCell ref="K18:K19"/>
    <mergeCell ref="L18:L19"/>
    <mergeCell ref="C16:C17"/>
    <mergeCell ref="D16:H17"/>
    <mergeCell ref="I16:I17"/>
    <mergeCell ref="J16:J17"/>
    <mergeCell ref="K16:K17"/>
    <mergeCell ref="L16:L17"/>
    <mergeCell ref="C18:C19"/>
    <mergeCell ref="I18:I19"/>
    <mergeCell ref="J18:J19"/>
    <mergeCell ref="I30:I31"/>
    <mergeCell ref="J30:J31"/>
    <mergeCell ref="K26:K27"/>
    <mergeCell ref="L26:L27"/>
    <mergeCell ref="D28:H29"/>
    <mergeCell ref="D30:H31"/>
    <mergeCell ref="K24:K25"/>
    <mergeCell ref="L24:L25"/>
    <mergeCell ref="C22:C23"/>
    <mergeCell ref="I22:I23"/>
    <mergeCell ref="J22:J23"/>
    <mergeCell ref="K22:K23"/>
    <mergeCell ref="L22:L23"/>
    <mergeCell ref="C24:C25"/>
    <mergeCell ref="I24:I25"/>
    <mergeCell ref="J24:J25"/>
    <mergeCell ref="D26:H27"/>
    <mergeCell ref="D40:H41"/>
    <mergeCell ref="D42:H43"/>
    <mergeCell ref="D38:H39"/>
    <mergeCell ref="K36:K37"/>
    <mergeCell ref="L36:L37"/>
    <mergeCell ref="C34:C35"/>
    <mergeCell ref="I34:I35"/>
    <mergeCell ref="J34:J35"/>
    <mergeCell ref="K34:K35"/>
    <mergeCell ref="L34:L35"/>
    <mergeCell ref="K42:K43"/>
    <mergeCell ref="L42:L43"/>
    <mergeCell ref="C40:C41"/>
    <mergeCell ref="I40:I41"/>
    <mergeCell ref="J40:J41"/>
    <mergeCell ref="K40:K41"/>
    <mergeCell ref="L40:L41"/>
    <mergeCell ref="C38:C39"/>
    <mergeCell ref="C42:C43"/>
    <mergeCell ref="I42:I43"/>
    <mergeCell ref="J42:J43"/>
    <mergeCell ref="C36:C37"/>
    <mergeCell ref="D34:H35"/>
    <mergeCell ref="D36:H37"/>
    <mergeCell ref="K46:K47"/>
    <mergeCell ref="L46:L47"/>
    <mergeCell ref="C48:H49"/>
    <mergeCell ref="I48:L49"/>
    <mergeCell ref="C44:C45"/>
    <mergeCell ref="I44:I45"/>
    <mergeCell ref="J44:J45"/>
    <mergeCell ref="K44:K45"/>
    <mergeCell ref="L44:L45"/>
    <mergeCell ref="D44:H45"/>
    <mergeCell ref="C46:H47"/>
    <mergeCell ref="I46:I47"/>
    <mergeCell ref="J46:J47"/>
    <mergeCell ref="I38:I39"/>
    <mergeCell ref="J38:J39"/>
    <mergeCell ref="C32:C33"/>
    <mergeCell ref="I32:I33"/>
    <mergeCell ref="J32:J33"/>
    <mergeCell ref="C26:C27"/>
    <mergeCell ref="I26:I27"/>
    <mergeCell ref="J26:J27"/>
    <mergeCell ref="M18:M19"/>
    <mergeCell ref="K38:K39"/>
    <mergeCell ref="L38:L39"/>
    <mergeCell ref="K32:K33"/>
    <mergeCell ref="L32:L33"/>
    <mergeCell ref="D32:H33"/>
    <mergeCell ref="K30:K31"/>
    <mergeCell ref="L30:L31"/>
    <mergeCell ref="C28:C29"/>
    <mergeCell ref="I28:I29"/>
    <mergeCell ref="J28:J29"/>
    <mergeCell ref="K28:K29"/>
    <mergeCell ref="L28:L29"/>
    <mergeCell ref="I36:I37"/>
    <mergeCell ref="J36:J37"/>
    <mergeCell ref="C30:C31"/>
    <mergeCell ref="O18:O19"/>
    <mergeCell ref="M20:M21"/>
    <mergeCell ref="O20:O21"/>
    <mergeCell ref="M22:M23"/>
    <mergeCell ref="O22:O23"/>
    <mergeCell ref="M24:M25"/>
    <mergeCell ref="O24:O25"/>
    <mergeCell ref="D18:H19"/>
    <mergeCell ref="D20:H21"/>
    <mergeCell ref="D22:H23"/>
    <mergeCell ref="D24:H25"/>
    <mergeCell ref="M46:M47"/>
    <mergeCell ref="O46:O47"/>
    <mergeCell ref="M13:M14"/>
    <mergeCell ref="M36:M37"/>
    <mergeCell ref="O36:O37"/>
    <mergeCell ref="M38:M39"/>
    <mergeCell ref="O38:O39"/>
    <mergeCell ref="M40:M41"/>
    <mergeCell ref="O40:O41"/>
    <mergeCell ref="M42:M43"/>
    <mergeCell ref="O42:O43"/>
    <mergeCell ref="M44:M45"/>
    <mergeCell ref="O44:O45"/>
    <mergeCell ref="M26:M27"/>
    <mergeCell ref="O26:O27"/>
    <mergeCell ref="M28:M29"/>
    <mergeCell ref="O28:O29"/>
    <mergeCell ref="M30:M31"/>
    <mergeCell ref="O30:O31"/>
    <mergeCell ref="M32:M33"/>
    <mergeCell ref="O32:O33"/>
    <mergeCell ref="M34:M35"/>
    <mergeCell ref="O34:O35"/>
    <mergeCell ref="M16:M17"/>
  </mergeCells>
  <conditionalFormatting sqref="M16:M47">
    <cfRule type="containsText" dxfId="56" priority="3" operator="containsText" text="SOLO SE ACEPTA">
      <formula>NOT(ISERROR(SEARCH("SOLO SE ACEPTA",M16)))</formula>
    </cfRule>
    <cfRule type="containsText" dxfId="55" priority="4" operator="containsText" text="OK">
      <formula>NOT(ISERROR(SEARCH("OK",M16)))</formula>
    </cfRule>
    <cfRule type="containsText" dxfId="54" priority="5" operator="containsText" text="DEBE CALIFICAR">
      <formula>NOT(ISERROR(SEARCH("DEBE CALIFICAR",M16)))</formula>
    </cfRule>
  </conditionalFormatting>
  <conditionalFormatting sqref="M46:M47">
    <cfRule type="containsText" dxfId="53" priority="1" operator="containsText" text="EXISTEN">
      <formula>NOT(ISERROR(SEARCH("EXISTEN",M46)))</formula>
    </cfRule>
    <cfRule type="containsText" dxfId="52" priority="2" operator="containsText" text="FALTAN">
      <formula>NOT(ISERROR(SEARCH("FALTAN",M46)))</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
  <dimension ref="B1:O90"/>
  <sheetViews>
    <sheetView topLeftCell="A37" zoomScale="60" zoomScaleNormal="60" workbookViewId="0">
      <selection activeCell="J91" sqref="J91"/>
    </sheetView>
  </sheetViews>
  <sheetFormatPr baseColWidth="10" defaultColWidth="11.42578125" defaultRowHeight="15" x14ac:dyDescent="0.25"/>
  <cols>
    <col min="1" max="1" width="4.28515625" style="3" customWidth="1"/>
    <col min="2" max="2" width="4.7109375" style="3" customWidth="1"/>
    <col min="3" max="7" width="11.42578125" style="3"/>
    <col min="8" max="8" width="65" style="3" customWidth="1"/>
    <col min="9" max="9" width="26.140625" style="4" customWidth="1"/>
    <col min="10" max="10" width="21.140625" style="4" customWidth="1"/>
    <col min="11" max="11" width="17.140625" style="4" customWidth="1"/>
    <col min="12" max="12" width="21" style="4" customWidth="1"/>
    <col min="13" max="13" width="15.5703125" style="62" customWidth="1"/>
    <col min="14" max="14" width="11.42578125" style="3"/>
    <col min="15" max="15" width="0" style="3" hidden="1" customWidth="1"/>
    <col min="16" max="16384" width="11.42578125" style="3"/>
  </cols>
  <sheetData>
    <row r="1" spans="2:15" ht="15.75" thickBot="1" x14ac:dyDescent="0.3"/>
    <row r="2" spans="2:15" x14ac:dyDescent="0.25">
      <c r="B2" s="16" t="s">
        <v>13</v>
      </c>
      <c r="C2" s="5"/>
      <c r="D2" s="5"/>
      <c r="E2" s="5"/>
      <c r="F2" s="5"/>
      <c r="G2" s="5"/>
      <c r="H2" s="5"/>
      <c r="I2" s="6"/>
      <c r="J2" s="6"/>
      <c r="K2" s="6"/>
      <c r="L2" s="6"/>
      <c r="M2" s="63"/>
    </row>
    <row r="3" spans="2:15" ht="15.75" thickBot="1" x14ac:dyDescent="0.3">
      <c r="B3" s="8"/>
      <c r="M3" s="64"/>
    </row>
    <row r="4" spans="2:15" ht="24" thickBot="1" x14ac:dyDescent="0.4">
      <c r="B4" s="8"/>
      <c r="C4" s="176" t="s">
        <v>64</v>
      </c>
      <c r="D4" s="177"/>
      <c r="E4" s="177"/>
      <c r="F4" s="177"/>
      <c r="G4" s="177"/>
      <c r="H4" s="177"/>
      <c r="I4" s="177"/>
      <c r="J4" s="177"/>
      <c r="K4" s="177"/>
      <c r="L4" s="178"/>
      <c r="M4" s="64"/>
    </row>
    <row r="5" spans="2:15" ht="24" thickBot="1" x14ac:dyDescent="0.4">
      <c r="B5" s="8"/>
      <c r="C5" s="10"/>
      <c r="D5" s="10"/>
      <c r="E5" s="10"/>
      <c r="F5" s="10"/>
      <c r="G5" s="10"/>
      <c r="H5" s="10"/>
      <c r="I5" s="10"/>
      <c r="J5" s="10"/>
      <c r="K5" s="10"/>
      <c r="L5" s="10"/>
      <c r="M5" s="64"/>
    </row>
    <row r="6" spans="2:15" ht="23.25" customHeight="1" x14ac:dyDescent="0.25">
      <c r="B6" s="8"/>
      <c r="C6" s="179" t="s">
        <v>65</v>
      </c>
      <c r="D6" s="180"/>
      <c r="E6" s="180"/>
      <c r="F6" s="180"/>
      <c r="G6" s="180"/>
      <c r="H6" s="180"/>
      <c r="I6" s="180"/>
      <c r="J6" s="180"/>
      <c r="K6" s="180"/>
      <c r="L6" s="181"/>
      <c r="M6" s="64"/>
    </row>
    <row r="7" spans="2:15" ht="23.25" customHeight="1" x14ac:dyDescent="0.25">
      <c r="B7" s="8"/>
      <c r="C7" s="182"/>
      <c r="D7" s="183"/>
      <c r="E7" s="183"/>
      <c r="F7" s="183"/>
      <c r="G7" s="183"/>
      <c r="H7" s="183"/>
      <c r="I7" s="183"/>
      <c r="J7" s="183"/>
      <c r="K7" s="183"/>
      <c r="L7" s="184"/>
      <c r="M7" s="64"/>
    </row>
    <row r="8" spans="2:15" ht="15.75" thickBot="1" x14ac:dyDescent="0.3">
      <c r="B8" s="8"/>
      <c r="C8" s="185"/>
      <c r="D8" s="186"/>
      <c r="E8" s="186"/>
      <c r="F8" s="186"/>
      <c r="G8" s="186"/>
      <c r="H8" s="186"/>
      <c r="I8" s="186"/>
      <c r="J8" s="186"/>
      <c r="K8" s="186"/>
      <c r="L8" s="187"/>
      <c r="M8" s="64"/>
    </row>
    <row r="9" spans="2:15" ht="23.25" x14ac:dyDescent="0.25">
      <c r="B9" s="8"/>
      <c r="C9" s="11"/>
      <c r="D9" s="11"/>
      <c r="E9" s="11"/>
      <c r="F9" s="11"/>
      <c r="G9" s="11"/>
      <c r="H9" s="11"/>
      <c r="I9" s="11"/>
      <c r="J9" s="11"/>
      <c r="K9" s="11"/>
      <c r="L9" s="11"/>
      <c r="M9" s="64"/>
    </row>
    <row r="10" spans="2:15" ht="15.75" thickBot="1" x14ac:dyDescent="0.3">
      <c r="B10" s="8"/>
      <c r="M10" s="64"/>
    </row>
    <row r="11" spans="2:15" x14ac:dyDescent="0.25">
      <c r="B11" s="8"/>
      <c r="C11" s="219" t="s">
        <v>16</v>
      </c>
      <c r="D11" s="216" t="s">
        <v>17</v>
      </c>
      <c r="E11" s="216"/>
      <c r="F11" s="216"/>
      <c r="G11" s="216"/>
      <c r="H11" s="216"/>
      <c r="I11" s="214" t="s">
        <v>18</v>
      </c>
      <c r="J11" s="214"/>
      <c r="K11" s="214"/>
      <c r="L11" s="215"/>
      <c r="M11" s="64"/>
    </row>
    <row r="12" spans="2:15" x14ac:dyDescent="0.25">
      <c r="B12" s="8"/>
      <c r="C12" s="220"/>
      <c r="D12" s="217"/>
      <c r="E12" s="217"/>
      <c r="F12" s="217"/>
      <c r="G12" s="217"/>
      <c r="H12" s="217"/>
      <c r="I12" s="1" t="s">
        <v>19</v>
      </c>
      <c r="J12" s="1" t="s">
        <v>20</v>
      </c>
      <c r="K12" s="1" t="s">
        <v>21</v>
      </c>
      <c r="L12" s="2" t="s">
        <v>22</v>
      </c>
      <c r="M12" s="64"/>
    </row>
    <row r="13" spans="2:15" ht="15" customHeight="1" x14ac:dyDescent="0.25">
      <c r="B13" s="8"/>
      <c r="C13" s="220"/>
      <c r="D13" s="217"/>
      <c r="E13" s="217"/>
      <c r="F13" s="217"/>
      <c r="G13" s="217"/>
      <c r="H13" s="217"/>
      <c r="I13" s="224" t="s">
        <v>23</v>
      </c>
      <c r="J13" s="224" t="s">
        <v>24</v>
      </c>
      <c r="K13" s="224" t="s">
        <v>25</v>
      </c>
      <c r="L13" s="226" t="s">
        <v>26</v>
      </c>
      <c r="M13" s="172"/>
    </row>
    <row r="14" spans="2:15" x14ac:dyDescent="0.25">
      <c r="B14" s="8"/>
      <c r="C14" s="220"/>
      <c r="D14" s="217"/>
      <c r="E14" s="217"/>
      <c r="F14" s="217"/>
      <c r="G14" s="217"/>
      <c r="H14" s="217"/>
      <c r="I14" s="224"/>
      <c r="J14" s="224"/>
      <c r="K14" s="224"/>
      <c r="L14" s="226"/>
      <c r="M14" s="172"/>
    </row>
    <row r="15" spans="2:15" ht="31.5" customHeight="1" thickBot="1" x14ac:dyDescent="0.3">
      <c r="B15" s="8"/>
      <c r="C15" s="221"/>
      <c r="D15" s="218"/>
      <c r="E15" s="218"/>
      <c r="F15" s="218"/>
      <c r="G15" s="218"/>
      <c r="H15" s="218"/>
      <c r="I15" s="225"/>
      <c r="J15" s="225"/>
      <c r="K15" s="225"/>
      <c r="L15" s="227"/>
      <c r="M15" s="65"/>
    </row>
    <row r="16" spans="2:15" ht="32.1" customHeight="1" x14ac:dyDescent="0.25">
      <c r="B16" s="8"/>
      <c r="C16" s="229">
        <v>1</v>
      </c>
      <c r="D16" s="228" t="s">
        <v>66</v>
      </c>
      <c r="E16" s="228"/>
      <c r="F16" s="228"/>
      <c r="G16" s="228"/>
      <c r="H16" s="228"/>
      <c r="I16" s="222">
        <v>1</v>
      </c>
      <c r="J16" s="222"/>
      <c r="K16" s="222"/>
      <c r="L16" s="230"/>
      <c r="M16" s="172" t="str">
        <f>+IF(O16&gt;1,"SOLO SE ACEPTA UNA SOLA CALIFICACIÓN",IF(O16&lt;1,"DEBE CALIFICAR LA VARIABLE","OK"))</f>
        <v>OK</v>
      </c>
      <c r="O16" s="60">
        <f>SUM(I16:L17)</f>
        <v>1</v>
      </c>
    </row>
    <row r="17" spans="2:15" ht="32.1" customHeight="1" thickBot="1" x14ac:dyDescent="0.3">
      <c r="B17" s="8"/>
      <c r="C17" s="208"/>
      <c r="D17" s="209"/>
      <c r="E17" s="209"/>
      <c r="F17" s="209"/>
      <c r="G17" s="209"/>
      <c r="H17" s="209"/>
      <c r="I17" s="223"/>
      <c r="J17" s="223"/>
      <c r="K17" s="223"/>
      <c r="L17" s="231"/>
      <c r="M17" s="172"/>
      <c r="O17" s="61"/>
    </row>
    <row r="18" spans="2:15" ht="32.1" customHeight="1" x14ac:dyDescent="0.25">
      <c r="B18" s="8"/>
      <c r="C18" s="208">
        <v>2</v>
      </c>
      <c r="D18" s="209" t="s">
        <v>67</v>
      </c>
      <c r="E18" s="209"/>
      <c r="F18" s="209"/>
      <c r="G18" s="209"/>
      <c r="H18" s="209"/>
      <c r="I18" s="188">
        <v>1</v>
      </c>
      <c r="J18" s="188"/>
      <c r="K18" s="188"/>
      <c r="L18" s="190"/>
      <c r="M18" s="172" t="str">
        <f t="shared" ref="M18" si="0">+IF(O18&gt;1,"SOLO SE ACEPTA UNA SOLA CALIFICACIÓN",IF(O18&lt;1,"DEBE CALIFICAR LA VARIABLE","OK"))</f>
        <v>OK</v>
      </c>
      <c r="O18" s="173">
        <f t="shared" ref="O18" si="1">SUM(I18:L19)</f>
        <v>1</v>
      </c>
    </row>
    <row r="19" spans="2:15" ht="32.1" customHeight="1" thickBot="1" x14ac:dyDescent="0.3">
      <c r="B19" s="8"/>
      <c r="C19" s="208"/>
      <c r="D19" s="209"/>
      <c r="E19" s="209"/>
      <c r="F19" s="209"/>
      <c r="G19" s="209"/>
      <c r="H19" s="209"/>
      <c r="I19" s="189"/>
      <c r="J19" s="189"/>
      <c r="K19" s="189"/>
      <c r="L19" s="191"/>
      <c r="M19" s="172"/>
      <c r="O19" s="174"/>
    </row>
    <row r="20" spans="2:15" ht="32.1" customHeight="1" x14ac:dyDescent="0.25">
      <c r="B20" s="8"/>
      <c r="C20" s="208">
        <v>3</v>
      </c>
      <c r="D20" s="209" t="s">
        <v>68</v>
      </c>
      <c r="E20" s="209"/>
      <c r="F20" s="209"/>
      <c r="G20" s="209"/>
      <c r="H20" s="209"/>
      <c r="I20" s="188">
        <v>1</v>
      </c>
      <c r="J20" s="232"/>
      <c r="K20" s="188"/>
      <c r="L20" s="190"/>
      <c r="M20" s="172" t="str">
        <f t="shared" ref="M20" si="2">+IF(O20&gt;1,"SOLO SE ACEPTA UNA SOLA CALIFICACIÓN",IF(O20&lt;1,"DEBE CALIFICAR LA VARIABLE","OK"))</f>
        <v>OK</v>
      </c>
      <c r="O20" s="173">
        <f t="shared" ref="O20" si="3">SUM(I20:L21)</f>
        <v>1</v>
      </c>
    </row>
    <row r="21" spans="2:15" ht="32.1" customHeight="1" thickBot="1" x14ac:dyDescent="0.3">
      <c r="B21" s="8"/>
      <c r="C21" s="208"/>
      <c r="D21" s="209"/>
      <c r="E21" s="209"/>
      <c r="F21" s="209"/>
      <c r="G21" s="209"/>
      <c r="H21" s="209"/>
      <c r="I21" s="189"/>
      <c r="J21" s="189"/>
      <c r="K21" s="189"/>
      <c r="L21" s="191"/>
      <c r="M21" s="172"/>
      <c r="O21" s="174"/>
    </row>
    <row r="22" spans="2:15" ht="32.1" customHeight="1" x14ac:dyDescent="0.25">
      <c r="B22" s="8"/>
      <c r="C22" s="208">
        <v>4</v>
      </c>
      <c r="D22" s="209" t="s">
        <v>69</v>
      </c>
      <c r="E22" s="209"/>
      <c r="F22" s="209"/>
      <c r="G22" s="209"/>
      <c r="H22" s="209"/>
      <c r="I22" s="188">
        <v>1</v>
      </c>
      <c r="J22" s="188"/>
      <c r="K22" s="188"/>
      <c r="L22" s="190"/>
      <c r="M22" s="172" t="str">
        <f t="shared" ref="M22" si="4">+IF(O22&gt;1,"SOLO SE ACEPTA UNA SOLA CALIFICACIÓN",IF(O22&lt;1,"DEBE CALIFICAR LA VARIABLE","OK"))</f>
        <v>OK</v>
      </c>
      <c r="O22" s="173">
        <f t="shared" ref="O22" si="5">SUM(I22:L23)</f>
        <v>1</v>
      </c>
    </row>
    <row r="23" spans="2:15" ht="32.1" customHeight="1" thickBot="1" x14ac:dyDescent="0.3">
      <c r="B23" s="8"/>
      <c r="C23" s="208"/>
      <c r="D23" s="209"/>
      <c r="E23" s="209"/>
      <c r="F23" s="209"/>
      <c r="G23" s="209"/>
      <c r="H23" s="209"/>
      <c r="I23" s="189"/>
      <c r="J23" s="189"/>
      <c r="K23" s="189"/>
      <c r="L23" s="191"/>
      <c r="M23" s="172"/>
      <c r="O23" s="174"/>
    </row>
    <row r="24" spans="2:15" ht="32.1" customHeight="1" x14ac:dyDescent="0.25">
      <c r="B24" s="8"/>
      <c r="C24" s="208">
        <v>5</v>
      </c>
      <c r="D24" s="209" t="s">
        <v>70</v>
      </c>
      <c r="E24" s="209"/>
      <c r="F24" s="209"/>
      <c r="G24" s="209"/>
      <c r="H24" s="209"/>
      <c r="I24" s="188">
        <v>1</v>
      </c>
      <c r="J24" s="188"/>
      <c r="K24" s="188"/>
      <c r="L24" s="190"/>
      <c r="M24" s="172" t="str">
        <f t="shared" ref="M24" si="6">+IF(O24&gt;1,"SOLO SE ACEPTA UNA SOLA CALIFICACIÓN",IF(O24&lt;1,"DEBE CALIFICAR LA VARIABLE","OK"))</f>
        <v>OK</v>
      </c>
      <c r="O24" s="173">
        <f t="shared" ref="O24" si="7">SUM(I24:L25)</f>
        <v>1</v>
      </c>
    </row>
    <row r="25" spans="2:15" ht="32.1" customHeight="1" thickBot="1" x14ac:dyDescent="0.3">
      <c r="B25" s="8"/>
      <c r="C25" s="208"/>
      <c r="D25" s="209"/>
      <c r="E25" s="209"/>
      <c r="F25" s="209"/>
      <c r="G25" s="209"/>
      <c r="H25" s="209"/>
      <c r="I25" s="189"/>
      <c r="J25" s="189"/>
      <c r="K25" s="189"/>
      <c r="L25" s="191"/>
      <c r="M25" s="172"/>
      <c r="O25" s="174"/>
    </row>
    <row r="26" spans="2:15" ht="32.1" customHeight="1" x14ac:dyDescent="0.25">
      <c r="B26" s="8"/>
      <c r="C26" s="208">
        <v>6</v>
      </c>
      <c r="D26" s="209" t="s">
        <v>71</v>
      </c>
      <c r="E26" s="209"/>
      <c r="F26" s="209"/>
      <c r="G26" s="209"/>
      <c r="H26" s="209"/>
      <c r="I26" s="188">
        <v>1</v>
      </c>
      <c r="J26" s="188"/>
      <c r="K26" s="188"/>
      <c r="L26" s="190"/>
      <c r="M26" s="172" t="str">
        <f t="shared" ref="M26" si="8">+IF(O26&gt;1,"SOLO SE ACEPTA UNA SOLA CALIFICACIÓN",IF(O26&lt;1,"DEBE CALIFICAR LA VARIABLE","OK"))</f>
        <v>OK</v>
      </c>
      <c r="O26" s="173">
        <f t="shared" ref="O26" si="9">SUM(I26:L27)</f>
        <v>1</v>
      </c>
    </row>
    <row r="27" spans="2:15" ht="32.1" customHeight="1" thickBot="1" x14ac:dyDescent="0.3">
      <c r="B27" s="8"/>
      <c r="C27" s="208"/>
      <c r="D27" s="209"/>
      <c r="E27" s="209"/>
      <c r="F27" s="209"/>
      <c r="G27" s="209"/>
      <c r="H27" s="209"/>
      <c r="I27" s="189"/>
      <c r="J27" s="189"/>
      <c r="K27" s="189"/>
      <c r="L27" s="191"/>
      <c r="M27" s="172"/>
      <c r="O27" s="174"/>
    </row>
    <row r="28" spans="2:15" ht="32.1" customHeight="1" x14ac:dyDescent="0.25">
      <c r="B28" s="8"/>
      <c r="C28" s="208">
        <v>7</v>
      </c>
      <c r="D28" s="209" t="s">
        <v>72</v>
      </c>
      <c r="E28" s="209"/>
      <c r="F28" s="209"/>
      <c r="G28" s="209"/>
      <c r="H28" s="209"/>
      <c r="I28" s="188">
        <v>1</v>
      </c>
      <c r="J28" s="188"/>
      <c r="K28" s="188"/>
      <c r="L28" s="190"/>
      <c r="M28" s="172" t="str">
        <f t="shared" ref="M28" si="10">+IF(O28&gt;1,"SOLO SE ACEPTA UNA SOLA CALIFICACIÓN",IF(O28&lt;1,"DEBE CALIFICAR LA VARIABLE","OK"))</f>
        <v>OK</v>
      </c>
      <c r="O28" s="173">
        <f t="shared" ref="O28" si="11">SUM(I28:L29)</f>
        <v>1</v>
      </c>
    </row>
    <row r="29" spans="2:15" ht="32.1" customHeight="1" thickBot="1" x14ac:dyDescent="0.3">
      <c r="B29" s="8"/>
      <c r="C29" s="208"/>
      <c r="D29" s="209"/>
      <c r="E29" s="209"/>
      <c r="F29" s="209"/>
      <c r="G29" s="209"/>
      <c r="H29" s="209"/>
      <c r="I29" s="189"/>
      <c r="J29" s="189"/>
      <c r="K29" s="189"/>
      <c r="L29" s="191"/>
      <c r="M29" s="172"/>
      <c r="O29" s="174"/>
    </row>
    <row r="30" spans="2:15" ht="32.1" customHeight="1" x14ac:dyDescent="0.25">
      <c r="B30" s="8"/>
      <c r="C30" s="208">
        <v>8</v>
      </c>
      <c r="D30" s="209" t="s">
        <v>73</v>
      </c>
      <c r="E30" s="209"/>
      <c r="F30" s="209"/>
      <c r="G30" s="209"/>
      <c r="H30" s="209"/>
      <c r="I30" s="188">
        <v>1</v>
      </c>
      <c r="J30" s="188"/>
      <c r="K30" s="188"/>
      <c r="L30" s="190"/>
      <c r="M30" s="172" t="str">
        <f t="shared" ref="M30" si="12">+IF(O30&gt;1,"SOLO SE ACEPTA UNA SOLA CALIFICACIÓN",IF(O30&lt;1,"DEBE CALIFICAR LA VARIABLE","OK"))</f>
        <v>OK</v>
      </c>
      <c r="O30" s="173">
        <f t="shared" ref="O30" si="13">SUM(I30:L31)</f>
        <v>1</v>
      </c>
    </row>
    <row r="31" spans="2:15" ht="32.1" customHeight="1" thickBot="1" x14ac:dyDescent="0.3">
      <c r="B31" s="8"/>
      <c r="C31" s="208"/>
      <c r="D31" s="209"/>
      <c r="E31" s="209"/>
      <c r="F31" s="209"/>
      <c r="G31" s="209"/>
      <c r="H31" s="209"/>
      <c r="I31" s="189"/>
      <c r="J31" s="189"/>
      <c r="K31" s="189"/>
      <c r="L31" s="191"/>
      <c r="M31" s="172"/>
      <c r="O31" s="174"/>
    </row>
    <row r="32" spans="2:15" ht="32.1" customHeight="1" x14ac:dyDescent="0.25">
      <c r="B32" s="8"/>
      <c r="C32" s="208">
        <v>9</v>
      </c>
      <c r="D32" s="209" t="s">
        <v>74</v>
      </c>
      <c r="E32" s="209"/>
      <c r="F32" s="209"/>
      <c r="G32" s="209"/>
      <c r="H32" s="209"/>
      <c r="I32" s="188">
        <v>1</v>
      </c>
      <c r="J32" s="188"/>
      <c r="K32" s="188"/>
      <c r="L32" s="190"/>
      <c r="M32" s="172" t="str">
        <f t="shared" ref="M32" si="14">+IF(O32&gt;1,"SOLO SE ACEPTA UNA SOLA CALIFICACIÓN",IF(O32&lt;1,"DEBE CALIFICAR LA VARIABLE","OK"))</f>
        <v>OK</v>
      </c>
      <c r="O32" s="173">
        <f t="shared" ref="O32" si="15">SUM(I32:L33)</f>
        <v>1</v>
      </c>
    </row>
    <row r="33" spans="2:15" ht="32.1" customHeight="1" thickBot="1" x14ac:dyDescent="0.3">
      <c r="B33" s="8"/>
      <c r="C33" s="208"/>
      <c r="D33" s="209"/>
      <c r="E33" s="209"/>
      <c r="F33" s="209"/>
      <c r="G33" s="209"/>
      <c r="H33" s="209"/>
      <c r="I33" s="189"/>
      <c r="J33" s="189"/>
      <c r="K33" s="189"/>
      <c r="L33" s="191"/>
      <c r="M33" s="172"/>
      <c r="O33" s="174"/>
    </row>
    <row r="34" spans="2:15" ht="32.1" customHeight="1" x14ac:dyDescent="0.25">
      <c r="B34" s="8"/>
      <c r="C34" s="208">
        <v>10</v>
      </c>
      <c r="D34" s="209" t="s">
        <v>75</v>
      </c>
      <c r="E34" s="209"/>
      <c r="F34" s="209"/>
      <c r="G34" s="209"/>
      <c r="H34" s="209"/>
      <c r="I34" s="188">
        <v>1</v>
      </c>
      <c r="J34" s="188"/>
      <c r="K34" s="188"/>
      <c r="L34" s="190"/>
      <c r="M34" s="172" t="str">
        <f t="shared" ref="M34" si="16">+IF(O34&gt;1,"SOLO SE ACEPTA UNA SOLA CALIFICACIÓN",IF(O34&lt;1,"DEBE CALIFICAR LA VARIABLE","OK"))</f>
        <v>OK</v>
      </c>
      <c r="O34" s="173">
        <f t="shared" ref="O34" si="17">SUM(I34:L35)</f>
        <v>1</v>
      </c>
    </row>
    <row r="35" spans="2:15" ht="32.1" customHeight="1" thickBot="1" x14ac:dyDescent="0.3">
      <c r="B35" s="8"/>
      <c r="C35" s="208"/>
      <c r="D35" s="209"/>
      <c r="E35" s="209"/>
      <c r="F35" s="209"/>
      <c r="G35" s="209"/>
      <c r="H35" s="209"/>
      <c r="I35" s="189"/>
      <c r="J35" s="189"/>
      <c r="K35" s="189"/>
      <c r="L35" s="191"/>
      <c r="M35" s="172"/>
      <c r="O35" s="174"/>
    </row>
    <row r="36" spans="2:15" ht="32.1" customHeight="1" x14ac:dyDescent="0.25">
      <c r="B36" s="8"/>
      <c r="C36" s="208">
        <v>11</v>
      </c>
      <c r="D36" s="209" t="s">
        <v>76</v>
      </c>
      <c r="E36" s="209"/>
      <c r="F36" s="209"/>
      <c r="G36" s="209"/>
      <c r="H36" s="209"/>
      <c r="I36" s="188"/>
      <c r="J36" s="188">
        <v>1</v>
      </c>
      <c r="K36" s="188"/>
      <c r="L36" s="190"/>
      <c r="M36" s="172" t="str">
        <f t="shared" ref="M36" si="18">+IF(O36&gt;1,"SOLO SE ACEPTA UNA SOLA CALIFICACIÓN",IF(O36&lt;1,"DEBE CALIFICAR LA VARIABLE","OK"))</f>
        <v>OK</v>
      </c>
      <c r="O36" s="173">
        <f t="shared" ref="O36" si="19">SUM(I36:L37)</f>
        <v>1</v>
      </c>
    </row>
    <row r="37" spans="2:15" ht="32.1" customHeight="1" thickBot="1" x14ac:dyDescent="0.3">
      <c r="B37" s="8"/>
      <c r="C37" s="208"/>
      <c r="D37" s="209"/>
      <c r="E37" s="209"/>
      <c r="F37" s="209"/>
      <c r="G37" s="209"/>
      <c r="H37" s="209"/>
      <c r="I37" s="189"/>
      <c r="J37" s="189"/>
      <c r="K37" s="189"/>
      <c r="L37" s="191"/>
      <c r="M37" s="172"/>
      <c r="O37" s="174"/>
    </row>
    <row r="38" spans="2:15" ht="32.1" customHeight="1" x14ac:dyDescent="0.25">
      <c r="B38" s="8"/>
      <c r="C38" s="208">
        <v>12</v>
      </c>
      <c r="D38" s="209" t="s">
        <v>77</v>
      </c>
      <c r="E38" s="209"/>
      <c r="F38" s="209"/>
      <c r="G38" s="209"/>
      <c r="H38" s="209"/>
      <c r="I38" s="188"/>
      <c r="J38" s="188">
        <v>1</v>
      </c>
      <c r="K38" s="188"/>
      <c r="L38" s="190"/>
      <c r="M38" s="172" t="str">
        <f t="shared" ref="M38" si="20">+IF(O38&gt;1,"SOLO SE ACEPTA UNA SOLA CALIFICACIÓN",IF(O38&lt;1,"DEBE CALIFICAR LA VARIABLE","OK"))</f>
        <v>OK</v>
      </c>
      <c r="O38" s="173">
        <f t="shared" ref="O38" si="21">SUM(I38:L39)</f>
        <v>1</v>
      </c>
    </row>
    <row r="39" spans="2:15" ht="32.1" customHeight="1" thickBot="1" x14ac:dyDescent="0.3">
      <c r="B39" s="8"/>
      <c r="C39" s="208"/>
      <c r="D39" s="209"/>
      <c r="E39" s="209"/>
      <c r="F39" s="209"/>
      <c r="G39" s="209"/>
      <c r="H39" s="209"/>
      <c r="I39" s="189"/>
      <c r="J39" s="189"/>
      <c r="K39" s="189"/>
      <c r="L39" s="191"/>
      <c r="M39" s="172"/>
      <c r="O39" s="174"/>
    </row>
    <row r="40" spans="2:15" ht="32.1" customHeight="1" x14ac:dyDescent="0.25">
      <c r="B40" s="8"/>
      <c r="C40" s="208">
        <v>13</v>
      </c>
      <c r="D40" s="209" t="s">
        <v>78</v>
      </c>
      <c r="E40" s="209"/>
      <c r="F40" s="209"/>
      <c r="G40" s="209"/>
      <c r="H40" s="209"/>
      <c r="I40" s="188"/>
      <c r="J40" s="188">
        <v>1</v>
      </c>
      <c r="K40" s="188"/>
      <c r="L40" s="190"/>
      <c r="M40" s="172" t="str">
        <f t="shared" ref="M40" si="22">+IF(O40&gt;1,"SOLO SE ACEPTA UNA SOLA CALIFICACIÓN",IF(O40&lt;1,"DEBE CALIFICAR LA VARIABLE","OK"))</f>
        <v>OK</v>
      </c>
      <c r="O40" s="173">
        <f t="shared" ref="O40" si="23">SUM(I40:L41)</f>
        <v>1</v>
      </c>
    </row>
    <row r="41" spans="2:15" ht="32.1" customHeight="1" thickBot="1" x14ac:dyDescent="0.3">
      <c r="B41" s="8"/>
      <c r="C41" s="208"/>
      <c r="D41" s="209"/>
      <c r="E41" s="209"/>
      <c r="F41" s="209"/>
      <c r="G41" s="209"/>
      <c r="H41" s="209"/>
      <c r="I41" s="189"/>
      <c r="J41" s="189"/>
      <c r="K41" s="189"/>
      <c r="L41" s="191"/>
      <c r="M41" s="172"/>
      <c r="O41" s="174"/>
    </row>
    <row r="42" spans="2:15" ht="32.1" customHeight="1" x14ac:dyDescent="0.25">
      <c r="B42" s="8"/>
      <c r="C42" s="208">
        <v>14</v>
      </c>
      <c r="D42" s="209" t="s">
        <v>79</v>
      </c>
      <c r="E42" s="209"/>
      <c r="F42" s="209"/>
      <c r="G42" s="209"/>
      <c r="H42" s="209"/>
      <c r="I42" s="188"/>
      <c r="J42" s="188">
        <v>1</v>
      </c>
      <c r="K42" s="188"/>
      <c r="L42" s="190"/>
      <c r="M42" s="172" t="str">
        <f t="shared" ref="M42" si="24">+IF(O42&gt;1,"SOLO SE ACEPTA UNA SOLA CALIFICACIÓN",IF(O42&lt;1,"DEBE CALIFICAR LA VARIABLE","OK"))</f>
        <v>OK</v>
      </c>
      <c r="O42" s="173">
        <f t="shared" ref="O42" si="25">SUM(I42:L43)</f>
        <v>1</v>
      </c>
    </row>
    <row r="43" spans="2:15" ht="32.1" customHeight="1" thickBot="1" x14ac:dyDescent="0.3">
      <c r="B43" s="8"/>
      <c r="C43" s="208"/>
      <c r="D43" s="209"/>
      <c r="E43" s="209"/>
      <c r="F43" s="209"/>
      <c r="G43" s="209"/>
      <c r="H43" s="209"/>
      <c r="I43" s="189"/>
      <c r="J43" s="189"/>
      <c r="K43" s="189"/>
      <c r="L43" s="191"/>
      <c r="M43" s="172"/>
      <c r="O43" s="174"/>
    </row>
    <row r="44" spans="2:15" ht="32.1" customHeight="1" x14ac:dyDescent="0.25">
      <c r="B44" s="8"/>
      <c r="C44" s="208">
        <v>15</v>
      </c>
      <c r="D44" s="209" t="s">
        <v>80</v>
      </c>
      <c r="E44" s="209"/>
      <c r="F44" s="209"/>
      <c r="G44" s="209"/>
      <c r="H44" s="209"/>
      <c r="I44" s="188"/>
      <c r="J44" s="188">
        <v>1</v>
      </c>
      <c r="K44" s="188"/>
      <c r="L44" s="190"/>
      <c r="M44" s="172" t="str">
        <f t="shared" ref="M44" si="26">+IF(O44&gt;1,"SOLO SE ACEPTA UNA SOLA CALIFICACIÓN",IF(O44&lt;1,"DEBE CALIFICAR LA VARIABLE","OK"))</f>
        <v>OK</v>
      </c>
      <c r="O44" s="173">
        <f t="shared" ref="O44" si="27">SUM(I44:L45)</f>
        <v>1</v>
      </c>
    </row>
    <row r="45" spans="2:15" ht="32.1" customHeight="1" thickBot="1" x14ac:dyDescent="0.3">
      <c r="B45" s="8"/>
      <c r="C45" s="212"/>
      <c r="D45" s="213"/>
      <c r="E45" s="213"/>
      <c r="F45" s="213"/>
      <c r="G45" s="213"/>
      <c r="H45" s="213"/>
      <c r="I45" s="202"/>
      <c r="J45" s="202"/>
      <c r="K45" s="202"/>
      <c r="L45" s="203"/>
      <c r="M45" s="172"/>
      <c r="O45" s="174"/>
    </row>
    <row r="46" spans="2:15" ht="60.75" customHeight="1" thickTop="1" x14ac:dyDescent="0.25">
      <c r="B46" s="8"/>
      <c r="C46" s="204" t="s">
        <v>42</v>
      </c>
      <c r="D46" s="205"/>
      <c r="E46" s="205"/>
      <c r="F46" s="205"/>
      <c r="G46" s="205"/>
      <c r="H46" s="205"/>
      <c r="I46" s="192">
        <f>SUM(I16:I45)</f>
        <v>10</v>
      </c>
      <c r="J46" s="192">
        <f t="shared" ref="J46:L46" si="28">SUM(J16:J45)</f>
        <v>5</v>
      </c>
      <c r="K46" s="192">
        <f t="shared" si="28"/>
        <v>0</v>
      </c>
      <c r="L46" s="194">
        <f t="shared" si="28"/>
        <v>0</v>
      </c>
      <c r="M46" s="172" t="str">
        <f>+IF(O46&gt;15,"EXISTEN VARIABLES CALIFICADAS DOS O MAS VECES ",IF(O46&lt;15,"FALTAN VARIABLES POR EVALUAR","OK"))</f>
        <v>OK</v>
      </c>
      <c r="O46" s="173">
        <f t="shared" ref="O46" si="29">SUM(I46:L47)</f>
        <v>15</v>
      </c>
    </row>
    <row r="47" spans="2:15" x14ac:dyDescent="0.25">
      <c r="B47" s="8"/>
      <c r="C47" s="206"/>
      <c r="D47" s="207"/>
      <c r="E47" s="207"/>
      <c r="F47" s="207"/>
      <c r="G47" s="207"/>
      <c r="H47" s="207"/>
      <c r="I47" s="193"/>
      <c r="J47" s="193"/>
      <c r="K47" s="193"/>
      <c r="L47" s="195"/>
      <c r="M47" s="172"/>
      <c r="O47" s="175"/>
    </row>
    <row r="48" spans="2:15" x14ac:dyDescent="0.25">
      <c r="B48" s="8"/>
      <c r="C48" s="206" t="s">
        <v>43</v>
      </c>
      <c r="D48" s="207"/>
      <c r="E48" s="207"/>
      <c r="F48" s="207"/>
      <c r="G48" s="207"/>
      <c r="H48" s="207"/>
      <c r="I48" s="196">
        <f>+(I46*1)+(J46*2)+(K46*3)+(L46*4)</f>
        <v>20</v>
      </c>
      <c r="J48" s="197"/>
      <c r="K48" s="197"/>
      <c r="L48" s="198"/>
      <c r="M48" s="64"/>
    </row>
    <row r="49" spans="2:13" ht="15.75" customHeight="1" thickBot="1" x14ac:dyDescent="0.3">
      <c r="B49" s="8"/>
      <c r="C49" s="210"/>
      <c r="D49" s="211"/>
      <c r="E49" s="211"/>
      <c r="F49" s="211"/>
      <c r="G49" s="211"/>
      <c r="H49" s="211"/>
      <c r="I49" s="199"/>
      <c r="J49" s="200"/>
      <c r="K49" s="200"/>
      <c r="L49" s="201"/>
      <c r="M49" s="64"/>
    </row>
    <row r="50" spans="2:13" x14ac:dyDescent="0.25">
      <c r="B50" s="8"/>
      <c r="M50" s="64"/>
    </row>
    <row r="51" spans="2:13" ht="15.75" thickBot="1" x14ac:dyDescent="0.3">
      <c r="B51" s="12"/>
      <c r="C51" s="13"/>
      <c r="D51" s="13"/>
      <c r="E51" s="13"/>
      <c r="F51" s="13"/>
      <c r="G51" s="13"/>
      <c r="H51" s="13"/>
      <c r="I51" s="14"/>
      <c r="J51" s="14"/>
      <c r="K51" s="14"/>
      <c r="L51" s="14"/>
      <c r="M51" s="66"/>
    </row>
    <row r="53" spans="2:13" ht="15" hidden="1" customHeight="1" x14ac:dyDescent="0.25">
      <c r="I53" s="17">
        <f>+I48</f>
        <v>20</v>
      </c>
    </row>
    <row r="54" spans="2:13" ht="15" hidden="1" customHeight="1" x14ac:dyDescent="0.25"/>
    <row r="55" spans="2:13" ht="15" hidden="1" customHeight="1" x14ac:dyDescent="0.25"/>
    <row r="56" spans="2:13" ht="15" hidden="1" customHeight="1" x14ac:dyDescent="0.25"/>
    <row r="57" spans="2:13" ht="15" hidden="1" customHeight="1" x14ac:dyDescent="0.25"/>
    <row r="58" spans="2:13" ht="15" hidden="1" customHeight="1" x14ac:dyDescent="0.25"/>
    <row r="59" spans="2:13" ht="15" hidden="1" customHeight="1" x14ac:dyDescent="0.25"/>
    <row r="60" spans="2:13" ht="15" hidden="1" customHeight="1" x14ac:dyDescent="0.25"/>
    <row r="61" spans="2:13" ht="15" hidden="1" customHeight="1" x14ac:dyDescent="0.25"/>
    <row r="62" spans="2:13" ht="15" hidden="1" customHeight="1" x14ac:dyDescent="0.25"/>
    <row r="63" spans="2:13" ht="15" hidden="1" customHeight="1" x14ac:dyDescent="0.25"/>
    <row r="64" spans="2:13" ht="15" hidden="1" customHeight="1" x14ac:dyDescent="0.25"/>
    <row r="65" spans="3:5" s="3" customFormat="1" ht="15" hidden="1" customHeight="1" x14ac:dyDescent="0.25"/>
    <row r="66" spans="3:5" s="3" customFormat="1" ht="15" hidden="1" customHeight="1" x14ac:dyDescent="0.25"/>
    <row r="67" spans="3:5" s="3" customFormat="1" ht="15" hidden="1" customHeight="1" x14ac:dyDescent="0.25"/>
    <row r="68" spans="3:5" s="3" customFormat="1" ht="15.75" hidden="1" customHeight="1" thickBot="1" x14ac:dyDescent="0.3"/>
    <row r="69" spans="3:5" s="3" customFormat="1" ht="15.75" hidden="1" customHeight="1" thickBot="1" x14ac:dyDescent="0.3">
      <c r="C69" s="37" t="s">
        <v>44</v>
      </c>
      <c r="D69" s="38" t="s">
        <v>45</v>
      </c>
      <c r="E69" s="39" t="s">
        <v>46</v>
      </c>
    </row>
    <row r="70" spans="3:5" s="3" customFormat="1" ht="15" hidden="1" customHeight="1" x14ac:dyDescent="0.25">
      <c r="C70" s="34">
        <v>1</v>
      </c>
      <c r="D70" s="35">
        <f>+I16</f>
        <v>1</v>
      </c>
      <c r="E70" s="36">
        <f>+J16</f>
        <v>0</v>
      </c>
    </row>
    <row r="71" spans="3:5" s="3" customFormat="1" ht="15" hidden="1" customHeight="1" x14ac:dyDescent="0.25">
      <c r="C71" s="31">
        <v>2</v>
      </c>
      <c r="D71" s="22">
        <f t="shared" ref="D71:E84" si="30">+I17</f>
        <v>0</v>
      </c>
      <c r="E71" s="24">
        <f t="shared" si="30"/>
        <v>0</v>
      </c>
    </row>
    <row r="72" spans="3:5" s="3" customFormat="1" ht="15" hidden="1" customHeight="1" x14ac:dyDescent="0.25">
      <c r="C72" s="31">
        <v>3</v>
      </c>
      <c r="D72" s="22">
        <f t="shared" si="30"/>
        <v>1</v>
      </c>
      <c r="E72" s="24">
        <f t="shared" si="30"/>
        <v>0</v>
      </c>
    </row>
    <row r="73" spans="3:5" s="3" customFormat="1" ht="15" hidden="1" customHeight="1" x14ac:dyDescent="0.25">
      <c r="C73" s="31">
        <v>4</v>
      </c>
      <c r="D73" s="22">
        <f t="shared" si="30"/>
        <v>0</v>
      </c>
      <c r="E73" s="24">
        <f t="shared" si="30"/>
        <v>0</v>
      </c>
    </row>
    <row r="74" spans="3:5" s="3" customFormat="1" ht="15" hidden="1" customHeight="1" x14ac:dyDescent="0.25">
      <c r="C74" s="31">
        <v>5</v>
      </c>
      <c r="D74" s="22">
        <f t="shared" si="30"/>
        <v>1</v>
      </c>
      <c r="E74" s="24">
        <f t="shared" si="30"/>
        <v>0</v>
      </c>
    </row>
    <row r="75" spans="3:5" s="3" customFormat="1" ht="15" hidden="1" customHeight="1" x14ac:dyDescent="0.25">
      <c r="C75" s="31">
        <v>6</v>
      </c>
      <c r="D75" s="22">
        <f t="shared" si="30"/>
        <v>0</v>
      </c>
      <c r="E75" s="24">
        <f t="shared" si="30"/>
        <v>0</v>
      </c>
    </row>
    <row r="76" spans="3:5" s="3" customFormat="1" ht="15" hidden="1" customHeight="1" x14ac:dyDescent="0.25">
      <c r="C76" s="31">
        <v>7</v>
      </c>
      <c r="D76" s="22">
        <f t="shared" si="30"/>
        <v>1</v>
      </c>
      <c r="E76" s="24">
        <f t="shared" si="30"/>
        <v>0</v>
      </c>
    </row>
    <row r="77" spans="3:5" s="3" customFormat="1" ht="15" hidden="1" customHeight="1" x14ac:dyDescent="0.25">
      <c r="C77" s="31">
        <v>8</v>
      </c>
      <c r="D77" s="22">
        <f t="shared" si="30"/>
        <v>0</v>
      </c>
      <c r="E77" s="24">
        <f t="shared" si="30"/>
        <v>0</v>
      </c>
    </row>
    <row r="78" spans="3:5" s="3" customFormat="1" ht="15" hidden="1" customHeight="1" x14ac:dyDescent="0.25">
      <c r="C78" s="31">
        <v>9</v>
      </c>
      <c r="D78" s="22">
        <f t="shared" si="30"/>
        <v>1</v>
      </c>
      <c r="E78" s="24">
        <f t="shared" si="30"/>
        <v>0</v>
      </c>
    </row>
    <row r="79" spans="3:5" s="3" customFormat="1" ht="15" hidden="1" customHeight="1" x14ac:dyDescent="0.25">
      <c r="C79" s="31">
        <v>10</v>
      </c>
      <c r="D79" s="22">
        <f t="shared" si="30"/>
        <v>0</v>
      </c>
      <c r="E79" s="24">
        <f t="shared" si="30"/>
        <v>0</v>
      </c>
    </row>
    <row r="80" spans="3:5" s="3" customFormat="1" ht="15" hidden="1" customHeight="1" x14ac:dyDescent="0.25">
      <c r="C80" s="31">
        <v>11</v>
      </c>
      <c r="D80" s="22">
        <f t="shared" si="30"/>
        <v>1</v>
      </c>
      <c r="E80" s="24">
        <f t="shared" si="30"/>
        <v>0</v>
      </c>
    </row>
    <row r="81" spans="3:5" s="3" customFormat="1" ht="15" hidden="1" customHeight="1" x14ac:dyDescent="0.25">
      <c r="C81" s="31">
        <v>12</v>
      </c>
      <c r="D81" s="22">
        <f t="shared" si="30"/>
        <v>0</v>
      </c>
      <c r="E81" s="24">
        <f t="shared" si="30"/>
        <v>0</v>
      </c>
    </row>
    <row r="82" spans="3:5" s="3" customFormat="1" ht="15" hidden="1" customHeight="1" x14ac:dyDescent="0.25">
      <c r="C82" s="31">
        <v>13</v>
      </c>
      <c r="D82" s="22">
        <f t="shared" si="30"/>
        <v>1</v>
      </c>
      <c r="E82" s="24">
        <f t="shared" si="30"/>
        <v>0</v>
      </c>
    </row>
    <row r="83" spans="3:5" s="3" customFormat="1" ht="15" hidden="1" customHeight="1" x14ac:dyDescent="0.25">
      <c r="C83" s="31">
        <v>14</v>
      </c>
      <c r="D83" s="22">
        <f t="shared" si="30"/>
        <v>0</v>
      </c>
      <c r="E83" s="24">
        <f t="shared" si="30"/>
        <v>0</v>
      </c>
    </row>
    <row r="84" spans="3:5" s="3" customFormat="1" ht="15.75" hidden="1" customHeight="1" thickBot="1" x14ac:dyDescent="0.3">
      <c r="C84" s="32">
        <v>15</v>
      </c>
      <c r="D84" s="33">
        <f t="shared" si="30"/>
        <v>1</v>
      </c>
      <c r="E84" s="25">
        <f t="shared" si="30"/>
        <v>0</v>
      </c>
    </row>
    <row r="85" spans="3:5" s="3" customFormat="1" ht="15" hidden="1" customHeight="1" x14ac:dyDescent="0.25"/>
    <row r="86" spans="3:5" s="3" customFormat="1" ht="15" hidden="1" customHeight="1" x14ac:dyDescent="0.25"/>
    <row r="87" spans="3:5" s="3" customFormat="1" ht="15" hidden="1" customHeight="1" x14ac:dyDescent="0.25"/>
    <row r="88" spans="3:5" s="3" customFormat="1" ht="15" hidden="1" customHeight="1" x14ac:dyDescent="0.25"/>
    <row r="89" spans="3:5" s="3" customFormat="1" ht="15" hidden="1" customHeight="1" x14ac:dyDescent="0.25"/>
    <row r="90" spans="3:5" s="3" customFormat="1" ht="15" hidden="1" customHeight="1" x14ac:dyDescent="0.25"/>
  </sheetData>
  <sheetProtection password="DC75" sheet="1" objects="1" scenarios="1"/>
  <mergeCells count="138">
    <mergeCell ref="C16:C17"/>
    <mergeCell ref="I16:I17"/>
    <mergeCell ref="J16:J17"/>
    <mergeCell ref="K16:K17"/>
    <mergeCell ref="L16:L17"/>
    <mergeCell ref="C4:L4"/>
    <mergeCell ref="C6:L8"/>
    <mergeCell ref="C11:C15"/>
    <mergeCell ref="D11:H15"/>
    <mergeCell ref="I11:L11"/>
    <mergeCell ref="I13:I15"/>
    <mergeCell ref="J13:J15"/>
    <mergeCell ref="K13:K15"/>
    <mergeCell ref="L13:L15"/>
    <mergeCell ref="D16:H17"/>
    <mergeCell ref="C18:C19"/>
    <mergeCell ref="I18:I19"/>
    <mergeCell ref="J18:J19"/>
    <mergeCell ref="K18:K19"/>
    <mergeCell ref="L18:L19"/>
    <mergeCell ref="D18:H19"/>
    <mergeCell ref="D20:H21"/>
    <mergeCell ref="D22:H23"/>
    <mergeCell ref="C22:C23"/>
    <mergeCell ref="I22:I23"/>
    <mergeCell ref="J22:J23"/>
    <mergeCell ref="C28:C29"/>
    <mergeCell ref="I28:I29"/>
    <mergeCell ref="J28:J29"/>
    <mergeCell ref="K28:K29"/>
    <mergeCell ref="D26:H27"/>
    <mergeCell ref="D28:H29"/>
    <mergeCell ref="K22:K23"/>
    <mergeCell ref="L22:L23"/>
    <mergeCell ref="C20:C21"/>
    <mergeCell ref="I20:I21"/>
    <mergeCell ref="J20:J21"/>
    <mergeCell ref="K20:K21"/>
    <mergeCell ref="L20:L21"/>
    <mergeCell ref="C26:C27"/>
    <mergeCell ref="I26:I27"/>
    <mergeCell ref="J26:J27"/>
    <mergeCell ref="K26:K27"/>
    <mergeCell ref="L26:L27"/>
    <mergeCell ref="C24:C25"/>
    <mergeCell ref="I24:I25"/>
    <mergeCell ref="J24:J25"/>
    <mergeCell ref="K24:K25"/>
    <mergeCell ref="L24:L25"/>
    <mergeCell ref="D24:H25"/>
    <mergeCell ref="C30:C31"/>
    <mergeCell ref="I30:I31"/>
    <mergeCell ref="J30:J31"/>
    <mergeCell ref="K30:K31"/>
    <mergeCell ref="L30:L31"/>
    <mergeCell ref="C34:C35"/>
    <mergeCell ref="I34:I35"/>
    <mergeCell ref="J34:J35"/>
    <mergeCell ref="K34:K35"/>
    <mergeCell ref="D30:H31"/>
    <mergeCell ref="D32:H33"/>
    <mergeCell ref="D34:H35"/>
    <mergeCell ref="C40:C41"/>
    <mergeCell ref="I40:I41"/>
    <mergeCell ref="J40:J41"/>
    <mergeCell ref="K40:K41"/>
    <mergeCell ref="D38:H39"/>
    <mergeCell ref="D40:H41"/>
    <mergeCell ref="D36:H37"/>
    <mergeCell ref="L34:L35"/>
    <mergeCell ref="C32:C33"/>
    <mergeCell ref="I32:I33"/>
    <mergeCell ref="J32:J33"/>
    <mergeCell ref="K32:K33"/>
    <mergeCell ref="L32:L33"/>
    <mergeCell ref="C38:C39"/>
    <mergeCell ref="I38:I39"/>
    <mergeCell ref="J38:J39"/>
    <mergeCell ref="K38:K39"/>
    <mergeCell ref="L38:L39"/>
    <mergeCell ref="C36:C37"/>
    <mergeCell ref="I36:I37"/>
    <mergeCell ref="J36:J37"/>
    <mergeCell ref="K36:K37"/>
    <mergeCell ref="L36:L37"/>
    <mergeCell ref="C48:H49"/>
    <mergeCell ref="I48:L49"/>
    <mergeCell ref="C44:C45"/>
    <mergeCell ref="I44:I45"/>
    <mergeCell ref="J44:J45"/>
    <mergeCell ref="K44:K45"/>
    <mergeCell ref="L44:L45"/>
    <mergeCell ref="C42:C43"/>
    <mergeCell ref="I42:I43"/>
    <mergeCell ref="J42:J43"/>
    <mergeCell ref="K42:K43"/>
    <mergeCell ref="L42:L43"/>
    <mergeCell ref="C46:H47"/>
    <mergeCell ref="I46:I47"/>
    <mergeCell ref="J46:J47"/>
    <mergeCell ref="K46:K47"/>
    <mergeCell ref="D42:H43"/>
    <mergeCell ref="D44:H45"/>
    <mergeCell ref="M22:M23"/>
    <mergeCell ref="O22:O23"/>
    <mergeCell ref="M24:M25"/>
    <mergeCell ref="O24:O25"/>
    <mergeCell ref="L46:L47"/>
    <mergeCell ref="L40:L41"/>
    <mergeCell ref="L28:L29"/>
    <mergeCell ref="M46:M47"/>
    <mergeCell ref="O46:O47"/>
    <mergeCell ref="M44:M45"/>
    <mergeCell ref="O44:O45"/>
    <mergeCell ref="M13:M14"/>
    <mergeCell ref="M36:M37"/>
    <mergeCell ref="O36:O37"/>
    <mergeCell ref="M38:M39"/>
    <mergeCell ref="O38:O39"/>
    <mergeCell ref="M40:M41"/>
    <mergeCell ref="O40:O41"/>
    <mergeCell ref="M42:M43"/>
    <mergeCell ref="O42:O43"/>
    <mergeCell ref="M26:M27"/>
    <mergeCell ref="O26:O27"/>
    <mergeCell ref="M28:M29"/>
    <mergeCell ref="O28:O29"/>
    <mergeCell ref="M30:M31"/>
    <mergeCell ref="O30:O31"/>
    <mergeCell ref="M32:M33"/>
    <mergeCell ref="O32:O33"/>
    <mergeCell ref="M34:M35"/>
    <mergeCell ref="O34:O35"/>
    <mergeCell ref="M16:M17"/>
    <mergeCell ref="M18:M19"/>
    <mergeCell ref="O18:O19"/>
    <mergeCell ref="M20:M21"/>
    <mergeCell ref="O20:O21"/>
  </mergeCells>
  <conditionalFormatting sqref="M16:M47">
    <cfRule type="containsText" dxfId="51" priority="3" operator="containsText" text="SOLO SE ACEPTA">
      <formula>NOT(ISERROR(SEARCH("SOLO SE ACEPTA",M16)))</formula>
    </cfRule>
    <cfRule type="containsText" dxfId="50" priority="4" operator="containsText" text="OK">
      <formula>NOT(ISERROR(SEARCH("OK",M16)))</formula>
    </cfRule>
    <cfRule type="containsText" dxfId="49" priority="5" operator="containsText" text="DEBE CALIFICAR">
      <formula>NOT(ISERROR(SEARCH("DEBE CALIFICAR",M16)))</formula>
    </cfRule>
  </conditionalFormatting>
  <conditionalFormatting sqref="M46:M47">
    <cfRule type="containsText" dxfId="48" priority="1" operator="containsText" text="EXISTEN">
      <formula>NOT(ISERROR(SEARCH("EXISTEN",M46)))</formula>
    </cfRule>
    <cfRule type="containsText" dxfId="47" priority="2" operator="containsText" text="FALTAN">
      <formula>NOT(ISERROR(SEARCH("FALTAN",M46)))</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dimension ref="B1:O90"/>
  <sheetViews>
    <sheetView zoomScale="60" zoomScaleNormal="60" workbookViewId="0">
      <selection activeCell="J16" sqref="J16:J17"/>
    </sheetView>
  </sheetViews>
  <sheetFormatPr baseColWidth="10" defaultColWidth="11.42578125" defaultRowHeight="15" x14ac:dyDescent="0.25"/>
  <cols>
    <col min="1" max="1" width="4.28515625" style="3" customWidth="1"/>
    <col min="2" max="2" width="4.7109375" style="3" customWidth="1"/>
    <col min="3" max="7" width="11.42578125" style="3"/>
    <col min="8" max="8" width="65" style="3" customWidth="1"/>
    <col min="9" max="9" width="26.140625" style="4" customWidth="1"/>
    <col min="10" max="10" width="21.140625" style="4" customWidth="1"/>
    <col min="11" max="11" width="17.140625" style="4" customWidth="1"/>
    <col min="12" max="12" width="21" style="4" customWidth="1"/>
    <col min="13" max="13" width="15.5703125" style="62" customWidth="1"/>
    <col min="14" max="14" width="11.42578125" style="3"/>
    <col min="15" max="15" width="0" style="3" hidden="1" customWidth="1"/>
    <col min="16" max="16384" width="11.42578125" style="3"/>
  </cols>
  <sheetData>
    <row r="1" spans="2:15" ht="15.75" thickBot="1" x14ac:dyDescent="0.3"/>
    <row r="2" spans="2:15" x14ac:dyDescent="0.25">
      <c r="B2" s="16" t="s">
        <v>13</v>
      </c>
      <c r="C2" s="5"/>
      <c r="D2" s="5"/>
      <c r="E2" s="5"/>
      <c r="F2" s="5"/>
      <c r="G2" s="5"/>
      <c r="H2" s="5"/>
      <c r="I2" s="6"/>
      <c r="J2" s="6"/>
      <c r="K2" s="6"/>
      <c r="L2" s="6"/>
      <c r="M2" s="63"/>
    </row>
    <row r="3" spans="2:15" ht="15.75" thickBot="1" x14ac:dyDescent="0.3">
      <c r="B3" s="8"/>
      <c r="M3" s="64"/>
    </row>
    <row r="4" spans="2:15" ht="24" thickBot="1" x14ac:dyDescent="0.4">
      <c r="B4" s="8"/>
      <c r="C4" s="176" t="s">
        <v>81</v>
      </c>
      <c r="D4" s="177"/>
      <c r="E4" s="177"/>
      <c r="F4" s="177"/>
      <c r="G4" s="177"/>
      <c r="H4" s="177"/>
      <c r="I4" s="177"/>
      <c r="J4" s="177"/>
      <c r="K4" s="177"/>
      <c r="L4" s="178"/>
      <c r="M4" s="64"/>
    </row>
    <row r="5" spans="2:15" ht="24" thickBot="1" x14ac:dyDescent="0.4">
      <c r="B5" s="8"/>
      <c r="C5" s="10"/>
      <c r="D5" s="10"/>
      <c r="E5" s="10"/>
      <c r="F5" s="10"/>
      <c r="G5" s="10"/>
      <c r="H5" s="10"/>
      <c r="I5" s="10"/>
      <c r="J5" s="10"/>
      <c r="K5" s="10"/>
      <c r="L5" s="10"/>
      <c r="M5" s="64"/>
    </row>
    <row r="6" spans="2:15" ht="23.25" customHeight="1" x14ac:dyDescent="0.25">
      <c r="B6" s="8"/>
      <c r="C6" s="179" t="s">
        <v>82</v>
      </c>
      <c r="D6" s="180"/>
      <c r="E6" s="180"/>
      <c r="F6" s="180"/>
      <c r="G6" s="180"/>
      <c r="H6" s="180"/>
      <c r="I6" s="180"/>
      <c r="J6" s="180"/>
      <c r="K6" s="180"/>
      <c r="L6" s="181"/>
      <c r="M6" s="64"/>
    </row>
    <row r="7" spans="2:15" ht="23.25" customHeight="1" x14ac:dyDescent="0.25">
      <c r="B7" s="8"/>
      <c r="C7" s="182"/>
      <c r="D7" s="183"/>
      <c r="E7" s="183"/>
      <c r="F7" s="183"/>
      <c r="G7" s="183"/>
      <c r="H7" s="183"/>
      <c r="I7" s="183"/>
      <c r="J7" s="183"/>
      <c r="K7" s="183"/>
      <c r="L7" s="184"/>
      <c r="M7" s="64"/>
    </row>
    <row r="8" spans="2:15" ht="15.75" thickBot="1" x14ac:dyDescent="0.3">
      <c r="B8" s="8"/>
      <c r="C8" s="185"/>
      <c r="D8" s="186"/>
      <c r="E8" s="186"/>
      <c r="F8" s="186"/>
      <c r="G8" s="186"/>
      <c r="H8" s="186"/>
      <c r="I8" s="186"/>
      <c r="J8" s="186"/>
      <c r="K8" s="186"/>
      <c r="L8" s="187"/>
      <c r="M8" s="64"/>
    </row>
    <row r="9" spans="2:15" ht="23.25" x14ac:dyDescent="0.25">
      <c r="B9" s="8"/>
      <c r="C9" s="11"/>
      <c r="D9" s="11"/>
      <c r="E9" s="11"/>
      <c r="F9" s="11"/>
      <c r="G9" s="11"/>
      <c r="H9" s="11"/>
      <c r="I9" s="11"/>
      <c r="J9" s="11"/>
      <c r="K9" s="11"/>
      <c r="L9" s="11"/>
      <c r="M9" s="64"/>
    </row>
    <row r="10" spans="2:15" ht="15.75" thickBot="1" x14ac:dyDescent="0.3">
      <c r="B10" s="8"/>
      <c r="M10" s="64"/>
    </row>
    <row r="11" spans="2:15" x14ac:dyDescent="0.25">
      <c r="B11" s="8"/>
      <c r="C11" s="219" t="s">
        <v>16</v>
      </c>
      <c r="D11" s="216" t="s">
        <v>17</v>
      </c>
      <c r="E11" s="216"/>
      <c r="F11" s="216"/>
      <c r="G11" s="216"/>
      <c r="H11" s="216"/>
      <c r="I11" s="214" t="s">
        <v>18</v>
      </c>
      <c r="J11" s="214"/>
      <c r="K11" s="214"/>
      <c r="L11" s="215"/>
      <c r="M11" s="64"/>
    </row>
    <row r="12" spans="2:15" x14ac:dyDescent="0.25">
      <c r="B12" s="8"/>
      <c r="C12" s="220"/>
      <c r="D12" s="217"/>
      <c r="E12" s="217"/>
      <c r="F12" s="217"/>
      <c r="G12" s="217"/>
      <c r="H12" s="217"/>
      <c r="I12" s="1" t="s">
        <v>19</v>
      </c>
      <c r="J12" s="1" t="s">
        <v>20</v>
      </c>
      <c r="K12" s="1" t="s">
        <v>21</v>
      </c>
      <c r="L12" s="2" t="s">
        <v>22</v>
      </c>
      <c r="M12" s="64"/>
    </row>
    <row r="13" spans="2:15" ht="15" customHeight="1" x14ac:dyDescent="0.25">
      <c r="B13" s="8"/>
      <c r="C13" s="220"/>
      <c r="D13" s="217"/>
      <c r="E13" s="217"/>
      <c r="F13" s="217"/>
      <c r="G13" s="217"/>
      <c r="H13" s="217"/>
      <c r="I13" s="224" t="s">
        <v>23</v>
      </c>
      <c r="J13" s="224" t="s">
        <v>24</v>
      </c>
      <c r="K13" s="224" t="s">
        <v>25</v>
      </c>
      <c r="L13" s="226" t="s">
        <v>26</v>
      </c>
      <c r="M13" s="172"/>
    </row>
    <row r="14" spans="2:15" x14ac:dyDescent="0.25">
      <c r="B14" s="8"/>
      <c r="C14" s="220"/>
      <c r="D14" s="217"/>
      <c r="E14" s="217"/>
      <c r="F14" s="217"/>
      <c r="G14" s="217"/>
      <c r="H14" s="217"/>
      <c r="I14" s="224"/>
      <c r="J14" s="224"/>
      <c r="K14" s="224"/>
      <c r="L14" s="226"/>
      <c r="M14" s="172"/>
    </row>
    <row r="15" spans="2:15" ht="31.5" customHeight="1" thickBot="1" x14ac:dyDescent="0.3">
      <c r="B15" s="8"/>
      <c r="C15" s="221"/>
      <c r="D15" s="218"/>
      <c r="E15" s="218"/>
      <c r="F15" s="218"/>
      <c r="G15" s="218"/>
      <c r="H15" s="218"/>
      <c r="I15" s="225"/>
      <c r="J15" s="225"/>
      <c r="K15" s="225"/>
      <c r="L15" s="227"/>
      <c r="M15" s="65"/>
    </row>
    <row r="16" spans="2:15" ht="32.1" customHeight="1" x14ac:dyDescent="0.25">
      <c r="B16" s="8"/>
      <c r="C16" s="229">
        <v>1</v>
      </c>
      <c r="D16" s="228" t="s">
        <v>83</v>
      </c>
      <c r="E16" s="228"/>
      <c r="F16" s="228"/>
      <c r="G16" s="228"/>
      <c r="H16" s="228"/>
      <c r="I16" s="222"/>
      <c r="J16" s="222">
        <v>1</v>
      </c>
      <c r="K16" s="222"/>
      <c r="L16" s="230"/>
      <c r="M16" s="172" t="str">
        <f>+IF(O16&gt;1,"SOLO SE ACEPTA UNA SOLA CALIFICACIÓN",IF(O16&lt;1,"DEBE CALIFICAR LA VARIABLE","OK"))</f>
        <v>OK</v>
      </c>
      <c r="O16" s="60">
        <f>SUM(I16:L17)</f>
        <v>1</v>
      </c>
    </row>
    <row r="17" spans="2:15" ht="32.1" customHeight="1" thickBot="1" x14ac:dyDescent="0.3">
      <c r="B17" s="8"/>
      <c r="C17" s="208"/>
      <c r="D17" s="209"/>
      <c r="E17" s="209"/>
      <c r="F17" s="209"/>
      <c r="G17" s="209"/>
      <c r="H17" s="209"/>
      <c r="I17" s="223"/>
      <c r="J17" s="223"/>
      <c r="K17" s="223"/>
      <c r="L17" s="231"/>
      <c r="M17" s="172"/>
      <c r="O17" s="61"/>
    </row>
    <row r="18" spans="2:15" ht="32.1" customHeight="1" x14ac:dyDescent="0.25">
      <c r="B18" s="8"/>
      <c r="C18" s="208">
        <v>2</v>
      </c>
      <c r="D18" s="209" t="s">
        <v>84</v>
      </c>
      <c r="E18" s="209"/>
      <c r="F18" s="209"/>
      <c r="G18" s="209"/>
      <c r="H18" s="209"/>
      <c r="I18" s="188"/>
      <c r="J18" s="188">
        <v>1</v>
      </c>
      <c r="K18" s="188"/>
      <c r="L18" s="190"/>
      <c r="M18" s="172" t="str">
        <f t="shared" ref="M18" si="0">+IF(O18&gt;1,"SOLO SE ACEPTA UNA SOLA CALIFICACIÓN",IF(O18&lt;1,"DEBE CALIFICAR LA VARIABLE","OK"))</f>
        <v>OK</v>
      </c>
      <c r="O18" s="173">
        <f t="shared" ref="O18" si="1">SUM(I18:L19)</f>
        <v>1</v>
      </c>
    </row>
    <row r="19" spans="2:15" ht="32.1" customHeight="1" thickBot="1" x14ac:dyDescent="0.3">
      <c r="B19" s="8"/>
      <c r="C19" s="208"/>
      <c r="D19" s="209"/>
      <c r="E19" s="209"/>
      <c r="F19" s="209"/>
      <c r="G19" s="209"/>
      <c r="H19" s="209"/>
      <c r="I19" s="189"/>
      <c r="J19" s="189"/>
      <c r="K19" s="189"/>
      <c r="L19" s="191"/>
      <c r="M19" s="172"/>
      <c r="O19" s="174"/>
    </row>
    <row r="20" spans="2:15" ht="32.1" customHeight="1" x14ac:dyDescent="0.25">
      <c r="B20" s="8"/>
      <c r="C20" s="208">
        <v>3</v>
      </c>
      <c r="D20" s="209" t="s">
        <v>85</v>
      </c>
      <c r="E20" s="209"/>
      <c r="F20" s="209"/>
      <c r="G20" s="209"/>
      <c r="H20" s="209"/>
      <c r="I20" s="188"/>
      <c r="J20" s="188">
        <v>1</v>
      </c>
      <c r="K20" s="188"/>
      <c r="L20" s="190"/>
      <c r="M20" s="172" t="str">
        <f t="shared" ref="M20" si="2">+IF(O20&gt;1,"SOLO SE ACEPTA UNA SOLA CALIFICACIÓN",IF(O20&lt;1,"DEBE CALIFICAR LA VARIABLE","OK"))</f>
        <v>OK</v>
      </c>
      <c r="O20" s="173">
        <f t="shared" ref="O20" si="3">SUM(I20:L21)</f>
        <v>1</v>
      </c>
    </row>
    <row r="21" spans="2:15" ht="32.1" customHeight="1" thickBot="1" x14ac:dyDescent="0.3">
      <c r="B21" s="8"/>
      <c r="C21" s="208"/>
      <c r="D21" s="209"/>
      <c r="E21" s="209"/>
      <c r="F21" s="209"/>
      <c r="G21" s="209"/>
      <c r="H21" s="209"/>
      <c r="I21" s="189"/>
      <c r="J21" s="189"/>
      <c r="K21" s="189"/>
      <c r="L21" s="191"/>
      <c r="M21" s="172"/>
      <c r="O21" s="174"/>
    </row>
    <row r="22" spans="2:15" ht="32.1" customHeight="1" x14ac:dyDescent="0.25">
      <c r="B22" s="8"/>
      <c r="C22" s="208">
        <v>4</v>
      </c>
      <c r="D22" s="209" t="s">
        <v>86</v>
      </c>
      <c r="E22" s="209"/>
      <c r="F22" s="209"/>
      <c r="G22" s="209"/>
      <c r="H22" s="209"/>
      <c r="I22" s="188"/>
      <c r="J22" s="188">
        <v>1</v>
      </c>
      <c r="K22" s="188"/>
      <c r="L22" s="190"/>
      <c r="M22" s="172" t="str">
        <f t="shared" ref="M22" si="4">+IF(O22&gt;1,"SOLO SE ACEPTA UNA SOLA CALIFICACIÓN",IF(O22&lt;1,"DEBE CALIFICAR LA VARIABLE","OK"))</f>
        <v>OK</v>
      </c>
      <c r="O22" s="173">
        <f t="shared" ref="O22" si="5">SUM(I22:L23)</f>
        <v>1</v>
      </c>
    </row>
    <row r="23" spans="2:15" ht="32.1" customHeight="1" thickBot="1" x14ac:dyDescent="0.3">
      <c r="B23" s="8"/>
      <c r="C23" s="208"/>
      <c r="D23" s="209"/>
      <c r="E23" s="209"/>
      <c r="F23" s="209"/>
      <c r="G23" s="209"/>
      <c r="H23" s="209"/>
      <c r="I23" s="189"/>
      <c r="J23" s="189"/>
      <c r="K23" s="189"/>
      <c r="L23" s="191"/>
      <c r="M23" s="172"/>
      <c r="O23" s="174"/>
    </row>
    <row r="24" spans="2:15" ht="32.1" customHeight="1" x14ac:dyDescent="0.25">
      <c r="B24" s="8"/>
      <c r="C24" s="208">
        <v>5</v>
      </c>
      <c r="D24" s="209" t="s">
        <v>87</v>
      </c>
      <c r="E24" s="209"/>
      <c r="F24" s="209"/>
      <c r="G24" s="209"/>
      <c r="H24" s="209"/>
      <c r="I24" s="188"/>
      <c r="J24" s="188">
        <v>1</v>
      </c>
      <c r="K24" s="188"/>
      <c r="L24" s="190"/>
      <c r="M24" s="172" t="str">
        <f t="shared" ref="M24" si="6">+IF(O24&gt;1,"SOLO SE ACEPTA UNA SOLA CALIFICACIÓN",IF(O24&lt;1,"DEBE CALIFICAR LA VARIABLE","OK"))</f>
        <v>OK</v>
      </c>
      <c r="O24" s="173">
        <f t="shared" ref="O24" si="7">SUM(I24:L25)</f>
        <v>1</v>
      </c>
    </row>
    <row r="25" spans="2:15" ht="32.1" customHeight="1" thickBot="1" x14ac:dyDescent="0.3">
      <c r="B25" s="8"/>
      <c r="C25" s="208"/>
      <c r="D25" s="209"/>
      <c r="E25" s="209"/>
      <c r="F25" s="209"/>
      <c r="G25" s="209"/>
      <c r="H25" s="209"/>
      <c r="I25" s="189"/>
      <c r="J25" s="189"/>
      <c r="K25" s="189"/>
      <c r="L25" s="191"/>
      <c r="M25" s="172"/>
      <c r="O25" s="174"/>
    </row>
    <row r="26" spans="2:15" ht="32.1" customHeight="1" x14ac:dyDescent="0.25">
      <c r="B26" s="8"/>
      <c r="C26" s="208">
        <v>6</v>
      </c>
      <c r="D26" s="209" t="s">
        <v>88</v>
      </c>
      <c r="E26" s="209"/>
      <c r="F26" s="209"/>
      <c r="G26" s="209"/>
      <c r="H26" s="209"/>
      <c r="I26" s="188"/>
      <c r="J26" s="188">
        <v>1</v>
      </c>
      <c r="K26" s="188"/>
      <c r="L26" s="190"/>
      <c r="M26" s="172" t="str">
        <f t="shared" ref="M26" si="8">+IF(O26&gt;1,"SOLO SE ACEPTA UNA SOLA CALIFICACIÓN",IF(O26&lt;1,"DEBE CALIFICAR LA VARIABLE","OK"))</f>
        <v>OK</v>
      </c>
      <c r="O26" s="173">
        <f t="shared" ref="O26" si="9">SUM(I26:L27)</f>
        <v>1</v>
      </c>
    </row>
    <row r="27" spans="2:15" ht="32.1" customHeight="1" thickBot="1" x14ac:dyDescent="0.3">
      <c r="B27" s="8"/>
      <c r="C27" s="208"/>
      <c r="D27" s="209"/>
      <c r="E27" s="209"/>
      <c r="F27" s="209"/>
      <c r="G27" s="209"/>
      <c r="H27" s="209"/>
      <c r="I27" s="189"/>
      <c r="J27" s="189"/>
      <c r="K27" s="189"/>
      <c r="L27" s="191"/>
      <c r="M27" s="172"/>
      <c r="O27" s="174"/>
    </row>
    <row r="28" spans="2:15" ht="32.1" customHeight="1" x14ac:dyDescent="0.25">
      <c r="B28" s="8"/>
      <c r="C28" s="208">
        <v>7</v>
      </c>
      <c r="D28" s="209" t="s">
        <v>89</v>
      </c>
      <c r="E28" s="209"/>
      <c r="F28" s="209"/>
      <c r="G28" s="209"/>
      <c r="H28" s="209"/>
      <c r="I28" s="188"/>
      <c r="J28" s="188">
        <v>1</v>
      </c>
      <c r="K28" s="188"/>
      <c r="L28" s="190"/>
      <c r="M28" s="172" t="str">
        <f t="shared" ref="M28" si="10">+IF(O28&gt;1,"SOLO SE ACEPTA UNA SOLA CALIFICACIÓN",IF(O28&lt;1,"DEBE CALIFICAR LA VARIABLE","OK"))</f>
        <v>OK</v>
      </c>
      <c r="O28" s="173">
        <f t="shared" ref="O28" si="11">SUM(I28:L29)</f>
        <v>1</v>
      </c>
    </row>
    <row r="29" spans="2:15" ht="32.1" customHeight="1" thickBot="1" x14ac:dyDescent="0.3">
      <c r="B29" s="8"/>
      <c r="C29" s="208"/>
      <c r="D29" s="209"/>
      <c r="E29" s="209"/>
      <c r="F29" s="209"/>
      <c r="G29" s="209"/>
      <c r="H29" s="209"/>
      <c r="I29" s="189"/>
      <c r="J29" s="189"/>
      <c r="K29" s="189"/>
      <c r="L29" s="191"/>
      <c r="M29" s="172"/>
      <c r="O29" s="174"/>
    </row>
    <row r="30" spans="2:15" ht="32.1" customHeight="1" x14ac:dyDescent="0.25">
      <c r="B30" s="8"/>
      <c r="C30" s="208">
        <v>8</v>
      </c>
      <c r="D30" s="209" t="s">
        <v>90</v>
      </c>
      <c r="E30" s="209"/>
      <c r="F30" s="209"/>
      <c r="G30" s="209"/>
      <c r="H30" s="209"/>
      <c r="I30" s="188"/>
      <c r="J30" s="188">
        <v>1</v>
      </c>
      <c r="K30" s="188"/>
      <c r="L30" s="190"/>
      <c r="M30" s="172" t="str">
        <f t="shared" ref="M30" si="12">+IF(O30&gt;1,"SOLO SE ACEPTA UNA SOLA CALIFICACIÓN",IF(O30&lt;1,"DEBE CALIFICAR LA VARIABLE","OK"))</f>
        <v>OK</v>
      </c>
      <c r="O30" s="173">
        <f t="shared" ref="O30" si="13">SUM(I30:L31)</f>
        <v>1</v>
      </c>
    </row>
    <row r="31" spans="2:15" ht="32.1" customHeight="1" thickBot="1" x14ac:dyDescent="0.3">
      <c r="B31" s="8"/>
      <c r="C31" s="208"/>
      <c r="D31" s="209"/>
      <c r="E31" s="209"/>
      <c r="F31" s="209"/>
      <c r="G31" s="209"/>
      <c r="H31" s="209"/>
      <c r="I31" s="189"/>
      <c r="J31" s="189"/>
      <c r="K31" s="189"/>
      <c r="L31" s="191"/>
      <c r="M31" s="172"/>
      <c r="O31" s="174"/>
    </row>
    <row r="32" spans="2:15" ht="32.1" customHeight="1" x14ac:dyDescent="0.25">
      <c r="B32" s="8"/>
      <c r="C32" s="208">
        <v>9</v>
      </c>
      <c r="D32" s="209" t="s">
        <v>91</v>
      </c>
      <c r="E32" s="209"/>
      <c r="F32" s="209"/>
      <c r="G32" s="209"/>
      <c r="H32" s="209"/>
      <c r="I32" s="188"/>
      <c r="J32" s="188"/>
      <c r="K32" s="188">
        <v>1</v>
      </c>
      <c r="L32" s="190"/>
      <c r="M32" s="172" t="str">
        <f t="shared" ref="M32" si="14">+IF(O32&gt;1,"SOLO SE ACEPTA UNA SOLA CALIFICACIÓN",IF(O32&lt;1,"DEBE CALIFICAR LA VARIABLE","OK"))</f>
        <v>OK</v>
      </c>
      <c r="O32" s="173">
        <f t="shared" ref="O32" si="15">SUM(I32:L33)</f>
        <v>1</v>
      </c>
    </row>
    <row r="33" spans="2:15" ht="32.1" customHeight="1" thickBot="1" x14ac:dyDescent="0.3">
      <c r="B33" s="8"/>
      <c r="C33" s="208"/>
      <c r="D33" s="209"/>
      <c r="E33" s="209"/>
      <c r="F33" s="209"/>
      <c r="G33" s="209"/>
      <c r="H33" s="209"/>
      <c r="I33" s="189"/>
      <c r="J33" s="189"/>
      <c r="K33" s="189"/>
      <c r="L33" s="191"/>
      <c r="M33" s="172"/>
      <c r="O33" s="174"/>
    </row>
    <row r="34" spans="2:15" ht="32.1" customHeight="1" x14ac:dyDescent="0.25">
      <c r="B34" s="8"/>
      <c r="C34" s="208">
        <v>10</v>
      </c>
      <c r="D34" s="209" t="s">
        <v>92</v>
      </c>
      <c r="E34" s="209"/>
      <c r="F34" s="209"/>
      <c r="G34" s="209"/>
      <c r="H34" s="209"/>
      <c r="I34" s="188"/>
      <c r="J34" s="188"/>
      <c r="K34" s="188">
        <v>1</v>
      </c>
      <c r="L34" s="190"/>
      <c r="M34" s="172" t="str">
        <f t="shared" ref="M34" si="16">+IF(O34&gt;1,"SOLO SE ACEPTA UNA SOLA CALIFICACIÓN",IF(O34&lt;1,"DEBE CALIFICAR LA VARIABLE","OK"))</f>
        <v>OK</v>
      </c>
      <c r="O34" s="173">
        <f t="shared" ref="O34" si="17">SUM(I34:L35)</f>
        <v>1</v>
      </c>
    </row>
    <row r="35" spans="2:15" ht="32.1" customHeight="1" thickBot="1" x14ac:dyDescent="0.3">
      <c r="B35" s="8"/>
      <c r="C35" s="208"/>
      <c r="D35" s="209"/>
      <c r="E35" s="209"/>
      <c r="F35" s="209"/>
      <c r="G35" s="209"/>
      <c r="H35" s="209"/>
      <c r="I35" s="189"/>
      <c r="J35" s="189"/>
      <c r="K35" s="189"/>
      <c r="L35" s="191"/>
      <c r="M35" s="172"/>
      <c r="O35" s="174"/>
    </row>
    <row r="36" spans="2:15" ht="32.1" customHeight="1" x14ac:dyDescent="0.25">
      <c r="B36" s="8"/>
      <c r="C36" s="208">
        <v>11</v>
      </c>
      <c r="D36" s="209" t="s">
        <v>93</v>
      </c>
      <c r="E36" s="209"/>
      <c r="F36" s="209"/>
      <c r="G36" s="209"/>
      <c r="H36" s="209"/>
      <c r="I36" s="188"/>
      <c r="J36" s="188"/>
      <c r="K36" s="188">
        <v>1</v>
      </c>
      <c r="L36" s="190"/>
      <c r="M36" s="172" t="str">
        <f t="shared" ref="M36" si="18">+IF(O36&gt;1,"SOLO SE ACEPTA UNA SOLA CALIFICACIÓN",IF(O36&lt;1,"DEBE CALIFICAR LA VARIABLE","OK"))</f>
        <v>OK</v>
      </c>
      <c r="O36" s="173">
        <f t="shared" ref="O36" si="19">SUM(I36:L37)</f>
        <v>1</v>
      </c>
    </row>
    <row r="37" spans="2:15" ht="32.1" customHeight="1" thickBot="1" x14ac:dyDescent="0.3">
      <c r="B37" s="8"/>
      <c r="C37" s="208"/>
      <c r="D37" s="209"/>
      <c r="E37" s="209"/>
      <c r="F37" s="209"/>
      <c r="G37" s="209"/>
      <c r="H37" s="209"/>
      <c r="I37" s="189"/>
      <c r="J37" s="189"/>
      <c r="K37" s="189"/>
      <c r="L37" s="191"/>
      <c r="M37" s="172"/>
      <c r="O37" s="174"/>
    </row>
    <row r="38" spans="2:15" ht="32.1" customHeight="1" x14ac:dyDescent="0.25">
      <c r="B38" s="8"/>
      <c r="C38" s="208">
        <v>12</v>
      </c>
      <c r="D38" s="209" t="s">
        <v>94</v>
      </c>
      <c r="E38" s="209"/>
      <c r="F38" s="209"/>
      <c r="G38" s="209"/>
      <c r="H38" s="209"/>
      <c r="I38" s="188"/>
      <c r="J38" s="188"/>
      <c r="K38" s="188">
        <v>1</v>
      </c>
      <c r="L38" s="190"/>
      <c r="M38" s="172" t="str">
        <f t="shared" ref="M38" si="20">+IF(O38&gt;1,"SOLO SE ACEPTA UNA SOLA CALIFICACIÓN",IF(O38&lt;1,"DEBE CALIFICAR LA VARIABLE","OK"))</f>
        <v>OK</v>
      </c>
      <c r="O38" s="173">
        <f t="shared" ref="O38" si="21">SUM(I38:L39)</f>
        <v>1</v>
      </c>
    </row>
    <row r="39" spans="2:15" ht="32.1" customHeight="1" thickBot="1" x14ac:dyDescent="0.3">
      <c r="B39" s="8"/>
      <c r="C39" s="208"/>
      <c r="D39" s="209"/>
      <c r="E39" s="209"/>
      <c r="F39" s="209"/>
      <c r="G39" s="209"/>
      <c r="H39" s="209"/>
      <c r="I39" s="189"/>
      <c r="J39" s="189"/>
      <c r="K39" s="189"/>
      <c r="L39" s="191"/>
      <c r="M39" s="172"/>
      <c r="O39" s="174"/>
    </row>
    <row r="40" spans="2:15" ht="32.1" customHeight="1" x14ac:dyDescent="0.25">
      <c r="B40" s="8"/>
      <c r="C40" s="208">
        <v>13</v>
      </c>
      <c r="D40" s="209" t="s">
        <v>95</v>
      </c>
      <c r="E40" s="209"/>
      <c r="F40" s="209"/>
      <c r="G40" s="209"/>
      <c r="H40" s="209"/>
      <c r="I40" s="188"/>
      <c r="J40" s="188"/>
      <c r="K40" s="188">
        <v>1</v>
      </c>
      <c r="L40" s="190"/>
      <c r="M40" s="172" t="str">
        <f t="shared" ref="M40" si="22">+IF(O40&gt;1,"SOLO SE ACEPTA UNA SOLA CALIFICACIÓN",IF(O40&lt;1,"DEBE CALIFICAR LA VARIABLE","OK"))</f>
        <v>OK</v>
      </c>
      <c r="O40" s="173">
        <f t="shared" ref="O40" si="23">SUM(I40:L41)</f>
        <v>1</v>
      </c>
    </row>
    <row r="41" spans="2:15" ht="32.1" customHeight="1" thickBot="1" x14ac:dyDescent="0.3">
      <c r="B41" s="8"/>
      <c r="C41" s="208"/>
      <c r="D41" s="209"/>
      <c r="E41" s="209"/>
      <c r="F41" s="209"/>
      <c r="G41" s="209"/>
      <c r="H41" s="209"/>
      <c r="I41" s="189"/>
      <c r="J41" s="189"/>
      <c r="K41" s="189"/>
      <c r="L41" s="191"/>
      <c r="M41" s="172"/>
      <c r="O41" s="174"/>
    </row>
    <row r="42" spans="2:15" ht="32.1" customHeight="1" x14ac:dyDescent="0.25">
      <c r="B42" s="8"/>
      <c r="C42" s="208">
        <v>14</v>
      </c>
      <c r="D42" s="209" t="s">
        <v>96</v>
      </c>
      <c r="E42" s="209"/>
      <c r="F42" s="209"/>
      <c r="G42" s="209"/>
      <c r="H42" s="209"/>
      <c r="I42" s="188"/>
      <c r="J42" s="188"/>
      <c r="K42" s="188">
        <v>1</v>
      </c>
      <c r="L42" s="190"/>
      <c r="M42" s="172" t="str">
        <f t="shared" ref="M42" si="24">+IF(O42&gt;1,"SOLO SE ACEPTA UNA SOLA CALIFICACIÓN",IF(O42&lt;1,"DEBE CALIFICAR LA VARIABLE","OK"))</f>
        <v>OK</v>
      </c>
      <c r="O42" s="173">
        <f t="shared" ref="O42" si="25">SUM(I42:L43)</f>
        <v>1</v>
      </c>
    </row>
    <row r="43" spans="2:15" ht="32.1" customHeight="1" thickBot="1" x14ac:dyDescent="0.3">
      <c r="B43" s="8"/>
      <c r="C43" s="208"/>
      <c r="D43" s="209"/>
      <c r="E43" s="209"/>
      <c r="F43" s="209"/>
      <c r="G43" s="209"/>
      <c r="H43" s="209"/>
      <c r="I43" s="189"/>
      <c r="J43" s="189"/>
      <c r="K43" s="189"/>
      <c r="L43" s="191"/>
      <c r="M43" s="172"/>
      <c r="O43" s="174"/>
    </row>
    <row r="44" spans="2:15" ht="32.1" customHeight="1" x14ac:dyDescent="0.25">
      <c r="B44" s="8"/>
      <c r="C44" s="208">
        <v>15</v>
      </c>
      <c r="D44" s="209" t="s">
        <v>97</v>
      </c>
      <c r="E44" s="209"/>
      <c r="F44" s="209"/>
      <c r="G44" s="209"/>
      <c r="H44" s="209"/>
      <c r="I44" s="188"/>
      <c r="J44" s="188"/>
      <c r="K44" s="188">
        <v>1</v>
      </c>
      <c r="L44" s="190"/>
      <c r="M44" s="172" t="str">
        <f t="shared" ref="M44" si="26">+IF(O44&gt;1,"SOLO SE ACEPTA UNA SOLA CALIFICACIÓN",IF(O44&lt;1,"DEBE CALIFICAR LA VARIABLE","OK"))</f>
        <v>OK</v>
      </c>
      <c r="O44" s="173">
        <f t="shared" ref="O44" si="27">SUM(I44:L45)</f>
        <v>1</v>
      </c>
    </row>
    <row r="45" spans="2:15" ht="32.1" customHeight="1" thickBot="1" x14ac:dyDescent="0.3">
      <c r="B45" s="8"/>
      <c r="C45" s="212"/>
      <c r="D45" s="213"/>
      <c r="E45" s="213"/>
      <c r="F45" s="213"/>
      <c r="G45" s="213"/>
      <c r="H45" s="213"/>
      <c r="I45" s="202"/>
      <c r="J45" s="202"/>
      <c r="K45" s="202"/>
      <c r="L45" s="203"/>
      <c r="M45" s="172"/>
      <c r="O45" s="174"/>
    </row>
    <row r="46" spans="2:15" ht="60.75" customHeight="1" thickTop="1" x14ac:dyDescent="0.25">
      <c r="B46" s="8"/>
      <c r="C46" s="204" t="s">
        <v>42</v>
      </c>
      <c r="D46" s="205"/>
      <c r="E46" s="205"/>
      <c r="F46" s="205"/>
      <c r="G46" s="205"/>
      <c r="H46" s="205"/>
      <c r="I46" s="192">
        <f>SUM(I16:I45)</f>
        <v>0</v>
      </c>
      <c r="J46" s="192">
        <f t="shared" ref="J46:L46" si="28">SUM(J16:J45)</f>
        <v>8</v>
      </c>
      <c r="K46" s="192">
        <f t="shared" si="28"/>
        <v>7</v>
      </c>
      <c r="L46" s="194">
        <f t="shared" si="28"/>
        <v>0</v>
      </c>
      <c r="M46" s="172" t="str">
        <f>+IF(O46&gt;15,"EXISTEN VARIABLES CALIFICADAS DOS O MAS VECES ",IF(O46&lt;15,"FALTAN VARIABLES POR EVALUAR","OK"))</f>
        <v>OK</v>
      </c>
      <c r="O46" s="173">
        <f t="shared" ref="O46" si="29">SUM(I46:L47)</f>
        <v>15</v>
      </c>
    </row>
    <row r="47" spans="2:15" x14ac:dyDescent="0.25">
      <c r="B47" s="8"/>
      <c r="C47" s="206"/>
      <c r="D47" s="207"/>
      <c r="E47" s="207"/>
      <c r="F47" s="207"/>
      <c r="G47" s="207"/>
      <c r="H47" s="207"/>
      <c r="I47" s="193"/>
      <c r="J47" s="193"/>
      <c r="K47" s="193"/>
      <c r="L47" s="195"/>
      <c r="M47" s="172"/>
      <c r="O47" s="175"/>
    </row>
    <row r="48" spans="2:15" x14ac:dyDescent="0.25">
      <c r="B48" s="8"/>
      <c r="C48" s="206" t="s">
        <v>43</v>
      </c>
      <c r="D48" s="207"/>
      <c r="E48" s="207"/>
      <c r="F48" s="207"/>
      <c r="G48" s="207"/>
      <c r="H48" s="207"/>
      <c r="I48" s="196">
        <f>+(I46*1)+(J46*2)+(K46*3)+(L46*4)</f>
        <v>37</v>
      </c>
      <c r="J48" s="197"/>
      <c r="K48" s="197"/>
      <c r="L48" s="198"/>
      <c r="M48" s="64"/>
    </row>
    <row r="49" spans="2:13" ht="15.75" customHeight="1" thickBot="1" x14ac:dyDescent="0.3">
      <c r="B49" s="8"/>
      <c r="C49" s="210"/>
      <c r="D49" s="211"/>
      <c r="E49" s="211"/>
      <c r="F49" s="211"/>
      <c r="G49" s="211"/>
      <c r="H49" s="211"/>
      <c r="I49" s="199"/>
      <c r="J49" s="200"/>
      <c r="K49" s="200"/>
      <c r="L49" s="201"/>
      <c r="M49" s="64"/>
    </row>
    <row r="50" spans="2:13" x14ac:dyDescent="0.25">
      <c r="B50" s="8"/>
      <c r="M50" s="64"/>
    </row>
    <row r="51" spans="2:13" ht="15.75" thickBot="1" x14ac:dyDescent="0.3">
      <c r="B51" s="12"/>
      <c r="C51" s="13"/>
      <c r="D51" s="13"/>
      <c r="E51" s="13"/>
      <c r="F51" s="13"/>
      <c r="G51" s="13"/>
      <c r="H51" s="13"/>
      <c r="I51" s="14"/>
      <c r="J51" s="14"/>
      <c r="K51" s="14"/>
      <c r="L51" s="14"/>
      <c r="M51" s="66"/>
    </row>
    <row r="53" spans="2:13" hidden="1" x14ac:dyDescent="0.25">
      <c r="I53" s="17">
        <f>+I48</f>
        <v>37</v>
      </c>
    </row>
    <row r="54" spans="2:13" hidden="1" x14ac:dyDescent="0.25"/>
    <row r="55" spans="2:13" hidden="1" x14ac:dyDescent="0.25"/>
    <row r="56" spans="2:13" hidden="1" x14ac:dyDescent="0.25"/>
    <row r="57" spans="2:13" hidden="1" x14ac:dyDescent="0.25"/>
    <row r="58" spans="2:13" hidden="1" x14ac:dyDescent="0.25"/>
    <row r="59" spans="2:13" hidden="1" x14ac:dyDescent="0.25"/>
    <row r="60" spans="2:13" hidden="1" x14ac:dyDescent="0.25"/>
    <row r="61" spans="2:13" hidden="1" x14ac:dyDescent="0.25"/>
    <row r="62" spans="2:13" hidden="1" x14ac:dyDescent="0.25"/>
    <row r="63" spans="2:13" hidden="1" x14ac:dyDescent="0.25"/>
    <row r="64" spans="2:13" hidden="1" x14ac:dyDescent="0.25"/>
    <row r="65" spans="3:5" s="3" customFormat="1" hidden="1" x14ac:dyDescent="0.25"/>
    <row r="66" spans="3:5" s="3" customFormat="1" hidden="1" x14ac:dyDescent="0.25"/>
    <row r="67" spans="3:5" s="3" customFormat="1" hidden="1" x14ac:dyDescent="0.25"/>
    <row r="68" spans="3:5" s="3" customFormat="1" ht="15.75" hidden="1" thickBot="1" x14ac:dyDescent="0.3"/>
    <row r="69" spans="3:5" s="3" customFormat="1" ht="15.75" hidden="1" thickBot="1" x14ac:dyDescent="0.3">
      <c r="C69" s="37" t="s">
        <v>44</v>
      </c>
      <c r="D69" s="38" t="s">
        <v>45</v>
      </c>
      <c r="E69" s="39" t="s">
        <v>46</v>
      </c>
    </row>
    <row r="70" spans="3:5" s="3" customFormat="1" hidden="1" x14ac:dyDescent="0.25">
      <c r="C70" s="34">
        <v>1</v>
      </c>
      <c r="D70" s="35">
        <f>+I16</f>
        <v>0</v>
      </c>
      <c r="E70" s="36">
        <f>+J16</f>
        <v>1</v>
      </c>
    </row>
    <row r="71" spans="3:5" s="3" customFormat="1" hidden="1" x14ac:dyDescent="0.25">
      <c r="C71" s="31">
        <v>2</v>
      </c>
      <c r="D71" s="22">
        <f t="shared" ref="D71:E84" si="30">+I17</f>
        <v>0</v>
      </c>
      <c r="E71" s="24">
        <f t="shared" si="30"/>
        <v>0</v>
      </c>
    </row>
    <row r="72" spans="3:5" s="3" customFormat="1" hidden="1" x14ac:dyDescent="0.25">
      <c r="C72" s="31">
        <v>3</v>
      </c>
      <c r="D72" s="22">
        <f t="shared" si="30"/>
        <v>0</v>
      </c>
      <c r="E72" s="24">
        <f t="shared" si="30"/>
        <v>1</v>
      </c>
    </row>
    <row r="73" spans="3:5" s="3" customFormat="1" hidden="1" x14ac:dyDescent="0.25">
      <c r="C73" s="31">
        <v>4</v>
      </c>
      <c r="D73" s="22">
        <f t="shared" si="30"/>
        <v>0</v>
      </c>
      <c r="E73" s="24">
        <f t="shared" si="30"/>
        <v>0</v>
      </c>
    </row>
    <row r="74" spans="3:5" s="3" customFormat="1" hidden="1" x14ac:dyDescent="0.25">
      <c r="C74" s="31">
        <v>5</v>
      </c>
      <c r="D74" s="22">
        <f t="shared" si="30"/>
        <v>0</v>
      </c>
      <c r="E74" s="24">
        <f t="shared" si="30"/>
        <v>1</v>
      </c>
    </row>
    <row r="75" spans="3:5" s="3" customFormat="1" hidden="1" x14ac:dyDescent="0.25">
      <c r="C75" s="31">
        <v>6</v>
      </c>
      <c r="D75" s="22">
        <f t="shared" si="30"/>
        <v>0</v>
      </c>
      <c r="E75" s="24">
        <f t="shared" si="30"/>
        <v>0</v>
      </c>
    </row>
    <row r="76" spans="3:5" s="3" customFormat="1" hidden="1" x14ac:dyDescent="0.25">
      <c r="C76" s="31">
        <v>7</v>
      </c>
      <c r="D76" s="22">
        <f t="shared" si="30"/>
        <v>0</v>
      </c>
      <c r="E76" s="24">
        <f t="shared" si="30"/>
        <v>1</v>
      </c>
    </row>
    <row r="77" spans="3:5" s="3" customFormat="1" hidden="1" x14ac:dyDescent="0.25">
      <c r="C77" s="31">
        <v>8</v>
      </c>
      <c r="D77" s="22">
        <f t="shared" si="30"/>
        <v>0</v>
      </c>
      <c r="E77" s="24">
        <f t="shared" si="30"/>
        <v>0</v>
      </c>
    </row>
    <row r="78" spans="3:5" s="3" customFormat="1" hidden="1" x14ac:dyDescent="0.25">
      <c r="C78" s="31">
        <v>9</v>
      </c>
      <c r="D78" s="22">
        <f t="shared" si="30"/>
        <v>0</v>
      </c>
      <c r="E78" s="24">
        <f t="shared" si="30"/>
        <v>1</v>
      </c>
    </row>
    <row r="79" spans="3:5" s="3" customFormat="1" hidden="1" x14ac:dyDescent="0.25">
      <c r="C79" s="31">
        <v>10</v>
      </c>
      <c r="D79" s="22">
        <f t="shared" si="30"/>
        <v>0</v>
      </c>
      <c r="E79" s="24">
        <f t="shared" si="30"/>
        <v>0</v>
      </c>
    </row>
    <row r="80" spans="3:5" s="3" customFormat="1" hidden="1" x14ac:dyDescent="0.25">
      <c r="C80" s="31">
        <v>11</v>
      </c>
      <c r="D80" s="22">
        <f t="shared" si="30"/>
        <v>0</v>
      </c>
      <c r="E80" s="24">
        <f t="shared" si="30"/>
        <v>1</v>
      </c>
    </row>
    <row r="81" spans="3:5" s="3" customFormat="1" hidden="1" x14ac:dyDescent="0.25">
      <c r="C81" s="31">
        <v>12</v>
      </c>
      <c r="D81" s="22">
        <f t="shared" si="30"/>
        <v>0</v>
      </c>
      <c r="E81" s="24">
        <f t="shared" si="30"/>
        <v>0</v>
      </c>
    </row>
    <row r="82" spans="3:5" s="3" customFormat="1" hidden="1" x14ac:dyDescent="0.25">
      <c r="C82" s="31">
        <v>13</v>
      </c>
      <c r="D82" s="22">
        <f t="shared" si="30"/>
        <v>0</v>
      </c>
      <c r="E82" s="24">
        <f t="shared" si="30"/>
        <v>1</v>
      </c>
    </row>
    <row r="83" spans="3:5" s="3" customFormat="1" hidden="1" x14ac:dyDescent="0.25">
      <c r="C83" s="31">
        <v>14</v>
      </c>
      <c r="D83" s="22">
        <f t="shared" si="30"/>
        <v>0</v>
      </c>
      <c r="E83" s="24">
        <f t="shared" si="30"/>
        <v>0</v>
      </c>
    </row>
    <row r="84" spans="3:5" s="3" customFormat="1" ht="15.75" hidden="1" thickBot="1" x14ac:dyDescent="0.3">
      <c r="C84" s="32">
        <v>15</v>
      </c>
      <c r="D84" s="33">
        <f t="shared" si="30"/>
        <v>0</v>
      </c>
      <c r="E84" s="25">
        <f t="shared" si="30"/>
        <v>1</v>
      </c>
    </row>
    <row r="85" spans="3:5" s="3" customFormat="1" hidden="1" x14ac:dyDescent="0.25"/>
    <row r="86" spans="3:5" s="3" customFormat="1" hidden="1" x14ac:dyDescent="0.25"/>
    <row r="87" spans="3:5" s="3" customFormat="1" hidden="1" x14ac:dyDescent="0.25"/>
    <row r="88" spans="3:5" s="3" customFormat="1" x14ac:dyDescent="0.25"/>
    <row r="89" spans="3:5" s="3" customFormat="1" x14ac:dyDescent="0.25"/>
    <row r="90" spans="3:5" s="3" customFormat="1" x14ac:dyDescent="0.25"/>
  </sheetData>
  <sheetProtection password="DC75" sheet="1" objects="1" scenarios="1"/>
  <mergeCells count="138">
    <mergeCell ref="D18:H19"/>
    <mergeCell ref="C18:C19"/>
    <mergeCell ref="I18:I19"/>
    <mergeCell ref="J18:J19"/>
    <mergeCell ref="C16:C17"/>
    <mergeCell ref="I16:I17"/>
    <mergeCell ref="J16:J17"/>
    <mergeCell ref="K16:K17"/>
    <mergeCell ref="L16:L17"/>
    <mergeCell ref="D16:H17"/>
    <mergeCell ref="K18:K19"/>
    <mergeCell ref="L18:L19"/>
    <mergeCell ref="C4:L4"/>
    <mergeCell ref="C6:L8"/>
    <mergeCell ref="C11:C15"/>
    <mergeCell ref="D11:H15"/>
    <mergeCell ref="I11:L11"/>
    <mergeCell ref="I13:I15"/>
    <mergeCell ref="J13:J15"/>
    <mergeCell ref="K13:K15"/>
    <mergeCell ref="L13:L15"/>
    <mergeCell ref="C20:C21"/>
    <mergeCell ref="I20:I21"/>
    <mergeCell ref="J20:J21"/>
    <mergeCell ref="K20:K21"/>
    <mergeCell ref="L20:L21"/>
    <mergeCell ref="D20:H21"/>
    <mergeCell ref="D22:H23"/>
    <mergeCell ref="D24:H25"/>
    <mergeCell ref="C24:C25"/>
    <mergeCell ref="I24:I25"/>
    <mergeCell ref="J24:J25"/>
    <mergeCell ref="C30:C31"/>
    <mergeCell ref="I30:I31"/>
    <mergeCell ref="J30:J31"/>
    <mergeCell ref="D28:H29"/>
    <mergeCell ref="D30:H31"/>
    <mergeCell ref="K24:K25"/>
    <mergeCell ref="L24:L25"/>
    <mergeCell ref="C22:C23"/>
    <mergeCell ref="I22:I23"/>
    <mergeCell ref="J22:J23"/>
    <mergeCell ref="K22:K23"/>
    <mergeCell ref="L22:L23"/>
    <mergeCell ref="C28:C29"/>
    <mergeCell ref="I28:I29"/>
    <mergeCell ref="J28:J29"/>
    <mergeCell ref="K28:K29"/>
    <mergeCell ref="L28:L29"/>
    <mergeCell ref="C26:C27"/>
    <mergeCell ref="I26:I27"/>
    <mergeCell ref="J26:J27"/>
    <mergeCell ref="K26:K27"/>
    <mergeCell ref="L26:L27"/>
    <mergeCell ref="D26:H27"/>
    <mergeCell ref="K38:K39"/>
    <mergeCell ref="L38:L39"/>
    <mergeCell ref="C32:C33"/>
    <mergeCell ref="I32:I33"/>
    <mergeCell ref="J32:J33"/>
    <mergeCell ref="K32:K33"/>
    <mergeCell ref="L32:L33"/>
    <mergeCell ref="C36:C37"/>
    <mergeCell ref="I36:I37"/>
    <mergeCell ref="J36:J37"/>
    <mergeCell ref="D32:H33"/>
    <mergeCell ref="D34:H35"/>
    <mergeCell ref="D36:H37"/>
    <mergeCell ref="C34:C35"/>
    <mergeCell ref="I34:I35"/>
    <mergeCell ref="J34:J35"/>
    <mergeCell ref="K34:K35"/>
    <mergeCell ref="L34:L35"/>
    <mergeCell ref="M46:M47"/>
    <mergeCell ref="O46:O47"/>
    <mergeCell ref="M44:M45"/>
    <mergeCell ref="O44:O45"/>
    <mergeCell ref="C48:H49"/>
    <mergeCell ref="I48:L49"/>
    <mergeCell ref="C44:C45"/>
    <mergeCell ref="I44:I45"/>
    <mergeCell ref="J44:J45"/>
    <mergeCell ref="K44:K45"/>
    <mergeCell ref="L44:L45"/>
    <mergeCell ref="C46:H47"/>
    <mergeCell ref="I46:I47"/>
    <mergeCell ref="J46:J47"/>
    <mergeCell ref="D44:H45"/>
    <mergeCell ref="K46:K47"/>
    <mergeCell ref="L46:L47"/>
    <mergeCell ref="C42:C43"/>
    <mergeCell ref="I42:I43"/>
    <mergeCell ref="J42:J43"/>
    <mergeCell ref="D40:H41"/>
    <mergeCell ref="D42:H43"/>
    <mergeCell ref="D38:H39"/>
    <mergeCell ref="K36:K37"/>
    <mergeCell ref="M22:M23"/>
    <mergeCell ref="O22:O23"/>
    <mergeCell ref="M24:M25"/>
    <mergeCell ref="O24:O25"/>
    <mergeCell ref="K42:K43"/>
    <mergeCell ref="L42:L43"/>
    <mergeCell ref="K30:K31"/>
    <mergeCell ref="L30:L31"/>
    <mergeCell ref="L36:L37"/>
    <mergeCell ref="C40:C41"/>
    <mergeCell ref="I40:I41"/>
    <mergeCell ref="J40:J41"/>
    <mergeCell ref="K40:K41"/>
    <mergeCell ref="L40:L41"/>
    <mergeCell ref="C38:C39"/>
    <mergeCell ref="I38:I39"/>
    <mergeCell ref="J38:J39"/>
    <mergeCell ref="M13:M14"/>
    <mergeCell ref="M36:M37"/>
    <mergeCell ref="O36:O37"/>
    <mergeCell ref="M38:M39"/>
    <mergeCell ref="O38:O39"/>
    <mergeCell ref="M40:M41"/>
    <mergeCell ref="O40:O41"/>
    <mergeCell ref="M42:M43"/>
    <mergeCell ref="O42:O43"/>
    <mergeCell ref="M26:M27"/>
    <mergeCell ref="O26:O27"/>
    <mergeCell ref="M28:M29"/>
    <mergeCell ref="O28:O29"/>
    <mergeCell ref="M30:M31"/>
    <mergeCell ref="O30:O31"/>
    <mergeCell ref="M32:M33"/>
    <mergeCell ref="O32:O33"/>
    <mergeCell ref="M34:M35"/>
    <mergeCell ref="O34:O35"/>
    <mergeCell ref="M16:M17"/>
    <mergeCell ref="M18:M19"/>
    <mergeCell ref="O18:O19"/>
    <mergeCell ref="M20:M21"/>
    <mergeCell ref="O20:O21"/>
  </mergeCells>
  <conditionalFormatting sqref="M16:M47">
    <cfRule type="containsText" dxfId="46" priority="3" operator="containsText" text="SOLO SE ACEPTA">
      <formula>NOT(ISERROR(SEARCH("SOLO SE ACEPTA",M16)))</formula>
    </cfRule>
    <cfRule type="containsText" dxfId="45" priority="4" operator="containsText" text="OK">
      <formula>NOT(ISERROR(SEARCH("OK",M16)))</formula>
    </cfRule>
    <cfRule type="containsText" dxfId="44" priority="5" operator="containsText" text="DEBE CALIFICAR">
      <formula>NOT(ISERROR(SEARCH("DEBE CALIFICAR",M16)))</formula>
    </cfRule>
  </conditionalFormatting>
  <conditionalFormatting sqref="M46:M47">
    <cfRule type="containsText" dxfId="43" priority="1" operator="containsText" text="EXISTEN">
      <formula>NOT(ISERROR(SEARCH("EXISTEN",M46)))</formula>
    </cfRule>
    <cfRule type="containsText" dxfId="42" priority="2" operator="containsText" text="FALTAN">
      <formula>NOT(ISERROR(SEARCH("FALTAN",M46)))</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8"/>
  <dimension ref="D1:I23"/>
  <sheetViews>
    <sheetView zoomScale="90" zoomScaleNormal="90" workbookViewId="0"/>
  </sheetViews>
  <sheetFormatPr baseColWidth="10" defaultColWidth="11.42578125" defaultRowHeight="15" x14ac:dyDescent="0.25"/>
  <cols>
    <col min="1" max="16384" width="11.42578125" style="98"/>
  </cols>
  <sheetData>
    <row r="1" spans="4:9" ht="15.75" thickBot="1" x14ac:dyDescent="0.3"/>
    <row r="2" spans="4:9" ht="9.75" customHeight="1" thickTop="1" x14ac:dyDescent="0.25">
      <c r="D2" s="134"/>
      <c r="E2" s="135"/>
      <c r="F2" s="135"/>
      <c r="G2" s="135"/>
      <c r="H2" s="135"/>
      <c r="I2" s="136"/>
    </row>
    <row r="3" spans="4:9" ht="21.75" customHeight="1" x14ac:dyDescent="0.35">
      <c r="D3" s="137"/>
      <c r="E3" s="233" t="s">
        <v>98</v>
      </c>
      <c r="F3" s="233"/>
      <c r="G3" s="233"/>
      <c r="H3" s="233"/>
      <c r="I3" s="138"/>
    </row>
    <row r="4" spans="4:9" x14ac:dyDescent="0.25">
      <c r="D4" s="137"/>
      <c r="I4" s="138"/>
    </row>
    <row r="5" spans="4:9" x14ac:dyDescent="0.25">
      <c r="D5" s="137"/>
      <c r="I5" s="138"/>
    </row>
    <row r="6" spans="4:9" x14ac:dyDescent="0.25">
      <c r="D6" s="137"/>
      <c r="I6" s="138"/>
    </row>
    <row r="7" spans="4:9" x14ac:dyDescent="0.25">
      <c r="D7" s="137"/>
      <c r="I7" s="138"/>
    </row>
    <row r="8" spans="4:9" x14ac:dyDescent="0.25">
      <c r="D8" s="137"/>
      <c r="I8" s="138"/>
    </row>
    <row r="9" spans="4:9" x14ac:dyDescent="0.25">
      <c r="D9" s="137"/>
      <c r="I9" s="138"/>
    </row>
    <row r="10" spans="4:9" x14ac:dyDescent="0.25">
      <c r="D10" s="137"/>
      <c r="I10" s="138"/>
    </row>
    <row r="11" spans="4:9" x14ac:dyDescent="0.25">
      <c r="D11" s="137"/>
      <c r="I11" s="138"/>
    </row>
    <row r="12" spans="4:9" x14ac:dyDescent="0.25">
      <c r="D12" s="137"/>
      <c r="I12" s="138"/>
    </row>
    <row r="13" spans="4:9" x14ac:dyDescent="0.25">
      <c r="D13" s="137"/>
      <c r="I13" s="138"/>
    </row>
    <row r="14" spans="4:9" x14ac:dyDescent="0.25">
      <c r="D14" s="137"/>
      <c r="I14" s="138"/>
    </row>
    <row r="15" spans="4:9" x14ac:dyDescent="0.25">
      <c r="D15" s="137"/>
      <c r="I15" s="138"/>
    </row>
    <row r="16" spans="4:9" x14ac:dyDescent="0.25">
      <c r="D16" s="137"/>
      <c r="I16" s="138"/>
    </row>
    <row r="17" spans="4:9" x14ac:dyDescent="0.25">
      <c r="D17" s="137"/>
      <c r="I17" s="138"/>
    </row>
    <row r="18" spans="4:9" x14ac:dyDescent="0.25">
      <c r="D18" s="137"/>
      <c r="I18" s="138"/>
    </row>
    <row r="19" spans="4:9" x14ac:dyDescent="0.25">
      <c r="D19" s="137"/>
      <c r="I19" s="138"/>
    </row>
    <row r="20" spans="4:9" ht="15.75" thickBot="1" x14ac:dyDescent="0.3">
      <c r="D20" s="143"/>
      <c r="E20" s="141"/>
      <c r="F20" s="141"/>
      <c r="G20" s="141"/>
      <c r="H20" s="141"/>
      <c r="I20" s="142"/>
    </row>
    <row r="21" spans="4:9" hidden="1" x14ac:dyDescent="0.25">
      <c r="E21" s="98" t="s">
        <v>99</v>
      </c>
      <c r="F21" s="98" t="s">
        <v>100</v>
      </c>
      <c r="G21" s="98" t="s">
        <v>101</v>
      </c>
      <c r="H21" s="98" t="s">
        <v>102</v>
      </c>
      <c r="I21" s="98" t="s">
        <v>43</v>
      </c>
    </row>
    <row r="22" spans="4:9" hidden="1" x14ac:dyDescent="0.25">
      <c r="E22" s="98">
        <f>+'Empresas con Ptos de Venta'!O46</f>
        <v>0</v>
      </c>
      <c r="F22" s="98">
        <f>+'Empresas Comercializadoras'!O46</f>
        <v>15</v>
      </c>
      <c r="G22" s="98">
        <f>+'Empresas Productoras'!O46</f>
        <v>0</v>
      </c>
      <c r="H22" s="98">
        <f>+'Empresas de Servicios'!O46</f>
        <v>0</v>
      </c>
      <c r="I22" s="98">
        <f>SUM(E22:H22)</f>
        <v>15</v>
      </c>
    </row>
    <row r="23" spans="4:9" ht="15.75" thickTop="1" x14ac:dyDescent="0.25"/>
  </sheetData>
  <sheetProtection password="DC75" sheet="1" objects="1" scenarios="1"/>
  <mergeCells count="1">
    <mergeCell ref="E3:H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1:J18"/>
  <sheetViews>
    <sheetView workbookViewId="0"/>
  </sheetViews>
  <sheetFormatPr baseColWidth="10" defaultColWidth="11.42578125" defaultRowHeight="15" x14ac:dyDescent="0.25"/>
  <cols>
    <col min="1" max="16384" width="11.42578125" style="98"/>
  </cols>
  <sheetData>
    <row r="1" spans="3:10" ht="15.75" thickBot="1" x14ac:dyDescent="0.3"/>
    <row r="2" spans="3:10" ht="16.5" thickTop="1" thickBot="1" x14ac:dyDescent="0.3">
      <c r="C2" s="144"/>
      <c r="D2" s="145"/>
      <c r="E2" s="145"/>
      <c r="F2" s="145"/>
      <c r="G2" s="145"/>
      <c r="H2" s="145"/>
      <c r="I2" s="145"/>
      <c r="J2" s="146"/>
    </row>
    <row r="3" spans="3:10" ht="24" thickBot="1" x14ac:dyDescent="0.4">
      <c r="C3" s="147"/>
      <c r="D3" s="235" t="s">
        <v>103</v>
      </c>
      <c r="E3" s="236"/>
      <c r="F3" s="236"/>
      <c r="G3" s="236"/>
      <c r="H3" s="236"/>
      <c r="I3" s="237"/>
      <c r="J3" s="148"/>
    </row>
    <row r="4" spans="3:10" x14ac:dyDescent="0.25">
      <c r="C4" s="147"/>
      <c r="J4" s="148"/>
    </row>
    <row r="5" spans="3:10" ht="15" customHeight="1" x14ac:dyDescent="0.25">
      <c r="C5" s="147"/>
      <c r="D5" s="234" t="s">
        <v>104</v>
      </c>
      <c r="E5" s="234"/>
      <c r="F5" s="234"/>
      <c r="G5" s="234"/>
      <c r="H5" s="234"/>
      <c r="I5" s="234"/>
      <c r="J5" s="148"/>
    </row>
    <row r="6" spans="3:10" ht="15" customHeight="1" x14ac:dyDescent="0.25">
      <c r="C6" s="147"/>
      <c r="D6" s="234"/>
      <c r="E6" s="234"/>
      <c r="F6" s="234"/>
      <c r="G6" s="234"/>
      <c r="H6" s="234"/>
      <c r="I6" s="234"/>
      <c r="J6" s="148"/>
    </row>
    <row r="7" spans="3:10" ht="15" customHeight="1" x14ac:dyDescent="0.25">
      <c r="C7" s="147"/>
      <c r="D7" s="234"/>
      <c r="E7" s="234"/>
      <c r="F7" s="234"/>
      <c r="G7" s="234"/>
      <c r="H7" s="234"/>
      <c r="I7" s="234"/>
      <c r="J7" s="148"/>
    </row>
    <row r="8" spans="3:10" ht="15" customHeight="1" x14ac:dyDescent="0.25">
      <c r="C8" s="147"/>
      <c r="D8" s="234"/>
      <c r="E8" s="234"/>
      <c r="F8" s="234"/>
      <c r="G8" s="234"/>
      <c r="H8" s="234"/>
      <c r="I8" s="234"/>
      <c r="J8" s="148"/>
    </row>
    <row r="9" spans="3:10" ht="15" customHeight="1" x14ac:dyDescent="0.25">
      <c r="C9" s="147"/>
      <c r="D9" s="234"/>
      <c r="E9" s="234"/>
      <c r="F9" s="234"/>
      <c r="G9" s="234"/>
      <c r="H9" s="234"/>
      <c r="I9" s="234"/>
      <c r="J9" s="148"/>
    </row>
    <row r="10" spans="3:10" ht="15" customHeight="1" x14ac:dyDescent="0.25">
      <c r="C10" s="147"/>
      <c r="D10" s="165" t="s">
        <v>105</v>
      </c>
      <c r="E10" s="165"/>
      <c r="F10" s="165"/>
      <c r="G10" s="165"/>
      <c r="H10" s="165"/>
      <c r="I10" s="165"/>
      <c r="J10" s="148"/>
    </row>
    <row r="11" spans="3:10" x14ac:dyDescent="0.25">
      <c r="C11" s="147"/>
      <c r="D11" s="165"/>
      <c r="E11" s="165"/>
      <c r="F11" s="165"/>
      <c r="G11" s="165"/>
      <c r="H11" s="165"/>
      <c r="I11" s="165"/>
      <c r="J11" s="148"/>
    </row>
    <row r="12" spans="3:10" x14ac:dyDescent="0.25">
      <c r="C12" s="147"/>
      <c r="D12" s="165"/>
      <c r="E12" s="165"/>
      <c r="F12" s="165"/>
      <c r="G12" s="165"/>
      <c r="H12" s="165"/>
      <c r="I12" s="165"/>
      <c r="J12" s="148"/>
    </row>
    <row r="13" spans="3:10" x14ac:dyDescent="0.25">
      <c r="C13" s="147"/>
      <c r="D13" s="165"/>
      <c r="E13" s="165"/>
      <c r="F13" s="165"/>
      <c r="G13" s="165"/>
      <c r="H13" s="165"/>
      <c r="I13" s="165"/>
      <c r="J13" s="148"/>
    </row>
    <row r="14" spans="3:10" x14ac:dyDescent="0.25">
      <c r="C14" s="147"/>
      <c r="J14" s="148"/>
    </row>
    <row r="15" spans="3:10" x14ac:dyDescent="0.25">
      <c r="C15" s="147"/>
      <c r="J15" s="148"/>
    </row>
    <row r="16" spans="3:10" x14ac:dyDescent="0.25">
      <c r="C16" s="147"/>
      <c r="J16" s="148"/>
    </row>
    <row r="17" spans="3:10" ht="15.75" thickBot="1" x14ac:dyDescent="0.3">
      <c r="C17" s="149"/>
      <c r="D17" s="150"/>
      <c r="E17" s="150"/>
      <c r="F17" s="150"/>
      <c r="G17" s="150"/>
      <c r="H17" s="150"/>
      <c r="I17" s="150"/>
      <c r="J17" s="151"/>
    </row>
    <row r="18" spans="3:10" ht="15.75" thickTop="1" x14ac:dyDescent="0.25"/>
  </sheetData>
  <mergeCells count="3">
    <mergeCell ref="D5:I9"/>
    <mergeCell ref="D10:I13"/>
    <mergeCell ref="D3:I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1:J19"/>
  <sheetViews>
    <sheetView workbookViewId="0"/>
  </sheetViews>
  <sheetFormatPr baseColWidth="10" defaultColWidth="11.42578125" defaultRowHeight="15" x14ac:dyDescent="0.25"/>
  <cols>
    <col min="1" max="16384" width="11.42578125" style="98"/>
  </cols>
  <sheetData>
    <row r="1" spans="3:10" ht="12" customHeight="1" thickBot="1" x14ac:dyDescent="0.3"/>
    <row r="2" spans="3:10" ht="16.5" thickTop="1" thickBot="1" x14ac:dyDescent="0.3">
      <c r="C2" s="144"/>
      <c r="D2" s="145"/>
      <c r="E2" s="145"/>
      <c r="F2" s="145"/>
      <c r="G2" s="145"/>
      <c r="H2" s="145"/>
      <c r="I2" s="145"/>
      <c r="J2" s="146"/>
    </row>
    <row r="3" spans="3:10" ht="24" thickBot="1" x14ac:dyDescent="0.4">
      <c r="C3" s="147"/>
      <c r="D3" s="235" t="s">
        <v>106</v>
      </c>
      <c r="E3" s="236"/>
      <c r="F3" s="236"/>
      <c r="G3" s="236"/>
      <c r="H3" s="236"/>
      <c r="I3" s="237"/>
      <c r="J3" s="148"/>
    </row>
    <row r="4" spans="3:10" x14ac:dyDescent="0.25">
      <c r="C4" s="147"/>
      <c r="J4" s="148"/>
    </row>
    <row r="5" spans="3:10" ht="15" customHeight="1" x14ac:dyDescent="0.25">
      <c r="C5" s="147"/>
      <c r="D5" s="234" t="s">
        <v>107</v>
      </c>
      <c r="E5" s="234"/>
      <c r="F5" s="234"/>
      <c r="G5" s="234"/>
      <c r="H5" s="234"/>
      <c r="I5" s="234"/>
      <c r="J5" s="148"/>
    </row>
    <row r="6" spans="3:10" ht="15" customHeight="1" x14ac:dyDescent="0.25">
      <c r="C6" s="147"/>
      <c r="D6" s="234"/>
      <c r="E6" s="234"/>
      <c r="F6" s="234"/>
      <c r="G6" s="234"/>
      <c r="H6" s="234"/>
      <c r="I6" s="234"/>
      <c r="J6" s="148"/>
    </row>
    <row r="7" spans="3:10" ht="15" customHeight="1" x14ac:dyDescent="0.25">
      <c r="C7" s="147"/>
      <c r="D7" s="234"/>
      <c r="E7" s="234"/>
      <c r="F7" s="234"/>
      <c r="G7" s="234"/>
      <c r="H7" s="234"/>
      <c r="I7" s="234"/>
      <c r="J7" s="148"/>
    </row>
    <row r="8" spans="3:10" ht="15" customHeight="1" x14ac:dyDescent="0.25">
      <c r="C8" s="147"/>
      <c r="D8" s="234"/>
      <c r="E8" s="234"/>
      <c r="F8" s="234"/>
      <c r="G8" s="234"/>
      <c r="H8" s="234"/>
      <c r="I8" s="234"/>
      <c r="J8" s="148"/>
    </row>
    <row r="9" spans="3:10" ht="15" customHeight="1" x14ac:dyDescent="0.25">
      <c r="C9" s="147"/>
      <c r="D9" s="234"/>
      <c r="E9" s="234"/>
      <c r="F9" s="234"/>
      <c r="G9" s="234"/>
      <c r="H9" s="234"/>
      <c r="I9" s="234"/>
      <c r="J9" s="148"/>
    </row>
    <row r="10" spans="3:10" ht="15" customHeight="1" x14ac:dyDescent="0.25">
      <c r="C10" s="147"/>
      <c r="D10" s="152"/>
      <c r="E10" s="152"/>
      <c r="F10" s="152"/>
      <c r="G10" s="152"/>
      <c r="H10" s="152"/>
      <c r="I10" s="152"/>
      <c r="J10" s="148"/>
    </row>
    <row r="11" spans="3:10" ht="15" customHeight="1" x14ac:dyDescent="0.25">
      <c r="C11" s="147"/>
      <c r="D11" s="165" t="s">
        <v>105</v>
      </c>
      <c r="E11" s="165"/>
      <c r="F11" s="165"/>
      <c r="G11" s="165"/>
      <c r="H11" s="165"/>
      <c r="I11" s="165"/>
      <c r="J11" s="148"/>
    </row>
    <row r="12" spans="3:10" x14ac:dyDescent="0.25">
      <c r="C12" s="147"/>
      <c r="D12" s="165"/>
      <c r="E12" s="165"/>
      <c r="F12" s="165"/>
      <c r="G12" s="165"/>
      <c r="H12" s="165"/>
      <c r="I12" s="165"/>
      <c r="J12" s="148"/>
    </row>
    <row r="13" spans="3:10" x14ac:dyDescent="0.25">
      <c r="C13" s="147"/>
      <c r="D13" s="165"/>
      <c r="E13" s="165"/>
      <c r="F13" s="165"/>
      <c r="G13" s="165"/>
      <c r="H13" s="165"/>
      <c r="I13" s="165"/>
      <c r="J13" s="148"/>
    </row>
    <row r="14" spans="3:10" x14ac:dyDescent="0.25">
      <c r="C14" s="147"/>
      <c r="D14" s="165"/>
      <c r="E14" s="165"/>
      <c r="F14" s="165"/>
      <c r="G14" s="165"/>
      <c r="H14" s="165"/>
      <c r="I14" s="165"/>
      <c r="J14" s="148"/>
    </row>
    <row r="15" spans="3:10" x14ac:dyDescent="0.25">
      <c r="C15" s="147"/>
      <c r="J15" s="148"/>
    </row>
    <row r="16" spans="3:10" x14ac:dyDescent="0.25">
      <c r="C16" s="147"/>
      <c r="J16" s="148"/>
    </row>
    <row r="17" spans="3:10" x14ac:dyDescent="0.25">
      <c r="C17" s="147"/>
      <c r="J17" s="148"/>
    </row>
    <row r="18" spans="3:10" ht="15.75" thickBot="1" x14ac:dyDescent="0.3">
      <c r="C18" s="149"/>
      <c r="D18" s="150"/>
      <c r="E18" s="150"/>
      <c r="F18" s="150"/>
      <c r="G18" s="150"/>
      <c r="H18" s="150"/>
      <c r="I18" s="150"/>
      <c r="J18" s="151"/>
    </row>
    <row r="19" spans="3:10" ht="15.75" thickTop="1" x14ac:dyDescent="0.25"/>
  </sheetData>
  <mergeCells count="3">
    <mergeCell ref="D3:I3"/>
    <mergeCell ref="D5:I9"/>
    <mergeCell ref="D11:I1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1:J19"/>
  <sheetViews>
    <sheetView workbookViewId="0"/>
  </sheetViews>
  <sheetFormatPr baseColWidth="10" defaultColWidth="11.42578125" defaultRowHeight="15" x14ac:dyDescent="0.25"/>
  <cols>
    <col min="1" max="16384" width="11.42578125" style="98"/>
  </cols>
  <sheetData>
    <row r="1" spans="3:10" ht="12" customHeight="1" thickBot="1" x14ac:dyDescent="0.3"/>
    <row r="2" spans="3:10" ht="16.5" thickTop="1" thickBot="1" x14ac:dyDescent="0.3">
      <c r="C2" s="144"/>
      <c r="D2" s="145"/>
      <c r="E2" s="145"/>
      <c r="F2" s="145"/>
      <c r="G2" s="145"/>
      <c r="H2" s="145"/>
      <c r="I2" s="145"/>
      <c r="J2" s="146"/>
    </row>
    <row r="3" spans="3:10" ht="24" thickBot="1" x14ac:dyDescent="0.4">
      <c r="C3" s="147"/>
      <c r="D3" s="235" t="s">
        <v>108</v>
      </c>
      <c r="E3" s="236"/>
      <c r="F3" s="236"/>
      <c r="G3" s="236"/>
      <c r="H3" s="236"/>
      <c r="I3" s="237"/>
      <c r="J3" s="148"/>
    </row>
    <row r="4" spans="3:10" x14ac:dyDescent="0.25">
      <c r="C4" s="147"/>
      <c r="J4" s="148"/>
    </row>
    <row r="5" spans="3:10" ht="15" customHeight="1" x14ac:dyDescent="0.25">
      <c r="C5" s="147"/>
      <c r="D5" s="234" t="s">
        <v>109</v>
      </c>
      <c r="E5" s="234"/>
      <c r="F5" s="234"/>
      <c r="G5" s="234"/>
      <c r="H5" s="234"/>
      <c r="I5" s="234"/>
      <c r="J5" s="148"/>
    </row>
    <row r="6" spans="3:10" ht="15" customHeight="1" x14ac:dyDescent="0.25">
      <c r="C6" s="147"/>
      <c r="D6" s="234"/>
      <c r="E6" s="234"/>
      <c r="F6" s="234"/>
      <c r="G6" s="234"/>
      <c r="H6" s="234"/>
      <c r="I6" s="234"/>
      <c r="J6" s="148"/>
    </row>
    <row r="7" spans="3:10" ht="15" customHeight="1" x14ac:dyDescent="0.25">
      <c r="C7" s="147"/>
      <c r="D7" s="234"/>
      <c r="E7" s="234"/>
      <c r="F7" s="234"/>
      <c r="G7" s="234"/>
      <c r="H7" s="234"/>
      <c r="I7" s="234"/>
      <c r="J7" s="148"/>
    </row>
    <row r="8" spans="3:10" ht="15" customHeight="1" x14ac:dyDescent="0.25">
      <c r="C8" s="147"/>
      <c r="D8" s="234"/>
      <c r="E8" s="234"/>
      <c r="F8" s="234"/>
      <c r="G8" s="234"/>
      <c r="H8" s="234"/>
      <c r="I8" s="234"/>
      <c r="J8" s="148"/>
    </row>
    <row r="9" spans="3:10" ht="15" customHeight="1" x14ac:dyDescent="0.25">
      <c r="C9" s="147"/>
      <c r="D9" s="234"/>
      <c r="E9" s="234"/>
      <c r="F9" s="234"/>
      <c r="G9" s="234"/>
      <c r="H9" s="234"/>
      <c r="I9" s="234"/>
      <c r="J9" s="148"/>
    </row>
    <row r="10" spans="3:10" ht="15" customHeight="1" x14ac:dyDescent="0.25">
      <c r="C10" s="147"/>
      <c r="D10" s="152"/>
      <c r="E10" s="152"/>
      <c r="F10" s="152"/>
      <c r="G10" s="152"/>
      <c r="H10" s="152"/>
      <c r="I10" s="152"/>
      <c r="J10" s="148"/>
    </row>
    <row r="11" spans="3:10" ht="15" customHeight="1" x14ac:dyDescent="0.25">
      <c r="C11" s="147"/>
      <c r="D11" s="165" t="s">
        <v>105</v>
      </c>
      <c r="E11" s="165"/>
      <c r="F11" s="165"/>
      <c r="G11" s="165"/>
      <c r="H11" s="165"/>
      <c r="I11" s="165"/>
      <c r="J11" s="148"/>
    </row>
    <row r="12" spans="3:10" x14ac:dyDescent="0.25">
      <c r="C12" s="147"/>
      <c r="D12" s="165"/>
      <c r="E12" s="165"/>
      <c r="F12" s="165"/>
      <c r="G12" s="165"/>
      <c r="H12" s="165"/>
      <c r="I12" s="165"/>
      <c r="J12" s="148"/>
    </row>
    <row r="13" spans="3:10" x14ac:dyDescent="0.25">
      <c r="C13" s="147"/>
      <c r="D13" s="165"/>
      <c r="E13" s="165"/>
      <c r="F13" s="165"/>
      <c r="G13" s="165"/>
      <c r="H13" s="165"/>
      <c r="I13" s="165"/>
      <c r="J13" s="148"/>
    </row>
    <row r="14" spans="3:10" x14ac:dyDescent="0.25">
      <c r="C14" s="147"/>
      <c r="D14" s="165"/>
      <c r="E14" s="165"/>
      <c r="F14" s="165"/>
      <c r="G14" s="165"/>
      <c r="H14" s="165"/>
      <c r="I14" s="165"/>
      <c r="J14" s="148"/>
    </row>
    <row r="15" spans="3:10" x14ac:dyDescent="0.25">
      <c r="C15" s="147"/>
      <c r="J15" s="148"/>
    </row>
    <row r="16" spans="3:10" x14ac:dyDescent="0.25">
      <c r="C16" s="147"/>
      <c r="J16" s="148"/>
    </row>
    <row r="17" spans="3:10" x14ac:dyDescent="0.25">
      <c r="C17" s="147"/>
      <c r="J17" s="148"/>
    </row>
    <row r="18" spans="3:10" ht="15.75" thickBot="1" x14ac:dyDescent="0.3">
      <c r="C18" s="149"/>
      <c r="D18" s="150"/>
      <c r="E18" s="150"/>
      <c r="F18" s="150"/>
      <c r="G18" s="150"/>
      <c r="H18" s="150"/>
      <c r="I18" s="150"/>
      <c r="J18" s="151"/>
    </row>
    <row r="19" spans="3:10" ht="15.75" thickTop="1" x14ac:dyDescent="0.25"/>
  </sheetData>
  <mergeCells count="3">
    <mergeCell ref="D3:I3"/>
    <mergeCell ref="D5:I9"/>
    <mergeCell ref="D11:I1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1:J19"/>
  <sheetViews>
    <sheetView workbookViewId="0"/>
  </sheetViews>
  <sheetFormatPr baseColWidth="10" defaultColWidth="11.42578125" defaultRowHeight="15" x14ac:dyDescent="0.25"/>
  <cols>
    <col min="1" max="16384" width="11.42578125" style="98"/>
  </cols>
  <sheetData>
    <row r="1" spans="3:10" ht="12" customHeight="1" thickBot="1" x14ac:dyDescent="0.3"/>
    <row r="2" spans="3:10" ht="16.5" thickTop="1" thickBot="1" x14ac:dyDescent="0.3">
      <c r="C2" s="144"/>
      <c r="D2" s="145"/>
      <c r="E2" s="145"/>
      <c r="F2" s="145"/>
      <c r="G2" s="145"/>
      <c r="H2" s="145"/>
      <c r="I2" s="145"/>
      <c r="J2" s="146"/>
    </row>
    <row r="3" spans="3:10" ht="24" thickBot="1" x14ac:dyDescent="0.4">
      <c r="C3" s="147"/>
      <c r="D3" s="235" t="s">
        <v>110</v>
      </c>
      <c r="E3" s="236"/>
      <c r="F3" s="236"/>
      <c r="G3" s="236"/>
      <c r="H3" s="236"/>
      <c r="I3" s="237"/>
      <c r="J3" s="148"/>
    </row>
    <row r="4" spans="3:10" x14ac:dyDescent="0.25">
      <c r="C4" s="147"/>
      <c r="J4" s="148"/>
    </row>
    <row r="5" spans="3:10" ht="15" customHeight="1" x14ac:dyDescent="0.25">
      <c r="C5" s="147"/>
      <c r="D5" s="234" t="s">
        <v>111</v>
      </c>
      <c r="E5" s="234"/>
      <c r="F5" s="234"/>
      <c r="G5" s="234"/>
      <c r="H5" s="234"/>
      <c r="I5" s="234"/>
      <c r="J5" s="148"/>
    </row>
    <row r="6" spans="3:10" ht="15" customHeight="1" x14ac:dyDescent="0.25">
      <c r="C6" s="147"/>
      <c r="D6" s="234"/>
      <c r="E6" s="234"/>
      <c r="F6" s="234"/>
      <c r="G6" s="234"/>
      <c r="H6" s="234"/>
      <c r="I6" s="234"/>
      <c r="J6" s="148"/>
    </row>
    <row r="7" spans="3:10" ht="15" customHeight="1" x14ac:dyDescent="0.25">
      <c r="C7" s="147"/>
      <c r="D7" s="234"/>
      <c r="E7" s="234"/>
      <c r="F7" s="234"/>
      <c r="G7" s="234"/>
      <c r="H7" s="234"/>
      <c r="I7" s="234"/>
      <c r="J7" s="148"/>
    </row>
    <row r="8" spans="3:10" ht="15" customHeight="1" x14ac:dyDescent="0.25">
      <c r="C8" s="147"/>
      <c r="D8" s="234"/>
      <c r="E8" s="234"/>
      <c r="F8" s="234"/>
      <c r="G8" s="234"/>
      <c r="H8" s="234"/>
      <c r="I8" s="234"/>
      <c r="J8" s="148"/>
    </row>
    <row r="9" spans="3:10" ht="15" customHeight="1" x14ac:dyDescent="0.25">
      <c r="C9" s="147"/>
      <c r="D9" s="234"/>
      <c r="E9" s="234"/>
      <c r="F9" s="234"/>
      <c r="G9" s="234"/>
      <c r="H9" s="234"/>
      <c r="I9" s="234"/>
      <c r="J9" s="148"/>
    </row>
    <row r="10" spans="3:10" ht="15" customHeight="1" x14ac:dyDescent="0.25">
      <c r="C10" s="147"/>
      <c r="D10" s="152"/>
      <c r="E10" s="152"/>
      <c r="F10" s="152"/>
      <c r="G10" s="152"/>
      <c r="H10" s="152"/>
      <c r="I10" s="152"/>
      <c r="J10" s="148"/>
    </row>
    <row r="11" spans="3:10" ht="15" customHeight="1" x14ac:dyDescent="0.25">
      <c r="C11" s="147"/>
      <c r="D11" s="165" t="s">
        <v>105</v>
      </c>
      <c r="E11" s="165"/>
      <c r="F11" s="165"/>
      <c r="G11" s="165"/>
      <c r="H11" s="165"/>
      <c r="I11" s="165"/>
      <c r="J11" s="148"/>
    </row>
    <row r="12" spans="3:10" x14ac:dyDescent="0.25">
      <c r="C12" s="147"/>
      <c r="D12" s="165"/>
      <c r="E12" s="165"/>
      <c r="F12" s="165"/>
      <c r="G12" s="165"/>
      <c r="H12" s="165"/>
      <c r="I12" s="165"/>
      <c r="J12" s="148"/>
    </row>
    <row r="13" spans="3:10" x14ac:dyDescent="0.25">
      <c r="C13" s="147"/>
      <c r="D13" s="165"/>
      <c r="E13" s="165"/>
      <c r="F13" s="165"/>
      <c r="G13" s="165"/>
      <c r="H13" s="165"/>
      <c r="I13" s="165"/>
      <c r="J13" s="148"/>
    </row>
    <row r="14" spans="3:10" x14ac:dyDescent="0.25">
      <c r="C14" s="147"/>
      <c r="D14" s="165"/>
      <c r="E14" s="165"/>
      <c r="F14" s="165"/>
      <c r="G14" s="165"/>
      <c r="H14" s="165"/>
      <c r="I14" s="165"/>
      <c r="J14" s="148"/>
    </row>
    <row r="15" spans="3:10" x14ac:dyDescent="0.25">
      <c r="C15" s="147"/>
      <c r="J15" s="148"/>
    </row>
    <row r="16" spans="3:10" x14ac:dyDescent="0.25">
      <c r="C16" s="147"/>
      <c r="J16" s="148"/>
    </row>
    <row r="17" spans="3:10" x14ac:dyDescent="0.25">
      <c r="C17" s="147"/>
      <c r="J17" s="148"/>
    </row>
    <row r="18" spans="3:10" ht="15.75" thickBot="1" x14ac:dyDescent="0.3">
      <c r="C18" s="149"/>
      <c r="D18" s="150"/>
      <c r="E18" s="150"/>
      <c r="F18" s="150"/>
      <c r="G18" s="150"/>
      <c r="H18" s="150"/>
      <c r="I18" s="150"/>
      <c r="J18" s="151"/>
    </row>
    <row r="19" spans="3:10" ht="15.75" thickTop="1" x14ac:dyDescent="0.25"/>
  </sheetData>
  <mergeCells count="3">
    <mergeCell ref="D3:I3"/>
    <mergeCell ref="D5:I9"/>
    <mergeCell ref="D11:I1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B1:O90"/>
  <sheetViews>
    <sheetView zoomScale="60" zoomScaleNormal="60" workbookViewId="0"/>
  </sheetViews>
  <sheetFormatPr baseColWidth="10" defaultColWidth="11.42578125" defaultRowHeight="15" x14ac:dyDescent="0.25"/>
  <cols>
    <col min="1" max="1" width="4.28515625" style="3" customWidth="1"/>
    <col min="2" max="2" width="4.7109375" style="3" customWidth="1"/>
    <col min="3" max="7" width="11.42578125" style="3"/>
    <col min="8" max="8" width="65" style="3" customWidth="1"/>
    <col min="9" max="9" width="26.140625" style="4" customWidth="1"/>
    <col min="10" max="10" width="21.140625" style="4" customWidth="1"/>
    <col min="11" max="11" width="17.140625" style="4" customWidth="1"/>
    <col min="12" max="12" width="21" style="4" customWidth="1"/>
    <col min="13" max="13" width="15.5703125" style="62" customWidth="1"/>
    <col min="14" max="14" width="11.42578125" style="3"/>
    <col min="15" max="15" width="0" style="3" hidden="1" customWidth="1"/>
    <col min="16" max="16384" width="11.42578125" style="3"/>
  </cols>
  <sheetData>
    <row r="1" spans="2:15" ht="15.75" thickBot="1" x14ac:dyDescent="0.3"/>
    <row r="2" spans="2:15" x14ac:dyDescent="0.25">
      <c r="B2" s="16" t="s">
        <v>13</v>
      </c>
      <c r="C2" s="5"/>
      <c r="D2" s="5"/>
      <c r="E2" s="5"/>
      <c r="F2" s="5"/>
      <c r="G2" s="5"/>
      <c r="H2" s="5"/>
      <c r="I2" s="6"/>
      <c r="J2" s="6"/>
      <c r="K2" s="6"/>
      <c r="L2" s="6"/>
      <c r="M2" s="63"/>
    </row>
    <row r="3" spans="2:15" ht="15.75" thickBot="1" x14ac:dyDescent="0.3">
      <c r="B3" s="8"/>
      <c r="M3" s="64"/>
    </row>
    <row r="4" spans="2:15" ht="24" thickBot="1" x14ac:dyDescent="0.4">
      <c r="B4" s="8"/>
      <c r="C4" s="176" t="s">
        <v>112</v>
      </c>
      <c r="D4" s="177"/>
      <c r="E4" s="177"/>
      <c r="F4" s="177"/>
      <c r="G4" s="177"/>
      <c r="H4" s="177"/>
      <c r="I4" s="177"/>
      <c r="J4" s="177"/>
      <c r="K4" s="177"/>
      <c r="L4" s="178"/>
      <c r="M4" s="64"/>
    </row>
    <row r="5" spans="2:15" ht="24" thickBot="1" x14ac:dyDescent="0.4">
      <c r="B5" s="8"/>
      <c r="C5" s="10"/>
      <c r="D5" s="10"/>
      <c r="E5" s="10"/>
      <c r="F5" s="10"/>
      <c r="G5" s="10"/>
      <c r="H5" s="10"/>
      <c r="I5" s="10"/>
      <c r="J5" s="10"/>
      <c r="K5" s="10"/>
      <c r="L5" s="10"/>
      <c r="M5" s="64"/>
    </row>
    <row r="6" spans="2:15" ht="23.25" customHeight="1" x14ac:dyDescent="0.25">
      <c r="B6" s="8"/>
      <c r="C6" s="179" t="s">
        <v>104</v>
      </c>
      <c r="D6" s="180"/>
      <c r="E6" s="180"/>
      <c r="F6" s="180"/>
      <c r="G6" s="180"/>
      <c r="H6" s="180"/>
      <c r="I6" s="180"/>
      <c r="J6" s="180"/>
      <c r="K6" s="180"/>
      <c r="L6" s="181"/>
      <c r="M6" s="64"/>
    </row>
    <row r="7" spans="2:15" ht="23.25" customHeight="1" x14ac:dyDescent="0.25">
      <c r="B7" s="8"/>
      <c r="C7" s="182"/>
      <c r="D7" s="183"/>
      <c r="E7" s="183"/>
      <c r="F7" s="183"/>
      <c r="G7" s="183"/>
      <c r="H7" s="183"/>
      <c r="I7" s="183"/>
      <c r="J7" s="183"/>
      <c r="K7" s="183"/>
      <c r="L7" s="184"/>
      <c r="M7" s="64"/>
    </row>
    <row r="8" spans="2:15" ht="15.75" thickBot="1" x14ac:dyDescent="0.3">
      <c r="B8" s="8"/>
      <c r="C8" s="185"/>
      <c r="D8" s="186"/>
      <c r="E8" s="186"/>
      <c r="F8" s="186"/>
      <c r="G8" s="186"/>
      <c r="H8" s="186"/>
      <c r="I8" s="186"/>
      <c r="J8" s="186"/>
      <c r="K8" s="186"/>
      <c r="L8" s="187"/>
      <c r="M8" s="64"/>
    </row>
    <row r="9" spans="2:15" ht="23.25" x14ac:dyDescent="0.25">
      <c r="B9" s="8"/>
      <c r="C9" s="11"/>
      <c r="D9" s="11"/>
      <c r="E9" s="11"/>
      <c r="F9" s="11"/>
      <c r="G9" s="11"/>
      <c r="H9" s="11"/>
      <c r="I9" s="11"/>
      <c r="J9" s="11"/>
      <c r="K9" s="11"/>
      <c r="L9" s="11"/>
      <c r="M9" s="64"/>
    </row>
    <row r="10" spans="2:15" ht="15.75" thickBot="1" x14ac:dyDescent="0.3">
      <c r="B10" s="8"/>
      <c r="M10" s="64"/>
    </row>
    <row r="11" spans="2:15" x14ac:dyDescent="0.25">
      <c r="B11" s="8"/>
      <c r="C11" s="219" t="s">
        <v>16</v>
      </c>
      <c r="D11" s="216" t="s">
        <v>17</v>
      </c>
      <c r="E11" s="216"/>
      <c r="F11" s="216"/>
      <c r="G11" s="216"/>
      <c r="H11" s="216"/>
      <c r="I11" s="214" t="s">
        <v>18</v>
      </c>
      <c r="J11" s="214"/>
      <c r="K11" s="214"/>
      <c r="L11" s="215"/>
      <c r="M11" s="64"/>
    </row>
    <row r="12" spans="2:15" x14ac:dyDescent="0.25">
      <c r="B12" s="8"/>
      <c r="C12" s="220"/>
      <c r="D12" s="217"/>
      <c r="E12" s="217"/>
      <c r="F12" s="217"/>
      <c r="G12" s="217"/>
      <c r="H12" s="217"/>
      <c r="I12" s="1" t="s">
        <v>19</v>
      </c>
      <c r="J12" s="1" t="s">
        <v>20</v>
      </c>
      <c r="K12" s="1" t="s">
        <v>21</v>
      </c>
      <c r="L12" s="2" t="s">
        <v>22</v>
      </c>
      <c r="M12" s="64"/>
    </row>
    <row r="13" spans="2:15" ht="15" customHeight="1" x14ac:dyDescent="0.25">
      <c r="B13" s="8"/>
      <c r="C13" s="220"/>
      <c r="D13" s="217"/>
      <c r="E13" s="217"/>
      <c r="F13" s="217"/>
      <c r="G13" s="217"/>
      <c r="H13" s="217"/>
      <c r="I13" s="224" t="s">
        <v>23</v>
      </c>
      <c r="J13" s="224" t="s">
        <v>24</v>
      </c>
      <c r="K13" s="224" t="s">
        <v>25</v>
      </c>
      <c r="L13" s="226" t="s">
        <v>26</v>
      </c>
      <c r="M13" s="172"/>
    </row>
    <row r="14" spans="2:15" x14ac:dyDescent="0.25">
      <c r="B14" s="8"/>
      <c r="C14" s="220"/>
      <c r="D14" s="217"/>
      <c r="E14" s="217"/>
      <c r="F14" s="217"/>
      <c r="G14" s="217"/>
      <c r="H14" s="217"/>
      <c r="I14" s="224"/>
      <c r="J14" s="224"/>
      <c r="K14" s="224"/>
      <c r="L14" s="226"/>
      <c r="M14" s="172"/>
    </row>
    <row r="15" spans="2:15" ht="31.5" customHeight="1" thickBot="1" x14ac:dyDescent="0.3">
      <c r="B15" s="8"/>
      <c r="C15" s="221"/>
      <c r="D15" s="218"/>
      <c r="E15" s="218"/>
      <c r="F15" s="218"/>
      <c r="G15" s="218"/>
      <c r="H15" s="218"/>
      <c r="I15" s="225"/>
      <c r="J15" s="225"/>
      <c r="K15" s="225"/>
      <c r="L15" s="227"/>
      <c r="M15" s="65"/>
    </row>
    <row r="16" spans="2:15" ht="32.1" customHeight="1" x14ac:dyDescent="0.25">
      <c r="B16" s="8"/>
      <c r="C16" s="229">
        <v>1</v>
      </c>
      <c r="D16" s="228" t="s">
        <v>113</v>
      </c>
      <c r="E16" s="228"/>
      <c r="F16" s="228"/>
      <c r="G16" s="228"/>
      <c r="H16" s="228"/>
      <c r="I16" s="222"/>
      <c r="J16" s="222"/>
      <c r="K16" s="222"/>
      <c r="L16" s="230"/>
      <c r="M16" s="172" t="str">
        <f>+IF(O16&gt;1,"SOLO SE ACEPTA UNA SOLA CALIFICACIÓN",IF(O16&lt;1,"DEBE CALIFICAR LA VARIABLE","OK"))</f>
        <v>DEBE CALIFICAR LA VARIABLE</v>
      </c>
      <c r="O16" s="60">
        <f>SUM(I16:L17)</f>
        <v>0</v>
      </c>
    </row>
    <row r="17" spans="2:15" ht="32.1" customHeight="1" thickBot="1" x14ac:dyDescent="0.3">
      <c r="B17" s="8"/>
      <c r="C17" s="208"/>
      <c r="D17" s="209"/>
      <c r="E17" s="209"/>
      <c r="F17" s="209"/>
      <c r="G17" s="209"/>
      <c r="H17" s="209"/>
      <c r="I17" s="223"/>
      <c r="J17" s="223"/>
      <c r="K17" s="223"/>
      <c r="L17" s="231"/>
      <c r="M17" s="172"/>
      <c r="O17" s="61"/>
    </row>
    <row r="18" spans="2:15" ht="32.1" customHeight="1" x14ac:dyDescent="0.25">
      <c r="B18" s="8"/>
      <c r="C18" s="208">
        <v>2</v>
      </c>
      <c r="D18" s="209" t="s">
        <v>114</v>
      </c>
      <c r="E18" s="209"/>
      <c r="F18" s="209"/>
      <c r="G18" s="209"/>
      <c r="H18" s="209"/>
      <c r="I18" s="188"/>
      <c r="J18" s="188"/>
      <c r="K18" s="188"/>
      <c r="L18" s="190"/>
      <c r="M18" s="172" t="str">
        <f t="shared" ref="M18" si="0">+IF(O18&gt;1,"SOLO SE ACEPTA UNA SOLA CALIFICACIÓN",IF(O18&lt;1,"DEBE CALIFICAR LA VARIABLE","OK"))</f>
        <v>DEBE CALIFICAR LA VARIABLE</v>
      </c>
      <c r="O18" s="173">
        <f t="shared" ref="O18" si="1">SUM(I18:L19)</f>
        <v>0</v>
      </c>
    </row>
    <row r="19" spans="2:15" ht="32.1" customHeight="1" thickBot="1" x14ac:dyDescent="0.3">
      <c r="B19" s="8"/>
      <c r="C19" s="208"/>
      <c r="D19" s="209"/>
      <c r="E19" s="209"/>
      <c r="F19" s="209"/>
      <c r="G19" s="209"/>
      <c r="H19" s="209"/>
      <c r="I19" s="189"/>
      <c r="J19" s="189"/>
      <c r="K19" s="189"/>
      <c r="L19" s="191"/>
      <c r="M19" s="172"/>
      <c r="O19" s="174"/>
    </row>
    <row r="20" spans="2:15" ht="32.1" customHeight="1" x14ac:dyDescent="0.25">
      <c r="B20" s="8"/>
      <c r="C20" s="208">
        <v>3</v>
      </c>
      <c r="D20" s="209" t="s">
        <v>115</v>
      </c>
      <c r="E20" s="209"/>
      <c r="F20" s="209"/>
      <c r="G20" s="209"/>
      <c r="H20" s="209"/>
      <c r="I20" s="188"/>
      <c r="J20" s="188"/>
      <c r="K20" s="188"/>
      <c r="L20" s="190"/>
      <c r="M20" s="172" t="str">
        <f t="shared" ref="M20" si="2">+IF(O20&gt;1,"SOLO SE ACEPTA UNA SOLA CALIFICACIÓN",IF(O20&lt;1,"DEBE CALIFICAR LA VARIABLE","OK"))</f>
        <v>DEBE CALIFICAR LA VARIABLE</v>
      </c>
      <c r="O20" s="173">
        <f t="shared" ref="O20" si="3">SUM(I20:L21)</f>
        <v>0</v>
      </c>
    </row>
    <row r="21" spans="2:15" ht="32.1" customHeight="1" thickBot="1" x14ac:dyDescent="0.3">
      <c r="B21" s="8"/>
      <c r="C21" s="208"/>
      <c r="D21" s="209"/>
      <c r="E21" s="209"/>
      <c r="F21" s="209"/>
      <c r="G21" s="209"/>
      <c r="H21" s="209"/>
      <c r="I21" s="189"/>
      <c r="J21" s="189"/>
      <c r="K21" s="189"/>
      <c r="L21" s="191"/>
      <c r="M21" s="172"/>
      <c r="O21" s="174"/>
    </row>
    <row r="22" spans="2:15" ht="32.1" customHeight="1" x14ac:dyDescent="0.25">
      <c r="B22" s="8"/>
      <c r="C22" s="208">
        <v>4</v>
      </c>
      <c r="D22" s="209" t="s">
        <v>116</v>
      </c>
      <c r="E22" s="209"/>
      <c r="F22" s="209"/>
      <c r="G22" s="209"/>
      <c r="H22" s="209"/>
      <c r="I22" s="188"/>
      <c r="J22" s="188"/>
      <c r="K22" s="188"/>
      <c r="L22" s="190"/>
      <c r="M22" s="172" t="str">
        <f t="shared" ref="M22" si="4">+IF(O22&gt;1,"SOLO SE ACEPTA UNA SOLA CALIFICACIÓN",IF(O22&lt;1,"DEBE CALIFICAR LA VARIABLE","OK"))</f>
        <v>DEBE CALIFICAR LA VARIABLE</v>
      </c>
      <c r="O22" s="173">
        <f t="shared" ref="O22" si="5">SUM(I22:L23)</f>
        <v>0</v>
      </c>
    </row>
    <row r="23" spans="2:15" ht="32.1" customHeight="1" thickBot="1" x14ac:dyDescent="0.3">
      <c r="B23" s="8"/>
      <c r="C23" s="208"/>
      <c r="D23" s="209"/>
      <c r="E23" s="209"/>
      <c r="F23" s="209"/>
      <c r="G23" s="209"/>
      <c r="H23" s="209"/>
      <c r="I23" s="189"/>
      <c r="J23" s="189"/>
      <c r="K23" s="189"/>
      <c r="L23" s="191"/>
      <c r="M23" s="172"/>
      <c r="O23" s="174"/>
    </row>
    <row r="24" spans="2:15" ht="32.1" customHeight="1" x14ac:dyDescent="0.25">
      <c r="B24" s="8"/>
      <c r="C24" s="208">
        <v>5</v>
      </c>
      <c r="D24" s="209" t="s">
        <v>117</v>
      </c>
      <c r="E24" s="209"/>
      <c r="F24" s="209"/>
      <c r="G24" s="209"/>
      <c r="H24" s="209"/>
      <c r="I24" s="188"/>
      <c r="J24" s="188"/>
      <c r="K24" s="188"/>
      <c r="L24" s="190"/>
      <c r="M24" s="172" t="str">
        <f t="shared" ref="M24" si="6">+IF(O24&gt;1,"SOLO SE ACEPTA UNA SOLA CALIFICACIÓN",IF(O24&lt;1,"DEBE CALIFICAR LA VARIABLE","OK"))</f>
        <v>DEBE CALIFICAR LA VARIABLE</v>
      </c>
      <c r="O24" s="173">
        <f t="shared" ref="O24" si="7">SUM(I24:L25)</f>
        <v>0</v>
      </c>
    </row>
    <row r="25" spans="2:15" ht="32.1" customHeight="1" thickBot="1" x14ac:dyDescent="0.3">
      <c r="B25" s="8"/>
      <c r="C25" s="208"/>
      <c r="D25" s="209"/>
      <c r="E25" s="209"/>
      <c r="F25" s="209"/>
      <c r="G25" s="209"/>
      <c r="H25" s="209"/>
      <c r="I25" s="189"/>
      <c r="J25" s="189"/>
      <c r="K25" s="189"/>
      <c r="L25" s="191"/>
      <c r="M25" s="172"/>
      <c r="O25" s="174"/>
    </row>
    <row r="26" spans="2:15" ht="32.1" customHeight="1" x14ac:dyDescent="0.25">
      <c r="B26" s="8"/>
      <c r="C26" s="208">
        <v>6</v>
      </c>
      <c r="D26" s="209" t="s">
        <v>118</v>
      </c>
      <c r="E26" s="209"/>
      <c r="F26" s="209"/>
      <c r="G26" s="209"/>
      <c r="H26" s="209"/>
      <c r="I26" s="188"/>
      <c r="J26" s="188"/>
      <c r="K26" s="188"/>
      <c r="L26" s="190"/>
      <c r="M26" s="172" t="str">
        <f t="shared" ref="M26" si="8">+IF(O26&gt;1,"SOLO SE ACEPTA UNA SOLA CALIFICACIÓN",IF(O26&lt;1,"DEBE CALIFICAR LA VARIABLE","OK"))</f>
        <v>DEBE CALIFICAR LA VARIABLE</v>
      </c>
      <c r="O26" s="173">
        <f t="shared" ref="O26" si="9">SUM(I26:L27)</f>
        <v>0</v>
      </c>
    </row>
    <row r="27" spans="2:15" ht="32.1" customHeight="1" thickBot="1" x14ac:dyDescent="0.3">
      <c r="B27" s="8"/>
      <c r="C27" s="208"/>
      <c r="D27" s="209"/>
      <c r="E27" s="209"/>
      <c r="F27" s="209"/>
      <c r="G27" s="209"/>
      <c r="H27" s="209"/>
      <c r="I27" s="189"/>
      <c r="J27" s="189"/>
      <c r="K27" s="189"/>
      <c r="L27" s="191"/>
      <c r="M27" s="172"/>
      <c r="O27" s="174"/>
    </row>
    <row r="28" spans="2:15" ht="32.1" customHeight="1" x14ac:dyDescent="0.25">
      <c r="B28" s="8"/>
      <c r="C28" s="208">
        <v>7</v>
      </c>
      <c r="D28" s="209" t="s">
        <v>119</v>
      </c>
      <c r="E28" s="209"/>
      <c r="F28" s="209"/>
      <c r="G28" s="209"/>
      <c r="H28" s="209"/>
      <c r="I28" s="188"/>
      <c r="J28" s="188"/>
      <c r="K28" s="188"/>
      <c r="L28" s="190"/>
      <c r="M28" s="172" t="str">
        <f t="shared" ref="M28" si="10">+IF(O28&gt;1,"SOLO SE ACEPTA UNA SOLA CALIFICACIÓN",IF(O28&lt;1,"DEBE CALIFICAR LA VARIABLE","OK"))</f>
        <v>DEBE CALIFICAR LA VARIABLE</v>
      </c>
      <c r="O28" s="173">
        <f t="shared" ref="O28" si="11">SUM(I28:L29)</f>
        <v>0</v>
      </c>
    </row>
    <row r="29" spans="2:15" ht="32.1" customHeight="1" thickBot="1" x14ac:dyDescent="0.3">
      <c r="B29" s="8"/>
      <c r="C29" s="208"/>
      <c r="D29" s="209"/>
      <c r="E29" s="209"/>
      <c r="F29" s="209"/>
      <c r="G29" s="209"/>
      <c r="H29" s="209"/>
      <c r="I29" s="189"/>
      <c r="J29" s="189"/>
      <c r="K29" s="189"/>
      <c r="L29" s="191"/>
      <c r="M29" s="172"/>
      <c r="O29" s="174"/>
    </row>
    <row r="30" spans="2:15" ht="32.1" customHeight="1" x14ac:dyDescent="0.25">
      <c r="B30" s="8"/>
      <c r="C30" s="208">
        <v>8</v>
      </c>
      <c r="D30" s="209" t="s">
        <v>120</v>
      </c>
      <c r="E30" s="209"/>
      <c r="F30" s="209"/>
      <c r="G30" s="209"/>
      <c r="H30" s="209"/>
      <c r="I30" s="188"/>
      <c r="J30" s="188"/>
      <c r="K30" s="188"/>
      <c r="L30" s="190"/>
      <c r="M30" s="172" t="str">
        <f t="shared" ref="M30" si="12">+IF(O30&gt;1,"SOLO SE ACEPTA UNA SOLA CALIFICACIÓN",IF(O30&lt;1,"DEBE CALIFICAR LA VARIABLE","OK"))</f>
        <v>DEBE CALIFICAR LA VARIABLE</v>
      </c>
      <c r="O30" s="173">
        <f t="shared" ref="O30" si="13">SUM(I30:L31)</f>
        <v>0</v>
      </c>
    </row>
    <row r="31" spans="2:15" ht="32.1" customHeight="1" thickBot="1" x14ac:dyDescent="0.3">
      <c r="B31" s="8"/>
      <c r="C31" s="208"/>
      <c r="D31" s="209"/>
      <c r="E31" s="209"/>
      <c r="F31" s="209"/>
      <c r="G31" s="209"/>
      <c r="H31" s="209"/>
      <c r="I31" s="189"/>
      <c r="J31" s="189"/>
      <c r="K31" s="189"/>
      <c r="L31" s="191"/>
      <c r="M31" s="172"/>
      <c r="O31" s="174"/>
    </row>
    <row r="32" spans="2:15" ht="32.1" customHeight="1" x14ac:dyDescent="0.25">
      <c r="B32" s="8"/>
      <c r="C32" s="208">
        <v>9</v>
      </c>
      <c r="D32" s="209" t="s">
        <v>121</v>
      </c>
      <c r="E32" s="209"/>
      <c r="F32" s="209"/>
      <c r="G32" s="209"/>
      <c r="H32" s="209"/>
      <c r="I32" s="188"/>
      <c r="J32" s="188"/>
      <c r="K32" s="188"/>
      <c r="L32" s="190"/>
      <c r="M32" s="172" t="str">
        <f t="shared" ref="M32" si="14">+IF(O32&gt;1,"SOLO SE ACEPTA UNA SOLA CALIFICACIÓN",IF(O32&lt;1,"DEBE CALIFICAR LA VARIABLE","OK"))</f>
        <v>DEBE CALIFICAR LA VARIABLE</v>
      </c>
      <c r="O32" s="173">
        <f t="shared" ref="O32" si="15">SUM(I32:L33)</f>
        <v>0</v>
      </c>
    </row>
    <row r="33" spans="2:15" ht="32.1" customHeight="1" thickBot="1" x14ac:dyDescent="0.3">
      <c r="B33" s="8"/>
      <c r="C33" s="208"/>
      <c r="D33" s="209"/>
      <c r="E33" s="209"/>
      <c r="F33" s="209"/>
      <c r="G33" s="209"/>
      <c r="H33" s="209"/>
      <c r="I33" s="189"/>
      <c r="J33" s="189"/>
      <c r="K33" s="189"/>
      <c r="L33" s="191"/>
      <c r="M33" s="172"/>
      <c r="O33" s="174"/>
    </row>
    <row r="34" spans="2:15" ht="32.1" customHeight="1" x14ac:dyDescent="0.25">
      <c r="B34" s="8"/>
      <c r="C34" s="208">
        <v>10</v>
      </c>
      <c r="D34" s="209" t="s">
        <v>122</v>
      </c>
      <c r="E34" s="209"/>
      <c r="F34" s="209"/>
      <c r="G34" s="209"/>
      <c r="H34" s="209"/>
      <c r="I34" s="188"/>
      <c r="J34" s="188"/>
      <c r="K34" s="188"/>
      <c r="L34" s="190"/>
      <c r="M34" s="172" t="str">
        <f t="shared" ref="M34" si="16">+IF(O34&gt;1,"SOLO SE ACEPTA UNA SOLA CALIFICACIÓN",IF(O34&lt;1,"DEBE CALIFICAR LA VARIABLE","OK"))</f>
        <v>DEBE CALIFICAR LA VARIABLE</v>
      </c>
      <c r="O34" s="173">
        <f t="shared" ref="O34" si="17">SUM(I34:L35)</f>
        <v>0</v>
      </c>
    </row>
    <row r="35" spans="2:15" ht="32.1" customHeight="1" thickBot="1" x14ac:dyDescent="0.3">
      <c r="B35" s="8"/>
      <c r="C35" s="208"/>
      <c r="D35" s="209"/>
      <c r="E35" s="209"/>
      <c r="F35" s="209"/>
      <c r="G35" s="209"/>
      <c r="H35" s="209"/>
      <c r="I35" s="189"/>
      <c r="J35" s="189"/>
      <c r="K35" s="189"/>
      <c r="L35" s="191"/>
      <c r="M35" s="172"/>
      <c r="O35" s="174"/>
    </row>
    <row r="36" spans="2:15" ht="32.1" customHeight="1" x14ac:dyDescent="0.25">
      <c r="B36" s="8"/>
      <c r="C36" s="208">
        <v>11</v>
      </c>
      <c r="D36" s="209" t="s">
        <v>123</v>
      </c>
      <c r="E36" s="209"/>
      <c r="F36" s="209"/>
      <c r="G36" s="209"/>
      <c r="H36" s="209"/>
      <c r="I36" s="188"/>
      <c r="J36" s="188"/>
      <c r="K36" s="188"/>
      <c r="L36" s="190"/>
      <c r="M36" s="172" t="str">
        <f t="shared" ref="M36" si="18">+IF(O36&gt;1,"SOLO SE ACEPTA UNA SOLA CALIFICACIÓN",IF(O36&lt;1,"DEBE CALIFICAR LA VARIABLE","OK"))</f>
        <v>DEBE CALIFICAR LA VARIABLE</v>
      </c>
      <c r="O36" s="173">
        <f t="shared" ref="O36" si="19">SUM(I36:L37)</f>
        <v>0</v>
      </c>
    </row>
    <row r="37" spans="2:15" ht="32.1" customHeight="1" thickBot="1" x14ac:dyDescent="0.3">
      <c r="B37" s="8"/>
      <c r="C37" s="208"/>
      <c r="D37" s="209"/>
      <c r="E37" s="209"/>
      <c r="F37" s="209"/>
      <c r="G37" s="209"/>
      <c r="H37" s="209"/>
      <c r="I37" s="189"/>
      <c r="J37" s="189"/>
      <c r="K37" s="189"/>
      <c r="L37" s="191"/>
      <c r="M37" s="172"/>
      <c r="O37" s="174"/>
    </row>
    <row r="38" spans="2:15" ht="32.1" customHeight="1" x14ac:dyDescent="0.25">
      <c r="B38" s="8"/>
      <c r="C38" s="208">
        <v>12</v>
      </c>
      <c r="D38" s="209" t="s">
        <v>124</v>
      </c>
      <c r="E38" s="209"/>
      <c r="F38" s="209"/>
      <c r="G38" s="209"/>
      <c r="H38" s="209"/>
      <c r="I38" s="188"/>
      <c r="J38" s="188"/>
      <c r="K38" s="188"/>
      <c r="L38" s="190"/>
      <c r="M38" s="172" t="str">
        <f t="shared" ref="M38" si="20">+IF(O38&gt;1,"SOLO SE ACEPTA UNA SOLA CALIFICACIÓN",IF(O38&lt;1,"DEBE CALIFICAR LA VARIABLE","OK"))</f>
        <v>DEBE CALIFICAR LA VARIABLE</v>
      </c>
      <c r="O38" s="173">
        <f t="shared" ref="O38" si="21">SUM(I38:L39)</f>
        <v>0</v>
      </c>
    </row>
    <row r="39" spans="2:15" ht="32.1" customHeight="1" thickBot="1" x14ac:dyDescent="0.3">
      <c r="B39" s="8"/>
      <c r="C39" s="208"/>
      <c r="D39" s="209"/>
      <c r="E39" s="209"/>
      <c r="F39" s="209"/>
      <c r="G39" s="209"/>
      <c r="H39" s="209"/>
      <c r="I39" s="189"/>
      <c r="J39" s="189"/>
      <c r="K39" s="189"/>
      <c r="L39" s="191"/>
      <c r="M39" s="172"/>
      <c r="O39" s="174"/>
    </row>
    <row r="40" spans="2:15" ht="32.1" customHeight="1" x14ac:dyDescent="0.25">
      <c r="B40" s="8"/>
      <c r="C40" s="208">
        <v>13</v>
      </c>
      <c r="D40" s="209" t="s">
        <v>125</v>
      </c>
      <c r="E40" s="209"/>
      <c r="F40" s="209"/>
      <c r="G40" s="209"/>
      <c r="H40" s="209"/>
      <c r="I40" s="188"/>
      <c r="J40" s="188"/>
      <c r="K40" s="188"/>
      <c r="L40" s="190"/>
      <c r="M40" s="172" t="str">
        <f t="shared" ref="M40" si="22">+IF(O40&gt;1,"SOLO SE ACEPTA UNA SOLA CALIFICACIÓN",IF(O40&lt;1,"DEBE CALIFICAR LA VARIABLE","OK"))</f>
        <v>DEBE CALIFICAR LA VARIABLE</v>
      </c>
      <c r="O40" s="173">
        <f t="shared" ref="O40" si="23">SUM(I40:L41)</f>
        <v>0</v>
      </c>
    </row>
    <row r="41" spans="2:15" ht="32.1" customHeight="1" thickBot="1" x14ac:dyDescent="0.3">
      <c r="B41" s="8"/>
      <c r="C41" s="208"/>
      <c r="D41" s="209"/>
      <c r="E41" s="209"/>
      <c r="F41" s="209"/>
      <c r="G41" s="209"/>
      <c r="H41" s="209"/>
      <c r="I41" s="189"/>
      <c r="J41" s="189"/>
      <c r="K41" s="189"/>
      <c r="L41" s="191"/>
      <c r="M41" s="172"/>
      <c r="O41" s="174"/>
    </row>
    <row r="42" spans="2:15" ht="32.1" customHeight="1" x14ac:dyDescent="0.25">
      <c r="B42" s="8"/>
      <c r="C42" s="208">
        <v>14</v>
      </c>
      <c r="D42" s="209" t="s">
        <v>126</v>
      </c>
      <c r="E42" s="209"/>
      <c r="F42" s="209"/>
      <c r="G42" s="209"/>
      <c r="H42" s="209"/>
      <c r="I42" s="188"/>
      <c r="J42" s="188"/>
      <c r="K42" s="188"/>
      <c r="L42" s="190"/>
      <c r="M42" s="172" t="str">
        <f t="shared" ref="M42" si="24">+IF(O42&gt;1,"SOLO SE ACEPTA UNA SOLA CALIFICACIÓN",IF(O42&lt;1,"DEBE CALIFICAR LA VARIABLE","OK"))</f>
        <v>DEBE CALIFICAR LA VARIABLE</v>
      </c>
      <c r="O42" s="173">
        <f t="shared" ref="O42" si="25">SUM(I42:L43)</f>
        <v>0</v>
      </c>
    </row>
    <row r="43" spans="2:15" ht="32.1" customHeight="1" thickBot="1" x14ac:dyDescent="0.3">
      <c r="B43" s="8"/>
      <c r="C43" s="208"/>
      <c r="D43" s="209"/>
      <c r="E43" s="209"/>
      <c r="F43" s="209"/>
      <c r="G43" s="209"/>
      <c r="H43" s="209"/>
      <c r="I43" s="189"/>
      <c r="J43" s="189"/>
      <c r="K43" s="189"/>
      <c r="L43" s="191"/>
      <c r="M43" s="172"/>
      <c r="O43" s="174"/>
    </row>
    <row r="44" spans="2:15" ht="32.1" customHeight="1" x14ac:dyDescent="0.25">
      <c r="B44" s="8"/>
      <c r="C44" s="208">
        <v>15</v>
      </c>
      <c r="D44" s="209" t="s">
        <v>127</v>
      </c>
      <c r="E44" s="209"/>
      <c r="F44" s="209"/>
      <c r="G44" s="209"/>
      <c r="H44" s="209"/>
      <c r="I44" s="188"/>
      <c r="J44" s="188"/>
      <c r="K44" s="188"/>
      <c r="L44" s="190"/>
      <c r="M44" s="172" t="str">
        <f t="shared" ref="M44" si="26">+IF(O44&gt;1,"SOLO SE ACEPTA UNA SOLA CALIFICACIÓN",IF(O44&lt;1,"DEBE CALIFICAR LA VARIABLE","OK"))</f>
        <v>DEBE CALIFICAR LA VARIABLE</v>
      </c>
      <c r="O44" s="173">
        <f t="shared" ref="O44" si="27">SUM(I44:L45)</f>
        <v>0</v>
      </c>
    </row>
    <row r="45" spans="2:15" ht="32.1" customHeight="1" thickBot="1" x14ac:dyDescent="0.3">
      <c r="B45" s="8"/>
      <c r="C45" s="212"/>
      <c r="D45" s="213"/>
      <c r="E45" s="213"/>
      <c r="F45" s="213"/>
      <c r="G45" s="213"/>
      <c r="H45" s="213"/>
      <c r="I45" s="202"/>
      <c r="J45" s="202"/>
      <c r="K45" s="202"/>
      <c r="L45" s="203"/>
      <c r="M45" s="172"/>
      <c r="O45" s="174"/>
    </row>
    <row r="46" spans="2:15" ht="60.75" customHeight="1" thickTop="1" x14ac:dyDescent="0.25">
      <c r="B46" s="8"/>
      <c r="C46" s="204" t="s">
        <v>42</v>
      </c>
      <c r="D46" s="205"/>
      <c r="E46" s="205"/>
      <c r="F46" s="205"/>
      <c r="G46" s="205"/>
      <c r="H46" s="205"/>
      <c r="I46" s="192">
        <f>SUM(I16:I45)</f>
        <v>0</v>
      </c>
      <c r="J46" s="192">
        <f t="shared" ref="J46:L46" si="28">SUM(J16:J45)</f>
        <v>0</v>
      </c>
      <c r="K46" s="192">
        <f t="shared" si="28"/>
        <v>0</v>
      </c>
      <c r="L46" s="194">
        <f t="shared" si="28"/>
        <v>0</v>
      </c>
      <c r="M46" s="172" t="str">
        <f>+IF(O46&gt;15,"EXISTEN VARIABLES CALIFICADAS DOS O MAS VECES ",IF(O46&lt;15,"FALTAN VARIABLES POR EVALUAR","OK"))</f>
        <v>FALTAN VARIABLES POR EVALUAR</v>
      </c>
      <c r="O46" s="173">
        <f t="shared" ref="O46" si="29">SUM(I46:L47)</f>
        <v>0</v>
      </c>
    </row>
    <row r="47" spans="2:15" x14ac:dyDescent="0.25">
      <c r="B47" s="8"/>
      <c r="C47" s="206"/>
      <c r="D47" s="207"/>
      <c r="E47" s="207"/>
      <c r="F47" s="207"/>
      <c r="G47" s="207"/>
      <c r="H47" s="207"/>
      <c r="I47" s="193"/>
      <c r="J47" s="193"/>
      <c r="K47" s="193"/>
      <c r="L47" s="195"/>
      <c r="M47" s="172"/>
      <c r="O47" s="175"/>
    </row>
    <row r="48" spans="2:15" x14ac:dyDescent="0.25">
      <c r="B48" s="8"/>
      <c r="C48" s="206" t="s">
        <v>43</v>
      </c>
      <c r="D48" s="207"/>
      <c r="E48" s="207"/>
      <c r="F48" s="207"/>
      <c r="G48" s="207"/>
      <c r="H48" s="207"/>
      <c r="I48" s="196">
        <f>+(I46*1)+(J46*2)+(K46*3)+(L46*4)</f>
        <v>0</v>
      </c>
      <c r="J48" s="197"/>
      <c r="K48" s="197"/>
      <c r="L48" s="198"/>
      <c r="M48" s="64"/>
    </row>
    <row r="49" spans="2:13" ht="15.75" customHeight="1" thickBot="1" x14ac:dyDescent="0.3">
      <c r="B49" s="8"/>
      <c r="C49" s="210"/>
      <c r="D49" s="211"/>
      <c r="E49" s="211"/>
      <c r="F49" s="211"/>
      <c r="G49" s="211"/>
      <c r="H49" s="211"/>
      <c r="I49" s="199"/>
      <c r="J49" s="200"/>
      <c r="K49" s="200"/>
      <c r="L49" s="201"/>
      <c r="M49" s="64"/>
    </row>
    <row r="50" spans="2:13" x14ac:dyDescent="0.25">
      <c r="B50" s="8"/>
      <c r="M50" s="64"/>
    </row>
    <row r="51" spans="2:13" ht="15.75" thickBot="1" x14ac:dyDescent="0.3">
      <c r="B51" s="12"/>
      <c r="C51" s="13"/>
      <c r="D51" s="13"/>
      <c r="E51" s="13"/>
      <c r="F51" s="13"/>
      <c r="G51" s="13"/>
      <c r="H51" s="13"/>
      <c r="I51" s="14"/>
      <c r="J51" s="14"/>
      <c r="K51" s="14"/>
      <c r="L51" s="14"/>
      <c r="M51" s="66"/>
    </row>
    <row r="53" spans="2:13" ht="15" hidden="1" customHeight="1" x14ac:dyDescent="0.25">
      <c r="I53" s="17">
        <f>+I48</f>
        <v>0</v>
      </c>
    </row>
    <row r="54" spans="2:13" ht="15" hidden="1" customHeight="1" x14ac:dyDescent="0.25"/>
    <row r="55" spans="2:13" ht="15" hidden="1" customHeight="1" x14ac:dyDescent="0.25"/>
    <row r="56" spans="2:13" ht="15" hidden="1" customHeight="1" x14ac:dyDescent="0.25"/>
    <row r="57" spans="2:13" ht="15" hidden="1" customHeight="1" x14ac:dyDescent="0.25"/>
    <row r="58" spans="2:13" ht="15" hidden="1" customHeight="1" x14ac:dyDescent="0.25"/>
    <row r="59" spans="2:13" ht="15" hidden="1" customHeight="1" x14ac:dyDescent="0.25"/>
    <row r="60" spans="2:13" ht="15" hidden="1" customHeight="1" x14ac:dyDescent="0.25"/>
    <row r="61" spans="2:13" ht="15" hidden="1" customHeight="1" x14ac:dyDescent="0.25"/>
    <row r="62" spans="2:13" ht="15" hidden="1" customHeight="1" x14ac:dyDescent="0.25"/>
    <row r="63" spans="2:13" ht="15" hidden="1" customHeight="1" x14ac:dyDescent="0.25"/>
    <row r="64" spans="2:13" ht="15" hidden="1" customHeight="1" x14ac:dyDescent="0.25"/>
    <row r="65" spans="3:5" s="3" customFormat="1" ht="15" hidden="1" customHeight="1" x14ac:dyDescent="0.25"/>
    <row r="66" spans="3:5" s="3" customFormat="1" ht="15" hidden="1" customHeight="1" x14ac:dyDescent="0.25"/>
    <row r="67" spans="3:5" s="3" customFormat="1" ht="15" hidden="1" customHeight="1" x14ac:dyDescent="0.25"/>
    <row r="68" spans="3:5" s="3" customFormat="1" ht="15.75" hidden="1" customHeight="1" thickBot="1" x14ac:dyDescent="0.3"/>
    <row r="69" spans="3:5" s="3" customFormat="1" ht="15.75" hidden="1" customHeight="1" thickBot="1" x14ac:dyDescent="0.3">
      <c r="C69" s="37" t="s">
        <v>44</v>
      </c>
      <c r="D69" s="38" t="s">
        <v>45</v>
      </c>
      <c r="E69" s="39" t="s">
        <v>46</v>
      </c>
    </row>
    <row r="70" spans="3:5" s="3" customFormat="1" ht="15" hidden="1" customHeight="1" x14ac:dyDescent="0.25">
      <c r="C70" s="34">
        <v>1</v>
      </c>
      <c r="D70" s="35">
        <f>+I16</f>
        <v>0</v>
      </c>
      <c r="E70" s="36">
        <f>+J16</f>
        <v>0</v>
      </c>
    </row>
    <row r="71" spans="3:5" s="3" customFormat="1" ht="15" hidden="1" customHeight="1" x14ac:dyDescent="0.25">
      <c r="C71" s="31">
        <v>2</v>
      </c>
      <c r="D71" s="22">
        <f t="shared" ref="D71:E84" si="30">+I17</f>
        <v>0</v>
      </c>
      <c r="E71" s="24">
        <f t="shared" si="30"/>
        <v>0</v>
      </c>
    </row>
    <row r="72" spans="3:5" s="3" customFormat="1" ht="15" hidden="1" customHeight="1" x14ac:dyDescent="0.25">
      <c r="C72" s="31">
        <v>3</v>
      </c>
      <c r="D72" s="22">
        <f t="shared" si="30"/>
        <v>0</v>
      </c>
      <c r="E72" s="24">
        <f t="shared" si="30"/>
        <v>0</v>
      </c>
    </row>
    <row r="73" spans="3:5" s="3" customFormat="1" ht="15" hidden="1" customHeight="1" x14ac:dyDescent="0.25">
      <c r="C73" s="31">
        <v>4</v>
      </c>
      <c r="D73" s="22">
        <f t="shared" si="30"/>
        <v>0</v>
      </c>
      <c r="E73" s="24">
        <f t="shared" si="30"/>
        <v>0</v>
      </c>
    </row>
    <row r="74" spans="3:5" s="3" customFormat="1" ht="15" hidden="1" customHeight="1" x14ac:dyDescent="0.25">
      <c r="C74" s="31">
        <v>5</v>
      </c>
      <c r="D74" s="22">
        <f t="shared" si="30"/>
        <v>0</v>
      </c>
      <c r="E74" s="24">
        <f t="shared" si="30"/>
        <v>0</v>
      </c>
    </row>
    <row r="75" spans="3:5" s="3" customFormat="1" ht="15" hidden="1" customHeight="1" x14ac:dyDescent="0.25">
      <c r="C75" s="31">
        <v>6</v>
      </c>
      <c r="D75" s="22">
        <f t="shared" si="30"/>
        <v>0</v>
      </c>
      <c r="E75" s="24">
        <f t="shared" si="30"/>
        <v>0</v>
      </c>
    </row>
    <row r="76" spans="3:5" s="3" customFormat="1" ht="15" hidden="1" customHeight="1" x14ac:dyDescent="0.25">
      <c r="C76" s="31">
        <v>7</v>
      </c>
      <c r="D76" s="22">
        <f t="shared" si="30"/>
        <v>0</v>
      </c>
      <c r="E76" s="24">
        <f t="shared" si="30"/>
        <v>0</v>
      </c>
    </row>
    <row r="77" spans="3:5" s="3" customFormat="1" ht="15" hidden="1" customHeight="1" x14ac:dyDescent="0.25">
      <c r="C77" s="31">
        <v>8</v>
      </c>
      <c r="D77" s="22">
        <f t="shared" si="30"/>
        <v>0</v>
      </c>
      <c r="E77" s="24">
        <f t="shared" si="30"/>
        <v>0</v>
      </c>
    </row>
    <row r="78" spans="3:5" s="3" customFormat="1" ht="15" hidden="1" customHeight="1" x14ac:dyDescent="0.25">
      <c r="C78" s="31">
        <v>9</v>
      </c>
      <c r="D78" s="22">
        <f t="shared" si="30"/>
        <v>0</v>
      </c>
      <c r="E78" s="24">
        <f t="shared" si="30"/>
        <v>0</v>
      </c>
    </row>
    <row r="79" spans="3:5" s="3" customFormat="1" ht="15" hidden="1" customHeight="1" x14ac:dyDescent="0.25">
      <c r="C79" s="31">
        <v>10</v>
      </c>
      <c r="D79" s="22">
        <f t="shared" si="30"/>
        <v>0</v>
      </c>
      <c r="E79" s="24">
        <f t="shared" si="30"/>
        <v>0</v>
      </c>
    </row>
    <row r="80" spans="3:5" s="3" customFormat="1" ht="15" hidden="1" customHeight="1" x14ac:dyDescent="0.25">
      <c r="C80" s="31">
        <v>11</v>
      </c>
      <c r="D80" s="22">
        <f t="shared" si="30"/>
        <v>0</v>
      </c>
      <c r="E80" s="24">
        <f t="shared" si="30"/>
        <v>0</v>
      </c>
    </row>
    <row r="81" spans="3:5" s="3" customFormat="1" ht="15" hidden="1" customHeight="1" x14ac:dyDescent="0.25">
      <c r="C81" s="31">
        <v>12</v>
      </c>
      <c r="D81" s="22">
        <f t="shared" si="30"/>
        <v>0</v>
      </c>
      <c r="E81" s="24">
        <f t="shared" si="30"/>
        <v>0</v>
      </c>
    </row>
    <row r="82" spans="3:5" s="3" customFormat="1" ht="15" hidden="1" customHeight="1" x14ac:dyDescent="0.25">
      <c r="C82" s="31">
        <v>13</v>
      </c>
      <c r="D82" s="22">
        <f t="shared" si="30"/>
        <v>0</v>
      </c>
      <c r="E82" s="24">
        <f t="shared" si="30"/>
        <v>0</v>
      </c>
    </row>
    <row r="83" spans="3:5" s="3" customFormat="1" ht="15" hidden="1" customHeight="1" x14ac:dyDescent="0.25">
      <c r="C83" s="31">
        <v>14</v>
      </c>
      <c r="D83" s="22">
        <f t="shared" si="30"/>
        <v>0</v>
      </c>
      <c r="E83" s="24">
        <f t="shared" si="30"/>
        <v>0</v>
      </c>
    </row>
    <row r="84" spans="3:5" s="3" customFormat="1" ht="15.75" hidden="1" customHeight="1" thickBot="1" x14ac:dyDescent="0.3">
      <c r="C84" s="32">
        <v>15</v>
      </c>
      <c r="D84" s="33">
        <f t="shared" si="30"/>
        <v>0</v>
      </c>
      <c r="E84" s="25">
        <f t="shared" si="30"/>
        <v>0</v>
      </c>
    </row>
    <row r="85" spans="3:5" s="3" customFormat="1" ht="15" hidden="1" customHeight="1" x14ac:dyDescent="0.25"/>
    <row r="86" spans="3:5" s="3" customFormat="1" ht="15" hidden="1" customHeight="1" x14ac:dyDescent="0.25"/>
    <row r="87" spans="3:5" s="3" customFormat="1" ht="15" hidden="1" customHeight="1" x14ac:dyDescent="0.25"/>
    <row r="88" spans="3:5" s="3" customFormat="1" ht="15" hidden="1" customHeight="1" x14ac:dyDescent="0.25"/>
    <row r="89" spans="3:5" s="3" customFormat="1" ht="15" hidden="1" customHeight="1" x14ac:dyDescent="0.25"/>
    <row r="90" spans="3:5" s="3" customFormat="1" ht="15" hidden="1" customHeight="1" x14ac:dyDescent="0.25"/>
  </sheetData>
  <sheetProtection password="DC75" sheet="1" objects="1" scenarios="1"/>
  <mergeCells count="138">
    <mergeCell ref="C16:C17"/>
    <mergeCell ref="I16:I17"/>
    <mergeCell ref="J16:J17"/>
    <mergeCell ref="K16:K17"/>
    <mergeCell ref="L16:L17"/>
    <mergeCell ref="D16:H17"/>
    <mergeCell ref="D18:H19"/>
    <mergeCell ref="C4:L4"/>
    <mergeCell ref="C6:L8"/>
    <mergeCell ref="C11:C15"/>
    <mergeCell ref="D11:H15"/>
    <mergeCell ref="I11:L11"/>
    <mergeCell ref="I13:I15"/>
    <mergeCell ref="J13:J15"/>
    <mergeCell ref="K13:K15"/>
    <mergeCell ref="L13:L15"/>
    <mergeCell ref="C20:C21"/>
    <mergeCell ref="I20:I21"/>
    <mergeCell ref="J20:J21"/>
    <mergeCell ref="K20:K21"/>
    <mergeCell ref="L20:L21"/>
    <mergeCell ref="D20:H21"/>
    <mergeCell ref="D22:H23"/>
    <mergeCell ref="C18:C19"/>
    <mergeCell ref="I18:I19"/>
    <mergeCell ref="J18:J19"/>
    <mergeCell ref="K18:K19"/>
    <mergeCell ref="L18:L19"/>
    <mergeCell ref="C24:C25"/>
    <mergeCell ref="I24:I25"/>
    <mergeCell ref="J24:J25"/>
    <mergeCell ref="K24:K25"/>
    <mergeCell ref="L24:L25"/>
    <mergeCell ref="D24:H25"/>
    <mergeCell ref="D26:H27"/>
    <mergeCell ref="C22:C23"/>
    <mergeCell ref="I22:I23"/>
    <mergeCell ref="J22:J23"/>
    <mergeCell ref="K22:K23"/>
    <mergeCell ref="L22:L23"/>
    <mergeCell ref="C28:C29"/>
    <mergeCell ref="I28:I29"/>
    <mergeCell ref="J28:J29"/>
    <mergeCell ref="K28:K29"/>
    <mergeCell ref="L28:L29"/>
    <mergeCell ref="D30:H31"/>
    <mergeCell ref="D28:H29"/>
    <mergeCell ref="C26:C27"/>
    <mergeCell ref="I26:I27"/>
    <mergeCell ref="J26:J27"/>
    <mergeCell ref="K26:K27"/>
    <mergeCell ref="L26:L27"/>
    <mergeCell ref="C32:C33"/>
    <mergeCell ref="I32:I33"/>
    <mergeCell ref="J32:J33"/>
    <mergeCell ref="K32:K33"/>
    <mergeCell ref="L32:L33"/>
    <mergeCell ref="D32:H33"/>
    <mergeCell ref="D34:H35"/>
    <mergeCell ref="C30:C31"/>
    <mergeCell ref="I30:I31"/>
    <mergeCell ref="J30:J31"/>
    <mergeCell ref="K30:K31"/>
    <mergeCell ref="L30:L31"/>
    <mergeCell ref="C36:C37"/>
    <mergeCell ref="I36:I37"/>
    <mergeCell ref="J36:J37"/>
    <mergeCell ref="K36:K37"/>
    <mergeCell ref="L36:L37"/>
    <mergeCell ref="D36:H37"/>
    <mergeCell ref="D38:H39"/>
    <mergeCell ref="C34:C35"/>
    <mergeCell ref="I34:I35"/>
    <mergeCell ref="J34:J35"/>
    <mergeCell ref="K34:K35"/>
    <mergeCell ref="L34:L35"/>
    <mergeCell ref="C48:H49"/>
    <mergeCell ref="I48:L49"/>
    <mergeCell ref="C44:C45"/>
    <mergeCell ref="I44:I45"/>
    <mergeCell ref="J44:J45"/>
    <mergeCell ref="K44:K45"/>
    <mergeCell ref="L44:L45"/>
    <mergeCell ref="D44:H45"/>
    <mergeCell ref="C42:C43"/>
    <mergeCell ref="I42:I43"/>
    <mergeCell ref="J42:J43"/>
    <mergeCell ref="K42:K43"/>
    <mergeCell ref="L42:L43"/>
    <mergeCell ref="D42:H43"/>
    <mergeCell ref="M18:M19"/>
    <mergeCell ref="O18:O19"/>
    <mergeCell ref="M20:M21"/>
    <mergeCell ref="O20:O21"/>
    <mergeCell ref="M22:M23"/>
    <mergeCell ref="O22:O23"/>
    <mergeCell ref="M24:M25"/>
    <mergeCell ref="O24:O25"/>
    <mergeCell ref="C46:H47"/>
    <mergeCell ref="I46:I47"/>
    <mergeCell ref="J46:J47"/>
    <mergeCell ref="K46:K47"/>
    <mergeCell ref="L46:L47"/>
    <mergeCell ref="C40:C41"/>
    <mergeCell ref="I40:I41"/>
    <mergeCell ref="J40:J41"/>
    <mergeCell ref="K40:K41"/>
    <mergeCell ref="L40:L41"/>
    <mergeCell ref="D40:H41"/>
    <mergeCell ref="C38:C39"/>
    <mergeCell ref="I38:I39"/>
    <mergeCell ref="J38:J39"/>
    <mergeCell ref="K38:K39"/>
    <mergeCell ref="L38:L39"/>
    <mergeCell ref="M46:M47"/>
    <mergeCell ref="O46:O47"/>
    <mergeCell ref="M13:M14"/>
    <mergeCell ref="M36:M37"/>
    <mergeCell ref="O36:O37"/>
    <mergeCell ref="M38:M39"/>
    <mergeCell ref="O38:O39"/>
    <mergeCell ref="M40:M41"/>
    <mergeCell ref="O40:O41"/>
    <mergeCell ref="M42:M43"/>
    <mergeCell ref="O42:O43"/>
    <mergeCell ref="M44:M45"/>
    <mergeCell ref="O44:O45"/>
    <mergeCell ref="M26:M27"/>
    <mergeCell ref="O26:O27"/>
    <mergeCell ref="M28:M29"/>
    <mergeCell ref="O28:O29"/>
    <mergeCell ref="M30:M31"/>
    <mergeCell ref="O30:O31"/>
    <mergeCell ref="M32:M33"/>
    <mergeCell ref="O32:O33"/>
    <mergeCell ref="M34:M35"/>
    <mergeCell ref="O34:O35"/>
    <mergeCell ref="M16:M17"/>
  </mergeCells>
  <conditionalFormatting sqref="M16:M47">
    <cfRule type="containsText" dxfId="41" priority="3" operator="containsText" text="SOLO SE ACEPTA">
      <formula>NOT(ISERROR(SEARCH("SOLO SE ACEPTA",M16)))</formula>
    </cfRule>
    <cfRule type="containsText" dxfId="40" priority="4" operator="containsText" text="OK">
      <formula>NOT(ISERROR(SEARCH("OK",M16)))</formula>
    </cfRule>
    <cfRule type="containsText" dxfId="39" priority="5" operator="containsText" text="DEBE CALIFICAR">
      <formula>NOT(ISERROR(SEARCH("DEBE CALIFICAR",M16)))</formula>
    </cfRule>
  </conditionalFormatting>
  <conditionalFormatting sqref="M46:M47">
    <cfRule type="containsText" dxfId="38" priority="1" operator="containsText" text="EXISTEN">
      <formula>NOT(ISERROR(SEARCH("EXISTEN",M46)))</formula>
    </cfRule>
    <cfRule type="containsText" dxfId="37" priority="2" operator="containsText" text="FALTAN">
      <formula>NOT(ISERROR(SEARCH("FALTAN",M46)))</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B1:O90"/>
  <sheetViews>
    <sheetView topLeftCell="G35" zoomScale="60" zoomScaleNormal="60" workbookViewId="0">
      <selection activeCell="L50" sqref="L50"/>
    </sheetView>
  </sheetViews>
  <sheetFormatPr baseColWidth="10" defaultColWidth="11.42578125" defaultRowHeight="15" x14ac:dyDescent="0.25"/>
  <cols>
    <col min="1" max="1" width="4.28515625" style="3" customWidth="1"/>
    <col min="2" max="2" width="4.7109375" style="3" customWidth="1"/>
    <col min="3" max="7" width="11.42578125" style="3"/>
    <col min="8" max="8" width="65" style="3" customWidth="1"/>
    <col min="9" max="9" width="26.140625" style="4" customWidth="1"/>
    <col min="10" max="10" width="21.140625" style="4" customWidth="1"/>
    <col min="11" max="11" width="17.140625" style="4" customWidth="1"/>
    <col min="12" max="12" width="21" style="4" customWidth="1"/>
    <col min="13" max="13" width="15.5703125" style="62" customWidth="1"/>
    <col min="14" max="14" width="11.42578125" style="3"/>
    <col min="15" max="15" width="0" style="3" hidden="1" customWidth="1"/>
    <col min="16" max="16384" width="11.42578125" style="3"/>
  </cols>
  <sheetData>
    <row r="1" spans="2:15" ht="15.75" thickBot="1" x14ac:dyDescent="0.3"/>
    <row r="2" spans="2:15" x14ac:dyDescent="0.25">
      <c r="B2" s="16" t="s">
        <v>13</v>
      </c>
      <c r="C2" s="5"/>
      <c r="D2" s="5"/>
      <c r="E2" s="5"/>
      <c r="F2" s="5"/>
      <c r="G2" s="5"/>
      <c r="H2" s="5"/>
      <c r="I2" s="6"/>
      <c r="J2" s="6"/>
      <c r="K2" s="6"/>
      <c r="L2" s="6"/>
      <c r="M2" s="63"/>
    </row>
    <row r="3" spans="2:15" ht="15.75" thickBot="1" x14ac:dyDescent="0.3">
      <c r="B3" s="8"/>
      <c r="M3" s="64"/>
    </row>
    <row r="4" spans="2:15" ht="24" thickBot="1" x14ac:dyDescent="0.4">
      <c r="B4" s="8"/>
      <c r="C4" s="176" t="s">
        <v>128</v>
      </c>
      <c r="D4" s="177"/>
      <c r="E4" s="177"/>
      <c r="F4" s="177"/>
      <c r="G4" s="177"/>
      <c r="H4" s="177"/>
      <c r="I4" s="177"/>
      <c r="J4" s="177"/>
      <c r="K4" s="177"/>
      <c r="L4" s="178"/>
      <c r="M4" s="64"/>
    </row>
    <row r="5" spans="2:15" ht="24" thickBot="1" x14ac:dyDescent="0.4">
      <c r="B5" s="8"/>
      <c r="C5" s="10"/>
      <c r="D5" s="10"/>
      <c r="E5" s="10"/>
      <c r="F5" s="10"/>
      <c r="G5" s="10"/>
      <c r="H5" s="10"/>
      <c r="I5" s="10"/>
      <c r="J5" s="10"/>
      <c r="K5" s="10"/>
      <c r="L5" s="10"/>
      <c r="M5" s="64"/>
    </row>
    <row r="6" spans="2:15" ht="23.25" customHeight="1" x14ac:dyDescent="0.25">
      <c r="B6" s="8"/>
      <c r="C6" s="179" t="s">
        <v>129</v>
      </c>
      <c r="D6" s="180"/>
      <c r="E6" s="180"/>
      <c r="F6" s="180"/>
      <c r="G6" s="180"/>
      <c r="H6" s="180"/>
      <c r="I6" s="180"/>
      <c r="J6" s="180"/>
      <c r="K6" s="180"/>
      <c r="L6" s="181"/>
      <c r="M6" s="64"/>
    </row>
    <row r="7" spans="2:15" ht="23.25" customHeight="1" x14ac:dyDescent="0.25">
      <c r="B7" s="8"/>
      <c r="C7" s="182"/>
      <c r="D7" s="183"/>
      <c r="E7" s="183"/>
      <c r="F7" s="183"/>
      <c r="G7" s="183"/>
      <c r="H7" s="183"/>
      <c r="I7" s="183"/>
      <c r="J7" s="183"/>
      <c r="K7" s="183"/>
      <c r="L7" s="184"/>
      <c r="M7" s="64"/>
    </row>
    <row r="8" spans="2:15" ht="15.75" thickBot="1" x14ac:dyDescent="0.3">
      <c r="B8" s="8"/>
      <c r="C8" s="185"/>
      <c r="D8" s="186"/>
      <c r="E8" s="186"/>
      <c r="F8" s="186"/>
      <c r="G8" s="186"/>
      <c r="H8" s="186"/>
      <c r="I8" s="186"/>
      <c r="J8" s="186"/>
      <c r="K8" s="186"/>
      <c r="L8" s="187"/>
      <c r="M8" s="64"/>
    </row>
    <row r="9" spans="2:15" ht="23.25" x14ac:dyDescent="0.25">
      <c r="B9" s="8"/>
      <c r="C9" s="11"/>
      <c r="D9" s="11"/>
      <c r="E9" s="11"/>
      <c r="F9" s="11"/>
      <c r="G9" s="11"/>
      <c r="H9" s="11"/>
      <c r="I9" s="11"/>
      <c r="J9" s="11"/>
      <c r="K9" s="11"/>
      <c r="L9" s="11"/>
      <c r="M9" s="64"/>
    </row>
    <row r="10" spans="2:15" ht="15.75" thickBot="1" x14ac:dyDescent="0.3">
      <c r="B10" s="8"/>
      <c r="M10" s="64"/>
    </row>
    <row r="11" spans="2:15" x14ac:dyDescent="0.25">
      <c r="B11" s="8"/>
      <c r="C11" s="219" t="s">
        <v>16</v>
      </c>
      <c r="D11" s="216" t="s">
        <v>17</v>
      </c>
      <c r="E11" s="216"/>
      <c r="F11" s="216"/>
      <c r="G11" s="216"/>
      <c r="H11" s="216"/>
      <c r="I11" s="214" t="s">
        <v>18</v>
      </c>
      <c r="J11" s="214"/>
      <c r="K11" s="214"/>
      <c r="L11" s="215"/>
      <c r="M11" s="64"/>
    </row>
    <row r="12" spans="2:15" x14ac:dyDescent="0.25">
      <c r="B12" s="8"/>
      <c r="C12" s="220"/>
      <c r="D12" s="217"/>
      <c r="E12" s="217"/>
      <c r="F12" s="217"/>
      <c r="G12" s="217"/>
      <c r="H12" s="217"/>
      <c r="I12" s="1" t="s">
        <v>19</v>
      </c>
      <c r="J12" s="1" t="s">
        <v>20</v>
      </c>
      <c r="K12" s="1" t="s">
        <v>21</v>
      </c>
      <c r="L12" s="2" t="s">
        <v>22</v>
      </c>
      <c r="M12" s="64"/>
    </row>
    <row r="13" spans="2:15" ht="15" customHeight="1" x14ac:dyDescent="0.25">
      <c r="B13" s="8"/>
      <c r="C13" s="220"/>
      <c r="D13" s="217"/>
      <c r="E13" s="217"/>
      <c r="F13" s="217"/>
      <c r="G13" s="217"/>
      <c r="H13" s="217"/>
      <c r="I13" s="224" t="s">
        <v>23</v>
      </c>
      <c r="J13" s="224" t="s">
        <v>24</v>
      </c>
      <c r="K13" s="224" t="s">
        <v>25</v>
      </c>
      <c r="L13" s="226" t="s">
        <v>26</v>
      </c>
      <c r="M13" s="172"/>
    </row>
    <row r="14" spans="2:15" x14ac:dyDescent="0.25">
      <c r="B14" s="8"/>
      <c r="C14" s="220"/>
      <c r="D14" s="217"/>
      <c r="E14" s="217"/>
      <c r="F14" s="217"/>
      <c r="G14" s="217"/>
      <c r="H14" s="217"/>
      <c r="I14" s="224"/>
      <c r="J14" s="224"/>
      <c r="K14" s="224"/>
      <c r="L14" s="226"/>
      <c r="M14" s="172"/>
    </row>
    <row r="15" spans="2:15" ht="31.5" customHeight="1" thickBot="1" x14ac:dyDescent="0.3">
      <c r="B15" s="8"/>
      <c r="C15" s="221"/>
      <c r="D15" s="218"/>
      <c r="E15" s="218"/>
      <c r="F15" s="218"/>
      <c r="G15" s="218"/>
      <c r="H15" s="218"/>
      <c r="I15" s="225"/>
      <c r="J15" s="225"/>
      <c r="K15" s="225"/>
      <c r="L15" s="227"/>
      <c r="M15" s="65"/>
    </row>
    <row r="16" spans="2:15" ht="32.1" customHeight="1" x14ac:dyDescent="0.25">
      <c r="B16" s="8"/>
      <c r="C16" s="229">
        <v>1</v>
      </c>
      <c r="D16" s="228" t="s">
        <v>130</v>
      </c>
      <c r="E16" s="228"/>
      <c r="F16" s="228"/>
      <c r="G16" s="228"/>
      <c r="H16" s="228"/>
      <c r="I16" s="222"/>
      <c r="J16" s="222"/>
      <c r="K16" s="222">
        <v>1</v>
      </c>
      <c r="L16" s="230"/>
      <c r="M16" s="172" t="str">
        <f>+IF(O16&gt;1,"SOLO SE ACEPTA UNA SOLA CALIFICACIÓN",IF(O16&lt;1,"DEBE CALIFICAR LA VARIABLE","OK"))</f>
        <v>OK</v>
      </c>
      <c r="O16" s="60">
        <f>SUM(I16:L17)</f>
        <v>1</v>
      </c>
    </row>
    <row r="17" spans="2:15" ht="32.1" customHeight="1" thickBot="1" x14ac:dyDescent="0.3">
      <c r="B17" s="8"/>
      <c r="C17" s="208"/>
      <c r="D17" s="209"/>
      <c r="E17" s="209"/>
      <c r="F17" s="209"/>
      <c r="G17" s="209"/>
      <c r="H17" s="209"/>
      <c r="I17" s="223"/>
      <c r="J17" s="223"/>
      <c r="K17" s="223"/>
      <c r="L17" s="231"/>
      <c r="M17" s="172"/>
      <c r="O17" s="61"/>
    </row>
    <row r="18" spans="2:15" ht="32.1" customHeight="1" x14ac:dyDescent="0.25">
      <c r="B18" s="8"/>
      <c r="C18" s="208">
        <v>2</v>
      </c>
      <c r="D18" s="209" t="s">
        <v>131</v>
      </c>
      <c r="E18" s="209"/>
      <c r="F18" s="209"/>
      <c r="G18" s="209"/>
      <c r="H18" s="209"/>
      <c r="I18" s="188"/>
      <c r="J18" s="188"/>
      <c r="K18" s="188">
        <v>1</v>
      </c>
      <c r="L18" s="190"/>
      <c r="M18" s="172" t="str">
        <f t="shared" ref="M18" si="0">+IF(O18&gt;1,"SOLO SE ACEPTA UNA SOLA CALIFICACIÓN",IF(O18&lt;1,"DEBE CALIFICAR LA VARIABLE","OK"))</f>
        <v>OK</v>
      </c>
      <c r="O18" s="173">
        <f t="shared" ref="O18" si="1">SUM(I18:L19)</f>
        <v>1</v>
      </c>
    </row>
    <row r="19" spans="2:15" ht="32.1" customHeight="1" thickBot="1" x14ac:dyDescent="0.3">
      <c r="B19" s="8"/>
      <c r="C19" s="208"/>
      <c r="D19" s="209"/>
      <c r="E19" s="209"/>
      <c r="F19" s="209"/>
      <c r="G19" s="209"/>
      <c r="H19" s="209"/>
      <c r="I19" s="189"/>
      <c r="J19" s="189"/>
      <c r="K19" s="189"/>
      <c r="L19" s="191"/>
      <c r="M19" s="172"/>
      <c r="O19" s="174"/>
    </row>
    <row r="20" spans="2:15" ht="32.1" customHeight="1" x14ac:dyDescent="0.25">
      <c r="B20" s="8"/>
      <c r="C20" s="208">
        <v>3</v>
      </c>
      <c r="D20" s="209" t="s">
        <v>132</v>
      </c>
      <c r="E20" s="209"/>
      <c r="F20" s="209"/>
      <c r="G20" s="209"/>
      <c r="H20" s="209"/>
      <c r="I20" s="188"/>
      <c r="J20" s="188"/>
      <c r="K20" s="188">
        <v>1</v>
      </c>
      <c r="L20" s="190"/>
      <c r="M20" s="172" t="str">
        <f t="shared" ref="M20" si="2">+IF(O20&gt;1,"SOLO SE ACEPTA UNA SOLA CALIFICACIÓN",IF(O20&lt;1,"DEBE CALIFICAR LA VARIABLE","OK"))</f>
        <v>OK</v>
      </c>
      <c r="O20" s="173">
        <f t="shared" ref="O20" si="3">SUM(I20:L21)</f>
        <v>1</v>
      </c>
    </row>
    <row r="21" spans="2:15" ht="32.1" customHeight="1" thickBot="1" x14ac:dyDescent="0.3">
      <c r="B21" s="8"/>
      <c r="C21" s="208"/>
      <c r="D21" s="209"/>
      <c r="E21" s="209"/>
      <c r="F21" s="209"/>
      <c r="G21" s="209"/>
      <c r="H21" s="209"/>
      <c r="I21" s="189"/>
      <c r="J21" s="189"/>
      <c r="K21" s="189"/>
      <c r="L21" s="191"/>
      <c r="M21" s="172"/>
      <c r="O21" s="174"/>
    </row>
    <row r="22" spans="2:15" ht="32.1" customHeight="1" x14ac:dyDescent="0.25">
      <c r="B22" s="8"/>
      <c r="C22" s="208">
        <v>4</v>
      </c>
      <c r="D22" s="209" t="s">
        <v>133</v>
      </c>
      <c r="E22" s="209"/>
      <c r="F22" s="209"/>
      <c r="G22" s="209"/>
      <c r="H22" s="209"/>
      <c r="I22" s="188"/>
      <c r="J22" s="188"/>
      <c r="K22" s="188">
        <v>1</v>
      </c>
      <c r="L22" s="190"/>
      <c r="M22" s="172" t="str">
        <f t="shared" ref="M22" si="4">+IF(O22&gt;1,"SOLO SE ACEPTA UNA SOLA CALIFICACIÓN",IF(O22&lt;1,"DEBE CALIFICAR LA VARIABLE","OK"))</f>
        <v>OK</v>
      </c>
      <c r="O22" s="173">
        <f t="shared" ref="O22" si="5">SUM(I22:L23)</f>
        <v>1</v>
      </c>
    </row>
    <row r="23" spans="2:15" ht="32.1" customHeight="1" thickBot="1" x14ac:dyDescent="0.3">
      <c r="B23" s="8"/>
      <c r="C23" s="208"/>
      <c r="D23" s="209"/>
      <c r="E23" s="209"/>
      <c r="F23" s="209"/>
      <c r="G23" s="209"/>
      <c r="H23" s="209"/>
      <c r="I23" s="189"/>
      <c r="J23" s="189"/>
      <c r="K23" s="189"/>
      <c r="L23" s="191"/>
      <c r="M23" s="172"/>
      <c r="O23" s="174"/>
    </row>
    <row r="24" spans="2:15" ht="32.1" customHeight="1" x14ac:dyDescent="0.25">
      <c r="B24" s="8"/>
      <c r="C24" s="208">
        <v>5</v>
      </c>
      <c r="D24" s="209" t="s">
        <v>134</v>
      </c>
      <c r="E24" s="209"/>
      <c r="F24" s="209"/>
      <c r="G24" s="209"/>
      <c r="H24" s="209"/>
      <c r="I24" s="188"/>
      <c r="J24" s="188"/>
      <c r="K24" s="188">
        <v>1</v>
      </c>
      <c r="L24" s="190"/>
      <c r="M24" s="172" t="str">
        <f t="shared" ref="M24" si="6">+IF(O24&gt;1,"SOLO SE ACEPTA UNA SOLA CALIFICACIÓN",IF(O24&lt;1,"DEBE CALIFICAR LA VARIABLE","OK"))</f>
        <v>OK</v>
      </c>
      <c r="O24" s="173">
        <f t="shared" ref="O24" si="7">SUM(I24:L25)</f>
        <v>1</v>
      </c>
    </row>
    <row r="25" spans="2:15" ht="32.1" customHeight="1" thickBot="1" x14ac:dyDescent="0.3">
      <c r="B25" s="8"/>
      <c r="C25" s="208"/>
      <c r="D25" s="209"/>
      <c r="E25" s="209"/>
      <c r="F25" s="209"/>
      <c r="G25" s="209"/>
      <c r="H25" s="209"/>
      <c r="I25" s="189"/>
      <c r="J25" s="189"/>
      <c r="K25" s="189"/>
      <c r="L25" s="191"/>
      <c r="M25" s="172"/>
      <c r="O25" s="174"/>
    </row>
    <row r="26" spans="2:15" ht="32.1" customHeight="1" x14ac:dyDescent="0.25">
      <c r="B26" s="8"/>
      <c r="C26" s="208">
        <v>6</v>
      </c>
      <c r="D26" s="209" t="s">
        <v>135</v>
      </c>
      <c r="E26" s="209"/>
      <c r="F26" s="209"/>
      <c r="G26" s="209"/>
      <c r="H26" s="209"/>
      <c r="I26" s="188"/>
      <c r="J26" s="188"/>
      <c r="K26" s="188">
        <v>1</v>
      </c>
      <c r="L26" s="190"/>
      <c r="M26" s="172" t="str">
        <f t="shared" ref="M26" si="8">+IF(O26&gt;1,"SOLO SE ACEPTA UNA SOLA CALIFICACIÓN",IF(O26&lt;1,"DEBE CALIFICAR LA VARIABLE","OK"))</f>
        <v>OK</v>
      </c>
      <c r="O26" s="173">
        <f t="shared" ref="O26" si="9">SUM(I26:L27)</f>
        <v>1</v>
      </c>
    </row>
    <row r="27" spans="2:15" ht="32.1" customHeight="1" thickBot="1" x14ac:dyDescent="0.3">
      <c r="B27" s="8"/>
      <c r="C27" s="208"/>
      <c r="D27" s="209"/>
      <c r="E27" s="209"/>
      <c r="F27" s="209"/>
      <c r="G27" s="209"/>
      <c r="H27" s="209"/>
      <c r="I27" s="189"/>
      <c r="J27" s="189"/>
      <c r="K27" s="189"/>
      <c r="L27" s="191"/>
      <c r="M27" s="172"/>
      <c r="O27" s="174"/>
    </row>
    <row r="28" spans="2:15" ht="32.1" customHeight="1" x14ac:dyDescent="0.25">
      <c r="B28" s="8"/>
      <c r="C28" s="208">
        <v>7</v>
      </c>
      <c r="D28" s="209" t="s">
        <v>136</v>
      </c>
      <c r="E28" s="209"/>
      <c r="F28" s="209"/>
      <c r="G28" s="209"/>
      <c r="H28" s="209"/>
      <c r="I28" s="188"/>
      <c r="J28" s="188"/>
      <c r="K28" s="188">
        <v>1</v>
      </c>
      <c r="L28" s="190"/>
      <c r="M28" s="172" t="str">
        <f t="shared" ref="M28" si="10">+IF(O28&gt;1,"SOLO SE ACEPTA UNA SOLA CALIFICACIÓN",IF(O28&lt;1,"DEBE CALIFICAR LA VARIABLE","OK"))</f>
        <v>OK</v>
      </c>
      <c r="O28" s="173">
        <f t="shared" ref="O28" si="11">SUM(I28:L29)</f>
        <v>1</v>
      </c>
    </row>
    <row r="29" spans="2:15" ht="32.1" customHeight="1" thickBot="1" x14ac:dyDescent="0.3">
      <c r="B29" s="8"/>
      <c r="C29" s="208"/>
      <c r="D29" s="209"/>
      <c r="E29" s="209"/>
      <c r="F29" s="209"/>
      <c r="G29" s="209"/>
      <c r="H29" s="209"/>
      <c r="I29" s="189"/>
      <c r="J29" s="189"/>
      <c r="K29" s="189"/>
      <c r="L29" s="191"/>
      <c r="M29" s="172"/>
      <c r="O29" s="174"/>
    </row>
    <row r="30" spans="2:15" ht="32.1" customHeight="1" x14ac:dyDescent="0.25">
      <c r="B30" s="8"/>
      <c r="C30" s="208">
        <v>8</v>
      </c>
      <c r="D30" s="209" t="s">
        <v>137</v>
      </c>
      <c r="E30" s="209"/>
      <c r="F30" s="209"/>
      <c r="G30" s="209"/>
      <c r="H30" s="209"/>
      <c r="I30" s="188"/>
      <c r="J30" s="188"/>
      <c r="K30" s="188">
        <v>1</v>
      </c>
      <c r="L30" s="190"/>
      <c r="M30" s="172" t="str">
        <f t="shared" ref="M30" si="12">+IF(O30&gt;1,"SOLO SE ACEPTA UNA SOLA CALIFICACIÓN",IF(O30&lt;1,"DEBE CALIFICAR LA VARIABLE","OK"))</f>
        <v>OK</v>
      </c>
      <c r="O30" s="173">
        <f t="shared" ref="O30" si="13">SUM(I30:L31)</f>
        <v>1</v>
      </c>
    </row>
    <row r="31" spans="2:15" ht="32.1" customHeight="1" thickBot="1" x14ac:dyDescent="0.3">
      <c r="B31" s="8"/>
      <c r="C31" s="208"/>
      <c r="D31" s="209"/>
      <c r="E31" s="209"/>
      <c r="F31" s="209"/>
      <c r="G31" s="209"/>
      <c r="H31" s="209"/>
      <c r="I31" s="189"/>
      <c r="J31" s="189"/>
      <c r="K31" s="189"/>
      <c r="L31" s="191"/>
      <c r="M31" s="172"/>
      <c r="O31" s="174"/>
    </row>
    <row r="32" spans="2:15" ht="32.1" customHeight="1" x14ac:dyDescent="0.25">
      <c r="B32" s="8"/>
      <c r="C32" s="208">
        <v>9</v>
      </c>
      <c r="D32" s="209" t="s">
        <v>138</v>
      </c>
      <c r="E32" s="209"/>
      <c r="F32" s="209"/>
      <c r="G32" s="209"/>
      <c r="H32" s="209"/>
      <c r="I32" s="188"/>
      <c r="J32" s="188"/>
      <c r="K32" s="188">
        <v>1</v>
      </c>
      <c r="L32" s="190"/>
      <c r="M32" s="172" t="str">
        <f t="shared" ref="M32" si="14">+IF(O32&gt;1,"SOLO SE ACEPTA UNA SOLA CALIFICACIÓN",IF(O32&lt;1,"DEBE CALIFICAR LA VARIABLE","OK"))</f>
        <v>OK</v>
      </c>
      <c r="O32" s="173">
        <f t="shared" ref="O32" si="15">SUM(I32:L33)</f>
        <v>1</v>
      </c>
    </row>
    <row r="33" spans="2:15" ht="32.1" customHeight="1" thickBot="1" x14ac:dyDescent="0.3">
      <c r="B33" s="8"/>
      <c r="C33" s="208"/>
      <c r="D33" s="209"/>
      <c r="E33" s="209"/>
      <c r="F33" s="209"/>
      <c r="G33" s="209"/>
      <c r="H33" s="209"/>
      <c r="I33" s="189"/>
      <c r="J33" s="189"/>
      <c r="K33" s="189"/>
      <c r="L33" s="191"/>
      <c r="M33" s="172"/>
      <c r="O33" s="174"/>
    </row>
    <row r="34" spans="2:15" ht="32.1" customHeight="1" x14ac:dyDescent="0.25">
      <c r="B34" s="8"/>
      <c r="C34" s="208">
        <v>10</v>
      </c>
      <c r="D34" s="209" t="s">
        <v>139</v>
      </c>
      <c r="E34" s="209"/>
      <c r="F34" s="209"/>
      <c r="G34" s="209"/>
      <c r="H34" s="209"/>
      <c r="I34" s="188"/>
      <c r="J34" s="188"/>
      <c r="K34" s="188"/>
      <c r="L34" s="190">
        <v>1</v>
      </c>
      <c r="M34" s="172" t="str">
        <f t="shared" ref="M34" si="16">+IF(O34&gt;1,"SOLO SE ACEPTA UNA SOLA CALIFICACIÓN",IF(O34&lt;1,"DEBE CALIFICAR LA VARIABLE","OK"))</f>
        <v>OK</v>
      </c>
      <c r="O34" s="173">
        <f t="shared" ref="O34" si="17">SUM(I34:L35)</f>
        <v>1</v>
      </c>
    </row>
    <row r="35" spans="2:15" ht="32.1" customHeight="1" thickBot="1" x14ac:dyDescent="0.3">
      <c r="B35" s="8"/>
      <c r="C35" s="208"/>
      <c r="D35" s="209"/>
      <c r="E35" s="209"/>
      <c r="F35" s="209"/>
      <c r="G35" s="209"/>
      <c r="H35" s="209"/>
      <c r="I35" s="189"/>
      <c r="J35" s="189"/>
      <c r="K35" s="189"/>
      <c r="L35" s="191"/>
      <c r="M35" s="172"/>
      <c r="O35" s="174"/>
    </row>
    <row r="36" spans="2:15" ht="32.1" customHeight="1" x14ac:dyDescent="0.25">
      <c r="B36" s="8"/>
      <c r="C36" s="208">
        <v>11</v>
      </c>
      <c r="D36" s="209" t="s">
        <v>140</v>
      </c>
      <c r="E36" s="209"/>
      <c r="F36" s="209"/>
      <c r="G36" s="209"/>
      <c r="H36" s="209"/>
      <c r="I36" s="188"/>
      <c r="J36" s="188"/>
      <c r="K36" s="188"/>
      <c r="L36" s="190">
        <v>1</v>
      </c>
      <c r="M36" s="172" t="str">
        <f t="shared" ref="M36" si="18">+IF(O36&gt;1,"SOLO SE ACEPTA UNA SOLA CALIFICACIÓN",IF(O36&lt;1,"DEBE CALIFICAR LA VARIABLE","OK"))</f>
        <v>OK</v>
      </c>
      <c r="O36" s="173">
        <f t="shared" ref="O36" si="19">SUM(I36:L37)</f>
        <v>1</v>
      </c>
    </row>
    <row r="37" spans="2:15" ht="32.1" customHeight="1" thickBot="1" x14ac:dyDescent="0.3">
      <c r="B37" s="8"/>
      <c r="C37" s="208"/>
      <c r="D37" s="209"/>
      <c r="E37" s="209"/>
      <c r="F37" s="209"/>
      <c r="G37" s="209"/>
      <c r="H37" s="209"/>
      <c r="I37" s="189"/>
      <c r="J37" s="189"/>
      <c r="K37" s="189"/>
      <c r="L37" s="191"/>
      <c r="M37" s="172"/>
      <c r="O37" s="174"/>
    </row>
    <row r="38" spans="2:15" ht="32.1" customHeight="1" x14ac:dyDescent="0.25">
      <c r="B38" s="8"/>
      <c r="C38" s="208">
        <v>12</v>
      </c>
      <c r="D38" s="209" t="s">
        <v>141</v>
      </c>
      <c r="E38" s="209"/>
      <c r="F38" s="209"/>
      <c r="G38" s="209"/>
      <c r="H38" s="209"/>
      <c r="I38" s="188"/>
      <c r="J38" s="188"/>
      <c r="K38" s="188"/>
      <c r="L38" s="190">
        <v>1</v>
      </c>
      <c r="M38" s="172" t="str">
        <f t="shared" ref="M38" si="20">+IF(O38&gt;1,"SOLO SE ACEPTA UNA SOLA CALIFICACIÓN",IF(O38&lt;1,"DEBE CALIFICAR LA VARIABLE","OK"))</f>
        <v>OK</v>
      </c>
      <c r="O38" s="173">
        <f t="shared" ref="O38" si="21">SUM(I38:L39)</f>
        <v>1</v>
      </c>
    </row>
    <row r="39" spans="2:15" ht="32.1" customHeight="1" thickBot="1" x14ac:dyDescent="0.3">
      <c r="B39" s="8"/>
      <c r="C39" s="208"/>
      <c r="D39" s="209"/>
      <c r="E39" s="209"/>
      <c r="F39" s="209"/>
      <c r="G39" s="209"/>
      <c r="H39" s="209"/>
      <c r="I39" s="189"/>
      <c r="J39" s="189"/>
      <c r="K39" s="189"/>
      <c r="L39" s="191"/>
      <c r="M39" s="172"/>
      <c r="O39" s="174"/>
    </row>
    <row r="40" spans="2:15" ht="32.1" customHeight="1" x14ac:dyDescent="0.25">
      <c r="B40" s="8"/>
      <c r="C40" s="208">
        <v>13</v>
      </c>
      <c r="D40" s="209" t="s">
        <v>142</v>
      </c>
      <c r="E40" s="209"/>
      <c r="F40" s="209"/>
      <c r="G40" s="209"/>
      <c r="H40" s="209"/>
      <c r="I40" s="188"/>
      <c r="J40" s="188"/>
      <c r="K40" s="188"/>
      <c r="L40" s="190">
        <v>1</v>
      </c>
      <c r="M40" s="172" t="str">
        <f t="shared" ref="M40" si="22">+IF(O40&gt;1,"SOLO SE ACEPTA UNA SOLA CALIFICACIÓN",IF(O40&lt;1,"DEBE CALIFICAR LA VARIABLE","OK"))</f>
        <v>OK</v>
      </c>
      <c r="O40" s="173">
        <f t="shared" ref="O40" si="23">SUM(I40:L41)</f>
        <v>1</v>
      </c>
    </row>
    <row r="41" spans="2:15" ht="32.1" customHeight="1" thickBot="1" x14ac:dyDescent="0.3">
      <c r="B41" s="8"/>
      <c r="C41" s="208"/>
      <c r="D41" s="209"/>
      <c r="E41" s="209"/>
      <c r="F41" s="209"/>
      <c r="G41" s="209"/>
      <c r="H41" s="209"/>
      <c r="I41" s="189"/>
      <c r="J41" s="189"/>
      <c r="K41" s="189"/>
      <c r="L41" s="191"/>
      <c r="M41" s="172"/>
      <c r="O41" s="174"/>
    </row>
    <row r="42" spans="2:15" ht="32.1" customHeight="1" x14ac:dyDescent="0.25">
      <c r="B42" s="8"/>
      <c r="C42" s="208">
        <v>14</v>
      </c>
      <c r="D42" s="209" t="s">
        <v>143</v>
      </c>
      <c r="E42" s="209"/>
      <c r="F42" s="209"/>
      <c r="G42" s="209"/>
      <c r="H42" s="209"/>
      <c r="I42" s="188"/>
      <c r="J42" s="188"/>
      <c r="K42" s="188"/>
      <c r="L42" s="190">
        <v>1</v>
      </c>
      <c r="M42" s="172" t="str">
        <f t="shared" ref="M42" si="24">+IF(O42&gt;1,"SOLO SE ACEPTA UNA SOLA CALIFICACIÓN",IF(O42&lt;1,"DEBE CALIFICAR LA VARIABLE","OK"))</f>
        <v>OK</v>
      </c>
      <c r="O42" s="173">
        <f t="shared" ref="O42" si="25">SUM(I42:L43)</f>
        <v>1</v>
      </c>
    </row>
    <row r="43" spans="2:15" ht="32.1" customHeight="1" thickBot="1" x14ac:dyDescent="0.3">
      <c r="B43" s="8"/>
      <c r="C43" s="208"/>
      <c r="D43" s="209"/>
      <c r="E43" s="209"/>
      <c r="F43" s="209"/>
      <c r="G43" s="209"/>
      <c r="H43" s="209"/>
      <c r="I43" s="189"/>
      <c r="J43" s="189"/>
      <c r="K43" s="189"/>
      <c r="L43" s="191"/>
      <c r="M43" s="172"/>
      <c r="O43" s="174"/>
    </row>
    <row r="44" spans="2:15" ht="32.1" customHeight="1" x14ac:dyDescent="0.25">
      <c r="B44" s="8"/>
      <c r="C44" s="208">
        <v>15</v>
      </c>
      <c r="D44" s="209" t="s">
        <v>144</v>
      </c>
      <c r="E44" s="209"/>
      <c r="F44" s="209"/>
      <c r="G44" s="209"/>
      <c r="H44" s="209"/>
      <c r="I44" s="188"/>
      <c r="J44" s="188"/>
      <c r="K44" s="188"/>
      <c r="L44" s="190">
        <v>1</v>
      </c>
      <c r="M44" s="172" t="str">
        <f t="shared" ref="M44" si="26">+IF(O44&gt;1,"SOLO SE ACEPTA UNA SOLA CALIFICACIÓN",IF(O44&lt;1,"DEBE CALIFICAR LA VARIABLE","OK"))</f>
        <v>OK</v>
      </c>
      <c r="O44" s="173">
        <f t="shared" ref="O44" si="27">SUM(I44:L45)</f>
        <v>1</v>
      </c>
    </row>
    <row r="45" spans="2:15" ht="32.1" customHeight="1" thickBot="1" x14ac:dyDescent="0.3">
      <c r="B45" s="8"/>
      <c r="C45" s="212"/>
      <c r="D45" s="213"/>
      <c r="E45" s="213"/>
      <c r="F45" s="213"/>
      <c r="G45" s="213"/>
      <c r="H45" s="213"/>
      <c r="I45" s="202"/>
      <c r="J45" s="202"/>
      <c r="K45" s="202"/>
      <c r="L45" s="203"/>
      <c r="M45" s="172"/>
      <c r="O45" s="174"/>
    </row>
    <row r="46" spans="2:15" ht="60.75" customHeight="1" thickTop="1" x14ac:dyDescent="0.25">
      <c r="B46" s="8"/>
      <c r="C46" s="204" t="s">
        <v>42</v>
      </c>
      <c r="D46" s="205"/>
      <c r="E46" s="205"/>
      <c r="F46" s="205"/>
      <c r="G46" s="205"/>
      <c r="H46" s="205"/>
      <c r="I46" s="192">
        <f>SUM(I16:I45)</f>
        <v>0</v>
      </c>
      <c r="J46" s="192">
        <f t="shared" ref="J46:L46" si="28">SUM(J16:J45)</f>
        <v>0</v>
      </c>
      <c r="K46" s="192">
        <f t="shared" si="28"/>
        <v>9</v>
      </c>
      <c r="L46" s="194">
        <f t="shared" si="28"/>
        <v>6</v>
      </c>
      <c r="M46" s="172" t="str">
        <f>+IF(O46&gt;15,"EXISTEN VARIABLES CALIFICADAS DOS O MAS VECES ",IF(O46&lt;15,"FALTAN VARIABLES POR EVALUAR","OK"))</f>
        <v>OK</v>
      </c>
      <c r="O46" s="173">
        <f t="shared" ref="O46" si="29">SUM(I46:L47)</f>
        <v>15</v>
      </c>
    </row>
    <row r="47" spans="2:15" x14ac:dyDescent="0.25">
      <c r="B47" s="8"/>
      <c r="C47" s="206"/>
      <c r="D47" s="207"/>
      <c r="E47" s="207"/>
      <c r="F47" s="207"/>
      <c r="G47" s="207"/>
      <c r="H47" s="207"/>
      <c r="I47" s="193"/>
      <c r="J47" s="193"/>
      <c r="K47" s="193"/>
      <c r="L47" s="195"/>
      <c r="M47" s="172"/>
      <c r="O47" s="175"/>
    </row>
    <row r="48" spans="2:15" x14ac:dyDescent="0.25">
      <c r="B48" s="8"/>
      <c r="C48" s="206" t="s">
        <v>43</v>
      </c>
      <c r="D48" s="207"/>
      <c r="E48" s="207"/>
      <c r="F48" s="207"/>
      <c r="G48" s="207"/>
      <c r="H48" s="207"/>
      <c r="I48" s="196">
        <f>+(I46*1)+(J46*2)+(K46*3)+(L46*4)</f>
        <v>51</v>
      </c>
      <c r="J48" s="197"/>
      <c r="K48" s="197"/>
      <c r="L48" s="198"/>
      <c r="M48" s="64"/>
    </row>
    <row r="49" spans="2:13" ht="15.75" customHeight="1" thickBot="1" x14ac:dyDescent="0.3">
      <c r="B49" s="8"/>
      <c r="C49" s="210"/>
      <c r="D49" s="211"/>
      <c r="E49" s="211"/>
      <c r="F49" s="211"/>
      <c r="G49" s="211"/>
      <c r="H49" s="211"/>
      <c r="I49" s="199"/>
      <c r="J49" s="200"/>
      <c r="K49" s="200"/>
      <c r="L49" s="201"/>
      <c r="M49" s="64"/>
    </row>
    <row r="50" spans="2:13" x14ac:dyDescent="0.25">
      <c r="B50" s="8"/>
      <c r="M50" s="64"/>
    </row>
    <row r="51" spans="2:13" ht="15.75" thickBot="1" x14ac:dyDescent="0.3">
      <c r="B51" s="12"/>
      <c r="C51" s="13"/>
      <c r="D51" s="13"/>
      <c r="E51" s="13"/>
      <c r="F51" s="13"/>
      <c r="G51" s="13"/>
      <c r="H51" s="13"/>
      <c r="I51" s="14"/>
      <c r="J51" s="14"/>
      <c r="K51" s="14"/>
      <c r="L51" s="14"/>
      <c r="M51" s="66"/>
    </row>
    <row r="53" spans="2:13" ht="15" hidden="1" customHeight="1" x14ac:dyDescent="0.25">
      <c r="I53" s="17">
        <f>+I48</f>
        <v>51</v>
      </c>
    </row>
    <row r="54" spans="2:13" ht="15" hidden="1" customHeight="1" x14ac:dyDescent="0.25"/>
    <row r="55" spans="2:13" ht="15" hidden="1" customHeight="1" x14ac:dyDescent="0.25"/>
    <row r="56" spans="2:13" ht="15" hidden="1" customHeight="1" x14ac:dyDescent="0.25"/>
    <row r="57" spans="2:13" ht="15" hidden="1" customHeight="1" x14ac:dyDescent="0.25"/>
    <row r="58" spans="2:13" ht="15" hidden="1" customHeight="1" x14ac:dyDescent="0.25"/>
    <row r="59" spans="2:13" ht="15" hidden="1" customHeight="1" x14ac:dyDescent="0.25"/>
    <row r="60" spans="2:13" ht="15" hidden="1" customHeight="1" x14ac:dyDescent="0.25"/>
    <row r="61" spans="2:13" ht="15" hidden="1" customHeight="1" x14ac:dyDescent="0.25"/>
    <row r="62" spans="2:13" ht="15" hidden="1" customHeight="1" x14ac:dyDescent="0.25"/>
    <row r="63" spans="2:13" ht="15" hidden="1" customHeight="1" x14ac:dyDescent="0.25"/>
    <row r="64" spans="2:13" ht="15" hidden="1" customHeight="1" x14ac:dyDescent="0.25"/>
    <row r="65" spans="3:5" s="3" customFormat="1" ht="15" hidden="1" customHeight="1" x14ac:dyDescent="0.25"/>
    <row r="66" spans="3:5" s="3" customFormat="1" ht="15" hidden="1" customHeight="1" x14ac:dyDescent="0.25"/>
    <row r="67" spans="3:5" s="3" customFormat="1" ht="15" hidden="1" customHeight="1" x14ac:dyDescent="0.25"/>
    <row r="68" spans="3:5" s="3" customFormat="1" ht="15.75" hidden="1" customHeight="1" thickBot="1" x14ac:dyDescent="0.3"/>
    <row r="69" spans="3:5" s="3" customFormat="1" ht="15.75" hidden="1" customHeight="1" thickBot="1" x14ac:dyDescent="0.3">
      <c r="C69" s="37" t="s">
        <v>44</v>
      </c>
      <c r="D69" s="38" t="s">
        <v>45</v>
      </c>
      <c r="E69" s="39" t="s">
        <v>46</v>
      </c>
    </row>
    <row r="70" spans="3:5" s="3" customFormat="1" ht="15" hidden="1" customHeight="1" x14ac:dyDescent="0.25">
      <c r="C70" s="34">
        <v>1</v>
      </c>
      <c r="D70" s="35">
        <f>+I16</f>
        <v>0</v>
      </c>
      <c r="E70" s="36">
        <f>+J16</f>
        <v>0</v>
      </c>
    </row>
    <row r="71" spans="3:5" s="3" customFormat="1" ht="15" hidden="1" customHeight="1" x14ac:dyDescent="0.25">
      <c r="C71" s="31">
        <v>2</v>
      </c>
      <c r="D71" s="22">
        <f t="shared" ref="D71:E84" si="30">+I17</f>
        <v>0</v>
      </c>
      <c r="E71" s="24">
        <f t="shared" si="30"/>
        <v>0</v>
      </c>
    </row>
    <row r="72" spans="3:5" s="3" customFormat="1" ht="15" hidden="1" customHeight="1" x14ac:dyDescent="0.25">
      <c r="C72" s="31">
        <v>3</v>
      </c>
      <c r="D72" s="22">
        <f t="shared" si="30"/>
        <v>0</v>
      </c>
      <c r="E72" s="24">
        <f t="shared" si="30"/>
        <v>0</v>
      </c>
    </row>
    <row r="73" spans="3:5" s="3" customFormat="1" ht="15" hidden="1" customHeight="1" x14ac:dyDescent="0.25">
      <c r="C73" s="31">
        <v>4</v>
      </c>
      <c r="D73" s="22">
        <f t="shared" si="30"/>
        <v>0</v>
      </c>
      <c r="E73" s="24">
        <f t="shared" si="30"/>
        <v>0</v>
      </c>
    </row>
    <row r="74" spans="3:5" s="3" customFormat="1" ht="15" hidden="1" customHeight="1" x14ac:dyDescent="0.25">
      <c r="C74" s="31">
        <v>5</v>
      </c>
      <c r="D74" s="22">
        <f t="shared" si="30"/>
        <v>0</v>
      </c>
      <c r="E74" s="24">
        <f t="shared" si="30"/>
        <v>0</v>
      </c>
    </row>
    <row r="75" spans="3:5" s="3" customFormat="1" ht="15" hidden="1" customHeight="1" x14ac:dyDescent="0.25">
      <c r="C75" s="31">
        <v>6</v>
      </c>
      <c r="D75" s="22">
        <f t="shared" si="30"/>
        <v>0</v>
      </c>
      <c r="E75" s="24">
        <f t="shared" si="30"/>
        <v>0</v>
      </c>
    </row>
    <row r="76" spans="3:5" s="3" customFormat="1" ht="15" hidden="1" customHeight="1" x14ac:dyDescent="0.25">
      <c r="C76" s="31">
        <v>7</v>
      </c>
      <c r="D76" s="22">
        <f t="shared" si="30"/>
        <v>0</v>
      </c>
      <c r="E76" s="24">
        <f t="shared" si="30"/>
        <v>0</v>
      </c>
    </row>
    <row r="77" spans="3:5" s="3" customFormat="1" ht="15" hidden="1" customHeight="1" x14ac:dyDescent="0.25">
      <c r="C77" s="31">
        <v>8</v>
      </c>
      <c r="D77" s="22">
        <f t="shared" si="30"/>
        <v>0</v>
      </c>
      <c r="E77" s="24">
        <f t="shared" si="30"/>
        <v>0</v>
      </c>
    </row>
    <row r="78" spans="3:5" s="3" customFormat="1" ht="15" hidden="1" customHeight="1" x14ac:dyDescent="0.25">
      <c r="C78" s="31">
        <v>9</v>
      </c>
      <c r="D78" s="22">
        <f t="shared" si="30"/>
        <v>0</v>
      </c>
      <c r="E78" s="24">
        <f t="shared" si="30"/>
        <v>0</v>
      </c>
    </row>
    <row r="79" spans="3:5" s="3" customFormat="1" ht="15" hidden="1" customHeight="1" x14ac:dyDescent="0.25">
      <c r="C79" s="31">
        <v>10</v>
      </c>
      <c r="D79" s="22">
        <f t="shared" si="30"/>
        <v>0</v>
      </c>
      <c r="E79" s="24">
        <f t="shared" si="30"/>
        <v>0</v>
      </c>
    </row>
    <row r="80" spans="3:5" s="3" customFormat="1" ht="15" hidden="1" customHeight="1" x14ac:dyDescent="0.25">
      <c r="C80" s="31">
        <v>11</v>
      </c>
      <c r="D80" s="22">
        <f t="shared" si="30"/>
        <v>0</v>
      </c>
      <c r="E80" s="24">
        <f t="shared" si="30"/>
        <v>0</v>
      </c>
    </row>
    <row r="81" spans="3:5" s="3" customFormat="1" ht="15" hidden="1" customHeight="1" x14ac:dyDescent="0.25">
      <c r="C81" s="31">
        <v>12</v>
      </c>
      <c r="D81" s="22">
        <f t="shared" si="30"/>
        <v>0</v>
      </c>
      <c r="E81" s="24">
        <f t="shared" si="30"/>
        <v>0</v>
      </c>
    </row>
    <row r="82" spans="3:5" s="3" customFormat="1" ht="15" hidden="1" customHeight="1" x14ac:dyDescent="0.25">
      <c r="C82" s="31">
        <v>13</v>
      </c>
      <c r="D82" s="22">
        <f t="shared" si="30"/>
        <v>0</v>
      </c>
      <c r="E82" s="24">
        <f t="shared" si="30"/>
        <v>0</v>
      </c>
    </row>
    <row r="83" spans="3:5" s="3" customFormat="1" ht="15" hidden="1" customHeight="1" x14ac:dyDescent="0.25">
      <c r="C83" s="31">
        <v>14</v>
      </c>
      <c r="D83" s="22">
        <f t="shared" si="30"/>
        <v>0</v>
      </c>
      <c r="E83" s="24">
        <f t="shared" si="30"/>
        <v>0</v>
      </c>
    </row>
    <row r="84" spans="3:5" s="3" customFormat="1" ht="15.75" hidden="1" customHeight="1" thickBot="1" x14ac:dyDescent="0.3">
      <c r="C84" s="32">
        <v>15</v>
      </c>
      <c r="D84" s="33">
        <f t="shared" si="30"/>
        <v>0</v>
      </c>
      <c r="E84" s="25">
        <f t="shared" si="30"/>
        <v>0</v>
      </c>
    </row>
    <row r="85" spans="3:5" s="3" customFormat="1" ht="15" hidden="1" customHeight="1" x14ac:dyDescent="0.25"/>
    <row r="86" spans="3:5" s="3" customFormat="1" ht="15" hidden="1" customHeight="1" x14ac:dyDescent="0.25"/>
    <row r="87" spans="3:5" s="3" customFormat="1" ht="15" hidden="1" customHeight="1" x14ac:dyDescent="0.25"/>
    <row r="88" spans="3:5" s="3" customFormat="1" ht="15" hidden="1" customHeight="1" x14ac:dyDescent="0.25"/>
    <row r="89" spans="3:5" s="3" customFormat="1" ht="15" hidden="1" customHeight="1" x14ac:dyDescent="0.25"/>
    <row r="90" spans="3:5" s="3" customFormat="1" ht="15" hidden="1" customHeight="1" x14ac:dyDescent="0.25"/>
  </sheetData>
  <sheetProtection password="DC75" sheet="1" objects="1" scenarios="1"/>
  <mergeCells count="138">
    <mergeCell ref="J20:J21"/>
    <mergeCell ref="K20:K21"/>
    <mergeCell ref="C4:L4"/>
    <mergeCell ref="C6:L8"/>
    <mergeCell ref="C11:C15"/>
    <mergeCell ref="D11:H15"/>
    <mergeCell ref="I11:L11"/>
    <mergeCell ref="I13:I15"/>
    <mergeCell ref="J13:J15"/>
    <mergeCell ref="K13:K15"/>
    <mergeCell ref="L13:L15"/>
    <mergeCell ref="C16:C17"/>
    <mergeCell ref="I16:I17"/>
    <mergeCell ref="J16:J17"/>
    <mergeCell ref="K16:K17"/>
    <mergeCell ref="L16:L17"/>
    <mergeCell ref="D16:H17"/>
    <mergeCell ref="D18:H19"/>
    <mergeCell ref="C18:C19"/>
    <mergeCell ref="I18:I19"/>
    <mergeCell ref="J18:J19"/>
    <mergeCell ref="D20:H21"/>
    <mergeCell ref="C20:C21"/>
    <mergeCell ref="I20:I21"/>
    <mergeCell ref="D22:H23"/>
    <mergeCell ref="C28:C29"/>
    <mergeCell ref="I28:I29"/>
    <mergeCell ref="J28:J29"/>
    <mergeCell ref="K28:K29"/>
    <mergeCell ref="L28:L29"/>
    <mergeCell ref="C26:C27"/>
    <mergeCell ref="I26:I27"/>
    <mergeCell ref="J26:J27"/>
    <mergeCell ref="K26:K27"/>
    <mergeCell ref="L26:L27"/>
    <mergeCell ref="D26:H27"/>
    <mergeCell ref="D28:H29"/>
    <mergeCell ref="C24:C25"/>
    <mergeCell ref="I24:I25"/>
    <mergeCell ref="J24:J25"/>
    <mergeCell ref="C22:C23"/>
    <mergeCell ref="I22:I23"/>
    <mergeCell ref="J22:J23"/>
    <mergeCell ref="K22:K23"/>
    <mergeCell ref="L22:L23"/>
    <mergeCell ref="C32:C33"/>
    <mergeCell ref="I32:I33"/>
    <mergeCell ref="J32:J33"/>
    <mergeCell ref="K32:K33"/>
    <mergeCell ref="L32:L33"/>
    <mergeCell ref="C36:C37"/>
    <mergeCell ref="I36:I37"/>
    <mergeCell ref="J36:J37"/>
    <mergeCell ref="K30:K31"/>
    <mergeCell ref="L30:L31"/>
    <mergeCell ref="C30:C31"/>
    <mergeCell ref="I30:I31"/>
    <mergeCell ref="J30:J31"/>
    <mergeCell ref="D30:H31"/>
    <mergeCell ref="D32:H33"/>
    <mergeCell ref="C42:C43"/>
    <mergeCell ref="I42:I43"/>
    <mergeCell ref="J42:J43"/>
    <mergeCell ref="D40:H41"/>
    <mergeCell ref="K36:K37"/>
    <mergeCell ref="L36:L37"/>
    <mergeCell ref="C34:C35"/>
    <mergeCell ref="I34:I35"/>
    <mergeCell ref="J34:J35"/>
    <mergeCell ref="K34:K35"/>
    <mergeCell ref="L34:L35"/>
    <mergeCell ref="C40:C41"/>
    <mergeCell ref="I40:I41"/>
    <mergeCell ref="J40:J41"/>
    <mergeCell ref="K40:K41"/>
    <mergeCell ref="L40:L41"/>
    <mergeCell ref="C38:C39"/>
    <mergeCell ref="I38:I39"/>
    <mergeCell ref="J38:J39"/>
    <mergeCell ref="K38:K39"/>
    <mergeCell ref="L38:L39"/>
    <mergeCell ref="D34:H35"/>
    <mergeCell ref="D36:H37"/>
    <mergeCell ref="D38:H39"/>
    <mergeCell ref="C48:H49"/>
    <mergeCell ref="I48:L49"/>
    <mergeCell ref="C44:C45"/>
    <mergeCell ref="I44:I45"/>
    <mergeCell ref="J44:J45"/>
    <mergeCell ref="K44:K45"/>
    <mergeCell ref="L44:L45"/>
    <mergeCell ref="C46:H47"/>
    <mergeCell ref="I46:I47"/>
    <mergeCell ref="J46:J47"/>
    <mergeCell ref="D44:H45"/>
    <mergeCell ref="K46:K47"/>
    <mergeCell ref="L46:L47"/>
    <mergeCell ref="M32:M33"/>
    <mergeCell ref="K42:K43"/>
    <mergeCell ref="L42:L43"/>
    <mergeCell ref="M18:M19"/>
    <mergeCell ref="O18:O19"/>
    <mergeCell ref="M20:M21"/>
    <mergeCell ref="O20:O21"/>
    <mergeCell ref="M22:M23"/>
    <mergeCell ref="O22:O23"/>
    <mergeCell ref="M24:M25"/>
    <mergeCell ref="O24:O25"/>
    <mergeCell ref="O32:O33"/>
    <mergeCell ref="M34:M35"/>
    <mergeCell ref="O34:O35"/>
    <mergeCell ref="L20:L21"/>
    <mergeCell ref="K18:K19"/>
    <mergeCell ref="L18:L19"/>
    <mergeCell ref="M16:M17"/>
    <mergeCell ref="D42:H43"/>
    <mergeCell ref="K24:K25"/>
    <mergeCell ref="L24:L25"/>
    <mergeCell ref="D24:H25"/>
    <mergeCell ref="M46:M47"/>
    <mergeCell ref="O46:O47"/>
    <mergeCell ref="M13:M14"/>
    <mergeCell ref="M36:M37"/>
    <mergeCell ref="O36:O37"/>
    <mergeCell ref="M38:M39"/>
    <mergeCell ref="O38:O39"/>
    <mergeCell ref="M40:M41"/>
    <mergeCell ref="O40:O41"/>
    <mergeCell ref="M42:M43"/>
    <mergeCell ref="O42:O43"/>
    <mergeCell ref="M44:M45"/>
    <mergeCell ref="O44:O45"/>
    <mergeCell ref="M26:M27"/>
    <mergeCell ref="O26:O27"/>
    <mergeCell ref="M28:M29"/>
    <mergeCell ref="O28:O29"/>
    <mergeCell ref="M30:M31"/>
    <mergeCell ref="O30:O31"/>
  </mergeCells>
  <conditionalFormatting sqref="M16:M47">
    <cfRule type="containsText" dxfId="36" priority="3" operator="containsText" text="SOLO SE ACEPTA">
      <formula>NOT(ISERROR(SEARCH("SOLO SE ACEPTA",M16)))</formula>
    </cfRule>
    <cfRule type="containsText" dxfId="35" priority="4" operator="containsText" text="OK">
      <formula>NOT(ISERROR(SEARCH("OK",M16)))</formula>
    </cfRule>
    <cfRule type="containsText" dxfId="34" priority="5" operator="containsText" text="DEBE CALIFICAR">
      <formula>NOT(ISERROR(SEARCH("DEBE CALIFICAR",M16)))</formula>
    </cfRule>
  </conditionalFormatting>
  <conditionalFormatting sqref="M46:M47">
    <cfRule type="containsText" dxfId="33" priority="1" operator="containsText" text="EXISTEN">
      <formula>NOT(ISERROR(SEARCH("EXISTEN",M46)))</formula>
    </cfRule>
    <cfRule type="containsText" dxfId="32" priority="2" operator="containsText" text="FALTAN">
      <formula>NOT(ISERROR(SEARCH("FALTAN",M46)))</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B1:O90"/>
  <sheetViews>
    <sheetView zoomScale="60" zoomScaleNormal="60" workbookViewId="0"/>
  </sheetViews>
  <sheetFormatPr baseColWidth="10" defaultColWidth="11.42578125" defaultRowHeight="15" x14ac:dyDescent="0.25"/>
  <cols>
    <col min="1" max="1" width="4.28515625" style="3" customWidth="1"/>
    <col min="2" max="2" width="4.7109375" style="3" customWidth="1"/>
    <col min="3" max="7" width="11.42578125" style="3"/>
    <col min="8" max="8" width="65" style="3" customWidth="1"/>
    <col min="9" max="9" width="26.140625" style="4" customWidth="1"/>
    <col min="10" max="10" width="21.140625" style="4" customWidth="1"/>
    <col min="11" max="11" width="17.140625" style="4" customWidth="1"/>
    <col min="12" max="12" width="21" style="4" customWidth="1"/>
    <col min="13" max="13" width="15.5703125" style="62" customWidth="1"/>
    <col min="14" max="14" width="11.42578125" style="3"/>
    <col min="15" max="15" width="0" style="3" hidden="1" customWidth="1"/>
    <col min="16" max="16384" width="11.42578125" style="3"/>
  </cols>
  <sheetData>
    <row r="1" spans="2:15" ht="15.75" thickBot="1" x14ac:dyDescent="0.3"/>
    <row r="2" spans="2:15" x14ac:dyDescent="0.25">
      <c r="B2" s="16" t="s">
        <v>13</v>
      </c>
      <c r="C2" s="5"/>
      <c r="D2" s="5"/>
      <c r="E2" s="5"/>
      <c r="F2" s="5"/>
      <c r="G2" s="5"/>
      <c r="H2" s="5"/>
      <c r="I2" s="6"/>
      <c r="J2" s="6"/>
      <c r="K2" s="6"/>
      <c r="L2" s="6"/>
      <c r="M2" s="63"/>
    </row>
    <row r="3" spans="2:15" ht="15.75" thickBot="1" x14ac:dyDescent="0.3">
      <c r="B3" s="8"/>
      <c r="M3" s="64"/>
    </row>
    <row r="4" spans="2:15" ht="24" thickBot="1" x14ac:dyDescent="0.4">
      <c r="B4" s="8"/>
      <c r="C4" s="176" t="s">
        <v>145</v>
      </c>
      <c r="D4" s="177"/>
      <c r="E4" s="177"/>
      <c r="F4" s="177"/>
      <c r="G4" s="177"/>
      <c r="H4" s="177"/>
      <c r="I4" s="177"/>
      <c r="J4" s="177"/>
      <c r="K4" s="177"/>
      <c r="L4" s="178"/>
      <c r="M4" s="64"/>
    </row>
    <row r="5" spans="2:15" ht="24" thickBot="1" x14ac:dyDescent="0.4">
      <c r="B5" s="8"/>
      <c r="C5" s="10"/>
      <c r="D5" s="10"/>
      <c r="E5" s="10"/>
      <c r="F5" s="10"/>
      <c r="G5" s="10"/>
      <c r="H5" s="10"/>
      <c r="I5" s="10"/>
      <c r="J5" s="10"/>
      <c r="K5" s="10"/>
      <c r="L5" s="10"/>
      <c r="M5" s="64"/>
    </row>
    <row r="6" spans="2:15" ht="23.25" customHeight="1" x14ac:dyDescent="0.25">
      <c r="B6" s="8"/>
      <c r="C6" s="179" t="s">
        <v>146</v>
      </c>
      <c r="D6" s="180"/>
      <c r="E6" s="180"/>
      <c r="F6" s="180"/>
      <c r="G6" s="180"/>
      <c r="H6" s="180"/>
      <c r="I6" s="180"/>
      <c r="J6" s="180"/>
      <c r="K6" s="180"/>
      <c r="L6" s="181"/>
      <c r="M6" s="64"/>
    </row>
    <row r="7" spans="2:15" ht="23.25" customHeight="1" x14ac:dyDescent="0.25">
      <c r="B7" s="8"/>
      <c r="C7" s="182"/>
      <c r="D7" s="183"/>
      <c r="E7" s="183"/>
      <c r="F7" s="183"/>
      <c r="G7" s="183"/>
      <c r="H7" s="183"/>
      <c r="I7" s="183"/>
      <c r="J7" s="183"/>
      <c r="K7" s="183"/>
      <c r="L7" s="184"/>
      <c r="M7" s="64"/>
    </row>
    <row r="8" spans="2:15" ht="15.75" thickBot="1" x14ac:dyDescent="0.3">
      <c r="B8" s="8"/>
      <c r="C8" s="185"/>
      <c r="D8" s="186"/>
      <c r="E8" s="186"/>
      <c r="F8" s="186"/>
      <c r="G8" s="186"/>
      <c r="H8" s="186"/>
      <c r="I8" s="186"/>
      <c r="J8" s="186"/>
      <c r="K8" s="186"/>
      <c r="L8" s="187"/>
      <c r="M8" s="64"/>
    </row>
    <row r="9" spans="2:15" ht="23.25" x14ac:dyDescent="0.25">
      <c r="B9" s="8"/>
      <c r="C9" s="11"/>
      <c r="D9" s="11"/>
      <c r="E9" s="11"/>
      <c r="F9" s="11"/>
      <c r="G9" s="11"/>
      <c r="H9" s="11"/>
      <c r="I9" s="11"/>
      <c r="J9" s="11"/>
      <c r="K9" s="11"/>
      <c r="L9" s="11"/>
      <c r="M9" s="64"/>
    </row>
    <row r="10" spans="2:15" ht="15.75" thickBot="1" x14ac:dyDescent="0.3">
      <c r="B10" s="8"/>
      <c r="M10" s="64"/>
    </row>
    <row r="11" spans="2:15" x14ac:dyDescent="0.25">
      <c r="B11" s="8"/>
      <c r="C11" s="219" t="s">
        <v>16</v>
      </c>
      <c r="D11" s="216" t="s">
        <v>17</v>
      </c>
      <c r="E11" s="216"/>
      <c r="F11" s="216"/>
      <c r="G11" s="216"/>
      <c r="H11" s="216"/>
      <c r="I11" s="214" t="s">
        <v>18</v>
      </c>
      <c r="J11" s="214"/>
      <c r="K11" s="214"/>
      <c r="L11" s="215"/>
      <c r="M11" s="64"/>
    </row>
    <row r="12" spans="2:15" x14ac:dyDescent="0.25">
      <c r="B12" s="8"/>
      <c r="C12" s="220"/>
      <c r="D12" s="217"/>
      <c r="E12" s="217"/>
      <c r="F12" s="217"/>
      <c r="G12" s="217"/>
      <c r="H12" s="217"/>
      <c r="I12" s="1" t="s">
        <v>19</v>
      </c>
      <c r="J12" s="1" t="s">
        <v>20</v>
      </c>
      <c r="K12" s="1" t="s">
        <v>21</v>
      </c>
      <c r="L12" s="2" t="s">
        <v>22</v>
      </c>
      <c r="M12" s="64"/>
    </row>
    <row r="13" spans="2:15" ht="15" customHeight="1" x14ac:dyDescent="0.25">
      <c r="B13" s="8"/>
      <c r="C13" s="220"/>
      <c r="D13" s="217"/>
      <c r="E13" s="217"/>
      <c r="F13" s="217"/>
      <c r="G13" s="217"/>
      <c r="H13" s="217"/>
      <c r="I13" s="224" t="s">
        <v>23</v>
      </c>
      <c r="J13" s="224" t="s">
        <v>24</v>
      </c>
      <c r="K13" s="224" t="s">
        <v>25</v>
      </c>
      <c r="L13" s="226" t="s">
        <v>26</v>
      </c>
      <c r="M13" s="172"/>
    </row>
    <row r="14" spans="2:15" x14ac:dyDescent="0.25">
      <c r="B14" s="8"/>
      <c r="C14" s="220"/>
      <c r="D14" s="217"/>
      <c r="E14" s="217"/>
      <c r="F14" s="217"/>
      <c r="G14" s="217"/>
      <c r="H14" s="217"/>
      <c r="I14" s="224"/>
      <c r="J14" s="224"/>
      <c r="K14" s="224"/>
      <c r="L14" s="226"/>
      <c r="M14" s="172"/>
    </row>
    <row r="15" spans="2:15" ht="31.5" customHeight="1" thickBot="1" x14ac:dyDescent="0.3">
      <c r="B15" s="8"/>
      <c r="C15" s="221"/>
      <c r="D15" s="218"/>
      <c r="E15" s="218"/>
      <c r="F15" s="218"/>
      <c r="G15" s="218"/>
      <c r="H15" s="218"/>
      <c r="I15" s="225"/>
      <c r="J15" s="225"/>
      <c r="K15" s="225"/>
      <c r="L15" s="227"/>
      <c r="M15" s="65"/>
    </row>
    <row r="16" spans="2:15" ht="32.1" customHeight="1" x14ac:dyDescent="0.25">
      <c r="B16" s="8"/>
      <c r="C16" s="229">
        <v>1</v>
      </c>
      <c r="D16" s="228" t="s">
        <v>147</v>
      </c>
      <c r="E16" s="228"/>
      <c r="F16" s="228"/>
      <c r="G16" s="228"/>
      <c r="H16" s="228"/>
      <c r="I16" s="222"/>
      <c r="J16" s="222"/>
      <c r="K16" s="222"/>
      <c r="L16" s="230"/>
      <c r="M16" s="172" t="str">
        <f>+IF(O16&gt;1,"SOLO SE ACEPTA UNA SOLA CALIFICACIÓN",IF(O16&lt;1,"DEBE CALIFICAR LA VARIABLE","OK"))</f>
        <v>DEBE CALIFICAR LA VARIABLE</v>
      </c>
      <c r="O16" s="60">
        <f>SUM(I16:L17)</f>
        <v>0</v>
      </c>
    </row>
    <row r="17" spans="2:15" ht="32.1" customHeight="1" thickBot="1" x14ac:dyDescent="0.3">
      <c r="B17" s="8"/>
      <c r="C17" s="208"/>
      <c r="D17" s="209"/>
      <c r="E17" s="209"/>
      <c r="F17" s="209"/>
      <c r="G17" s="209"/>
      <c r="H17" s="209"/>
      <c r="I17" s="223"/>
      <c r="J17" s="223"/>
      <c r="K17" s="223"/>
      <c r="L17" s="231"/>
      <c r="M17" s="172"/>
      <c r="O17" s="61"/>
    </row>
    <row r="18" spans="2:15" ht="32.1" customHeight="1" x14ac:dyDescent="0.25">
      <c r="B18" s="8"/>
      <c r="C18" s="208">
        <v>2</v>
      </c>
      <c r="D18" s="209" t="s">
        <v>148</v>
      </c>
      <c r="E18" s="209"/>
      <c r="F18" s="209"/>
      <c r="G18" s="209"/>
      <c r="H18" s="209"/>
      <c r="I18" s="188"/>
      <c r="J18" s="188"/>
      <c r="K18" s="188"/>
      <c r="L18" s="190"/>
      <c r="M18" s="172" t="str">
        <f t="shared" ref="M18" si="0">+IF(O18&gt;1,"SOLO SE ACEPTA UNA SOLA CALIFICACIÓN",IF(O18&lt;1,"DEBE CALIFICAR LA VARIABLE","OK"))</f>
        <v>DEBE CALIFICAR LA VARIABLE</v>
      </c>
      <c r="O18" s="173">
        <f t="shared" ref="O18" si="1">SUM(I18:L19)</f>
        <v>0</v>
      </c>
    </row>
    <row r="19" spans="2:15" ht="32.1" customHeight="1" thickBot="1" x14ac:dyDescent="0.3">
      <c r="B19" s="8"/>
      <c r="C19" s="208"/>
      <c r="D19" s="209"/>
      <c r="E19" s="209"/>
      <c r="F19" s="209"/>
      <c r="G19" s="209"/>
      <c r="H19" s="209"/>
      <c r="I19" s="189"/>
      <c r="J19" s="189"/>
      <c r="K19" s="189"/>
      <c r="L19" s="191"/>
      <c r="M19" s="172"/>
      <c r="O19" s="174"/>
    </row>
    <row r="20" spans="2:15" ht="32.1" customHeight="1" x14ac:dyDescent="0.25">
      <c r="B20" s="8"/>
      <c r="C20" s="208">
        <v>3</v>
      </c>
      <c r="D20" s="209" t="s">
        <v>149</v>
      </c>
      <c r="E20" s="209"/>
      <c r="F20" s="209"/>
      <c r="G20" s="209"/>
      <c r="H20" s="209"/>
      <c r="I20" s="188"/>
      <c r="J20" s="188"/>
      <c r="K20" s="188"/>
      <c r="L20" s="190"/>
      <c r="M20" s="172" t="str">
        <f t="shared" ref="M20" si="2">+IF(O20&gt;1,"SOLO SE ACEPTA UNA SOLA CALIFICACIÓN",IF(O20&lt;1,"DEBE CALIFICAR LA VARIABLE","OK"))</f>
        <v>DEBE CALIFICAR LA VARIABLE</v>
      </c>
      <c r="O20" s="173">
        <f t="shared" ref="O20" si="3">SUM(I20:L21)</f>
        <v>0</v>
      </c>
    </row>
    <row r="21" spans="2:15" ht="32.1" customHeight="1" thickBot="1" x14ac:dyDescent="0.3">
      <c r="B21" s="8"/>
      <c r="C21" s="208"/>
      <c r="D21" s="209"/>
      <c r="E21" s="209"/>
      <c r="F21" s="209"/>
      <c r="G21" s="209"/>
      <c r="H21" s="209"/>
      <c r="I21" s="189"/>
      <c r="J21" s="189"/>
      <c r="K21" s="189"/>
      <c r="L21" s="191"/>
      <c r="M21" s="172"/>
      <c r="O21" s="174"/>
    </row>
    <row r="22" spans="2:15" ht="32.1" customHeight="1" x14ac:dyDescent="0.25">
      <c r="B22" s="8"/>
      <c r="C22" s="208">
        <v>4</v>
      </c>
      <c r="D22" s="209" t="s">
        <v>150</v>
      </c>
      <c r="E22" s="209"/>
      <c r="F22" s="209"/>
      <c r="G22" s="209"/>
      <c r="H22" s="209"/>
      <c r="I22" s="188"/>
      <c r="J22" s="188"/>
      <c r="K22" s="188"/>
      <c r="L22" s="190"/>
      <c r="M22" s="172" t="str">
        <f t="shared" ref="M22" si="4">+IF(O22&gt;1,"SOLO SE ACEPTA UNA SOLA CALIFICACIÓN",IF(O22&lt;1,"DEBE CALIFICAR LA VARIABLE","OK"))</f>
        <v>DEBE CALIFICAR LA VARIABLE</v>
      </c>
      <c r="O22" s="173">
        <f t="shared" ref="O22" si="5">SUM(I22:L23)</f>
        <v>0</v>
      </c>
    </row>
    <row r="23" spans="2:15" ht="32.1" customHeight="1" thickBot="1" x14ac:dyDescent="0.3">
      <c r="B23" s="8"/>
      <c r="C23" s="208"/>
      <c r="D23" s="209"/>
      <c r="E23" s="209"/>
      <c r="F23" s="209"/>
      <c r="G23" s="209"/>
      <c r="H23" s="209"/>
      <c r="I23" s="189"/>
      <c r="J23" s="189"/>
      <c r="K23" s="189"/>
      <c r="L23" s="191"/>
      <c r="M23" s="172"/>
      <c r="O23" s="174"/>
    </row>
    <row r="24" spans="2:15" ht="32.1" customHeight="1" x14ac:dyDescent="0.25">
      <c r="B24" s="8"/>
      <c r="C24" s="208">
        <v>5</v>
      </c>
      <c r="D24" s="209" t="s">
        <v>151</v>
      </c>
      <c r="E24" s="209"/>
      <c r="F24" s="209"/>
      <c r="G24" s="209"/>
      <c r="H24" s="209"/>
      <c r="I24" s="188"/>
      <c r="J24" s="188"/>
      <c r="K24" s="188"/>
      <c r="L24" s="190"/>
      <c r="M24" s="172" t="str">
        <f t="shared" ref="M24" si="6">+IF(O24&gt;1,"SOLO SE ACEPTA UNA SOLA CALIFICACIÓN",IF(O24&lt;1,"DEBE CALIFICAR LA VARIABLE","OK"))</f>
        <v>DEBE CALIFICAR LA VARIABLE</v>
      </c>
      <c r="O24" s="173">
        <f t="shared" ref="O24" si="7">SUM(I24:L25)</f>
        <v>0</v>
      </c>
    </row>
    <row r="25" spans="2:15" ht="32.1" customHeight="1" thickBot="1" x14ac:dyDescent="0.3">
      <c r="B25" s="8"/>
      <c r="C25" s="208"/>
      <c r="D25" s="209"/>
      <c r="E25" s="209"/>
      <c r="F25" s="209"/>
      <c r="G25" s="209"/>
      <c r="H25" s="209"/>
      <c r="I25" s="189"/>
      <c r="J25" s="189"/>
      <c r="K25" s="189"/>
      <c r="L25" s="191"/>
      <c r="M25" s="172"/>
      <c r="O25" s="174"/>
    </row>
    <row r="26" spans="2:15" ht="32.1" customHeight="1" x14ac:dyDescent="0.25">
      <c r="B26" s="8"/>
      <c r="C26" s="208">
        <v>6</v>
      </c>
      <c r="D26" s="209" t="s">
        <v>152</v>
      </c>
      <c r="E26" s="209"/>
      <c r="F26" s="209"/>
      <c r="G26" s="209"/>
      <c r="H26" s="209"/>
      <c r="I26" s="188"/>
      <c r="J26" s="188"/>
      <c r="K26" s="188"/>
      <c r="L26" s="190"/>
      <c r="M26" s="172" t="str">
        <f t="shared" ref="M26" si="8">+IF(O26&gt;1,"SOLO SE ACEPTA UNA SOLA CALIFICACIÓN",IF(O26&lt;1,"DEBE CALIFICAR LA VARIABLE","OK"))</f>
        <v>DEBE CALIFICAR LA VARIABLE</v>
      </c>
      <c r="O26" s="173">
        <f t="shared" ref="O26" si="9">SUM(I26:L27)</f>
        <v>0</v>
      </c>
    </row>
    <row r="27" spans="2:15" ht="32.1" customHeight="1" thickBot="1" x14ac:dyDescent="0.3">
      <c r="B27" s="8"/>
      <c r="C27" s="208"/>
      <c r="D27" s="209"/>
      <c r="E27" s="209"/>
      <c r="F27" s="209"/>
      <c r="G27" s="209"/>
      <c r="H27" s="209"/>
      <c r="I27" s="189"/>
      <c r="J27" s="189"/>
      <c r="K27" s="189"/>
      <c r="L27" s="191"/>
      <c r="M27" s="172"/>
      <c r="O27" s="174"/>
    </row>
    <row r="28" spans="2:15" ht="32.1" customHeight="1" x14ac:dyDescent="0.25">
      <c r="B28" s="8"/>
      <c r="C28" s="208">
        <v>7</v>
      </c>
      <c r="D28" s="209" t="s">
        <v>153</v>
      </c>
      <c r="E28" s="209"/>
      <c r="F28" s="209"/>
      <c r="G28" s="209"/>
      <c r="H28" s="209"/>
      <c r="I28" s="188"/>
      <c r="J28" s="188"/>
      <c r="K28" s="188"/>
      <c r="L28" s="190"/>
      <c r="M28" s="172" t="str">
        <f t="shared" ref="M28" si="10">+IF(O28&gt;1,"SOLO SE ACEPTA UNA SOLA CALIFICACIÓN",IF(O28&lt;1,"DEBE CALIFICAR LA VARIABLE","OK"))</f>
        <v>DEBE CALIFICAR LA VARIABLE</v>
      </c>
      <c r="O28" s="173">
        <f t="shared" ref="O28" si="11">SUM(I28:L29)</f>
        <v>0</v>
      </c>
    </row>
    <row r="29" spans="2:15" ht="32.1" customHeight="1" thickBot="1" x14ac:dyDescent="0.3">
      <c r="B29" s="8"/>
      <c r="C29" s="208"/>
      <c r="D29" s="209"/>
      <c r="E29" s="209"/>
      <c r="F29" s="209"/>
      <c r="G29" s="209"/>
      <c r="H29" s="209"/>
      <c r="I29" s="189"/>
      <c r="J29" s="189"/>
      <c r="K29" s="189"/>
      <c r="L29" s="191"/>
      <c r="M29" s="172"/>
      <c r="O29" s="174"/>
    </row>
    <row r="30" spans="2:15" ht="32.1" customHeight="1" x14ac:dyDescent="0.25">
      <c r="B30" s="8"/>
      <c r="C30" s="208">
        <v>8</v>
      </c>
      <c r="D30" s="209" t="s">
        <v>154</v>
      </c>
      <c r="E30" s="209"/>
      <c r="F30" s="209"/>
      <c r="G30" s="209"/>
      <c r="H30" s="209"/>
      <c r="I30" s="188"/>
      <c r="J30" s="188"/>
      <c r="K30" s="188"/>
      <c r="L30" s="190"/>
      <c r="M30" s="172" t="str">
        <f t="shared" ref="M30" si="12">+IF(O30&gt;1,"SOLO SE ACEPTA UNA SOLA CALIFICACIÓN",IF(O30&lt;1,"DEBE CALIFICAR LA VARIABLE","OK"))</f>
        <v>DEBE CALIFICAR LA VARIABLE</v>
      </c>
      <c r="O30" s="173">
        <f t="shared" ref="O30" si="13">SUM(I30:L31)</f>
        <v>0</v>
      </c>
    </row>
    <row r="31" spans="2:15" ht="32.1" customHeight="1" thickBot="1" x14ac:dyDescent="0.3">
      <c r="B31" s="8"/>
      <c r="C31" s="208"/>
      <c r="D31" s="209"/>
      <c r="E31" s="209"/>
      <c r="F31" s="209"/>
      <c r="G31" s="209"/>
      <c r="H31" s="209"/>
      <c r="I31" s="189"/>
      <c r="J31" s="189"/>
      <c r="K31" s="189"/>
      <c r="L31" s="191"/>
      <c r="M31" s="172"/>
      <c r="O31" s="174"/>
    </row>
    <row r="32" spans="2:15" ht="32.1" customHeight="1" x14ac:dyDescent="0.25">
      <c r="B32" s="8"/>
      <c r="C32" s="208">
        <v>9</v>
      </c>
      <c r="D32" s="209" t="s">
        <v>155</v>
      </c>
      <c r="E32" s="209"/>
      <c r="F32" s="209"/>
      <c r="G32" s="209"/>
      <c r="H32" s="209"/>
      <c r="I32" s="188"/>
      <c r="J32" s="188"/>
      <c r="K32" s="188"/>
      <c r="L32" s="190"/>
      <c r="M32" s="172" t="str">
        <f t="shared" ref="M32" si="14">+IF(O32&gt;1,"SOLO SE ACEPTA UNA SOLA CALIFICACIÓN",IF(O32&lt;1,"DEBE CALIFICAR LA VARIABLE","OK"))</f>
        <v>DEBE CALIFICAR LA VARIABLE</v>
      </c>
      <c r="O32" s="173">
        <f t="shared" ref="O32" si="15">SUM(I32:L33)</f>
        <v>0</v>
      </c>
    </row>
    <row r="33" spans="2:15" ht="32.1" customHeight="1" thickBot="1" x14ac:dyDescent="0.3">
      <c r="B33" s="8"/>
      <c r="C33" s="208"/>
      <c r="D33" s="209"/>
      <c r="E33" s="209"/>
      <c r="F33" s="209"/>
      <c r="G33" s="209"/>
      <c r="H33" s="209"/>
      <c r="I33" s="189"/>
      <c r="J33" s="189"/>
      <c r="K33" s="189"/>
      <c r="L33" s="191"/>
      <c r="M33" s="172"/>
      <c r="O33" s="174"/>
    </row>
    <row r="34" spans="2:15" ht="32.1" customHeight="1" x14ac:dyDescent="0.25">
      <c r="B34" s="8"/>
      <c r="C34" s="208">
        <v>10</v>
      </c>
      <c r="D34" s="209" t="s">
        <v>156</v>
      </c>
      <c r="E34" s="209"/>
      <c r="F34" s="209"/>
      <c r="G34" s="209"/>
      <c r="H34" s="209"/>
      <c r="I34" s="188"/>
      <c r="J34" s="188"/>
      <c r="K34" s="188"/>
      <c r="L34" s="190"/>
      <c r="M34" s="172" t="str">
        <f t="shared" ref="M34" si="16">+IF(O34&gt;1,"SOLO SE ACEPTA UNA SOLA CALIFICACIÓN",IF(O34&lt;1,"DEBE CALIFICAR LA VARIABLE","OK"))</f>
        <v>DEBE CALIFICAR LA VARIABLE</v>
      </c>
      <c r="O34" s="173">
        <f t="shared" ref="O34" si="17">SUM(I34:L35)</f>
        <v>0</v>
      </c>
    </row>
    <row r="35" spans="2:15" ht="32.1" customHeight="1" thickBot="1" x14ac:dyDescent="0.3">
      <c r="B35" s="8"/>
      <c r="C35" s="208"/>
      <c r="D35" s="209"/>
      <c r="E35" s="209"/>
      <c r="F35" s="209"/>
      <c r="G35" s="209"/>
      <c r="H35" s="209"/>
      <c r="I35" s="189"/>
      <c r="J35" s="189"/>
      <c r="K35" s="189"/>
      <c r="L35" s="191"/>
      <c r="M35" s="172"/>
      <c r="O35" s="174"/>
    </row>
    <row r="36" spans="2:15" ht="32.1" customHeight="1" x14ac:dyDescent="0.25">
      <c r="B36" s="8"/>
      <c r="C36" s="208">
        <v>11</v>
      </c>
      <c r="D36" s="209" t="s">
        <v>157</v>
      </c>
      <c r="E36" s="209"/>
      <c r="F36" s="209"/>
      <c r="G36" s="209"/>
      <c r="H36" s="209"/>
      <c r="I36" s="188"/>
      <c r="J36" s="188"/>
      <c r="K36" s="188"/>
      <c r="L36" s="190"/>
      <c r="M36" s="172" t="str">
        <f t="shared" ref="M36" si="18">+IF(O36&gt;1,"SOLO SE ACEPTA UNA SOLA CALIFICACIÓN",IF(O36&lt;1,"DEBE CALIFICAR LA VARIABLE","OK"))</f>
        <v>DEBE CALIFICAR LA VARIABLE</v>
      </c>
      <c r="O36" s="173">
        <f t="shared" ref="O36" si="19">SUM(I36:L37)</f>
        <v>0</v>
      </c>
    </row>
    <row r="37" spans="2:15" ht="32.1" customHeight="1" thickBot="1" x14ac:dyDescent="0.3">
      <c r="B37" s="8"/>
      <c r="C37" s="208"/>
      <c r="D37" s="209"/>
      <c r="E37" s="209"/>
      <c r="F37" s="209"/>
      <c r="G37" s="209"/>
      <c r="H37" s="209"/>
      <c r="I37" s="189"/>
      <c r="J37" s="189"/>
      <c r="K37" s="189"/>
      <c r="L37" s="191"/>
      <c r="M37" s="172"/>
      <c r="O37" s="174"/>
    </row>
    <row r="38" spans="2:15" ht="32.1" customHeight="1" x14ac:dyDescent="0.25">
      <c r="B38" s="8"/>
      <c r="C38" s="208">
        <v>12</v>
      </c>
      <c r="D38" s="209" t="s">
        <v>158</v>
      </c>
      <c r="E38" s="209"/>
      <c r="F38" s="209"/>
      <c r="G38" s="209"/>
      <c r="H38" s="209"/>
      <c r="I38" s="188"/>
      <c r="J38" s="188"/>
      <c r="K38" s="188"/>
      <c r="L38" s="190"/>
      <c r="M38" s="172" t="str">
        <f t="shared" ref="M38" si="20">+IF(O38&gt;1,"SOLO SE ACEPTA UNA SOLA CALIFICACIÓN",IF(O38&lt;1,"DEBE CALIFICAR LA VARIABLE","OK"))</f>
        <v>DEBE CALIFICAR LA VARIABLE</v>
      </c>
      <c r="O38" s="173">
        <f t="shared" ref="O38" si="21">SUM(I38:L39)</f>
        <v>0</v>
      </c>
    </row>
    <row r="39" spans="2:15" ht="32.1" customHeight="1" thickBot="1" x14ac:dyDescent="0.3">
      <c r="B39" s="8"/>
      <c r="C39" s="208"/>
      <c r="D39" s="209"/>
      <c r="E39" s="209"/>
      <c r="F39" s="209"/>
      <c r="G39" s="209"/>
      <c r="H39" s="209"/>
      <c r="I39" s="189"/>
      <c r="J39" s="189"/>
      <c r="K39" s="189"/>
      <c r="L39" s="191"/>
      <c r="M39" s="172"/>
      <c r="O39" s="174"/>
    </row>
    <row r="40" spans="2:15" ht="32.1" customHeight="1" x14ac:dyDescent="0.25">
      <c r="B40" s="8"/>
      <c r="C40" s="208">
        <v>13</v>
      </c>
      <c r="D40" s="209" t="s">
        <v>159</v>
      </c>
      <c r="E40" s="209"/>
      <c r="F40" s="209"/>
      <c r="G40" s="209"/>
      <c r="H40" s="209"/>
      <c r="I40" s="188"/>
      <c r="J40" s="188"/>
      <c r="K40" s="188"/>
      <c r="L40" s="190"/>
      <c r="M40" s="172" t="str">
        <f t="shared" ref="M40" si="22">+IF(O40&gt;1,"SOLO SE ACEPTA UNA SOLA CALIFICACIÓN",IF(O40&lt;1,"DEBE CALIFICAR LA VARIABLE","OK"))</f>
        <v>DEBE CALIFICAR LA VARIABLE</v>
      </c>
      <c r="O40" s="173">
        <f t="shared" ref="O40" si="23">SUM(I40:L41)</f>
        <v>0</v>
      </c>
    </row>
    <row r="41" spans="2:15" ht="32.1" customHeight="1" thickBot="1" x14ac:dyDescent="0.3">
      <c r="B41" s="8"/>
      <c r="C41" s="208"/>
      <c r="D41" s="209"/>
      <c r="E41" s="209"/>
      <c r="F41" s="209"/>
      <c r="G41" s="209"/>
      <c r="H41" s="209"/>
      <c r="I41" s="189"/>
      <c r="J41" s="189"/>
      <c r="K41" s="189"/>
      <c r="L41" s="191"/>
      <c r="M41" s="172"/>
      <c r="O41" s="174"/>
    </row>
    <row r="42" spans="2:15" ht="32.1" customHeight="1" x14ac:dyDescent="0.25">
      <c r="B42" s="8"/>
      <c r="C42" s="208">
        <v>14</v>
      </c>
      <c r="D42" s="209" t="s">
        <v>160</v>
      </c>
      <c r="E42" s="209"/>
      <c r="F42" s="209"/>
      <c r="G42" s="209"/>
      <c r="H42" s="209"/>
      <c r="I42" s="188"/>
      <c r="J42" s="188"/>
      <c r="K42" s="188"/>
      <c r="L42" s="190"/>
      <c r="M42" s="172" t="str">
        <f t="shared" ref="M42" si="24">+IF(O42&gt;1,"SOLO SE ACEPTA UNA SOLA CALIFICACIÓN",IF(O42&lt;1,"DEBE CALIFICAR LA VARIABLE","OK"))</f>
        <v>DEBE CALIFICAR LA VARIABLE</v>
      </c>
      <c r="O42" s="173">
        <f t="shared" ref="O42" si="25">SUM(I42:L43)</f>
        <v>0</v>
      </c>
    </row>
    <row r="43" spans="2:15" ht="32.1" customHeight="1" thickBot="1" x14ac:dyDescent="0.3">
      <c r="B43" s="8"/>
      <c r="C43" s="208"/>
      <c r="D43" s="209"/>
      <c r="E43" s="209"/>
      <c r="F43" s="209"/>
      <c r="G43" s="209"/>
      <c r="H43" s="209"/>
      <c r="I43" s="189"/>
      <c r="J43" s="189"/>
      <c r="K43" s="189"/>
      <c r="L43" s="191"/>
      <c r="M43" s="172"/>
      <c r="O43" s="174"/>
    </row>
    <row r="44" spans="2:15" ht="32.1" customHeight="1" x14ac:dyDescent="0.25">
      <c r="B44" s="8"/>
      <c r="C44" s="208">
        <v>15</v>
      </c>
      <c r="D44" s="209" t="s">
        <v>161</v>
      </c>
      <c r="E44" s="209"/>
      <c r="F44" s="209"/>
      <c r="G44" s="209"/>
      <c r="H44" s="209"/>
      <c r="I44" s="188"/>
      <c r="J44" s="188"/>
      <c r="K44" s="188"/>
      <c r="L44" s="190"/>
      <c r="M44" s="172" t="str">
        <f t="shared" ref="M44" si="26">+IF(O44&gt;1,"SOLO SE ACEPTA UNA SOLA CALIFICACIÓN",IF(O44&lt;1,"DEBE CALIFICAR LA VARIABLE","OK"))</f>
        <v>DEBE CALIFICAR LA VARIABLE</v>
      </c>
      <c r="O44" s="173">
        <f t="shared" ref="O44" si="27">SUM(I44:L45)</f>
        <v>0</v>
      </c>
    </row>
    <row r="45" spans="2:15" ht="32.1" customHeight="1" thickBot="1" x14ac:dyDescent="0.3">
      <c r="B45" s="8"/>
      <c r="C45" s="212"/>
      <c r="D45" s="213"/>
      <c r="E45" s="213"/>
      <c r="F45" s="213"/>
      <c r="G45" s="213"/>
      <c r="H45" s="213"/>
      <c r="I45" s="202"/>
      <c r="J45" s="202"/>
      <c r="K45" s="202"/>
      <c r="L45" s="203"/>
      <c r="M45" s="172"/>
      <c r="O45" s="174"/>
    </row>
    <row r="46" spans="2:15" ht="60.75" customHeight="1" thickTop="1" x14ac:dyDescent="0.25">
      <c r="B46" s="8"/>
      <c r="C46" s="204" t="s">
        <v>42</v>
      </c>
      <c r="D46" s="205"/>
      <c r="E46" s="205"/>
      <c r="F46" s="205"/>
      <c r="G46" s="205"/>
      <c r="H46" s="205"/>
      <c r="I46" s="192">
        <f>SUM(I16:I45)</f>
        <v>0</v>
      </c>
      <c r="J46" s="192">
        <f t="shared" ref="J46:L46" si="28">SUM(J16:J45)</f>
        <v>0</v>
      </c>
      <c r="K46" s="192">
        <f t="shared" si="28"/>
        <v>0</v>
      </c>
      <c r="L46" s="194">
        <f t="shared" si="28"/>
        <v>0</v>
      </c>
      <c r="M46" s="172" t="str">
        <f>+IF(O46&gt;15,"EXISTEN VARIABLES CALIFICADAS DOS O MAS VECES ",IF(O46&lt;15,"FALTAN VARIABLES POR EVALUAR","OK"))</f>
        <v>FALTAN VARIABLES POR EVALUAR</v>
      </c>
      <c r="O46" s="173">
        <f t="shared" ref="O46" si="29">SUM(I46:L47)</f>
        <v>0</v>
      </c>
    </row>
    <row r="47" spans="2:15" x14ac:dyDescent="0.25">
      <c r="B47" s="8"/>
      <c r="C47" s="206"/>
      <c r="D47" s="207"/>
      <c r="E47" s="207"/>
      <c r="F47" s="207"/>
      <c r="G47" s="207"/>
      <c r="H47" s="207"/>
      <c r="I47" s="193"/>
      <c r="J47" s="193"/>
      <c r="K47" s="193"/>
      <c r="L47" s="195"/>
      <c r="M47" s="172"/>
      <c r="O47" s="175"/>
    </row>
    <row r="48" spans="2:15" x14ac:dyDescent="0.25">
      <c r="B48" s="8"/>
      <c r="C48" s="206" t="s">
        <v>43</v>
      </c>
      <c r="D48" s="207"/>
      <c r="E48" s="207"/>
      <c r="F48" s="207"/>
      <c r="G48" s="207"/>
      <c r="H48" s="207"/>
      <c r="I48" s="196">
        <f>+(I46*1)+(J46*2)+(K46*3)+(L46*4)</f>
        <v>0</v>
      </c>
      <c r="J48" s="197"/>
      <c r="K48" s="197"/>
      <c r="L48" s="198"/>
      <c r="M48" s="64"/>
    </row>
    <row r="49" spans="2:13" ht="15.75" customHeight="1" thickBot="1" x14ac:dyDescent="0.3">
      <c r="B49" s="8"/>
      <c r="C49" s="210"/>
      <c r="D49" s="211"/>
      <c r="E49" s="211"/>
      <c r="F49" s="211"/>
      <c r="G49" s="211"/>
      <c r="H49" s="211"/>
      <c r="I49" s="199"/>
      <c r="J49" s="200"/>
      <c r="K49" s="200"/>
      <c r="L49" s="201"/>
      <c r="M49" s="64"/>
    </row>
    <row r="50" spans="2:13" x14ac:dyDescent="0.25">
      <c r="B50" s="8"/>
      <c r="M50" s="64"/>
    </row>
    <row r="51" spans="2:13" ht="15.75" thickBot="1" x14ac:dyDescent="0.3">
      <c r="B51" s="12"/>
      <c r="C51" s="13"/>
      <c r="D51" s="13"/>
      <c r="E51" s="13"/>
      <c r="F51" s="13"/>
      <c r="G51" s="13"/>
      <c r="H51" s="13"/>
      <c r="I51" s="14"/>
      <c r="J51" s="14"/>
      <c r="K51" s="14"/>
      <c r="L51" s="14"/>
      <c r="M51" s="66"/>
    </row>
    <row r="53" spans="2:13" ht="15" hidden="1" customHeight="1" x14ac:dyDescent="0.25">
      <c r="I53" s="17">
        <f>+I48</f>
        <v>0</v>
      </c>
    </row>
    <row r="54" spans="2:13" ht="15" hidden="1" customHeight="1" x14ac:dyDescent="0.25"/>
    <row r="55" spans="2:13" ht="15" hidden="1" customHeight="1" x14ac:dyDescent="0.25"/>
    <row r="56" spans="2:13" ht="15" hidden="1" customHeight="1" x14ac:dyDescent="0.25"/>
    <row r="57" spans="2:13" ht="15" hidden="1" customHeight="1" x14ac:dyDescent="0.25"/>
    <row r="58" spans="2:13" ht="15" hidden="1" customHeight="1" x14ac:dyDescent="0.25"/>
    <row r="59" spans="2:13" ht="15" hidden="1" customHeight="1" x14ac:dyDescent="0.25"/>
    <row r="60" spans="2:13" ht="15" hidden="1" customHeight="1" x14ac:dyDescent="0.25"/>
    <row r="61" spans="2:13" ht="15" hidden="1" customHeight="1" x14ac:dyDescent="0.25"/>
    <row r="62" spans="2:13" ht="15" hidden="1" customHeight="1" x14ac:dyDescent="0.25"/>
    <row r="63" spans="2:13" ht="15" hidden="1" customHeight="1" x14ac:dyDescent="0.25"/>
    <row r="64" spans="2:13" ht="15" hidden="1" customHeight="1" x14ac:dyDescent="0.25"/>
    <row r="65" spans="3:5" s="3" customFormat="1" ht="15" hidden="1" customHeight="1" x14ac:dyDescent="0.25"/>
    <row r="66" spans="3:5" s="3" customFormat="1" ht="15" hidden="1" customHeight="1" x14ac:dyDescent="0.25"/>
    <row r="67" spans="3:5" s="3" customFormat="1" ht="15" hidden="1" customHeight="1" x14ac:dyDescent="0.25"/>
    <row r="68" spans="3:5" s="3" customFormat="1" ht="15.75" hidden="1" customHeight="1" thickBot="1" x14ac:dyDescent="0.3"/>
    <row r="69" spans="3:5" s="3" customFormat="1" ht="15.75" hidden="1" customHeight="1" thickBot="1" x14ac:dyDescent="0.3">
      <c r="C69" s="37" t="s">
        <v>44</v>
      </c>
      <c r="D69" s="38" t="s">
        <v>45</v>
      </c>
      <c r="E69" s="39" t="s">
        <v>46</v>
      </c>
    </row>
    <row r="70" spans="3:5" s="3" customFormat="1" ht="15" hidden="1" customHeight="1" x14ac:dyDescent="0.25">
      <c r="C70" s="34">
        <v>1</v>
      </c>
      <c r="D70" s="35">
        <f>+I16</f>
        <v>0</v>
      </c>
      <c r="E70" s="36">
        <f>+J16</f>
        <v>0</v>
      </c>
    </row>
    <row r="71" spans="3:5" s="3" customFormat="1" ht="15" hidden="1" customHeight="1" x14ac:dyDescent="0.25">
      <c r="C71" s="31">
        <v>2</v>
      </c>
      <c r="D71" s="22">
        <f t="shared" ref="D71:E84" si="30">+I17</f>
        <v>0</v>
      </c>
      <c r="E71" s="24">
        <f t="shared" si="30"/>
        <v>0</v>
      </c>
    </row>
    <row r="72" spans="3:5" s="3" customFormat="1" ht="15" hidden="1" customHeight="1" x14ac:dyDescent="0.25">
      <c r="C72" s="31">
        <v>3</v>
      </c>
      <c r="D72" s="22">
        <f t="shared" si="30"/>
        <v>0</v>
      </c>
      <c r="E72" s="24">
        <f t="shared" si="30"/>
        <v>0</v>
      </c>
    </row>
    <row r="73" spans="3:5" s="3" customFormat="1" ht="15" hidden="1" customHeight="1" x14ac:dyDescent="0.25">
      <c r="C73" s="31">
        <v>4</v>
      </c>
      <c r="D73" s="22">
        <f t="shared" si="30"/>
        <v>0</v>
      </c>
      <c r="E73" s="24">
        <f t="shared" si="30"/>
        <v>0</v>
      </c>
    </row>
    <row r="74" spans="3:5" s="3" customFormat="1" ht="15" hidden="1" customHeight="1" x14ac:dyDescent="0.25">
      <c r="C74" s="31">
        <v>5</v>
      </c>
      <c r="D74" s="22">
        <f t="shared" si="30"/>
        <v>0</v>
      </c>
      <c r="E74" s="24">
        <f t="shared" si="30"/>
        <v>0</v>
      </c>
    </row>
    <row r="75" spans="3:5" s="3" customFormat="1" ht="15" hidden="1" customHeight="1" x14ac:dyDescent="0.25">
      <c r="C75" s="31">
        <v>6</v>
      </c>
      <c r="D75" s="22">
        <f t="shared" si="30"/>
        <v>0</v>
      </c>
      <c r="E75" s="24">
        <f t="shared" si="30"/>
        <v>0</v>
      </c>
    </row>
    <row r="76" spans="3:5" s="3" customFormat="1" ht="15" hidden="1" customHeight="1" x14ac:dyDescent="0.25">
      <c r="C76" s="31">
        <v>7</v>
      </c>
      <c r="D76" s="22">
        <f t="shared" si="30"/>
        <v>0</v>
      </c>
      <c r="E76" s="24">
        <f t="shared" si="30"/>
        <v>0</v>
      </c>
    </row>
    <row r="77" spans="3:5" s="3" customFormat="1" ht="15" hidden="1" customHeight="1" x14ac:dyDescent="0.25">
      <c r="C77" s="31">
        <v>8</v>
      </c>
      <c r="D77" s="22">
        <f t="shared" si="30"/>
        <v>0</v>
      </c>
      <c r="E77" s="24">
        <f t="shared" si="30"/>
        <v>0</v>
      </c>
    </row>
    <row r="78" spans="3:5" s="3" customFormat="1" ht="15" hidden="1" customHeight="1" x14ac:dyDescent="0.25">
      <c r="C78" s="31">
        <v>9</v>
      </c>
      <c r="D78" s="22">
        <f t="shared" si="30"/>
        <v>0</v>
      </c>
      <c r="E78" s="24">
        <f t="shared" si="30"/>
        <v>0</v>
      </c>
    </row>
    <row r="79" spans="3:5" s="3" customFormat="1" ht="15" hidden="1" customHeight="1" x14ac:dyDescent="0.25">
      <c r="C79" s="31">
        <v>10</v>
      </c>
      <c r="D79" s="22">
        <f t="shared" si="30"/>
        <v>0</v>
      </c>
      <c r="E79" s="24">
        <f t="shared" si="30"/>
        <v>0</v>
      </c>
    </row>
    <row r="80" spans="3:5" s="3" customFormat="1" ht="15" hidden="1" customHeight="1" x14ac:dyDescent="0.25">
      <c r="C80" s="31">
        <v>11</v>
      </c>
      <c r="D80" s="22">
        <f t="shared" si="30"/>
        <v>0</v>
      </c>
      <c r="E80" s="24">
        <f t="shared" si="30"/>
        <v>0</v>
      </c>
    </row>
    <row r="81" spans="3:5" s="3" customFormat="1" ht="15" hidden="1" customHeight="1" x14ac:dyDescent="0.25">
      <c r="C81" s="31">
        <v>12</v>
      </c>
      <c r="D81" s="22">
        <f t="shared" si="30"/>
        <v>0</v>
      </c>
      <c r="E81" s="24">
        <f t="shared" si="30"/>
        <v>0</v>
      </c>
    </row>
    <row r="82" spans="3:5" s="3" customFormat="1" ht="15" hidden="1" customHeight="1" x14ac:dyDescent="0.25">
      <c r="C82" s="31">
        <v>13</v>
      </c>
      <c r="D82" s="22">
        <f t="shared" si="30"/>
        <v>0</v>
      </c>
      <c r="E82" s="24">
        <f t="shared" si="30"/>
        <v>0</v>
      </c>
    </row>
    <row r="83" spans="3:5" s="3" customFormat="1" ht="15" hidden="1" customHeight="1" x14ac:dyDescent="0.25">
      <c r="C83" s="31">
        <v>14</v>
      </c>
      <c r="D83" s="22">
        <f t="shared" si="30"/>
        <v>0</v>
      </c>
      <c r="E83" s="24">
        <f t="shared" si="30"/>
        <v>0</v>
      </c>
    </row>
    <row r="84" spans="3:5" s="3" customFormat="1" ht="15.75" hidden="1" customHeight="1" thickBot="1" x14ac:dyDescent="0.3">
      <c r="C84" s="32">
        <v>15</v>
      </c>
      <c r="D84" s="33">
        <f t="shared" si="30"/>
        <v>0</v>
      </c>
      <c r="E84" s="25">
        <f t="shared" si="30"/>
        <v>0</v>
      </c>
    </row>
    <row r="85" spans="3:5" s="3" customFormat="1" ht="15" hidden="1" customHeight="1" x14ac:dyDescent="0.25"/>
    <row r="86" spans="3:5" s="3" customFormat="1" ht="15" hidden="1" customHeight="1" x14ac:dyDescent="0.25"/>
    <row r="87" spans="3:5" s="3" customFormat="1" ht="15" hidden="1" customHeight="1" x14ac:dyDescent="0.25"/>
    <row r="88" spans="3:5" s="3" customFormat="1" ht="15" hidden="1" customHeight="1" x14ac:dyDescent="0.25"/>
    <row r="89" spans="3:5" s="3" customFormat="1" ht="15" hidden="1" customHeight="1" x14ac:dyDescent="0.25"/>
    <row r="90" spans="3:5" s="3" customFormat="1" ht="15" hidden="1" customHeight="1" x14ac:dyDescent="0.25"/>
  </sheetData>
  <sheetProtection password="DC75" sheet="1" objects="1" scenarios="1"/>
  <mergeCells count="138">
    <mergeCell ref="C4:L4"/>
    <mergeCell ref="C6:L8"/>
    <mergeCell ref="C11:C15"/>
    <mergeCell ref="D11:H15"/>
    <mergeCell ref="I11:L11"/>
    <mergeCell ref="I13:I15"/>
    <mergeCell ref="J13:J15"/>
    <mergeCell ref="K13:K15"/>
    <mergeCell ref="L13:L15"/>
    <mergeCell ref="C18:C19"/>
    <mergeCell ref="I18:I19"/>
    <mergeCell ref="J18:J19"/>
    <mergeCell ref="K18:K19"/>
    <mergeCell ref="L18:L19"/>
    <mergeCell ref="C16:C17"/>
    <mergeCell ref="I16:I17"/>
    <mergeCell ref="J16:J17"/>
    <mergeCell ref="K16:K17"/>
    <mergeCell ref="L16:L17"/>
    <mergeCell ref="D16:H17"/>
    <mergeCell ref="D18:H19"/>
    <mergeCell ref="C22:C23"/>
    <mergeCell ref="I22:I23"/>
    <mergeCell ref="J22:J23"/>
    <mergeCell ref="K22:K23"/>
    <mergeCell ref="L22:L23"/>
    <mergeCell ref="C20:C21"/>
    <mergeCell ref="I20:I21"/>
    <mergeCell ref="J20:J21"/>
    <mergeCell ref="K20:K21"/>
    <mergeCell ref="L20:L21"/>
    <mergeCell ref="D20:H21"/>
    <mergeCell ref="D22:H23"/>
    <mergeCell ref="C26:C27"/>
    <mergeCell ref="I26:I27"/>
    <mergeCell ref="J26:J27"/>
    <mergeCell ref="K26:K27"/>
    <mergeCell ref="L26:L27"/>
    <mergeCell ref="C24:C25"/>
    <mergeCell ref="I24:I25"/>
    <mergeCell ref="J24:J25"/>
    <mergeCell ref="K24:K25"/>
    <mergeCell ref="L24:L25"/>
    <mergeCell ref="D24:H25"/>
    <mergeCell ref="D26:H27"/>
    <mergeCell ref="C30:C31"/>
    <mergeCell ref="I30:I31"/>
    <mergeCell ref="J30:J31"/>
    <mergeCell ref="K30:K31"/>
    <mergeCell ref="L30:L31"/>
    <mergeCell ref="C28:C29"/>
    <mergeCell ref="I28:I29"/>
    <mergeCell ref="J28:J29"/>
    <mergeCell ref="K28:K29"/>
    <mergeCell ref="L28:L29"/>
    <mergeCell ref="D28:H29"/>
    <mergeCell ref="D30:H31"/>
    <mergeCell ref="C34:C35"/>
    <mergeCell ref="I34:I35"/>
    <mergeCell ref="J34:J35"/>
    <mergeCell ref="K34:K35"/>
    <mergeCell ref="L34:L35"/>
    <mergeCell ref="C32:C33"/>
    <mergeCell ref="I32:I33"/>
    <mergeCell ref="J32:J33"/>
    <mergeCell ref="K32:K33"/>
    <mergeCell ref="L32:L33"/>
    <mergeCell ref="D32:H33"/>
    <mergeCell ref="D34:H35"/>
    <mergeCell ref="C38:C39"/>
    <mergeCell ref="I38:I39"/>
    <mergeCell ref="J38:J39"/>
    <mergeCell ref="K38:K39"/>
    <mergeCell ref="L38:L39"/>
    <mergeCell ref="C36:C37"/>
    <mergeCell ref="I36:I37"/>
    <mergeCell ref="J36:J37"/>
    <mergeCell ref="K36:K37"/>
    <mergeCell ref="L36:L37"/>
    <mergeCell ref="D38:H39"/>
    <mergeCell ref="D36:H37"/>
    <mergeCell ref="C42:C43"/>
    <mergeCell ref="I42:I43"/>
    <mergeCell ref="J42:J43"/>
    <mergeCell ref="K42:K43"/>
    <mergeCell ref="L42:L43"/>
    <mergeCell ref="C40:C41"/>
    <mergeCell ref="I40:I41"/>
    <mergeCell ref="J40:J41"/>
    <mergeCell ref="K40:K41"/>
    <mergeCell ref="L40:L41"/>
    <mergeCell ref="D40:H41"/>
    <mergeCell ref="D42:H43"/>
    <mergeCell ref="C48:H49"/>
    <mergeCell ref="I48:L49"/>
    <mergeCell ref="C44:C45"/>
    <mergeCell ref="I44:I45"/>
    <mergeCell ref="J44:J45"/>
    <mergeCell ref="K44:K45"/>
    <mergeCell ref="L44:L45"/>
    <mergeCell ref="C46:H47"/>
    <mergeCell ref="I46:I47"/>
    <mergeCell ref="J46:J47"/>
    <mergeCell ref="D44:H45"/>
    <mergeCell ref="M22:M23"/>
    <mergeCell ref="O22:O23"/>
    <mergeCell ref="M24:M25"/>
    <mergeCell ref="O24:O25"/>
    <mergeCell ref="K46:K47"/>
    <mergeCell ref="L46:L47"/>
    <mergeCell ref="M46:M47"/>
    <mergeCell ref="O46:O47"/>
    <mergeCell ref="M44:M45"/>
    <mergeCell ref="O44:O45"/>
    <mergeCell ref="M13:M14"/>
    <mergeCell ref="M36:M37"/>
    <mergeCell ref="O36:O37"/>
    <mergeCell ref="M38:M39"/>
    <mergeCell ref="O38:O39"/>
    <mergeCell ref="M40:M41"/>
    <mergeCell ref="O40:O41"/>
    <mergeCell ref="M42:M43"/>
    <mergeCell ref="O42:O43"/>
    <mergeCell ref="M26:M27"/>
    <mergeCell ref="O26:O27"/>
    <mergeCell ref="M28:M29"/>
    <mergeCell ref="O28:O29"/>
    <mergeCell ref="M30:M31"/>
    <mergeCell ref="O30:O31"/>
    <mergeCell ref="M32:M33"/>
    <mergeCell ref="O32:O33"/>
    <mergeCell ref="M34:M35"/>
    <mergeCell ref="O34:O35"/>
    <mergeCell ref="M16:M17"/>
    <mergeCell ref="M18:M19"/>
    <mergeCell ref="O18:O19"/>
    <mergeCell ref="M20:M21"/>
    <mergeCell ref="O20:O21"/>
  </mergeCells>
  <conditionalFormatting sqref="M16:M47">
    <cfRule type="containsText" dxfId="31" priority="3" operator="containsText" text="SOLO SE ACEPTA">
      <formula>NOT(ISERROR(SEARCH("SOLO SE ACEPTA",M16)))</formula>
    </cfRule>
    <cfRule type="containsText" dxfId="30" priority="4" operator="containsText" text="OK">
      <formula>NOT(ISERROR(SEARCH("OK",M16)))</formula>
    </cfRule>
    <cfRule type="containsText" dxfId="29" priority="5" operator="containsText" text="DEBE CALIFICAR">
      <formula>NOT(ISERROR(SEARCH("DEBE CALIFICAR",M16)))</formula>
    </cfRule>
  </conditionalFormatting>
  <conditionalFormatting sqref="M46:M47">
    <cfRule type="containsText" dxfId="28" priority="1" operator="containsText" text="EXISTEN">
      <formula>NOT(ISERROR(SEARCH("EXISTEN",M46)))</formula>
    </cfRule>
    <cfRule type="containsText" dxfId="27" priority="2" operator="containsText" text="FALTAN">
      <formula>NOT(ISERROR(SEARCH("FALTAN",M46)))</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B1:O90"/>
  <sheetViews>
    <sheetView zoomScale="60" zoomScaleNormal="60" workbookViewId="0"/>
  </sheetViews>
  <sheetFormatPr baseColWidth="10" defaultColWidth="11.42578125" defaultRowHeight="15" x14ac:dyDescent="0.25"/>
  <cols>
    <col min="1" max="1" width="4.28515625" style="3" customWidth="1"/>
    <col min="2" max="2" width="4.7109375" style="3" customWidth="1"/>
    <col min="3" max="7" width="11.42578125" style="3"/>
    <col min="8" max="8" width="65" style="3" customWidth="1"/>
    <col min="9" max="9" width="26.140625" style="4" customWidth="1"/>
    <col min="10" max="10" width="21.140625" style="4" customWidth="1"/>
    <col min="11" max="11" width="17.140625" style="4" customWidth="1"/>
    <col min="12" max="12" width="21" style="4" customWidth="1"/>
    <col min="13" max="13" width="15.5703125" style="62" customWidth="1"/>
    <col min="14" max="14" width="11.42578125" style="3"/>
    <col min="15" max="15" width="0" style="3" hidden="1" customWidth="1"/>
    <col min="16" max="16384" width="11.42578125" style="3"/>
  </cols>
  <sheetData>
    <row r="1" spans="2:15" ht="15.75" thickBot="1" x14ac:dyDescent="0.3"/>
    <row r="2" spans="2:15" x14ac:dyDescent="0.25">
      <c r="B2" s="16" t="s">
        <v>13</v>
      </c>
      <c r="C2" s="5"/>
      <c r="D2" s="5"/>
      <c r="E2" s="5"/>
      <c r="F2" s="5"/>
      <c r="G2" s="5"/>
      <c r="H2" s="5"/>
      <c r="I2" s="6"/>
      <c r="J2" s="6"/>
      <c r="K2" s="6"/>
      <c r="L2" s="6"/>
      <c r="M2" s="63"/>
    </row>
    <row r="3" spans="2:15" ht="15.75" thickBot="1" x14ac:dyDescent="0.3">
      <c r="B3" s="8"/>
      <c r="M3" s="64"/>
    </row>
    <row r="4" spans="2:15" ht="24" thickBot="1" x14ac:dyDescent="0.4">
      <c r="B4" s="8"/>
      <c r="C4" s="176" t="s">
        <v>162</v>
      </c>
      <c r="D4" s="177"/>
      <c r="E4" s="177"/>
      <c r="F4" s="177"/>
      <c r="G4" s="177"/>
      <c r="H4" s="177"/>
      <c r="I4" s="177"/>
      <c r="J4" s="177"/>
      <c r="K4" s="177"/>
      <c r="L4" s="178"/>
      <c r="M4" s="64"/>
    </row>
    <row r="5" spans="2:15" ht="24" thickBot="1" x14ac:dyDescent="0.4">
      <c r="B5" s="8"/>
      <c r="C5" s="10"/>
      <c r="D5" s="10"/>
      <c r="E5" s="10"/>
      <c r="F5" s="10"/>
      <c r="G5" s="10"/>
      <c r="H5" s="10"/>
      <c r="I5" s="10"/>
      <c r="J5" s="10"/>
      <c r="K5" s="10"/>
      <c r="L5" s="10"/>
      <c r="M5" s="64"/>
    </row>
    <row r="6" spans="2:15" ht="23.25" customHeight="1" x14ac:dyDescent="0.25">
      <c r="B6" s="8"/>
      <c r="C6" s="179" t="s">
        <v>163</v>
      </c>
      <c r="D6" s="180"/>
      <c r="E6" s="180"/>
      <c r="F6" s="180"/>
      <c r="G6" s="180"/>
      <c r="H6" s="180"/>
      <c r="I6" s="180"/>
      <c r="J6" s="180"/>
      <c r="K6" s="180"/>
      <c r="L6" s="181"/>
      <c r="M6" s="64"/>
    </row>
    <row r="7" spans="2:15" ht="23.25" customHeight="1" x14ac:dyDescent="0.25">
      <c r="B7" s="8"/>
      <c r="C7" s="182"/>
      <c r="D7" s="183"/>
      <c r="E7" s="183"/>
      <c r="F7" s="183"/>
      <c r="G7" s="183"/>
      <c r="H7" s="183"/>
      <c r="I7" s="183"/>
      <c r="J7" s="183"/>
      <c r="K7" s="183"/>
      <c r="L7" s="184"/>
      <c r="M7" s="64"/>
    </row>
    <row r="8" spans="2:15" ht="15.75" thickBot="1" x14ac:dyDescent="0.3">
      <c r="B8" s="8"/>
      <c r="C8" s="185"/>
      <c r="D8" s="186"/>
      <c r="E8" s="186"/>
      <c r="F8" s="186"/>
      <c r="G8" s="186"/>
      <c r="H8" s="186"/>
      <c r="I8" s="186"/>
      <c r="J8" s="186"/>
      <c r="K8" s="186"/>
      <c r="L8" s="187"/>
      <c r="M8" s="64"/>
    </row>
    <row r="9" spans="2:15" ht="23.25" x14ac:dyDescent="0.25">
      <c r="B9" s="8"/>
      <c r="C9" s="11"/>
      <c r="D9" s="11"/>
      <c r="E9" s="11"/>
      <c r="F9" s="11"/>
      <c r="G9" s="11"/>
      <c r="H9" s="11"/>
      <c r="I9" s="11"/>
      <c r="J9" s="11"/>
      <c r="K9" s="11"/>
      <c r="L9" s="11"/>
      <c r="M9" s="64"/>
    </row>
    <row r="10" spans="2:15" ht="15.75" thickBot="1" x14ac:dyDescent="0.3">
      <c r="B10" s="8"/>
      <c r="M10" s="64"/>
    </row>
    <row r="11" spans="2:15" x14ac:dyDescent="0.25">
      <c r="B11" s="8"/>
      <c r="C11" s="219" t="s">
        <v>16</v>
      </c>
      <c r="D11" s="216" t="s">
        <v>17</v>
      </c>
      <c r="E11" s="216"/>
      <c r="F11" s="216"/>
      <c r="G11" s="216"/>
      <c r="H11" s="216"/>
      <c r="I11" s="214" t="s">
        <v>18</v>
      </c>
      <c r="J11" s="214"/>
      <c r="K11" s="214"/>
      <c r="L11" s="215"/>
      <c r="M11" s="64"/>
    </row>
    <row r="12" spans="2:15" x14ac:dyDescent="0.25">
      <c r="B12" s="8"/>
      <c r="C12" s="220"/>
      <c r="D12" s="217"/>
      <c r="E12" s="217"/>
      <c r="F12" s="217"/>
      <c r="G12" s="217"/>
      <c r="H12" s="217"/>
      <c r="I12" s="1" t="s">
        <v>19</v>
      </c>
      <c r="J12" s="1" t="s">
        <v>20</v>
      </c>
      <c r="K12" s="1" t="s">
        <v>21</v>
      </c>
      <c r="L12" s="2" t="s">
        <v>22</v>
      </c>
      <c r="M12" s="64"/>
    </row>
    <row r="13" spans="2:15" ht="15" customHeight="1" x14ac:dyDescent="0.25">
      <c r="B13" s="8"/>
      <c r="C13" s="220"/>
      <c r="D13" s="217"/>
      <c r="E13" s="217"/>
      <c r="F13" s="217"/>
      <c r="G13" s="217"/>
      <c r="H13" s="217"/>
      <c r="I13" s="224" t="s">
        <v>23</v>
      </c>
      <c r="J13" s="224" t="s">
        <v>24</v>
      </c>
      <c r="K13" s="224" t="s">
        <v>25</v>
      </c>
      <c r="L13" s="226" t="s">
        <v>26</v>
      </c>
      <c r="M13" s="172"/>
    </row>
    <row r="14" spans="2:15" x14ac:dyDescent="0.25">
      <c r="B14" s="8"/>
      <c r="C14" s="220"/>
      <c r="D14" s="217"/>
      <c r="E14" s="217"/>
      <c r="F14" s="217"/>
      <c r="G14" s="217"/>
      <c r="H14" s="217"/>
      <c r="I14" s="224"/>
      <c r="J14" s="224"/>
      <c r="K14" s="224"/>
      <c r="L14" s="226"/>
      <c r="M14" s="172"/>
    </row>
    <row r="15" spans="2:15" ht="31.5" customHeight="1" thickBot="1" x14ac:dyDescent="0.3">
      <c r="B15" s="8"/>
      <c r="C15" s="221"/>
      <c r="D15" s="218"/>
      <c r="E15" s="218"/>
      <c r="F15" s="218"/>
      <c r="G15" s="218"/>
      <c r="H15" s="218"/>
      <c r="I15" s="225"/>
      <c r="J15" s="225"/>
      <c r="K15" s="225"/>
      <c r="L15" s="227"/>
      <c r="M15" s="65"/>
    </row>
    <row r="16" spans="2:15" ht="32.1" customHeight="1" x14ac:dyDescent="0.25">
      <c r="B16" s="8"/>
      <c r="C16" s="229">
        <v>1</v>
      </c>
      <c r="D16" s="228" t="s">
        <v>164</v>
      </c>
      <c r="E16" s="228"/>
      <c r="F16" s="228"/>
      <c r="G16" s="228"/>
      <c r="H16" s="228"/>
      <c r="I16" s="222"/>
      <c r="J16" s="222"/>
      <c r="K16" s="222"/>
      <c r="L16" s="230"/>
      <c r="M16" s="172" t="str">
        <f>+IF(O16&gt;1,"SOLO SE ACEPTA UNA SOLA CALIFICACIÓN",IF(O16&lt;1,"DEBE CALIFICAR LA VARIABLE","OK"))</f>
        <v>DEBE CALIFICAR LA VARIABLE</v>
      </c>
      <c r="O16" s="60">
        <f>SUM(I16:L17)</f>
        <v>0</v>
      </c>
    </row>
    <row r="17" spans="2:15" ht="32.1" customHeight="1" thickBot="1" x14ac:dyDescent="0.3">
      <c r="B17" s="8"/>
      <c r="C17" s="208"/>
      <c r="D17" s="209"/>
      <c r="E17" s="209"/>
      <c r="F17" s="209"/>
      <c r="G17" s="209"/>
      <c r="H17" s="209"/>
      <c r="I17" s="223"/>
      <c r="J17" s="223"/>
      <c r="K17" s="223"/>
      <c r="L17" s="231"/>
      <c r="M17" s="172"/>
      <c r="O17" s="61"/>
    </row>
    <row r="18" spans="2:15" ht="32.1" customHeight="1" x14ac:dyDescent="0.25">
      <c r="B18" s="8"/>
      <c r="C18" s="208">
        <v>2</v>
      </c>
      <c r="D18" s="209" t="s">
        <v>165</v>
      </c>
      <c r="E18" s="209"/>
      <c r="F18" s="209"/>
      <c r="G18" s="209"/>
      <c r="H18" s="209"/>
      <c r="I18" s="188"/>
      <c r="J18" s="188"/>
      <c r="K18" s="188"/>
      <c r="L18" s="190"/>
      <c r="M18" s="172" t="str">
        <f t="shared" ref="M18" si="0">+IF(O18&gt;1,"SOLO SE ACEPTA UNA SOLA CALIFICACIÓN",IF(O18&lt;1,"DEBE CALIFICAR LA VARIABLE","OK"))</f>
        <v>DEBE CALIFICAR LA VARIABLE</v>
      </c>
      <c r="O18" s="173">
        <f t="shared" ref="O18" si="1">SUM(I18:L19)</f>
        <v>0</v>
      </c>
    </row>
    <row r="19" spans="2:15" ht="32.1" customHeight="1" thickBot="1" x14ac:dyDescent="0.3">
      <c r="B19" s="8"/>
      <c r="C19" s="208"/>
      <c r="D19" s="209"/>
      <c r="E19" s="209"/>
      <c r="F19" s="209"/>
      <c r="G19" s="209"/>
      <c r="H19" s="209"/>
      <c r="I19" s="189"/>
      <c r="J19" s="189"/>
      <c r="K19" s="189"/>
      <c r="L19" s="191"/>
      <c r="M19" s="172"/>
      <c r="O19" s="174"/>
    </row>
    <row r="20" spans="2:15" ht="32.1" customHeight="1" x14ac:dyDescent="0.25">
      <c r="B20" s="8"/>
      <c r="C20" s="208">
        <v>3</v>
      </c>
      <c r="D20" s="209" t="s">
        <v>166</v>
      </c>
      <c r="E20" s="209"/>
      <c r="F20" s="209"/>
      <c r="G20" s="209"/>
      <c r="H20" s="209"/>
      <c r="I20" s="188"/>
      <c r="J20" s="188"/>
      <c r="K20" s="188"/>
      <c r="L20" s="190"/>
      <c r="M20" s="172" t="str">
        <f t="shared" ref="M20" si="2">+IF(O20&gt;1,"SOLO SE ACEPTA UNA SOLA CALIFICACIÓN",IF(O20&lt;1,"DEBE CALIFICAR LA VARIABLE","OK"))</f>
        <v>DEBE CALIFICAR LA VARIABLE</v>
      </c>
      <c r="O20" s="173">
        <f t="shared" ref="O20" si="3">SUM(I20:L21)</f>
        <v>0</v>
      </c>
    </row>
    <row r="21" spans="2:15" ht="32.1" customHeight="1" thickBot="1" x14ac:dyDescent="0.3">
      <c r="B21" s="8"/>
      <c r="C21" s="208"/>
      <c r="D21" s="209"/>
      <c r="E21" s="209"/>
      <c r="F21" s="209"/>
      <c r="G21" s="209"/>
      <c r="H21" s="209"/>
      <c r="I21" s="189"/>
      <c r="J21" s="189"/>
      <c r="K21" s="189"/>
      <c r="L21" s="191"/>
      <c r="M21" s="172"/>
      <c r="O21" s="174"/>
    </row>
    <row r="22" spans="2:15" ht="32.1" customHeight="1" x14ac:dyDescent="0.25">
      <c r="B22" s="8"/>
      <c r="C22" s="208">
        <v>4</v>
      </c>
      <c r="D22" s="209" t="s">
        <v>167</v>
      </c>
      <c r="E22" s="209"/>
      <c r="F22" s="209"/>
      <c r="G22" s="209"/>
      <c r="H22" s="209"/>
      <c r="I22" s="188"/>
      <c r="J22" s="188"/>
      <c r="K22" s="188"/>
      <c r="L22" s="190"/>
      <c r="M22" s="172" t="str">
        <f t="shared" ref="M22" si="4">+IF(O22&gt;1,"SOLO SE ACEPTA UNA SOLA CALIFICACIÓN",IF(O22&lt;1,"DEBE CALIFICAR LA VARIABLE","OK"))</f>
        <v>DEBE CALIFICAR LA VARIABLE</v>
      </c>
      <c r="O22" s="173">
        <f t="shared" ref="O22" si="5">SUM(I22:L23)</f>
        <v>0</v>
      </c>
    </row>
    <row r="23" spans="2:15" ht="32.1" customHeight="1" thickBot="1" x14ac:dyDescent="0.3">
      <c r="B23" s="8"/>
      <c r="C23" s="208"/>
      <c r="D23" s="209"/>
      <c r="E23" s="209"/>
      <c r="F23" s="209"/>
      <c r="G23" s="209"/>
      <c r="H23" s="209"/>
      <c r="I23" s="189"/>
      <c r="J23" s="189"/>
      <c r="K23" s="189"/>
      <c r="L23" s="191"/>
      <c r="M23" s="172"/>
      <c r="O23" s="174"/>
    </row>
    <row r="24" spans="2:15" ht="32.1" customHeight="1" x14ac:dyDescent="0.25">
      <c r="B24" s="8"/>
      <c r="C24" s="208">
        <v>5</v>
      </c>
      <c r="D24" s="209" t="s">
        <v>168</v>
      </c>
      <c r="E24" s="209"/>
      <c r="F24" s="209"/>
      <c r="G24" s="209"/>
      <c r="H24" s="209"/>
      <c r="I24" s="188"/>
      <c r="J24" s="188"/>
      <c r="K24" s="188"/>
      <c r="L24" s="190"/>
      <c r="M24" s="172" t="str">
        <f t="shared" ref="M24" si="6">+IF(O24&gt;1,"SOLO SE ACEPTA UNA SOLA CALIFICACIÓN",IF(O24&lt;1,"DEBE CALIFICAR LA VARIABLE","OK"))</f>
        <v>DEBE CALIFICAR LA VARIABLE</v>
      </c>
      <c r="O24" s="173">
        <f t="shared" ref="O24" si="7">SUM(I24:L25)</f>
        <v>0</v>
      </c>
    </row>
    <row r="25" spans="2:15" ht="32.1" customHeight="1" thickBot="1" x14ac:dyDescent="0.3">
      <c r="B25" s="8"/>
      <c r="C25" s="208"/>
      <c r="D25" s="209"/>
      <c r="E25" s="209"/>
      <c r="F25" s="209"/>
      <c r="G25" s="209"/>
      <c r="H25" s="209"/>
      <c r="I25" s="189"/>
      <c r="J25" s="189"/>
      <c r="K25" s="189"/>
      <c r="L25" s="191"/>
      <c r="M25" s="172"/>
      <c r="O25" s="174"/>
    </row>
    <row r="26" spans="2:15" ht="32.1" customHeight="1" x14ac:dyDescent="0.25">
      <c r="B26" s="8"/>
      <c r="C26" s="208">
        <v>6</v>
      </c>
      <c r="D26" s="209" t="s">
        <v>169</v>
      </c>
      <c r="E26" s="209"/>
      <c r="F26" s="209"/>
      <c r="G26" s="209"/>
      <c r="H26" s="209"/>
      <c r="I26" s="188"/>
      <c r="J26" s="188"/>
      <c r="K26" s="188"/>
      <c r="L26" s="190"/>
      <c r="M26" s="172" t="str">
        <f t="shared" ref="M26" si="8">+IF(O26&gt;1,"SOLO SE ACEPTA UNA SOLA CALIFICACIÓN",IF(O26&lt;1,"DEBE CALIFICAR LA VARIABLE","OK"))</f>
        <v>DEBE CALIFICAR LA VARIABLE</v>
      </c>
      <c r="O26" s="173">
        <f t="shared" ref="O26" si="9">SUM(I26:L27)</f>
        <v>0</v>
      </c>
    </row>
    <row r="27" spans="2:15" ht="32.1" customHeight="1" thickBot="1" x14ac:dyDescent="0.3">
      <c r="B27" s="8"/>
      <c r="C27" s="208"/>
      <c r="D27" s="209"/>
      <c r="E27" s="209"/>
      <c r="F27" s="209"/>
      <c r="G27" s="209"/>
      <c r="H27" s="209"/>
      <c r="I27" s="189"/>
      <c r="J27" s="189"/>
      <c r="K27" s="189"/>
      <c r="L27" s="191"/>
      <c r="M27" s="172"/>
      <c r="O27" s="174"/>
    </row>
    <row r="28" spans="2:15" ht="32.1" customHeight="1" x14ac:dyDescent="0.25">
      <c r="B28" s="8"/>
      <c r="C28" s="208">
        <v>7</v>
      </c>
      <c r="D28" s="209" t="s">
        <v>170</v>
      </c>
      <c r="E28" s="209"/>
      <c r="F28" s="209"/>
      <c r="G28" s="209"/>
      <c r="H28" s="209"/>
      <c r="I28" s="188"/>
      <c r="J28" s="188"/>
      <c r="K28" s="188"/>
      <c r="L28" s="190"/>
      <c r="M28" s="172" t="str">
        <f t="shared" ref="M28" si="10">+IF(O28&gt;1,"SOLO SE ACEPTA UNA SOLA CALIFICACIÓN",IF(O28&lt;1,"DEBE CALIFICAR LA VARIABLE","OK"))</f>
        <v>DEBE CALIFICAR LA VARIABLE</v>
      </c>
      <c r="O28" s="173">
        <f t="shared" ref="O28" si="11">SUM(I28:L29)</f>
        <v>0</v>
      </c>
    </row>
    <row r="29" spans="2:15" ht="32.1" customHeight="1" thickBot="1" x14ac:dyDescent="0.3">
      <c r="B29" s="8"/>
      <c r="C29" s="208"/>
      <c r="D29" s="209"/>
      <c r="E29" s="209"/>
      <c r="F29" s="209"/>
      <c r="G29" s="209"/>
      <c r="H29" s="209"/>
      <c r="I29" s="189"/>
      <c r="J29" s="189"/>
      <c r="K29" s="189"/>
      <c r="L29" s="191"/>
      <c r="M29" s="172"/>
      <c r="O29" s="174"/>
    </row>
    <row r="30" spans="2:15" ht="32.1" customHeight="1" x14ac:dyDescent="0.25">
      <c r="B30" s="8"/>
      <c r="C30" s="208">
        <v>8</v>
      </c>
      <c r="D30" s="209" t="s">
        <v>171</v>
      </c>
      <c r="E30" s="209"/>
      <c r="F30" s="209"/>
      <c r="G30" s="209"/>
      <c r="H30" s="209"/>
      <c r="I30" s="188"/>
      <c r="J30" s="188"/>
      <c r="K30" s="188"/>
      <c r="L30" s="190"/>
      <c r="M30" s="172" t="str">
        <f t="shared" ref="M30" si="12">+IF(O30&gt;1,"SOLO SE ACEPTA UNA SOLA CALIFICACIÓN",IF(O30&lt;1,"DEBE CALIFICAR LA VARIABLE","OK"))</f>
        <v>DEBE CALIFICAR LA VARIABLE</v>
      </c>
      <c r="O30" s="173">
        <f t="shared" ref="O30" si="13">SUM(I30:L31)</f>
        <v>0</v>
      </c>
    </row>
    <row r="31" spans="2:15" ht="32.1" customHeight="1" thickBot="1" x14ac:dyDescent="0.3">
      <c r="B31" s="8"/>
      <c r="C31" s="208"/>
      <c r="D31" s="209"/>
      <c r="E31" s="209"/>
      <c r="F31" s="209"/>
      <c r="G31" s="209"/>
      <c r="H31" s="209"/>
      <c r="I31" s="189"/>
      <c r="J31" s="189"/>
      <c r="K31" s="189"/>
      <c r="L31" s="191"/>
      <c r="M31" s="172"/>
      <c r="O31" s="174"/>
    </row>
    <row r="32" spans="2:15" ht="32.1" customHeight="1" x14ac:dyDescent="0.25">
      <c r="B32" s="8"/>
      <c r="C32" s="208">
        <v>9</v>
      </c>
      <c r="D32" s="209" t="s">
        <v>172</v>
      </c>
      <c r="E32" s="209"/>
      <c r="F32" s="209"/>
      <c r="G32" s="209"/>
      <c r="H32" s="209"/>
      <c r="I32" s="188"/>
      <c r="J32" s="188"/>
      <c r="K32" s="188"/>
      <c r="L32" s="190"/>
      <c r="M32" s="172" t="str">
        <f t="shared" ref="M32" si="14">+IF(O32&gt;1,"SOLO SE ACEPTA UNA SOLA CALIFICACIÓN",IF(O32&lt;1,"DEBE CALIFICAR LA VARIABLE","OK"))</f>
        <v>DEBE CALIFICAR LA VARIABLE</v>
      </c>
      <c r="O32" s="173">
        <f t="shared" ref="O32" si="15">SUM(I32:L33)</f>
        <v>0</v>
      </c>
    </row>
    <row r="33" spans="2:15" ht="32.1" customHeight="1" thickBot="1" x14ac:dyDescent="0.3">
      <c r="B33" s="8"/>
      <c r="C33" s="208"/>
      <c r="D33" s="209"/>
      <c r="E33" s="209"/>
      <c r="F33" s="209"/>
      <c r="G33" s="209"/>
      <c r="H33" s="209"/>
      <c r="I33" s="189"/>
      <c r="J33" s="189"/>
      <c r="K33" s="189"/>
      <c r="L33" s="191"/>
      <c r="M33" s="172"/>
      <c r="O33" s="174"/>
    </row>
    <row r="34" spans="2:15" ht="32.1" customHeight="1" x14ac:dyDescent="0.25">
      <c r="B34" s="8"/>
      <c r="C34" s="208">
        <v>10</v>
      </c>
      <c r="D34" s="209" t="s">
        <v>173</v>
      </c>
      <c r="E34" s="209"/>
      <c r="F34" s="209"/>
      <c r="G34" s="209"/>
      <c r="H34" s="209"/>
      <c r="I34" s="188"/>
      <c r="J34" s="188"/>
      <c r="K34" s="188"/>
      <c r="L34" s="190"/>
      <c r="M34" s="172" t="str">
        <f t="shared" ref="M34" si="16">+IF(O34&gt;1,"SOLO SE ACEPTA UNA SOLA CALIFICACIÓN",IF(O34&lt;1,"DEBE CALIFICAR LA VARIABLE","OK"))</f>
        <v>DEBE CALIFICAR LA VARIABLE</v>
      </c>
      <c r="O34" s="173">
        <f t="shared" ref="O34" si="17">SUM(I34:L35)</f>
        <v>0</v>
      </c>
    </row>
    <row r="35" spans="2:15" ht="32.1" customHeight="1" thickBot="1" x14ac:dyDescent="0.3">
      <c r="B35" s="8"/>
      <c r="C35" s="208"/>
      <c r="D35" s="209"/>
      <c r="E35" s="209"/>
      <c r="F35" s="209"/>
      <c r="G35" s="209"/>
      <c r="H35" s="209"/>
      <c r="I35" s="189"/>
      <c r="J35" s="189"/>
      <c r="K35" s="189"/>
      <c r="L35" s="191"/>
      <c r="M35" s="172"/>
      <c r="O35" s="174"/>
    </row>
    <row r="36" spans="2:15" ht="32.1" customHeight="1" x14ac:dyDescent="0.25">
      <c r="B36" s="8"/>
      <c r="C36" s="208">
        <v>11</v>
      </c>
      <c r="D36" s="209" t="s">
        <v>174</v>
      </c>
      <c r="E36" s="209"/>
      <c r="F36" s="209"/>
      <c r="G36" s="209"/>
      <c r="H36" s="209"/>
      <c r="I36" s="188"/>
      <c r="J36" s="188"/>
      <c r="K36" s="188"/>
      <c r="L36" s="190"/>
      <c r="M36" s="172" t="str">
        <f t="shared" ref="M36" si="18">+IF(O36&gt;1,"SOLO SE ACEPTA UNA SOLA CALIFICACIÓN",IF(O36&lt;1,"DEBE CALIFICAR LA VARIABLE","OK"))</f>
        <v>DEBE CALIFICAR LA VARIABLE</v>
      </c>
      <c r="O36" s="173">
        <f t="shared" ref="O36" si="19">SUM(I36:L37)</f>
        <v>0</v>
      </c>
    </row>
    <row r="37" spans="2:15" ht="32.1" customHeight="1" thickBot="1" x14ac:dyDescent="0.3">
      <c r="B37" s="8"/>
      <c r="C37" s="208"/>
      <c r="D37" s="209"/>
      <c r="E37" s="209"/>
      <c r="F37" s="209"/>
      <c r="G37" s="209"/>
      <c r="H37" s="209"/>
      <c r="I37" s="189"/>
      <c r="J37" s="189"/>
      <c r="K37" s="189"/>
      <c r="L37" s="191"/>
      <c r="M37" s="172"/>
      <c r="O37" s="174"/>
    </row>
    <row r="38" spans="2:15" ht="32.1" customHeight="1" x14ac:dyDescent="0.25">
      <c r="B38" s="8"/>
      <c r="C38" s="208">
        <v>12</v>
      </c>
      <c r="D38" s="209" t="s">
        <v>175</v>
      </c>
      <c r="E38" s="209"/>
      <c r="F38" s="209"/>
      <c r="G38" s="209"/>
      <c r="H38" s="209"/>
      <c r="I38" s="188"/>
      <c r="J38" s="188"/>
      <c r="K38" s="188"/>
      <c r="L38" s="190"/>
      <c r="M38" s="172" t="str">
        <f t="shared" ref="M38" si="20">+IF(O38&gt;1,"SOLO SE ACEPTA UNA SOLA CALIFICACIÓN",IF(O38&lt;1,"DEBE CALIFICAR LA VARIABLE","OK"))</f>
        <v>DEBE CALIFICAR LA VARIABLE</v>
      </c>
      <c r="O38" s="173">
        <f t="shared" ref="O38" si="21">SUM(I38:L39)</f>
        <v>0</v>
      </c>
    </row>
    <row r="39" spans="2:15" ht="32.1" customHeight="1" thickBot="1" x14ac:dyDescent="0.3">
      <c r="B39" s="8"/>
      <c r="C39" s="208"/>
      <c r="D39" s="209"/>
      <c r="E39" s="209"/>
      <c r="F39" s="209"/>
      <c r="G39" s="209"/>
      <c r="H39" s="209"/>
      <c r="I39" s="189"/>
      <c r="J39" s="189"/>
      <c r="K39" s="189"/>
      <c r="L39" s="191"/>
      <c r="M39" s="172"/>
      <c r="O39" s="174"/>
    </row>
    <row r="40" spans="2:15" ht="32.1" customHeight="1" x14ac:dyDescent="0.25">
      <c r="B40" s="8"/>
      <c r="C40" s="208">
        <v>13</v>
      </c>
      <c r="D40" s="209" t="s">
        <v>176</v>
      </c>
      <c r="E40" s="209"/>
      <c r="F40" s="209"/>
      <c r="G40" s="209"/>
      <c r="H40" s="209"/>
      <c r="I40" s="188"/>
      <c r="J40" s="188"/>
      <c r="K40" s="188"/>
      <c r="L40" s="190"/>
      <c r="M40" s="172" t="str">
        <f t="shared" ref="M40" si="22">+IF(O40&gt;1,"SOLO SE ACEPTA UNA SOLA CALIFICACIÓN",IF(O40&lt;1,"DEBE CALIFICAR LA VARIABLE","OK"))</f>
        <v>DEBE CALIFICAR LA VARIABLE</v>
      </c>
      <c r="O40" s="173">
        <f t="shared" ref="O40" si="23">SUM(I40:L41)</f>
        <v>0</v>
      </c>
    </row>
    <row r="41" spans="2:15" ht="32.1" customHeight="1" thickBot="1" x14ac:dyDescent="0.3">
      <c r="B41" s="8"/>
      <c r="C41" s="208"/>
      <c r="D41" s="209"/>
      <c r="E41" s="209"/>
      <c r="F41" s="209"/>
      <c r="G41" s="209"/>
      <c r="H41" s="209"/>
      <c r="I41" s="189"/>
      <c r="J41" s="189"/>
      <c r="K41" s="189"/>
      <c r="L41" s="191"/>
      <c r="M41" s="172"/>
      <c r="O41" s="174"/>
    </row>
    <row r="42" spans="2:15" ht="32.1" customHeight="1" x14ac:dyDescent="0.25">
      <c r="B42" s="8"/>
      <c r="C42" s="208">
        <v>14</v>
      </c>
      <c r="D42" s="209" t="s">
        <v>177</v>
      </c>
      <c r="E42" s="209"/>
      <c r="F42" s="209"/>
      <c r="G42" s="209"/>
      <c r="H42" s="209"/>
      <c r="I42" s="188"/>
      <c r="J42" s="188"/>
      <c r="K42" s="188"/>
      <c r="L42" s="190"/>
      <c r="M42" s="172" t="str">
        <f t="shared" ref="M42" si="24">+IF(O42&gt;1,"SOLO SE ACEPTA UNA SOLA CALIFICACIÓN",IF(O42&lt;1,"DEBE CALIFICAR LA VARIABLE","OK"))</f>
        <v>DEBE CALIFICAR LA VARIABLE</v>
      </c>
      <c r="O42" s="173">
        <f t="shared" ref="O42" si="25">SUM(I42:L43)</f>
        <v>0</v>
      </c>
    </row>
    <row r="43" spans="2:15" ht="32.1" customHeight="1" thickBot="1" x14ac:dyDescent="0.3">
      <c r="B43" s="8"/>
      <c r="C43" s="208"/>
      <c r="D43" s="209"/>
      <c r="E43" s="209"/>
      <c r="F43" s="209"/>
      <c r="G43" s="209"/>
      <c r="H43" s="209"/>
      <c r="I43" s="189"/>
      <c r="J43" s="189"/>
      <c r="K43" s="189"/>
      <c r="L43" s="191"/>
      <c r="M43" s="172"/>
      <c r="O43" s="174"/>
    </row>
    <row r="44" spans="2:15" ht="32.1" customHeight="1" x14ac:dyDescent="0.25">
      <c r="B44" s="8"/>
      <c r="C44" s="208">
        <v>15</v>
      </c>
      <c r="D44" s="209" t="s">
        <v>178</v>
      </c>
      <c r="E44" s="209"/>
      <c r="F44" s="209"/>
      <c r="G44" s="209"/>
      <c r="H44" s="209"/>
      <c r="I44" s="188"/>
      <c r="J44" s="188"/>
      <c r="K44" s="188"/>
      <c r="L44" s="190"/>
      <c r="M44" s="172" t="str">
        <f t="shared" ref="M44" si="26">+IF(O44&gt;1,"SOLO SE ACEPTA UNA SOLA CALIFICACIÓN",IF(O44&lt;1,"DEBE CALIFICAR LA VARIABLE","OK"))</f>
        <v>DEBE CALIFICAR LA VARIABLE</v>
      </c>
      <c r="O44" s="173">
        <f t="shared" ref="O44" si="27">SUM(I44:L45)</f>
        <v>0</v>
      </c>
    </row>
    <row r="45" spans="2:15" ht="32.1" customHeight="1" thickBot="1" x14ac:dyDescent="0.3">
      <c r="B45" s="8"/>
      <c r="C45" s="212"/>
      <c r="D45" s="213"/>
      <c r="E45" s="213"/>
      <c r="F45" s="213"/>
      <c r="G45" s="213"/>
      <c r="H45" s="213"/>
      <c r="I45" s="202"/>
      <c r="J45" s="202"/>
      <c r="K45" s="202"/>
      <c r="L45" s="203"/>
      <c r="M45" s="172"/>
      <c r="O45" s="174"/>
    </row>
    <row r="46" spans="2:15" ht="60.75" customHeight="1" thickTop="1" x14ac:dyDescent="0.25">
      <c r="B46" s="8"/>
      <c r="C46" s="204" t="s">
        <v>42</v>
      </c>
      <c r="D46" s="205"/>
      <c r="E46" s="205"/>
      <c r="F46" s="205"/>
      <c r="G46" s="205"/>
      <c r="H46" s="205"/>
      <c r="I46" s="192">
        <f>SUM(I16:I45)</f>
        <v>0</v>
      </c>
      <c r="J46" s="192">
        <f t="shared" ref="J46:L46" si="28">SUM(J16:J45)</f>
        <v>0</v>
      </c>
      <c r="K46" s="192">
        <f t="shared" si="28"/>
        <v>0</v>
      </c>
      <c r="L46" s="194">
        <f t="shared" si="28"/>
        <v>0</v>
      </c>
      <c r="M46" s="172" t="str">
        <f>+IF(O46&gt;15,"EXISTEN VARIABLES CALIFICADAS DOS O MAS VECES ",IF(O46&lt;15,"FALTAN VARIABLES POR EVALUAR","OK"))</f>
        <v>FALTAN VARIABLES POR EVALUAR</v>
      </c>
      <c r="O46" s="173">
        <f t="shared" ref="O46" si="29">SUM(I46:L47)</f>
        <v>0</v>
      </c>
    </row>
    <row r="47" spans="2:15" x14ac:dyDescent="0.25">
      <c r="B47" s="8"/>
      <c r="C47" s="206"/>
      <c r="D47" s="207"/>
      <c r="E47" s="207"/>
      <c r="F47" s="207"/>
      <c r="G47" s="207"/>
      <c r="H47" s="207"/>
      <c r="I47" s="193"/>
      <c r="J47" s="193"/>
      <c r="K47" s="193"/>
      <c r="L47" s="195"/>
      <c r="M47" s="172"/>
      <c r="O47" s="175"/>
    </row>
    <row r="48" spans="2:15" x14ac:dyDescent="0.25">
      <c r="B48" s="8"/>
      <c r="C48" s="206" t="s">
        <v>43</v>
      </c>
      <c r="D48" s="207"/>
      <c r="E48" s="207"/>
      <c r="F48" s="207"/>
      <c r="G48" s="207"/>
      <c r="H48" s="207"/>
      <c r="I48" s="196">
        <f>+(I46*1)+(J46*2)+(K46*3)+(L46*4)</f>
        <v>0</v>
      </c>
      <c r="J48" s="197"/>
      <c r="K48" s="197"/>
      <c r="L48" s="198"/>
      <c r="M48" s="64"/>
    </row>
    <row r="49" spans="2:13" ht="15.75" customHeight="1" thickBot="1" x14ac:dyDescent="0.3">
      <c r="B49" s="8"/>
      <c r="C49" s="210"/>
      <c r="D49" s="211"/>
      <c r="E49" s="211"/>
      <c r="F49" s="211"/>
      <c r="G49" s="211"/>
      <c r="H49" s="211"/>
      <c r="I49" s="199"/>
      <c r="J49" s="200"/>
      <c r="K49" s="200"/>
      <c r="L49" s="201"/>
      <c r="M49" s="64"/>
    </row>
    <row r="50" spans="2:13" x14ac:dyDescent="0.25">
      <c r="B50" s="8"/>
      <c r="M50" s="64"/>
    </row>
    <row r="51" spans="2:13" ht="15.75" thickBot="1" x14ac:dyDescent="0.3">
      <c r="B51" s="12"/>
      <c r="C51" s="13"/>
      <c r="D51" s="13"/>
      <c r="E51" s="13"/>
      <c r="F51" s="13"/>
      <c r="G51" s="13"/>
      <c r="H51" s="13"/>
      <c r="I51" s="14"/>
      <c r="J51" s="14"/>
      <c r="K51" s="14"/>
      <c r="L51" s="14"/>
      <c r="M51" s="66"/>
    </row>
    <row r="53" spans="2:13" ht="15" hidden="1" customHeight="1" x14ac:dyDescent="0.25">
      <c r="I53" s="17">
        <f>+I48</f>
        <v>0</v>
      </c>
    </row>
    <row r="54" spans="2:13" ht="15" hidden="1" customHeight="1" x14ac:dyDescent="0.25"/>
    <row r="55" spans="2:13" ht="15" hidden="1" customHeight="1" x14ac:dyDescent="0.25"/>
    <row r="56" spans="2:13" ht="15" hidden="1" customHeight="1" x14ac:dyDescent="0.25"/>
    <row r="57" spans="2:13" ht="15" hidden="1" customHeight="1" x14ac:dyDescent="0.25"/>
    <row r="58" spans="2:13" ht="15" hidden="1" customHeight="1" x14ac:dyDescent="0.25"/>
    <row r="59" spans="2:13" ht="15" hidden="1" customHeight="1" x14ac:dyDescent="0.25"/>
    <row r="60" spans="2:13" ht="15" hidden="1" customHeight="1" x14ac:dyDescent="0.25"/>
    <row r="61" spans="2:13" ht="15" hidden="1" customHeight="1" x14ac:dyDescent="0.25"/>
    <row r="62" spans="2:13" ht="15" hidden="1" customHeight="1" x14ac:dyDescent="0.25"/>
    <row r="63" spans="2:13" ht="15" hidden="1" customHeight="1" x14ac:dyDescent="0.25"/>
    <row r="64" spans="2:13" ht="15" hidden="1" customHeight="1" x14ac:dyDescent="0.25"/>
    <row r="65" spans="3:5" s="3" customFormat="1" ht="15" hidden="1" customHeight="1" x14ac:dyDescent="0.25"/>
    <row r="66" spans="3:5" s="3" customFormat="1" ht="15" hidden="1" customHeight="1" x14ac:dyDescent="0.25"/>
    <row r="67" spans="3:5" s="3" customFormat="1" ht="15" hidden="1" customHeight="1" x14ac:dyDescent="0.25"/>
    <row r="68" spans="3:5" s="3" customFormat="1" ht="15.75" hidden="1" customHeight="1" thickBot="1" x14ac:dyDescent="0.3"/>
    <row r="69" spans="3:5" s="3" customFormat="1" ht="15.75" hidden="1" customHeight="1" thickBot="1" x14ac:dyDescent="0.3">
      <c r="C69" s="37" t="s">
        <v>44</v>
      </c>
      <c r="D69" s="38" t="s">
        <v>45</v>
      </c>
      <c r="E69" s="39" t="s">
        <v>46</v>
      </c>
    </row>
    <row r="70" spans="3:5" s="3" customFormat="1" ht="15" hidden="1" customHeight="1" x14ac:dyDescent="0.25">
      <c r="C70" s="34">
        <v>1</v>
      </c>
      <c r="D70" s="35">
        <f>+I16</f>
        <v>0</v>
      </c>
      <c r="E70" s="36">
        <f>+J16</f>
        <v>0</v>
      </c>
    </row>
    <row r="71" spans="3:5" s="3" customFormat="1" ht="15" hidden="1" customHeight="1" x14ac:dyDescent="0.25">
      <c r="C71" s="31">
        <v>2</v>
      </c>
      <c r="D71" s="22">
        <f t="shared" ref="D71:E84" si="30">+I17</f>
        <v>0</v>
      </c>
      <c r="E71" s="24">
        <f t="shared" si="30"/>
        <v>0</v>
      </c>
    </row>
    <row r="72" spans="3:5" s="3" customFormat="1" ht="15" hidden="1" customHeight="1" x14ac:dyDescent="0.25">
      <c r="C72" s="31">
        <v>3</v>
      </c>
      <c r="D72" s="22">
        <f t="shared" si="30"/>
        <v>0</v>
      </c>
      <c r="E72" s="24">
        <f t="shared" si="30"/>
        <v>0</v>
      </c>
    </row>
    <row r="73" spans="3:5" s="3" customFormat="1" ht="15" hidden="1" customHeight="1" x14ac:dyDescent="0.25">
      <c r="C73" s="31">
        <v>4</v>
      </c>
      <c r="D73" s="22">
        <f t="shared" si="30"/>
        <v>0</v>
      </c>
      <c r="E73" s="24">
        <f t="shared" si="30"/>
        <v>0</v>
      </c>
    </row>
    <row r="74" spans="3:5" s="3" customFormat="1" ht="15" hidden="1" customHeight="1" x14ac:dyDescent="0.25">
      <c r="C74" s="31">
        <v>5</v>
      </c>
      <c r="D74" s="22">
        <f t="shared" si="30"/>
        <v>0</v>
      </c>
      <c r="E74" s="24">
        <f t="shared" si="30"/>
        <v>0</v>
      </c>
    </row>
    <row r="75" spans="3:5" s="3" customFormat="1" ht="15" hidden="1" customHeight="1" x14ac:dyDescent="0.25">
      <c r="C75" s="31">
        <v>6</v>
      </c>
      <c r="D75" s="22">
        <f t="shared" si="30"/>
        <v>0</v>
      </c>
      <c r="E75" s="24">
        <f t="shared" si="30"/>
        <v>0</v>
      </c>
    </row>
    <row r="76" spans="3:5" s="3" customFormat="1" ht="15" hidden="1" customHeight="1" x14ac:dyDescent="0.25">
      <c r="C76" s="31">
        <v>7</v>
      </c>
      <c r="D76" s="22">
        <f t="shared" si="30"/>
        <v>0</v>
      </c>
      <c r="E76" s="24">
        <f t="shared" si="30"/>
        <v>0</v>
      </c>
    </row>
    <row r="77" spans="3:5" s="3" customFormat="1" ht="15" hidden="1" customHeight="1" x14ac:dyDescent="0.25">
      <c r="C77" s="31">
        <v>8</v>
      </c>
      <c r="D77" s="22">
        <f t="shared" si="30"/>
        <v>0</v>
      </c>
      <c r="E77" s="24">
        <f t="shared" si="30"/>
        <v>0</v>
      </c>
    </row>
    <row r="78" spans="3:5" s="3" customFormat="1" ht="15" hidden="1" customHeight="1" x14ac:dyDescent="0.25">
      <c r="C78" s="31">
        <v>9</v>
      </c>
      <c r="D78" s="22">
        <f t="shared" si="30"/>
        <v>0</v>
      </c>
      <c r="E78" s="24">
        <f t="shared" si="30"/>
        <v>0</v>
      </c>
    </row>
    <row r="79" spans="3:5" s="3" customFormat="1" ht="15" hidden="1" customHeight="1" x14ac:dyDescent="0.25">
      <c r="C79" s="31">
        <v>10</v>
      </c>
      <c r="D79" s="22">
        <f t="shared" si="30"/>
        <v>0</v>
      </c>
      <c r="E79" s="24">
        <f t="shared" si="30"/>
        <v>0</v>
      </c>
    </row>
    <row r="80" spans="3:5" s="3" customFormat="1" ht="15" hidden="1" customHeight="1" x14ac:dyDescent="0.25">
      <c r="C80" s="31">
        <v>11</v>
      </c>
      <c r="D80" s="22">
        <f t="shared" si="30"/>
        <v>0</v>
      </c>
      <c r="E80" s="24">
        <f t="shared" si="30"/>
        <v>0</v>
      </c>
    </row>
    <row r="81" spans="3:5" s="3" customFormat="1" ht="15" hidden="1" customHeight="1" x14ac:dyDescent="0.25">
      <c r="C81" s="31">
        <v>12</v>
      </c>
      <c r="D81" s="22">
        <f t="shared" si="30"/>
        <v>0</v>
      </c>
      <c r="E81" s="24">
        <f t="shared" si="30"/>
        <v>0</v>
      </c>
    </row>
    <row r="82" spans="3:5" s="3" customFormat="1" ht="15" hidden="1" customHeight="1" x14ac:dyDescent="0.25">
      <c r="C82" s="31">
        <v>13</v>
      </c>
      <c r="D82" s="22">
        <f t="shared" si="30"/>
        <v>0</v>
      </c>
      <c r="E82" s="24">
        <f t="shared" si="30"/>
        <v>0</v>
      </c>
    </row>
    <row r="83" spans="3:5" s="3" customFormat="1" ht="15" hidden="1" customHeight="1" x14ac:dyDescent="0.25">
      <c r="C83" s="31">
        <v>14</v>
      </c>
      <c r="D83" s="22">
        <f t="shared" si="30"/>
        <v>0</v>
      </c>
      <c r="E83" s="24">
        <f t="shared" si="30"/>
        <v>0</v>
      </c>
    </row>
    <row r="84" spans="3:5" s="3" customFormat="1" ht="15.75" hidden="1" customHeight="1" thickBot="1" x14ac:dyDescent="0.3">
      <c r="C84" s="32">
        <v>15</v>
      </c>
      <c r="D84" s="33">
        <f t="shared" si="30"/>
        <v>0</v>
      </c>
      <c r="E84" s="25">
        <f t="shared" si="30"/>
        <v>0</v>
      </c>
    </row>
    <row r="85" spans="3:5" s="3" customFormat="1" ht="15" hidden="1" customHeight="1" x14ac:dyDescent="0.25"/>
    <row r="86" spans="3:5" s="3" customFormat="1" ht="15" hidden="1" customHeight="1" x14ac:dyDescent="0.25"/>
    <row r="87" spans="3:5" s="3" customFormat="1" ht="15" hidden="1" customHeight="1" x14ac:dyDescent="0.25"/>
    <row r="88" spans="3:5" s="3" customFormat="1" ht="15" hidden="1" customHeight="1" x14ac:dyDescent="0.25"/>
    <row r="89" spans="3:5" s="3" customFormat="1" ht="15" hidden="1" customHeight="1" x14ac:dyDescent="0.25"/>
    <row r="90" spans="3:5" s="3" customFormat="1" ht="15" hidden="1" customHeight="1" x14ac:dyDescent="0.25"/>
  </sheetData>
  <sheetProtection password="DC75" sheet="1" objects="1" scenarios="1"/>
  <mergeCells count="138">
    <mergeCell ref="D16:H17"/>
    <mergeCell ref="D18:H19"/>
    <mergeCell ref="D20:H21"/>
    <mergeCell ref="D22:H23"/>
    <mergeCell ref="D24:H25"/>
    <mergeCell ref="C46:H47"/>
    <mergeCell ref="I46:I47"/>
    <mergeCell ref="J46:J47"/>
    <mergeCell ref="K46:K47"/>
    <mergeCell ref="C40:C41"/>
    <mergeCell ref="I40:I41"/>
    <mergeCell ref="J40:J41"/>
    <mergeCell ref="K40:K41"/>
    <mergeCell ref="C34:C35"/>
    <mergeCell ref="I34:I35"/>
    <mergeCell ref="J34:J35"/>
    <mergeCell ref="K34:K35"/>
    <mergeCell ref="C28:C29"/>
    <mergeCell ref="I28:I29"/>
    <mergeCell ref="J28:J29"/>
    <mergeCell ref="K28:K29"/>
    <mergeCell ref="C22:C23"/>
    <mergeCell ref="I22:I23"/>
    <mergeCell ref="J22:J23"/>
    <mergeCell ref="L46:L47"/>
    <mergeCell ref="C48:H49"/>
    <mergeCell ref="I48:L49"/>
    <mergeCell ref="C44:C45"/>
    <mergeCell ref="I44:I45"/>
    <mergeCell ref="J44:J45"/>
    <mergeCell ref="K44:K45"/>
    <mergeCell ref="L44:L45"/>
    <mergeCell ref="C42:C43"/>
    <mergeCell ref="I42:I43"/>
    <mergeCell ref="J42:J43"/>
    <mergeCell ref="K42:K43"/>
    <mergeCell ref="L42:L43"/>
    <mergeCell ref="D42:H43"/>
    <mergeCell ref="D44:H45"/>
    <mergeCell ref="L40:L41"/>
    <mergeCell ref="C38:C39"/>
    <mergeCell ref="I38:I39"/>
    <mergeCell ref="J38:J39"/>
    <mergeCell ref="K38:K39"/>
    <mergeCell ref="L38:L39"/>
    <mergeCell ref="C36:C37"/>
    <mergeCell ref="I36:I37"/>
    <mergeCell ref="J36:J37"/>
    <mergeCell ref="K36:K37"/>
    <mergeCell ref="L36:L37"/>
    <mergeCell ref="D38:H39"/>
    <mergeCell ref="D40:H41"/>
    <mergeCell ref="D36:H37"/>
    <mergeCell ref="L34:L35"/>
    <mergeCell ref="C32:C33"/>
    <mergeCell ref="I32:I33"/>
    <mergeCell ref="J32:J33"/>
    <mergeCell ref="K32:K33"/>
    <mergeCell ref="L32:L33"/>
    <mergeCell ref="C30:C31"/>
    <mergeCell ref="I30:I31"/>
    <mergeCell ref="J30:J31"/>
    <mergeCell ref="K30:K31"/>
    <mergeCell ref="L30:L31"/>
    <mergeCell ref="D30:H31"/>
    <mergeCell ref="D32:H33"/>
    <mergeCell ref="D34:H35"/>
    <mergeCell ref="L18:L19"/>
    <mergeCell ref="L28:L29"/>
    <mergeCell ref="C26:C27"/>
    <mergeCell ref="I26:I27"/>
    <mergeCell ref="J26:J27"/>
    <mergeCell ref="K26:K27"/>
    <mergeCell ref="L26:L27"/>
    <mergeCell ref="C24:C25"/>
    <mergeCell ref="I24:I25"/>
    <mergeCell ref="J24:J25"/>
    <mergeCell ref="K24:K25"/>
    <mergeCell ref="L24:L25"/>
    <mergeCell ref="D26:H27"/>
    <mergeCell ref="D28:H29"/>
    <mergeCell ref="C4:L4"/>
    <mergeCell ref="C6:L8"/>
    <mergeCell ref="C11:C15"/>
    <mergeCell ref="D11:H15"/>
    <mergeCell ref="I11:L11"/>
    <mergeCell ref="I13:I15"/>
    <mergeCell ref="J13:J15"/>
    <mergeCell ref="K13:K15"/>
    <mergeCell ref="L13:L15"/>
    <mergeCell ref="M18:M19"/>
    <mergeCell ref="O18:O19"/>
    <mergeCell ref="M20:M21"/>
    <mergeCell ref="O20:O21"/>
    <mergeCell ref="M22:M23"/>
    <mergeCell ref="O22:O23"/>
    <mergeCell ref="M24:M25"/>
    <mergeCell ref="O24:O25"/>
    <mergeCell ref="C16:C17"/>
    <mergeCell ref="I16:I17"/>
    <mergeCell ref="J16:J17"/>
    <mergeCell ref="K16:K17"/>
    <mergeCell ref="L16:L17"/>
    <mergeCell ref="K22:K23"/>
    <mergeCell ref="L22:L23"/>
    <mergeCell ref="C20:C21"/>
    <mergeCell ref="I20:I21"/>
    <mergeCell ref="J20:J21"/>
    <mergeCell ref="K20:K21"/>
    <mergeCell ref="L20:L21"/>
    <mergeCell ref="C18:C19"/>
    <mergeCell ref="I18:I19"/>
    <mergeCell ref="J18:J19"/>
    <mergeCell ref="K18:K19"/>
    <mergeCell ref="M46:M47"/>
    <mergeCell ref="O46:O47"/>
    <mergeCell ref="M13:M14"/>
    <mergeCell ref="M36:M37"/>
    <mergeCell ref="O36:O37"/>
    <mergeCell ref="M38:M39"/>
    <mergeCell ref="O38:O39"/>
    <mergeCell ref="M40:M41"/>
    <mergeCell ref="O40:O41"/>
    <mergeCell ref="M42:M43"/>
    <mergeCell ref="O42:O43"/>
    <mergeCell ref="M44:M45"/>
    <mergeCell ref="O44:O45"/>
    <mergeCell ref="M26:M27"/>
    <mergeCell ref="O26:O27"/>
    <mergeCell ref="M28:M29"/>
    <mergeCell ref="O28:O29"/>
    <mergeCell ref="M30:M31"/>
    <mergeCell ref="O30:O31"/>
    <mergeCell ref="M32:M33"/>
    <mergeCell ref="O32:O33"/>
    <mergeCell ref="M34:M35"/>
    <mergeCell ref="O34:O35"/>
    <mergeCell ref="M16:M17"/>
  </mergeCells>
  <conditionalFormatting sqref="M16:M47">
    <cfRule type="containsText" dxfId="26" priority="3" operator="containsText" text="SOLO SE ACEPTA">
      <formula>NOT(ISERROR(SEARCH("SOLO SE ACEPTA",M16)))</formula>
    </cfRule>
    <cfRule type="containsText" dxfId="25" priority="4" operator="containsText" text="OK">
      <formula>NOT(ISERROR(SEARCH("OK",M16)))</formula>
    </cfRule>
    <cfRule type="containsText" dxfId="24" priority="5" operator="containsText" text="DEBE CALIFICAR">
      <formula>NOT(ISERROR(SEARCH("DEBE CALIFICAR",M16)))</formula>
    </cfRule>
  </conditionalFormatting>
  <conditionalFormatting sqref="M46:M47">
    <cfRule type="containsText" dxfId="23" priority="1" operator="containsText" text="EXISTEN">
      <formula>NOT(ISERROR(SEARCH("EXISTEN",M46)))</formula>
    </cfRule>
    <cfRule type="containsText" dxfId="22" priority="2" operator="containsText" text="FALTAN">
      <formula>NOT(ISERROR(SEARCH("FALTAN",M46)))</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0"/>
  <dimension ref="B1:G20"/>
  <sheetViews>
    <sheetView topLeftCell="A3" zoomScale="60" zoomScaleNormal="60" workbookViewId="0">
      <selection activeCell="F14" sqref="F14"/>
    </sheetView>
  </sheetViews>
  <sheetFormatPr baseColWidth="10" defaultColWidth="11.42578125" defaultRowHeight="15" x14ac:dyDescent="0.25"/>
  <cols>
    <col min="1" max="1" width="4.28515625" style="3" customWidth="1"/>
    <col min="2" max="2" width="11.42578125" style="3"/>
    <col min="3" max="3" width="54.28515625" style="3" customWidth="1"/>
    <col min="4" max="4" width="20.28515625" style="3" customWidth="1"/>
    <col min="5" max="5" width="28.5703125" style="4" customWidth="1"/>
    <col min="6" max="6" width="91.140625" style="3" customWidth="1"/>
    <col min="7" max="7" width="15.5703125" style="3" bestFit="1" customWidth="1"/>
    <col min="8" max="16384" width="11.42578125" style="3"/>
  </cols>
  <sheetData>
    <row r="1" spans="2:7" ht="15.75" thickBot="1" x14ac:dyDescent="0.3"/>
    <row r="2" spans="2:7" ht="15.75" thickBot="1" x14ac:dyDescent="0.3">
      <c r="B2" s="16" t="s">
        <v>13</v>
      </c>
      <c r="C2" s="5"/>
      <c r="D2" s="5"/>
      <c r="E2" s="6"/>
      <c r="F2" s="5"/>
      <c r="G2" s="7"/>
    </row>
    <row r="3" spans="2:7" ht="36.75" thickBot="1" x14ac:dyDescent="0.3">
      <c r="B3" s="8"/>
      <c r="C3" s="238" t="s">
        <v>179</v>
      </c>
      <c r="D3" s="239"/>
      <c r="E3" s="239"/>
      <c r="F3" s="240"/>
      <c r="G3" s="9"/>
    </row>
    <row r="4" spans="2:7" ht="13.5" customHeight="1" thickBot="1" x14ac:dyDescent="0.3">
      <c r="B4" s="8"/>
      <c r="C4" s="19"/>
      <c r="D4" s="19"/>
      <c r="E4" s="19"/>
      <c r="G4" s="9"/>
    </row>
    <row r="5" spans="2:7" ht="47.25" thickBot="1" x14ac:dyDescent="0.3">
      <c r="B5" s="8"/>
      <c r="C5" s="67" t="s">
        <v>180</v>
      </c>
      <c r="D5" s="68" t="s">
        <v>181</v>
      </c>
      <c r="E5" s="68" t="s">
        <v>182</v>
      </c>
      <c r="F5" s="69" t="s">
        <v>183</v>
      </c>
      <c r="G5" s="9"/>
    </row>
    <row r="6" spans="2:7" ht="129.94999999999999" customHeight="1" x14ac:dyDescent="0.25">
      <c r="B6" s="8"/>
      <c r="C6" s="29" t="s">
        <v>184</v>
      </c>
      <c r="D6" s="18">
        <f>+'Planeaciòn de Mercadeo'!I53</f>
        <v>43</v>
      </c>
      <c r="E6" s="23" t="str">
        <f>+IF($D$6&gt;44,"FORTALECIMIENTO",IF($D$6&lt;31,"ALERTA","MEJORAMIENTO"))</f>
        <v>MEJORAMIENTO</v>
      </c>
      <c r="F6" s="70" t="str">
        <f>+IF($D$6&gt;44,"Cree el cargo de Inteligencia de Mercados, fortalezca el área de investigación y desarrollo, es bueno que mantenga la estructura actual del area de mercadeo, use la información de los estudios para desarrollar nuevos productos",IF($D$6&lt;31,"Realice Investigaciones de Mercado, evalue a su competencia, analice  información de su sector","Realice estudios de fuentes primarias y analice la información  que ya tiene disponible, Defina Metas y objetivos"))</f>
        <v>Realice estudios de fuentes primarias y analice la información  que ya tiene disponible, Defina Metas y objetivos</v>
      </c>
      <c r="G6" s="9"/>
    </row>
    <row r="7" spans="2:7" ht="129.94999999999999" customHeight="1" x14ac:dyDescent="0.25">
      <c r="B7" s="8"/>
      <c r="C7" s="30" t="s">
        <v>185</v>
      </c>
      <c r="D7" s="21">
        <f>+'Gestiòn de Mercadeo'!I53</f>
        <v>51</v>
      </c>
      <c r="E7" s="20" t="str">
        <f>+IF($D$7&gt;44,"FORTALECIMIENTO",IF($D$7&lt;31,"ALERTA","MEJORAMIENTO"))</f>
        <v>FORTALECIMIENTO</v>
      </c>
      <c r="F7" s="71" t="str">
        <f>+IF($D$7&gt;44,"Desarrolle nuevos productos o servicios ajustados a las necesidades de los clientes, identifique nuevos canales de distribución y nuevos segmentos de clientes",IF($D$7&lt;31,"Realice revisión de todo el material que se usa para la venta de productos y servicios, defina un plan de comunicación, establezca objetivos y metas ","Realice seguimiento a los resultados de cada uno de los productos, haga benchmark de competencia, ajuste los productos actuales"))</f>
        <v>Desarrolle nuevos productos o servicios ajustados a las necesidades de los clientes, identifique nuevos canales de distribución y nuevos segmentos de clientes</v>
      </c>
      <c r="G7" s="9"/>
    </row>
    <row r="8" spans="2:7" ht="129.94999999999999" customHeight="1" x14ac:dyDescent="0.25">
      <c r="B8" s="8"/>
      <c r="C8" s="30" t="s">
        <v>186</v>
      </c>
      <c r="D8" s="21">
        <f>+'Gestiòn de Ventas'!I53</f>
        <v>20</v>
      </c>
      <c r="E8" s="20" t="str">
        <f>+IF($D$8&gt;44,"FORTALECIMIENTO",IF($D$8&lt;31,"ALERTA","MEJORAMIENTO"))</f>
        <v>ALERTA</v>
      </c>
      <c r="F8" s="71" t="str">
        <f>+IF($D$8&gt;44,"Defina nuevos incentivos para la fuerza comercial siempre y cuando se mantengan los clientes actuales, es decir se reduzca el churn.",IF($D$8&lt;31,"Defina metas y objetivos, evalue los resultados, realice analisis de ventas minimo cada quince días","Evalue los resultados de sus vendedores, evalue zonas y clientes, capacite a la fuerza de ventas"))</f>
        <v>Defina metas y objetivos, evalue los resultados, realice analisis de ventas minimo cada quince días</v>
      </c>
      <c r="G8" s="9"/>
    </row>
    <row r="9" spans="2:7" ht="129.94999999999999" customHeight="1" x14ac:dyDescent="0.25">
      <c r="B9" s="8"/>
      <c r="C9" s="30" t="s">
        <v>187</v>
      </c>
      <c r="D9" s="21">
        <f>+'Gestiòn Servicio al Cliente'!I53</f>
        <v>37</v>
      </c>
      <c r="E9" s="20" t="str">
        <f>+IF($D$9&gt;44,"FORTALECIMIENTO",IF($D$9&lt;31,"ALERTA","MEJORAMIENTO"))</f>
        <v>MEJORAMIENTO</v>
      </c>
      <c r="F9" s="71" t="str">
        <f>+IF($D$9&gt;44,"Fije objetivos para mantener el nivel de servicio al cliente, fidelice a sus clientes",IF($D$9&lt;31,"Evalúe la posibilidad de tener un área de servicio al cliente, capacite a toda la compañía, defina objetivos para el corto plazo, hable con sus clientes de las oportunidades de mejora que tiene la empresa","Evalúe el nivel de satisfacción de sus clientes, mejore los tiempos de respuesta en cuanto a PQR´s, fortalezca el área de servicio al cliente"))</f>
        <v>Evalúe el nivel de satisfacción de sus clientes, mejore los tiempos de respuesta en cuanto a PQR´s, fortalezca el área de servicio al cliente</v>
      </c>
      <c r="G9" s="9"/>
    </row>
    <row r="10" spans="2:7" ht="129.94999999999999" customHeight="1" thickBot="1" x14ac:dyDescent="0.3">
      <c r="B10" s="8"/>
      <c r="C10" s="77" t="s">
        <v>188</v>
      </c>
      <c r="D10" s="78">
        <f>+('Empresas con Ptos de Venta'!I53*1)+('Empresas Comercializadoras'!I53*1)+('Empresas Productoras'!I53*1)+('Empresas de Servicios'!I53*1)</f>
        <v>51</v>
      </c>
      <c r="E10" s="79" t="str">
        <f>+IF($D$10&gt;44,"FORTALECIMIENTO",IF($D$10&lt;31,"ALERTA","MEJORAMIENTO"))</f>
        <v>FORTALECIMIENTO</v>
      </c>
      <c r="F10" s="80" t="str">
        <f>+IF($D$10&gt;44,"Aproveche sus fortalezas y evalue la posibilidad de crecer en el sector",IF($D$10&lt;31,"Evalúe sus debilidades y corrigalas en el menor tiempo posible","No se descuide, este al tanto de la competencia, mejore sus productos o servicios"))</f>
        <v>Aproveche sus fortalezas y evalue la posibilidad de crecer en el sector</v>
      </c>
      <c r="G10" s="9"/>
    </row>
    <row r="11" spans="2:7" s="28" customFormat="1" ht="30" customHeight="1" x14ac:dyDescent="0.5">
      <c r="B11" s="26"/>
      <c r="C11" s="241" t="s">
        <v>189</v>
      </c>
      <c r="D11" s="244">
        <f>SUM(D6:D10)</f>
        <v>202</v>
      </c>
      <c r="E11" s="247" t="str">
        <f>+IF($D$11&gt;260,"EXCELENTE",IF($D$11&lt;140,"DEFICIENTE",IF($D$11&gt;199,"BUENO","REGULAR")))</f>
        <v>BUENO</v>
      </c>
      <c r="F11" s="96" t="str">
        <f>+IF($D$11&gt;260,"Haz Click Aquí",IF($D$11&lt;140,"-",IF($D$11&gt;199,"-","-")))</f>
        <v>-</v>
      </c>
      <c r="G11" s="27"/>
    </row>
    <row r="12" spans="2:7" s="28" customFormat="1" ht="30" customHeight="1" x14ac:dyDescent="0.5">
      <c r="B12" s="26"/>
      <c r="C12" s="242"/>
      <c r="D12" s="245"/>
      <c r="E12" s="248"/>
      <c r="F12" s="91" t="str">
        <f>+IF($D$11&gt;260,"-",IF($D$11&lt;140,"-",IF($D$11&gt;199,"Haz Click Aquí","-")))</f>
        <v>Haz Click Aquí</v>
      </c>
      <c r="G12" s="27"/>
    </row>
    <row r="13" spans="2:7" s="28" customFormat="1" ht="30" customHeight="1" x14ac:dyDescent="0.5">
      <c r="B13" s="26"/>
      <c r="C13" s="242"/>
      <c r="D13" s="245"/>
      <c r="E13" s="248"/>
      <c r="F13" s="91" t="str">
        <f>+IF($D$11&gt;260,"-",IF($D$11&lt;140,"-",IF($D$11&gt;199,"-","Haz Click Aquí")))</f>
        <v>-</v>
      </c>
      <c r="G13" s="27"/>
    </row>
    <row r="14" spans="2:7" s="28" customFormat="1" ht="30" customHeight="1" thickBot="1" x14ac:dyDescent="0.55000000000000004">
      <c r="B14" s="26"/>
      <c r="C14" s="243"/>
      <c r="D14" s="246"/>
      <c r="E14" s="249"/>
      <c r="F14" s="97" t="str">
        <f>+IF($D$11&gt;260,"-",IF($D$11&lt;140,"Haz Click Aquí",IF($D$11&gt;199,"-","-")))</f>
        <v>-</v>
      </c>
      <c r="G14" s="27"/>
    </row>
    <row r="15" spans="2:7" ht="15.75" thickBot="1" x14ac:dyDescent="0.3">
      <c r="B15" s="12"/>
      <c r="C15" s="13"/>
      <c r="D15" s="13"/>
      <c r="E15" s="14"/>
      <c r="F15" s="13"/>
      <c r="G15" s="15"/>
    </row>
    <row r="20" spans="3:4" hidden="1" x14ac:dyDescent="0.25">
      <c r="C20" s="3" t="s">
        <v>189</v>
      </c>
      <c r="D20" s="3">
        <f>+D11</f>
        <v>202</v>
      </c>
    </row>
  </sheetData>
  <sheetProtection password="DC75" sheet="1" objects="1" scenarios="1"/>
  <mergeCells count="4">
    <mergeCell ref="C3:F3"/>
    <mergeCell ref="C11:C14"/>
    <mergeCell ref="D11:D14"/>
    <mergeCell ref="E11:E14"/>
  </mergeCells>
  <conditionalFormatting sqref="E6:E10">
    <cfRule type="containsText" dxfId="21" priority="4" operator="containsText" text="FORTALECIMIENTO">
      <formula>NOT(ISERROR(SEARCH("FORTALECIMIENTO",E6)))</formula>
    </cfRule>
    <cfRule type="containsText" dxfId="20" priority="5" operator="containsText" text="ALERTA">
      <formula>NOT(ISERROR(SEARCH("ALERTA",E6)))</formula>
    </cfRule>
    <cfRule type="containsText" dxfId="19" priority="6" operator="containsText" text="MEJORAMIENTO">
      <formula>NOT(ISERROR(SEARCH("MEJORAMIENTO",E6)))</formula>
    </cfRule>
    <cfRule type="containsText" dxfId="18" priority="7" operator="containsText" text="MEJORAMIENTO">
      <formula>NOT(ISERROR(SEARCH("MEJORAMIENTO",E6)))</formula>
    </cfRule>
    <cfRule type="containsText" dxfId="17" priority="11" operator="containsText" text="ALERTA">
      <formula>NOT(ISERROR(SEARCH("ALERTA",E6)))</formula>
    </cfRule>
    <cfRule type="containsText" dxfId="16" priority="12" operator="containsText" text="MEJORAMIENTO">
      <formula>NOT(ISERROR(SEARCH("MEJORAMIENTO",E6)))</formula>
    </cfRule>
    <cfRule type="containsText" dxfId="15" priority="13" operator="containsText" text="FORTALECIMIENTO">
      <formula>NOT(ISERROR(SEARCH("FORTALECIMIENTO",E6)))</formula>
    </cfRule>
  </conditionalFormatting>
  <conditionalFormatting sqref="E11:F11 F11:F14">
    <cfRule type="containsText" dxfId="14" priority="8" operator="containsText" text="BUENO">
      <formula>NOT(ISERROR(SEARCH("BUENO",E11)))</formula>
    </cfRule>
    <cfRule type="containsText" dxfId="13" priority="9" operator="containsText" text="DEFICIENTE">
      <formula>NOT(ISERROR(SEARCH("DEFICIENTE",E11)))</formula>
    </cfRule>
    <cfRule type="containsText" dxfId="12" priority="10" operator="containsText" text="EXCELENTE">
      <formula>NOT(ISERROR(SEARCH("EXCELENTE",E11)))</formula>
    </cfRule>
  </conditionalFormatting>
  <hyperlinks>
    <hyperlink ref="F13" location="REGULAR!A1" display="REGULAR!A1" xr:uid="{00000000-0004-0000-1600-000000000000}"/>
    <hyperlink ref="F11" location="EXCELENTE!A1" display="EXCELENTE!A1" xr:uid="{00000000-0004-0000-1600-000001000000}"/>
    <hyperlink ref="F12" location="BUENO!A1" display="BUENO!A1" xr:uid="{00000000-0004-0000-1600-000002000000}"/>
    <hyperlink ref="F14" location="DEFICIENTE!A1" display="DEFICIENTE!A1" xr:uid="{00000000-0004-0000-1600-000003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6"/>
  <dimension ref="B6001:G6018"/>
  <sheetViews>
    <sheetView zoomScale="60" zoomScaleNormal="60" workbookViewId="0"/>
  </sheetViews>
  <sheetFormatPr baseColWidth="10" defaultColWidth="11.42578125" defaultRowHeight="15" x14ac:dyDescent="0.25"/>
  <cols>
    <col min="1" max="1" width="4.28515625" style="98" customWidth="1"/>
    <col min="2" max="2" width="11.42578125" style="98"/>
    <col min="3" max="3" width="54.28515625" style="98" customWidth="1"/>
    <col min="4" max="4" width="20.28515625" style="98" customWidth="1"/>
    <col min="5" max="5" width="28.5703125" style="107" customWidth="1"/>
    <col min="6" max="6" width="91.140625" style="98" customWidth="1"/>
    <col min="7" max="7" width="15.5703125" style="98" bestFit="1" customWidth="1"/>
    <col min="8" max="16384" width="11.42578125" style="98"/>
  </cols>
  <sheetData>
    <row r="6001" spans="2:7" ht="15.75" thickBot="1" x14ac:dyDescent="0.3"/>
    <row r="6002" spans="2:7" ht="15.75" thickBot="1" x14ac:dyDescent="0.3">
      <c r="B6002" s="108" t="s">
        <v>13</v>
      </c>
      <c r="C6002" s="99"/>
      <c r="D6002" s="99"/>
      <c r="E6002" s="109"/>
      <c r="F6002" s="99"/>
      <c r="G6002" s="100"/>
    </row>
    <row r="6003" spans="2:7" ht="36.75" thickBot="1" x14ac:dyDescent="0.3">
      <c r="B6003" s="101"/>
      <c r="C6003" s="250" t="s">
        <v>190</v>
      </c>
      <c r="D6003" s="251"/>
      <c r="E6003" s="251"/>
      <c r="F6003" s="252"/>
      <c r="G6003" s="102"/>
    </row>
    <row r="6004" spans="2:7" ht="13.5" customHeight="1" thickBot="1" x14ac:dyDescent="0.3">
      <c r="B6004" s="101"/>
      <c r="C6004" s="110"/>
      <c r="D6004" s="110"/>
      <c r="E6004" s="110"/>
      <c r="G6004" s="102"/>
    </row>
    <row r="6005" spans="2:7" ht="47.25" thickBot="1" x14ac:dyDescent="0.3">
      <c r="B6005" s="101"/>
      <c r="C6005" s="111" t="s">
        <v>180</v>
      </c>
      <c r="D6005" s="112" t="s">
        <v>181</v>
      </c>
      <c r="E6005" s="112" t="s">
        <v>182</v>
      </c>
      <c r="F6005" s="113" t="s">
        <v>183</v>
      </c>
      <c r="G6005" s="102"/>
    </row>
    <row r="6006" spans="2:7" ht="129.94999999999999" customHeight="1" x14ac:dyDescent="0.25">
      <c r="B6006" s="101"/>
      <c r="C6006" s="114" t="s">
        <v>184</v>
      </c>
      <c r="D6006" s="115">
        <f>+'Planeaciòn de Mercadeo'!I53</f>
        <v>43</v>
      </c>
      <c r="E6006" s="116" t="str">
        <f>+IF($D$6006&gt;44,"FORTALECIMIENTO",IF($D$6006&lt;31,"ALERTA","MEJORAMIENTO"))</f>
        <v>MEJORAMIENTO</v>
      </c>
      <c r="F6006" s="117" t="str">
        <f>+IF($D$6006&gt;44,"Cree el cargo de Inteligencia de Mercados, fortalezca el área de investigación y desarrollo, es bueno que mantenga la estructura actual del area de mercadeo, use la información de los estudios para desarrollar nuevos productos",IF($D$6006&lt;31,"Realice Investigaciones de Mercado, evalue a su competencia, analice  información de su sector","Realice estudios de fuentes primarias y analice la información  que ya tiene disponible, Defina Metas y objetivos"))</f>
        <v>Realice estudios de fuentes primarias y analice la información  que ya tiene disponible, Defina Metas y objetivos</v>
      </c>
      <c r="G6006" s="102"/>
    </row>
    <row r="6007" spans="2:7" ht="129.94999999999999" customHeight="1" x14ac:dyDescent="0.25">
      <c r="B6007" s="101"/>
      <c r="C6007" s="118" t="s">
        <v>185</v>
      </c>
      <c r="D6007" s="119">
        <f>+'Gestiòn de Mercadeo'!I53</f>
        <v>51</v>
      </c>
      <c r="E6007" s="120" t="str">
        <f>+IF($D$6007&gt;44,"FORTALECIMIENTO",IF($D$6007&lt;31,"ALERTA","MEJORAMIENTO"))</f>
        <v>FORTALECIMIENTO</v>
      </c>
      <c r="F6007" s="121" t="str">
        <f>+IF($D$6007&gt;44,"Desarrolle nuevos productos o servicios ajustados a las necesidades de los clientes, identifique nuevos canales de distribución y nuevos segmentos de clientes",IF($D$6007&lt;31,"Realice revisión de todo el material que se usa para la venta de productos y servicios, defina un plan de comunicación, establezca objetivos y metas ","Realice seguimiento a los resultados de cada uno de los productos, haga benchmark de competencia, ajuste los productos actuales"))</f>
        <v>Desarrolle nuevos productos o servicios ajustados a las necesidades de los clientes, identifique nuevos canales de distribución y nuevos segmentos de clientes</v>
      </c>
      <c r="G6007" s="102"/>
    </row>
    <row r="6008" spans="2:7" ht="129.94999999999999" customHeight="1" x14ac:dyDescent="0.25">
      <c r="B6008" s="101"/>
      <c r="C6008" s="118" t="s">
        <v>186</v>
      </c>
      <c r="D6008" s="119">
        <f>+'Gestiòn de Ventas'!I53</f>
        <v>20</v>
      </c>
      <c r="E6008" s="120" t="str">
        <f>+IF($D$6008&gt;44,"FORTALECIMIENTO",IF($D$6008&lt;31,"ALERTA","MEJORAMIENTO"))</f>
        <v>ALERTA</v>
      </c>
      <c r="F6008" s="121" t="str">
        <f>+IF($D$6008&gt;44,"Defina nuevos incentivos para la fuerza comercial siempre y cuando se mantengan los clientes actuales, es decir se reduzca el churn.",IF($D$6008&lt;31,"Defina metas y objetivos, evalue los resultados, realice analisis de ventas minimo cada quince días","Evalue los resultados de sus vendedores, evalue zonas y clientes, capacite a la fuerza de ventas"))</f>
        <v>Defina metas y objetivos, evalue los resultados, realice analisis de ventas minimo cada quince días</v>
      </c>
      <c r="G6008" s="102"/>
    </row>
    <row r="6009" spans="2:7" ht="129.94999999999999" customHeight="1" x14ac:dyDescent="0.25">
      <c r="B6009" s="101"/>
      <c r="C6009" s="118" t="s">
        <v>187</v>
      </c>
      <c r="D6009" s="119">
        <f>+'Gestiòn Servicio al Cliente'!I53</f>
        <v>37</v>
      </c>
      <c r="E6009" s="120" t="str">
        <f>+IF($D$6009&gt;44,"FORTALECIMIENTO",IF($D$6009&lt;31,"ALERTA","MEJORAMIENTO"))</f>
        <v>MEJORAMIENTO</v>
      </c>
      <c r="F6009" s="121" t="str">
        <f>+IF($D$6009&gt;44,"Fije objetivos para mantener el nivel de servicio al cliente, fidelice a sus clientes",IF($D$6009&lt;31,"Evalúe la posibilidad de tener un área de servicio al cliente, capacite a toda la compañía, defina objetivos para el corto plazo, hable con sus clientes de las oportunidades de mejora que tiene la empresa","Evalúe el nivel de satisfacción de sus clientes, mejore los tiempos de respuesta en cuanto a PQR´s, fortalezca el área de servicio al cliente"))</f>
        <v>Evalúe el nivel de satisfacción de sus clientes, mejore los tiempos de respuesta en cuanto a PQR´s, fortalezca el área de servicio al cliente</v>
      </c>
      <c r="G6009" s="102"/>
    </row>
    <row r="6010" spans="2:7" ht="129.94999999999999" customHeight="1" thickBot="1" x14ac:dyDescent="0.3">
      <c r="B6010" s="101"/>
      <c r="C6010" s="122" t="s">
        <v>188</v>
      </c>
      <c r="D6010" s="123">
        <f>+('Empresas con Ptos de Venta'!I53*1)+('Empresas Comercializadoras'!I53*1)+('Empresas Productoras'!I53*1)+('Empresas de Servicios'!I53*1)</f>
        <v>51</v>
      </c>
      <c r="E6010" s="124" t="str">
        <f>+IF($D$6010&gt;44,"FORTALECIMIENTO",IF($D$6010&lt;31,"ALERTA","MEJORAMIENTO"))</f>
        <v>FORTALECIMIENTO</v>
      </c>
      <c r="F6010" s="125" t="str">
        <f>+IF($D$6010&gt;44,"Aproveche sus fortalezas y evalue la posibilidad de crecer en el sector",IF($D$6010&lt;31,"Evalúe sus debilidades y corrigalas en el menor tiempo posible","No se descuide, este al tanto de la competencia, mejore sus productos o servicios"))</f>
        <v>Aproveche sus fortalezas y evalue la posibilidad de crecer en el sector</v>
      </c>
      <c r="G6010" s="102"/>
    </row>
    <row r="6011" spans="2:7" s="126" customFormat="1" ht="30" customHeight="1" x14ac:dyDescent="0.5">
      <c r="B6011" s="127"/>
      <c r="C6011" s="253" t="s">
        <v>189</v>
      </c>
      <c r="D6011" s="256">
        <f>SUM(D6006:D6010)</f>
        <v>202</v>
      </c>
      <c r="E6011" s="256" t="str">
        <f>+IF($D$6011&gt;260,"EXCELENTE",IF($D$6011&lt;140,"DEFICIENTE",IF($D$6011&gt;199,"BUENO","REGULAR")))</f>
        <v>BUENO</v>
      </c>
      <c r="F6011" s="128" t="str">
        <f>+IF($D$6011&gt;260,"Haz Click Aquí",IF($D$6011&lt;140,"-",IF($D$6011&gt;199,"-","-")))</f>
        <v>-</v>
      </c>
      <c r="G6011" s="129"/>
    </row>
    <row r="6012" spans="2:7" s="126" customFormat="1" ht="30" customHeight="1" x14ac:dyDescent="0.5">
      <c r="B6012" s="127"/>
      <c r="C6012" s="254"/>
      <c r="D6012" s="257"/>
      <c r="E6012" s="257"/>
      <c r="F6012" s="130" t="str">
        <f>+IF($D$6011&gt;260,"-",IF($D$6011&lt;140,"-",IF($D$6011&gt;199,"Haz Click Aquí","-")))</f>
        <v>Haz Click Aquí</v>
      </c>
      <c r="G6012" s="129"/>
    </row>
    <row r="6013" spans="2:7" s="126" customFormat="1" ht="30" customHeight="1" x14ac:dyDescent="0.5">
      <c r="B6013" s="127"/>
      <c r="C6013" s="254"/>
      <c r="D6013" s="257"/>
      <c r="E6013" s="257"/>
      <c r="F6013" s="130" t="str">
        <f>+IF($D$6011&gt;260,"-",IF($D$6011&lt;140,"-",IF($D$6011&gt;199,"-","Haz Click Aquí")))</f>
        <v>-</v>
      </c>
      <c r="G6013" s="129"/>
    </row>
    <row r="6014" spans="2:7" s="126" customFormat="1" ht="30" customHeight="1" thickBot="1" x14ac:dyDescent="0.55000000000000004">
      <c r="B6014" s="127"/>
      <c r="C6014" s="255"/>
      <c r="D6014" s="258"/>
      <c r="E6014" s="258"/>
      <c r="F6014" s="131" t="str">
        <f>+IF($D$6011&gt;260,"-",IF($D$6011&lt;140,"Haz Click Aquí",IF($D$6011&gt;199,"-","-")))</f>
        <v>-</v>
      </c>
      <c r="G6014" s="129"/>
    </row>
    <row r="6015" spans="2:7" ht="15.75" thickBot="1" x14ac:dyDescent="0.3">
      <c r="B6015" s="103"/>
      <c r="C6015" s="104"/>
      <c r="D6015" s="104"/>
      <c r="E6015" s="132"/>
      <c r="F6015" s="104"/>
      <c r="G6015" s="105"/>
    </row>
    <row r="6018" spans="3:4" x14ac:dyDescent="0.25">
      <c r="C6018" s="98" t="s">
        <v>189</v>
      </c>
      <c r="D6018" s="98">
        <f>+D6011</f>
        <v>202</v>
      </c>
    </row>
  </sheetData>
  <sheetProtection password="DC75" sheet="1" objects="1" scenarios="1"/>
  <mergeCells count="4">
    <mergeCell ref="C6003:F6003"/>
    <mergeCell ref="C6011:C6014"/>
    <mergeCell ref="D6011:D6014"/>
    <mergeCell ref="E6011:E6014"/>
  </mergeCells>
  <conditionalFormatting sqref="E6006:E6010">
    <cfRule type="containsText" dxfId="11" priority="1" operator="containsText" text="FORTALECIMIENTO">
      <formula>NOT(ISERROR(SEARCH("FORTALECIMIENTO",E6006)))</formula>
    </cfRule>
    <cfRule type="containsText" dxfId="10" priority="2" operator="containsText" text="ALERTA">
      <formula>NOT(ISERROR(SEARCH("ALERTA",E6006)))</formula>
    </cfRule>
    <cfRule type="containsText" dxfId="9" priority="3" operator="containsText" text="MEJORAMIENTO">
      <formula>NOT(ISERROR(SEARCH("MEJORAMIENTO",E6006)))</formula>
    </cfRule>
    <cfRule type="containsText" dxfId="8" priority="4" operator="containsText" text="MEJORAMIENTO">
      <formula>NOT(ISERROR(SEARCH("MEJORAMIENTO",E6006)))</formula>
    </cfRule>
    <cfRule type="containsText" dxfId="7" priority="8" operator="containsText" text="ALERTA">
      <formula>NOT(ISERROR(SEARCH("ALERTA",E6006)))</formula>
    </cfRule>
    <cfRule type="containsText" dxfId="6" priority="9" operator="containsText" text="MEJORAMIENTO">
      <formula>NOT(ISERROR(SEARCH("MEJORAMIENTO",E6006)))</formula>
    </cfRule>
    <cfRule type="containsText" dxfId="5" priority="10" operator="containsText" text="FORTALECIMIENTO">
      <formula>NOT(ISERROR(SEARCH("FORTALECIMIENTO",E6006)))</formula>
    </cfRule>
  </conditionalFormatting>
  <conditionalFormatting sqref="E6011:F6011 F6012:F6014">
    <cfRule type="containsText" dxfId="4" priority="5" operator="containsText" text="BUENO">
      <formula>NOT(ISERROR(SEARCH("BUENO",E6011)))</formula>
    </cfRule>
    <cfRule type="containsText" dxfId="3" priority="6" operator="containsText" text="DEFICIENTE">
      <formula>NOT(ISERROR(SEARCH("DEFICIENTE",E6011)))</formula>
    </cfRule>
    <cfRule type="containsText" dxfId="2" priority="7" operator="containsText" text="EXCELENTE">
      <formula>NOT(ISERROR(SEARCH("EXCELENTE",E6011)))</formula>
    </cfRule>
  </conditionalFormatting>
  <hyperlinks>
    <hyperlink ref="F6013" location="REGULAR!A1" display="REGULAR!A1" xr:uid="{00000000-0004-0000-1700-000000000000}"/>
    <hyperlink ref="F6011" location="EXCELENTE!A1" display="EXCELENTE!A1" xr:uid="{00000000-0004-0000-1700-000001000000}"/>
    <hyperlink ref="F6012" location="BUENO!A1" display="BUENO!A1" xr:uid="{00000000-0004-0000-1700-000002000000}"/>
    <hyperlink ref="F6014" location="DEFICIENTE!A1" display="DEFICIENTE!A1" xr:uid="{00000000-0004-0000-1700-000003000000}"/>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1"/>
  <dimension ref="B1:J15"/>
  <sheetViews>
    <sheetView zoomScale="90" zoomScaleNormal="90" workbookViewId="0"/>
  </sheetViews>
  <sheetFormatPr baseColWidth="10" defaultColWidth="11.42578125" defaultRowHeight="15" x14ac:dyDescent="0.25"/>
  <cols>
    <col min="1" max="16384" width="11.42578125" style="81"/>
  </cols>
  <sheetData>
    <row r="1" spans="2:10" ht="15.75" thickBot="1" x14ac:dyDescent="0.3"/>
    <row r="2" spans="2:10" ht="15.75" thickBot="1" x14ac:dyDescent="0.3">
      <c r="B2" s="82"/>
      <c r="C2" s="83"/>
      <c r="D2" s="83"/>
      <c r="E2" s="83"/>
      <c r="F2" s="83"/>
      <c r="G2" s="83"/>
      <c r="H2" s="83"/>
      <c r="I2" s="83"/>
      <c r="J2" s="84"/>
    </row>
    <row r="3" spans="2:10" ht="21.75" thickBot="1" x14ac:dyDescent="0.4">
      <c r="B3" s="85"/>
      <c r="C3" s="261" t="s">
        <v>189</v>
      </c>
      <c r="D3" s="262"/>
      <c r="E3" s="262"/>
      <c r="F3" s="262"/>
      <c r="G3" s="262"/>
      <c r="H3" s="262"/>
      <c r="I3" s="263"/>
      <c r="J3" s="86"/>
    </row>
    <row r="4" spans="2:10" ht="23.25" x14ac:dyDescent="0.25">
      <c r="B4" s="85"/>
      <c r="F4" s="87" t="s">
        <v>191</v>
      </c>
      <c r="J4" s="86"/>
    </row>
    <row r="5" spans="2:10" x14ac:dyDescent="0.25">
      <c r="B5" s="85"/>
      <c r="J5" s="86"/>
    </row>
    <row r="6" spans="2:10" x14ac:dyDescent="0.25">
      <c r="B6" s="85"/>
      <c r="C6" s="88" t="s">
        <v>192</v>
      </c>
      <c r="J6" s="86"/>
    </row>
    <row r="7" spans="2:10" ht="80.099999999999994" customHeight="1" x14ac:dyDescent="0.25">
      <c r="B7" s="85"/>
      <c r="C7" s="264" t="s">
        <v>193</v>
      </c>
      <c r="D7" s="265"/>
      <c r="E7" s="265"/>
      <c r="F7" s="265"/>
      <c r="G7" s="265"/>
      <c r="H7" s="265"/>
      <c r="I7" s="265"/>
      <c r="J7" s="86"/>
    </row>
    <row r="8" spans="2:10" x14ac:dyDescent="0.25">
      <c r="B8" s="85"/>
      <c r="C8" s="88" t="s">
        <v>194</v>
      </c>
      <c r="J8" s="86"/>
    </row>
    <row r="9" spans="2:10" ht="80.099999999999994" customHeight="1" x14ac:dyDescent="0.25">
      <c r="B9" s="85"/>
      <c r="C9" s="264" t="s">
        <v>195</v>
      </c>
      <c r="D9" s="265"/>
      <c r="E9" s="265"/>
      <c r="F9" s="265"/>
      <c r="G9" s="265"/>
      <c r="H9" s="265"/>
      <c r="I9" s="265"/>
      <c r="J9" s="86"/>
    </row>
    <row r="10" spans="2:10" x14ac:dyDescent="0.25">
      <c r="B10" s="85"/>
      <c r="C10" s="88" t="s">
        <v>196</v>
      </c>
      <c r="J10" s="86"/>
    </row>
    <row r="11" spans="2:10" ht="80.099999999999994" customHeight="1" x14ac:dyDescent="0.25">
      <c r="B11" s="85"/>
      <c r="C11" s="264" t="s">
        <v>197</v>
      </c>
      <c r="D11" s="265"/>
      <c r="E11" s="265"/>
      <c r="F11" s="265"/>
      <c r="G11" s="265"/>
      <c r="H11" s="265"/>
      <c r="I11" s="265"/>
      <c r="J11" s="86"/>
    </row>
    <row r="12" spans="2:10" x14ac:dyDescent="0.25">
      <c r="B12" s="85"/>
      <c r="C12" s="88" t="s">
        <v>198</v>
      </c>
      <c r="J12" s="86"/>
    </row>
    <row r="13" spans="2:10" ht="80.099999999999994" customHeight="1" x14ac:dyDescent="0.25">
      <c r="B13" s="85"/>
      <c r="C13" s="264" t="s">
        <v>199</v>
      </c>
      <c r="D13" s="265"/>
      <c r="E13" s="265"/>
      <c r="F13" s="265"/>
      <c r="G13" s="265"/>
      <c r="H13" s="265"/>
      <c r="I13" s="265"/>
      <c r="J13" s="86"/>
    </row>
    <row r="14" spans="2:10" x14ac:dyDescent="0.25">
      <c r="B14" s="85"/>
      <c r="C14" s="88" t="s">
        <v>200</v>
      </c>
      <c r="J14" s="86"/>
    </row>
    <row r="15" spans="2:10" ht="80.099999999999994" customHeight="1" thickBot="1" x14ac:dyDescent="0.3">
      <c r="B15" s="89"/>
      <c r="C15" s="259" t="s">
        <v>201</v>
      </c>
      <c r="D15" s="260"/>
      <c r="E15" s="260"/>
      <c r="F15" s="260"/>
      <c r="G15" s="260"/>
      <c r="H15" s="260"/>
      <c r="I15" s="260"/>
      <c r="J15" s="90"/>
    </row>
  </sheetData>
  <mergeCells count="6">
    <mergeCell ref="C15:I15"/>
    <mergeCell ref="C3:I3"/>
    <mergeCell ref="C7:I7"/>
    <mergeCell ref="C9:I9"/>
    <mergeCell ref="C11:I11"/>
    <mergeCell ref="C13:I13"/>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2"/>
  <dimension ref="B1:J15"/>
  <sheetViews>
    <sheetView zoomScale="90" zoomScaleNormal="90" workbookViewId="0">
      <selection activeCell="K4" sqref="K4"/>
    </sheetView>
  </sheetViews>
  <sheetFormatPr baseColWidth="10" defaultColWidth="11.42578125" defaultRowHeight="15" x14ac:dyDescent="0.25"/>
  <cols>
    <col min="1" max="16384" width="11.42578125" style="81"/>
  </cols>
  <sheetData>
    <row r="1" spans="2:10" ht="15.75" thickBot="1" x14ac:dyDescent="0.3"/>
    <row r="2" spans="2:10" ht="15.75" thickBot="1" x14ac:dyDescent="0.3">
      <c r="B2" s="82"/>
      <c r="C2" s="83"/>
      <c r="D2" s="83"/>
      <c r="E2" s="83"/>
      <c r="F2" s="83"/>
      <c r="G2" s="83"/>
      <c r="H2" s="83"/>
      <c r="I2" s="83"/>
      <c r="J2" s="84"/>
    </row>
    <row r="3" spans="2:10" ht="21.75" thickBot="1" x14ac:dyDescent="0.4">
      <c r="B3" s="85"/>
      <c r="C3" s="261" t="s">
        <v>189</v>
      </c>
      <c r="D3" s="262"/>
      <c r="E3" s="262"/>
      <c r="F3" s="262"/>
      <c r="G3" s="262"/>
      <c r="H3" s="262"/>
      <c r="I3" s="263"/>
      <c r="J3" s="86"/>
    </row>
    <row r="4" spans="2:10" ht="23.25" x14ac:dyDescent="0.25">
      <c r="B4" s="85"/>
      <c r="F4" s="95" t="s">
        <v>202</v>
      </c>
      <c r="J4" s="86"/>
    </row>
    <row r="5" spans="2:10" x14ac:dyDescent="0.25">
      <c r="B5" s="85"/>
      <c r="J5" s="86"/>
    </row>
    <row r="6" spans="2:10" x14ac:dyDescent="0.25">
      <c r="B6" s="85"/>
      <c r="C6" s="88" t="s">
        <v>192</v>
      </c>
      <c r="J6" s="86"/>
    </row>
    <row r="7" spans="2:10" ht="80.099999999999994" customHeight="1" x14ac:dyDescent="0.25">
      <c r="B7" s="85"/>
      <c r="C7" s="264" t="s">
        <v>203</v>
      </c>
      <c r="D7" s="265"/>
      <c r="E7" s="265"/>
      <c r="F7" s="265"/>
      <c r="G7" s="265"/>
      <c r="H7" s="265"/>
      <c r="I7" s="265"/>
      <c r="J7" s="86"/>
    </row>
    <row r="8" spans="2:10" x14ac:dyDescent="0.25">
      <c r="B8" s="85"/>
      <c r="C8" s="88" t="s">
        <v>194</v>
      </c>
      <c r="J8" s="86"/>
    </row>
    <row r="9" spans="2:10" ht="80.099999999999994" customHeight="1" x14ac:dyDescent="0.25">
      <c r="B9" s="85"/>
      <c r="C9" s="264" t="s">
        <v>204</v>
      </c>
      <c r="D9" s="265"/>
      <c r="E9" s="265"/>
      <c r="F9" s="265"/>
      <c r="G9" s="265"/>
      <c r="H9" s="265"/>
      <c r="I9" s="265"/>
      <c r="J9" s="86"/>
    </row>
    <row r="10" spans="2:10" x14ac:dyDescent="0.25">
      <c r="B10" s="85"/>
      <c r="C10" s="88" t="s">
        <v>196</v>
      </c>
      <c r="J10" s="86"/>
    </row>
    <row r="11" spans="2:10" ht="80.099999999999994" customHeight="1" x14ac:dyDescent="0.25">
      <c r="B11" s="85"/>
      <c r="C11" s="264" t="s">
        <v>205</v>
      </c>
      <c r="D11" s="265"/>
      <c r="E11" s="265"/>
      <c r="F11" s="265"/>
      <c r="G11" s="265"/>
      <c r="H11" s="265"/>
      <c r="I11" s="265"/>
      <c r="J11" s="86"/>
    </row>
    <row r="12" spans="2:10" x14ac:dyDescent="0.25">
      <c r="B12" s="85"/>
      <c r="C12" s="88" t="s">
        <v>198</v>
      </c>
      <c r="J12" s="86"/>
    </row>
    <row r="13" spans="2:10" ht="80.099999999999994" customHeight="1" x14ac:dyDescent="0.25">
      <c r="B13" s="85"/>
      <c r="C13" s="264" t="s">
        <v>206</v>
      </c>
      <c r="D13" s="265"/>
      <c r="E13" s="265"/>
      <c r="F13" s="265"/>
      <c r="G13" s="265"/>
      <c r="H13" s="265"/>
      <c r="I13" s="265"/>
      <c r="J13" s="86"/>
    </row>
    <row r="14" spans="2:10" x14ac:dyDescent="0.25">
      <c r="B14" s="85"/>
      <c r="C14" s="88" t="s">
        <v>200</v>
      </c>
      <c r="J14" s="86"/>
    </row>
    <row r="15" spans="2:10" ht="80.099999999999994" customHeight="1" thickBot="1" x14ac:dyDescent="0.3">
      <c r="B15" s="89"/>
      <c r="C15" s="259" t="s">
        <v>207</v>
      </c>
      <c r="D15" s="260"/>
      <c r="E15" s="260"/>
      <c r="F15" s="260"/>
      <c r="G15" s="260"/>
      <c r="H15" s="260"/>
      <c r="I15" s="260"/>
      <c r="J15" s="90"/>
    </row>
  </sheetData>
  <mergeCells count="6">
    <mergeCell ref="C15:I15"/>
    <mergeCell ref="C3:I3"/>
    <mergeCell ref="C7:I7"/>
    <mergeCell ref="C9:I9"/>
    <mergeCell ref="C11:I11"/>
    <mergeCell ref="C13:I1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3"/>
  <dimension ref="B1:J15"/>
  <sheetViews>
    <sheetView topLeftCell="A11" zoomScale="90" zoomScaleNormal="90" workbookViewId="0">
      <selection activeCell="L7" sqref="L7"/>
    </sheetView>
  </sheetViews>
  <sheetFormatPr baseColWidth="10" defaultColWidth="11.42578125" defaultRowHeight="15" x14ac:dyDescent="0.25"/>
  <cols>
    <col min="1" max="16384" width="11.42578125" style="81"/>
  </cols>
  <sheetData>
    <row r="1" spans="2:10" ht="15.75" thickBot="1" x14ac:dyDescent="0.3"/>
    <row r="2" spans="2:10" ht="15.75" thickBot="1" x14ac:dyDescent="0.3">
      <c r="B2" s="82"/>
      <c r="C2" s="83"/>
      <c r="D2" s="83"/>
      <c r="E2" s="83"/>
      <c r="F2" s="83"/>
      <c r="G2" s="83"/>
      <c r="H2" s="83"/>
      <c r="I2" s="83"/>
      <c r="J2" s="84"/>
    </row>
    <row r="3" spans="2:10" ht="21.75" thickBot="1" x14ac:dyDescent="0.4">
      <c r="B3" s="85"/>
      <c r="C3" s="261" t="s">
        <v>189</v>
      </c>
      <c r="D3" s="262"/>
      <c r="E3" s="262"/>
      <c r="F3" s="262"/>
      <c r="G3" s="262"/>
      <c r="H3" s="262"/>
      <c r="I3" s="263"/>
      <c r="J3" s="86"/>
    </row>
    <row r="4" spans="2:10" ht="23.25" x14ac:dyDescent="0.25">
      <c r="B4" s="85"/>
      <c r="F4" s="94" t="s">
        <v>208</v>
      </c>
      <c r="J4" s="86"/>
    </row>
    <row r="5" spans="2:10" x14ac:dyDescent="0.25">
      <c r="B5" s="85"/>
      <c r="J5" s="86"/>
    </row>
    <row r="6" spans="2:10" x14ac:dyDescent="0.25">
      <c r="B6" s="85"/>
      <c r="C6" s="88" t="s">
        <v>192</v>
      </c>
      <c r="J6" s="86"/>
    </row>
    <row r="7" spans="2:10" ht="80.099999999999994" customHeight="1" x14ac:dyDescent="0.25">
      <c r="B7" s="85"/>
      <c r="C7" s="264" t="s">
        <v>209</v>
      </c>
      <c r="D7" s="265"/>
      <c r="E7" s="265"/>
      <c r="F7" s="265"/>
      <c r="G7" s="265"/>
      <c r="H7" s="265"/>
      <c r="I7" s="265"/>
      <c r="J7" s="86"/>
    </row>
    <row r="8" spans="2:10" x14ac:dyDescent="0.25">
      <c r="B8" s="85"/>
      <c r="C8" s="88" t="s">
        <v>194</v>
      </c>
      <c r="J8" s="86"/>
    </row>
    <row r="9" spans="2:10" ht="80.099999999999994" customHeight="1" x14ac:dyDescent="0.25">
      <c r="B9" s="85"/>
      <c r="C9" s="264" t="s">
        <v>210</v>
      </c>
      <c r="D9" s="265"/>
      <c r="E9" s="265"/>
      <c r="F9" s="265"/>
      <c r="G9" s="265"/>
      <c r="H9" s="265"/>
      <c r="I9" s="265"/>
      <c r="J9" s="86"/>
    </row>
    <row r="10" spans="2:10" x14ac:dyDescent="0.25">
      <c r="B10" s="85"/>
      <c r="C10" s="88" t="s">
        <v>196</v>
      </c>
      <c r="J10" s="86"/>
    </row>
    <row r="11" spans="2:10" ht="80.099999999999994" customHeight="1" x14ac:dyDescent="0.25">
      <c r="B11" s="85"/>
      <c r="C11" s="264" t="s">
        <v>211</v>
      </c>
      <c r="D11" s="265"/>
      <c r="E11" s="265"/>
      <c r="F11" s="265"/>
      <c r="G11" s="265"/>
      <c r="H11" s="265"/>
      <c r="I11" s="265"/>
      <c r="J11" s="86"/>
    </row>
    <row r="12" spans="2:10" x14ac:dyDescent="0.25">
      <c r="B12" s="85"/>
      <c r="C12" s="88" t="s">
        <v>198</v>
      </c>
      <c r="J12" s="86"/>
    </row>
    <row r="13" spans="2:10" ht="80.099999999999994" customHeight="1" x14ac:dyDescent="0.25">
      <c r="B13" s="85"/>
      <c r="C13" s="264" t="s">
        <v>212</v>
      </c>
      <c r="D13" s="265"/>
      <c r="E13" s="265"/>
      <c r="F13" s="265"/>
      <c r="G13" s="265"/>
      <c r="H13" s="265"/>
      <c r="I13" s="265"/>
      <c r="J13" s="86"/>
    </row>
    <row r="14" spans="2:10" x14ac:dyDescent="0.25">
      <c r="B14" s="85"/>
      <c r="C14" s="88" t="s">
        <v>200</v>
      </c>
      <c r="J14" s="86"/>
    </row>
    <row r="15" spans="2:10" ht="80.099999999999994" customHeight="1" thickBot="1" x14ac:dyDescent="0.3">
      <c r="B15" s="89"/>
      <c r="C15" s="259" t="s">
        <v>213</v>
      </c>
      <c r="D15" s="260"/>
      <c r="E15" s="260"/>
      <c r="F15" s="260"/>
      <c r="G15" s="260"/>
      <c r="H15" s="260"/>
      <c r="I15" s="260"/>
      <c r="J15" s="90"/>
    </row>
  </sheetData>
  <mergeCells count="6">
    <mergeCell ref="C15:I15"/>
    <mergeCell ref="C3:I3"/>
    <mergeCell ref="C7:I7"/>
    <mergeCell ref="C9:I9"/>
    <mergeCell ref="C11:I11"/>
    <mergeCell ref="C13:I13"/>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4"/>
  <dimension ref="B1:J8"/>
  <sheetViews>
    <sheetView workbookViewId="0">
      <selection activeCell="K7" sqref="K7"/>
    </sheetView>
  </sheetViews>
  <sheetFormatPr baseColWidth="10" defaultColWidth="11.42578125" defaultRowHeight="15" x14ac:dyDescent="0.25"/>
  <cols>
    <col min="1" max="16384" width="11.42578125" style="81"/>
  </cols>
  <sheetData>
    <row r="1" spans="2:10" ht="15.75" thickBot="1" x14ac:dyDescent="0.3"/>
    <row r="2" spans="2:10" ht="15.75" thickBot="1" x14ac:dyDescent="0.3">
      <c r="B2" s="82"/>
      <c r="C2" s="83"/>
      <c r="D2" s="83"/>
      <c r="E2" s="83"/>
      <c r="F2" s="83"/>
      <c r="G2" s="83"/>
      <c r="H2" s="83"/>
      <c r="I2" s="83"/>
      <c r="J2" s="84"/>
    </row>
    <row r="3" spans="2:10" ht="21.75" thickBot="1" x14ac:dyDescent="0.4">
      <c r="B3" s="85"/>
      <c r="C3" s="261" t="s">
        <v>189</v>
      </c>
      <c r="D3" s="262"/>
      <c r="E3" s="262"/>
      <c r="F3" s="262"/>
      <c r="G3" s="262"/>
      <c r="H3" s="262"/>
      <c r="I3" s="263"/>
      <c r="J3" s="86"/>
    </row>
    <row r="4" spans="2:10" ht="23.25" x14ac:dyDescent="0.25">
      <c r="B4" s="85"/>
      <c r="F4" s="93" t="s">
        <v>214</v>
      </c>
      <c r="J4" s="86"/>
    </row>
    <row r="5" spans="2:10" x14ac:dyDescent="0.25">
      <c r="B5" s="85"/>
      <c r="J5" s="86"/>
    </row>
    <row r="6" spans="2:10" x14ac:dyDescent="0.25">
      <c r="B6" s="85"/>
      <c r="C6" s="88"/>
      <c r="J6" s="86"/>
    </row>
    <row r="7" spans="2:10" ht="115.5" customHeight="1" x14ac:dyDescent="0.25">
      <c r="B7" s="85"/>
      <c r="C7" s="264" t="s">
        <v>215</v>
      </c>
      <c r="D7" s="265"/>
      <c r="E7" s="265"/>
      <c r="F7" s="265"/>
      <c r="G7" s="265"/>
      <c r="H7" s="265"/>
      <c r="I7" s="265"/>
      <c r="J7" s="86"/>
    </row>
    <row r="8" spans="2:10" ht="15.75" thickBot="1" x14ac:dyDescent="0.3">
      <c r="B8" s="89"/>
      <c r="C8" s="92"/>
      <c r="D8" s="92"/>
      <c r="E8" s="92"/>
      <c r="F8" s="92"/>
      <c r="G8" s="92"/>
      <c r="H8" s="92"/>
      <c r="I8" s="92"/>
      <c r="J8" s="90"/>
    </row>
  </sheetData>
  <mergeCells count="2">
    <mergeCell ref="C3:I3"/>
    <mergeCell ref="C7:I7"/>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5"/>
  <dimension ref="B1:AG1048450"/>
  <sheetViews>
    <sheetView zoomScale="70" zoomScaleNormal="70" workbookViewId="0">
      <selection activeCell="O7" sqref="O7"/>
    </sheetView>
  </sheetViews>
  <sheetFormatPr baseColWidth="10" defaultColWidth="11.42578125" defaultRowHeight="15" x14ac:dyDescent="0.25"/>
  <cols>
    <col min="1" max="2" width="5" style="40" customWidth="1"/>
    <col min="3" max="3" width="36.85546875" style="40" customWidth="1"/>
    <col min="4" max="4" width="5" style="40" customWidth="1"/>
    <col min="5" max="5" width="93.7109375" style="40" customWidth="1"/>
    <col min="6" max="9" width="11.42578125" style="40" hidden="1" customWidth="1"/>
    <col min="10" max="10" width="18.7109375" style="40" customWidth="1"/>
    <col min="11" max="11" width="17.28515625" style="40" customWidth="1"/>
    <col min="12" max="12" width="16.7109375" style="40" customWidth="1"/>
    <col min="13" max="13" width="16.5703125" style="40" customWidth="1"/>
    <col min="14" max="14" width="17.42578125" style="40" customWidth="1"/>
    <col min="15" max="15" width="18.7109375" style="40" customWidth="1"/>
    <col min="16" max="16" width="22.7109375" style="40" customWidth="1"/>
    <col min="17" max="17" width="4.28515625" style="40" customWidth="1"/>
    <col min="18" max="28" width="11.42578125" style="40"/>
    <col min="29" max="29" width="14.7109375" style="40" customWidth="1"/>
    <col min="30" max="16384" width="11.42578125" style="40"/>
  </cols>
  <sheetData>
    <row r="1" spans="2:19" ht="15.75" thickBot="1" x14ac:dyDescent="0.3"/>
    <row r="2" spans="2:19" ht="15.75" thickBot="1" x14ac:dyDescent="0.3">
      <c r="B2" s="76" t="s">
        <v>216</v>
      </c>
      <c r="C2" s="41"/>
      <c r="D2" s="41"/>
      <c r="E2" s="41"/>
      <c r="F2" s="41"/>
      <c r="G2" s="41"/>
      <c r="H2" s="41"/>
      <c r="I2" s="41"/>
      <c r="J2" s="41"/>
      <c r="K2" s="41"/>
      <c r="L2" s="41"/>
      <c r="M2" s="41"/>
      <c r="N2" s="41"/>
      <c r="O2" s="41"/>
      <c r="P2" s="41"/>
      <c r="Q2" s="42"/>
    </row>
    <row r="3" spans="2:19" ht="24" thickBot="1" x14ac:dyDescent="0.3">
      <c r="B3" s="43"/>
      <c r="C3" s="272" t="s">
        <v>217</v>
      </c>
      <c r="D3" s="273"/>
      <c r="E3" s="273"/>
      <c r="F3" s="273"/>
      <c r="G3" s="273"/>
      <c r="H3" s="273"/>
      <c r="I3" s="273"/>
      <c r="J3" s="273"/>
      <c r="K3" s="273"/>
      <c r="L3" s="273"/>
      <c r="M3" s="273"/>
      <c r="N3" s="273"/>
      <c r="O3" s="273"/>
      <c r="P3" s="274"/>
      <c r="Q3" s="44"/>
    </row>
    <row r="4" spans="2:19" ht="15.75" thickBot="1" x14ac:dyDescent="0.3">
      <c r="B4" s="43"/>
      <c r="Q4" s="44"/>
    </row>
    <row r="5" spans="2:19" ht="97.5" customHeight="1" thickBot="1" x14ac:dyDescent="0.3">
      <c r="B5" s="43"/>
      <c r="C5" s="52" t="s">
        <v>44</v>
      </c>
      <c r="D5" s="53" t="s">
        <v>218</v>
      </c>
      <c r="E5" s="53" t="s">
        <v>219</v>
      </c>
      <c r="F5" s="53"/>
      <c r="G5" s="53"/>
      <c r="H5" s="53"/>
      <c r="I5" s="53"/>
      <c r="J5" s="53" t="s">
        <v>220</v>
      </c>
      <c r="K5" s="53" t="s">
        <v>221</v>
      </c>
      <c r="L5" s="53" t="s">
        <v>222</v>
      </c>
      <c r="M5" s="53" t="s">
        <v>223</v>
      </c>
      <c r="N5" s="53" t="s">
        <v>224</v>
      </c>
      <c r="O5" s="53" t="s">
        <v>225</v>
      </c>
      <c r="P5" s="54" t="s">
        <v>226</v>
      </c>
      <c r="Q5" s="44"/>
    </row>
    <row r="6" spans="2:19" ht="45" customHeight="1" x14ac:dyDescent="0.25">
      <c r="B6" s="43"/>
      <c r="C6" s="56" t="s">
        <v>227</v>
      </c>
      <c r="D6" s="45">
        <v>1</v>
      </c>
      <c r="E6" s="275" t="s">
        <v>27</v>
      </c>
      <c r="F6" s="276"/>
      <c r="G6" s="276"/>
      <c r="H6" s="276"/>
      <c r="I6" s="277"/>
      <c r="J6" s="72" t="str">
        <f>+IF('Planeaciòn de Mercadeo'!D70&gt;0,"PRIORIZAR","-")</f>
        <v>PRIORIZAR</v>
      </c>
      <c r="K6" s="72" t="str">
        <f>+IF('Planeaciòn de Mercadeo'!E70&gt;0,"AGILIZAR","-")</f>
        <v>-</v>
      </c>
      <c r="L6" s="153" t="s">
        <v>228</v>
      </c>
      <c r="M6" s="154" t="s">
        <v>229</v>
      </c>
      <c r="N6" s="154" t="s">
        <v>230</v>
      </c>
      <c r="O6" s="154" t="s">
        <v>231</v>
      </c>
      <c r="P6" s="155" t="s">
        <v>232</v>
      </c>
      <c r="Q6" s="44"/>
    </row>
    <row r="7" spans="2:19" ht="45" customHeight="1" x14ac:dyDescent="0.25">
      <c r="B7" s="43"/>
      <c r="C7" s="57" t="s">
        <v>227</v>
      </c>
      <c r="D7" s="46">
        <v>2</v>
      </c>
      <c r="E7" s="266" t="s">
        <v>28</v>
      </c>
      <c r="F7" s="267"/>
      <c r="G7" s="267"/>
      <c r="H7" s="267"/>
      <c r="I7" s="268"/>
      <c r="J7" s="73" t="str">
        <f>+IF('Planeaciòn de Mercadeo'!D72&gt;0,"PRIORIZAR","-")</f>
        <v>-</v>
      </c>
      <c r="K7" s="72" t="str">
        <f>+IF('Planeaciòn de Mercadeo'!E71&gt;0,"AGILIZAR","-")</f>
        <v>-</v>
      </c>
      <c r="L7" s="156" t="s">
        <v>228</v>
      </c>
      <c r="M7" s="156"/>
      <c r="N7" s="156"/>
      <c r="O7" s="156"/>
      <c r="P7" s="157"/>
      <c r="Q7" s="44"/>
    </row>
    <row r="8" spans="2:19" ht="45" customHeight="1" x14ac:dyDescent="0.25">
      <c r="B8" s="43"/>
      <c r="C8" s="57" t="s">
        <v>227</v>
      </c>
      <c r="D8" s="46">
        <v>3</v>
      </c>
      <c r="E8" s="266" t="s">
        <v>29</v>
      </c>
      <c r="F8" s="267"/>
      <c r="G8" s="267"/>
      <c r="H8" s="267"/>
      <c r="I8" s="268"/>
      <c r="J8" s="73" t="str">
        <f>+IF('Planeaciòn de Mercadeo'!D74&gt;0,"PRIORIZAR","-")</f>
        <v>-</v>
      </c>
      <c r="K8" s="72" t="str">
        <f>+IF('Planeaciòn de Mercadeo'!E72&gt;0,"AGILIZAR","-")</f>
        <v>-</v>
      </c>
      <c r="L8" s="156"/>
      <c r="M8" s="156"/>
      <c r="N8" s="156"/>
      <c r="O8" s="156"/>
      <c r="P8" s="157"/>
      <c r="Q8" s="44"/>
      <c r="S8" s="133"/>
    </row>
    <row r="9" spans="2:19" ht="45" customHeight="1" x14ac:dyDescent="0.25">
      <c r="B9" s="43"/>
      <c r="C9" s="57" t="s">
        <v>227</v>
      </c>
      <c r="D9" s="46">
        <v>4</v>
      </c>
      <c r="E9" s="266" t="s">
        <v>30</v>
      </c>
      <c r="F9" s="267"/>
      <c r="G9" s="267"/>
      <c r="H9" s="267"/>
      <c r="I9" s="268"/>
      <c r="J9" s="73" t="str">
        <f>+IF('Planeaciòn de Mercadeo'!D76&gt;0,"PRIORIZAR","-")</f>
        <v>-</v>
      </c>
      <c r="K9" s="72" t="str">
        <f>+IF('Planeaciòn de Mercadeo'!E73&gt;0,"AGILIZAR","-")</f>
        <v>-</v>
      </c>
      <c r="L9" s="156"/>
      <c r="M9" s="156"/>
      <c r="N9" s="156"/>
      <c r="O9" s="156"/>
      <c r="P9" s="157"/>
      <c r="Q9" s="44"/>
    </row>
    <row r="10" spans="2:19" ht="45" customHeight="1" x14ac:dyDescent="0.25">
      <c r="B10" s="43"/>
      <c r="C10" s="57" t="s">
        <v>227</v>
      </c>
      <c r="D10" s="46">
        <v>5</v>
      </c>
      <c r="E10" s="266" t="s">
        <v>31</v>
      </c>
      <c r="F10" s="267"/>
      <c r="G10" s="267"/>
      <c r="H10" s="267"/>
      <c r="I10" s="268"/>
      <c r="J10" s="73" t="str">
        <f>+IF('Planeaciòn de Mercadeo'!D78&gt;0,"PRIORIZAR","-")</f>
        <v>-</v>
      </c>
      <c r="K10" s="72" t="str">
        <f>+IF('Planeaciòn de Mercadeo'!E74&gt;0,"AGILIZAR","-")</f>
        <v>AGILIZAR</v>
      </c>
      <c r="L10" s="156"/>
      <c r="M10" s="156"/>
      <c r="N10" s="156"/>
      <c r="O10" s="156"/>
      <c r="P10" s="157"/>
      <c r="Q10" s="44"/>
    </row>
    <row r="11" spans="2:19" ht="45" customHeight="1" x14ac:dyDescent="0.25">
      <c r="B11" s="43"/>
      <c r="C11" s="57" t="s">
        <v>227</v>
      </c>
      <c r="D11" s="46">
        <v>6</v>
      </c>
      <c r="E11" s="266" t="s">
        <v>32</v>
      </c>
      <c r="F11" s="267"/>
      <c r="G11" s="267"/>
      <c r="H11" s="267"/>
      <c r="I11" s="268"/>
      <c r="J11" s="73" t="str">
        <f>+IF('Planeaciòn de Mercadeo'!D80&gt;0,"PRIORIZAR","-")</f>
        <v>-</v>
      </c>
      <c r="K11" s="72" t="str">
        <f>+IF('Planeaciòn de Mercadeo'!E75&gt;0,"AGILIZAR","-")</f>
        <v>-</v>
      </c>
      <c r="L11" s="156"/>
      <c r="M11" s="156"/>
      <c r="N11" s="156"/>
      <c r="O11" s="156"/>
      <c r="P11" s="157"/>
      <c r="Q11" s="44"/>
    </row>
    <row r="12" spans="2:19" ht="45" customHeight="1" x14ac:dyDescent="0.25">
      <c r="B12" s="43"/>
      <c r="C12" s="57" t="s">
        <v>227</v>
      </c>
      <c r="D12" s="46">
        <v>7</v>
      </c>
      <c r="E12" s="266" t="s">
        <v>33</v>
      </c>
      <c r="F12" s="267"/>
      <c r="G12" s="267"/>
      <c r="H12" s="267"/>
      <c r="I12" s="268"/>
      <c r="J12" s="73" t="str">
        <f>+IF('Planeaciòn de Mercadeo'!D82&gt;0,"PRIORIZAR","-")</f>
        <v>-</v>
      </c>
      <c r="K12" s="72" t="str">
        <f>+IF('Planeaciòn de Mercadeo'!E76&gt;0,"AGILIZAR","-")</f>
        <v>AGILIZAR</v>
      </c>
      <c r="L12" s="156"/>
      <c r="M12" s="156"/>
      <c r="N12" s="156"/>
      <c r="O12" s="156"/>
      <c r="P12" s="157"/>
      <c r="Q12" s="44"/>
    </row>
    <row r="13" spans="2:19" ht="45" customHeight="1" x14ac:dyDescent="0.25">
      <c r="B13" s="43"/>
      <c r="C13" s="57" t="s">
        <v>227</v>
      </c>
      <c r="D13" s="46">
        <v>8</v>
      </c>
      <c r="E13" s="266" t="s">
        <v>34</v>
      </c>
      <c r="F13" s="267"/>
      <c r="G13" s="267"/>
      <c r="H13" s="267"/>
      <c r="I13" s="268"/>
      <c r="J13" s="73" t="str">
        <f>+IF('Planeaciòn de Mercadeo'!D84&gt;0,"PRIORIZAR","-")</f>
        <v>-</v>
      </c>
      <c r="K13" s="72" t="str">
        <f>+IF('Planeaciòn de Mercadeo'!E77&gt;0,"AGILIZAR","-")</f>
        <v>-</v>
      </c>
      <c r="L13" s="156"/>
      <c r="M13" s="156"/>
      <c r="N13" s="156"/>
      <c r="O13" s="156"/>
      <c r="P13" s="157"/>
      <c r="Q13" s="44"/>
    </row>
    <row r="14" spans="2:19" ht="45" customHeight="1" x14ac:dyDescent="0.25">
      <c r="B14" s="43"/>
      <c r="C14" s="57" t="s">
        <v>227</v>
      </c>
      <c r="D14" s="46">
        <v>9</v>
      </c>
      <c r="E14" s="266" t="s">
        <v>35</v>
      </c>
      <c r="F14" s="267"/>
      <c r="G14" s="267"/>
      <c r="H14" s="267"/>
      <c r="I14" s="268"/>
      <c r="J14" s="73" t="str">
        <f>+IF('Planeaciòn de Mercadeo'!D86&gt;0,"PRIORIZAR","-")</f>
        <v>-</v>
      </c>
      <c r="K14" s="72" t="str">
        <f>+IF('Planeaciòn de Mercadeo'!E78&gt;0,"AGILIZAR","-")</f>
        <v>AGILIZAR</v>
      </c>
      <c r="L14" s="156"/>
      <c r="M14" s="156"/>
      <c r="N14" s="156"/>
      <c r="O14" s="156"/>
      <c r="P14" s="157"/>
      <c r="Q14" s="44"/>
    </row>
    <row r="15" spans="2:19" ht="45" customHeight="1" x14ac:dyDescent="0.25">
      <c r="B15" s="43"/>
      <c r="C15" s="57" t="s">
        <v>227</v>
      </c>
      <c r="D15" s="46">
        <v>10</v>
      </c>
      <c r="E15" s="266" t="s">
        <v>36</v>
      </c>
      <c r="F15" s="267"/>
      <c r="G15" s="267"/>
      <c r="H15" s="267"/>
      <c r="I15" s="268"/>
      <c r="J15" s="73" t="str">
        <f>+IF('Planeaciòn de Mercadeo'!D88&gt;0,"PRIORIZAR","-")</f>
        <v>-</v>
      </c>
      <c r="K15" s="72" t="str">
        <f>+IF('Planeaciòn de Mercadeo'!E79&gt;0,"AGILIZAR","-")</f>
        <v>-</v>
      </c>
      <c r="L15" s="156"/>
      <c r="M15" s="156"/>
      <c r="N15" s="156"/>
      <c r="O15" s="156"/>
      <c r="P15" s="157"/>
      <c r="Q15" s="44"/>
    </row>
    <row r="16" spans="2:19" ht="45" customHeight="1" x14ac:dyDescent="0.25">
      <c r="B16" s="43"/>
      <c r="C16" s="57" t="s">
        <v>227</v>
      </c>
      <c r="D16" s="46">
        <v>11</v>
      </c>
      <c r="E16" s="266" t="s">
        <v>37</v>
      </c>
      <c r="F16" s="267"/>
      <c r="G16" s="267"/>
      <c r="H16" s="267"/>
      <c r="I16" s="268"/>
      <c r="J16" s="73" t="str">
        <f>+IF('Planeaciòn de Mercadeo'!D90&gt;0,"PRIORIZAR","-")</f>
        <v>-</v>
      </c>
      <c r="K16" s="72" t="str">
        <f>+IF('Planeaciòn de Mercadeo'!E80&gt;0,"AGILIZAR","-")</f>
        <v>AGILIZAR</v>
      </c>
      <c r="L16" s="156"/>
      <c r="M16" s="156"/>
      <c r="N16" s="156"/>
      <c r="O16" s="156"/>
      <c r="P16" s="157"/>
      <c r="Q16" s="44"/>
    </row>
    <row r="17" spans="2:17" ht="45" customHeight="1" x14ac:dyDescent="0.25">
      <c r="B17" s="43"/>
      <c r="C17" s="57" t="s">
        <v>227</v>
      </c>
      <c r="D17" s="46">
        <v>12</v>
      </c>
      <c r="E17" s="266" t="s">
        <v>38</v>
      </c>
      <c r="F17" s="267"/>
      <c r="G17" s="267"/>
      <c r="H17" s="267"/>
      <c r="I17" s="268"/>
      <c r="J17" s="73" t="str">
        <f>+IF('Planeaciòn de Mercadeo'!D92&gt;0,"PRIORIZAR","-")</f>
        <v>-</v>
      </c>
      <c r="K17" s="72" t="str">
        <f>+IF('Planeaciòn de Mercadeo'!E81&gt;0,"AGILIZAR","-")</f>
        <v>-</v>
      </c>
      <c r="L17" s="156"/>
      <c r="M17" s="156"/>
      <c r="N17" s="156"/>
      <c r="O17" s="156"/>
      <c r="P17" s="157"/>
      <c r="Q17" s="44"/>
    </row>
    <row r="18" spans="2:17" ht="45" customHeight="1" x14ac:dyDescent="0.25">
      <c r="B18" s="43"/>
      <c r="C18" s="57" t="s">
        <v>227</v>
      </c>
      <c r="D18" s="46">
        <v>13</v>
      </c>
      <c r="E18" s="266" t="s">
        <v>39</v>
      </c>
      <c r="F18" s="267"/>
      <c r="G18" s="267"/>
      <c r="H18" s="267"/>
      <c r="I18" s="268"/>
      <c r="J18" s="73" t="str">
        <f>+IF('Planeaciòn de Mercadeo'!D94&gt;0,"PRIORIZAR","-")</f>
        <v>-</v>
      </c>
      <c r="K18" s="72" t="str">
        <f>+IF('Planeaciòn de Mercadeo'!E82&gt;0,"AGILIZAR","-")</f>
        <v>AGILIZAR</v>
      </c>
      <c r="L18" s="156"/>
      <c r="M18" s="156"/>
      <c r="N18" s="156"/>
      <c r="O18" s="156"/>
      <c r="P18" s="157"/>
      <c r="Q18" s="44"/>
    </row>
    <row r="19" spans="2:17" ht="45" customHeight="1" x14ac:dyDescent="0.25">
      <c r="B19" s="43"/>
      <c r="C19" s="57" t="s">
        <v>227</v>
      </c>
      <c r="D19" s="46">
        <v>14</v>
      </c>
      <c r="E19" s="266" t="s">
        <v>40</v>
      </c>
      <c r="F19" s="267"/>
      <c r="G19" s="267"/>
      <c r="H19" s="267"/>
      <c r="I19" s="268"/>
      <c r="J19" s="73" t="str">
        <f>+IF('Planeaciòn de Mercadeo'!D96&gt;0,"PRIORIZAR","-")</f>
        <v>-</v>
      </c>
      <c r="K19" s="72" t="str">
        <f>+IF('Planeaciòn de Mercadeo'!E83&gt;0,"AGILIZAR","-")</f>
        <v>-</v>
      </c>
      <c r="L19" s="156"/>
      <c r="M19" s="156"/>
      <c r="N19" s="156"/>
      <c r="O19" s="156"/>
      <c r="P19" s="157"/>
      <c r="Q19" s="44"/>
    </row>
    <row r="20" spans="2:17" ht="45" customHeight="1" x14ac:dyDescent="0.25">
      <c r="B20" s="43"/>
      <c r="C20" s="57" t="s">
        <v>227</v>
      </c>
      <c r="D20" s="46">
        <v>15</v>
      </c>
      <c r="E20" s="266" t="s">
        <v>41</v>
      </c>
      <c r="F20" s="267"/>
      <c r="G20" s="267"/>
      <c r="H20" s="267"/>
      <c r="I20" s="268"/>
      <c r="J20" s="73" t="str">
        <f>+IF('Planeaciòn de Mercadeo'!D98&gt;0,"PRIORIZAR","-")</f>
        <v>-</v>
      </c>
      <c r="K20" s="72" t="str">
        <f>+IF('Planeaciòn de Mercadeo'!E84&gt;0,"AGILIZAR","-")</f>
        <v>-</v>
      </c>
      <c r="L20" s="156"/>
      <c r="M20" s="156"/>
      <c r="N20" s="156"/>
      <c r="O20" s="156"/>
      <c r="P20" s="157"/>
      <c r="Q20" s="44"/>
    </row>
    <row r="21" spans="2:17" ht="45" customHeight="1" x14ac:dyDescent="0.25">
      <c r="B21" s="43"/>
      <c r="C21" s="57" t="s">
        <v>233</v>
      </c>
      <c r="D21" s="46">
        <v>1</v>
      </c>
      <c r="E21" s="266" t="s">
        <v>49</v>
      </c>
      <c r="F21" s="267"/>
      <c r="G21" s="267"/>
      <c r="H21" s="267"/>
      <c r="I21" s="268"/>
      <c r="J21" s="74" t="str">
        <f>+IF('Gestiòn de Mercadeo'!D70&gt;0,"PRIORIZAR","-")</f>
        <v>-</v>
      </c>
      <c r="K21" s="74" t="str">
        <f>+IF('Gestiòn de Mercadeo'!E70&gt;0,"PRIORIZAR","-")</f>
        <v>-</v>
      </c>
      <c r="L21" s="156"/>
      <c r="M21" s="156"/>
      <c r="N21" s="156"/>
      <c r="O21" s="156"/>
      <c r="P21" s="157"/>
      <c r="Q21" s="44"/>
    </row>
    <row r="22" spans="2:17" ht="45" customHeight="1" x14ac:dyDescent="0.25">
      <c r="B22" s="43"/>
      <c r="C22" s="57" t="s">
        <v>233</v>
      </c>
      <c r="D22" s="46">
        <v>2</v>
      </c>
      <c r="E22" s="266" t="s">
        <v>50</v>
      </c>
      <c r="F22" s="267"/>
      <c r="G22" s="267"/>
      <c r="H22" s="267"/>
      <c r="I22" s="268"/>
      <c r="J22" s="74" t="str">
        <f>+IF('Gestiòn de Mercadeo'!D71&gt;0,"PRIORIZAR","-")</f>
        <v>-</v>
      </c>
      <c r="K22" s="74" t="str">
        <f>+IF('Gestiòn de Mercadeo'!E71&gt;0,"PRIORIZAR","-")</f>
        <v>-</v>
      </c>
      <c r="L22" s="156"/>
      <c r="M22" s="156"/>
      <c r="N22" s="156"/>
      <c r="O22" s="156"/>
      <c r="P22" s="157"/>
      <c r="Q22" s="44"/>
    </row>
    <row r="23" spans="2:17" ht="45" customHeight="1" x14ac:dyDescent="0.25">
      <c r="B23" s="43"/>
      <c r="C23" s="57" t="s">
        <v>233</v>
      </c>
      <c r="D23" s="46">
        <v>3</v>
      </c>
      <c r="E23" s="266" t="s">
        <v>51</v>
      </c>
      <c r="F23" s="267"/>
      <c r="G23" s="267"/>
      <c r="H23" s="267"/>
      <c r="I23" s="268"/>
      <c r="J23" s="74" t="str">
        <f>+IF('Gestiòn de Mercadeo'!D72&gt;0,"PRIORIZAR","-")</f>
        <v>-</v>
      </c>
      <c r="K23" s="74" t="str">
        <f>+IF('Gestiòn de Mercadeo'!E72&gt;0,"PRIORIZAR","-")</f>
        <v>-</v>
      </c>
      <c r="L23" s="156"/>
      <c r="M23" s="156"/>
      <c r="N23" s="156"/>
      <c r="O23" s="156"/>
      <c r="P23" s="157"/>
      <c r="Q23" s="44"/>
    </row>
    <row r="24" spans="2:17" ht="45" customHeight="1" x14ac:dyDescent="0.25">
      <c r="B24" s="43"/>
      <c r="C24" s="57" t="s">
        <v>233</v>
      </c>
      <c r="D24" s="46">
        <v>4</v>
      </c>
      <c r="E24" s="266" t="s">
        <v>52</v>
      </c>
      <c r="F24" s="267"/>
      <c r="G24" s="267"/>
      <c r="H24" s="267"/>
      <c r="I24" s="268"/>
      <c r="J24" s="74" t="str">
        <f>+IF('Gestiòn de Mercadeo'!D73&gt;0,"PRIORIZAR","-")</f>
        <v>-</v>
      </c>
      <c r="K24" s="74" t="str">
        <f>+IF('Gestiòn de Mercadeo'!E73&gt;0,"PRIORIZAR","-")</f>
        <v>-</v>
      </c>
      <c r="L24" s="156"/>
      <c r="M24" s="156"/>
      <c r="N24" s="156"/>
      <c r="O24" s="156"/>
      <c r="P24" s="157"/>
      <c r="Q24" s="44"/>
    </row>
    <row r="25" spans="2:17" ht="45" customHeight="1" x14ac:dyDescent="0.25">
      <c r="B25" s="43"/>
      <c r="C25" s="57" t="s">
        <v>233</v>
      </c>
      <c r="D25" s="46">
        <v>5</v>
      </c>
      <c r="E25" s="266" t="s">
        <v>53</v>
      </c>
      <c r="F25" s="267"/>
      <c r="G25" s="267"/>
      <c r="H25" s="267"/>
      <c r="I25" s="268"/>
      <c r="J25" s="74" t="str">
        <f>+IF('Gestiòn de Mercadeo'!D74&gt;0,"PRIORIZAR","-")</f>
        <v>-</v>
      </c>
      <c r="K25" s="74" t="str">
        <f>+IF('Gestiòn de Mercadeo'!E74&gt;0,"PRIORIZAR","-")</f>
        <v>-</v>
      </c>
      <c r="L25" s="156"/>
      <c r="M25" s="156"/>
      <c r="N25" s="156"/>
      <c r="O25" s="156"/>
      <c r="P25" s="157"/>
      <c r="Q25" s="44"/>
    </row>
    <row r="26" spans="2:17" ht="45" customHeight="1" x14ac:dyDescent="0.25">
      <c r="B26" s="43"/>
      <c r="C26" s="57" t="s">
        <v>233</v>
      </c>
      <c r="D26" s="46">
        <v>6</v>
      </c>
      <c r="E26" s="266" t="s">
        <v>54</v>
      </c>
      <c r="F26" s="267"/>
      <c r="G26" s="267"/>
      <c r="H26" s="267"/>
      <c r="I26" s="268"/>
      <c r="J26" s="74" t="str">
        <f>+IF('Gestiòn de Mercadeo'!D75&gt;0,"PRIORIZAR","-")</f>
        <v>-</v>
      </c>
      <c r="K26" s="74" t="str">
        <f>+IF('Gestiòn de Mercadeo'!E75&gt;0,"PRIORIZAR","-")</f>
        <v>-</v>
      </c>
      <c r="L26" s="156"/>
      <c r="M26" s="156"/>
      <c r="N26" s="156"/>
      <c r="O26" s="156"/>
      <c r="P26" s="157"/>
      <c r="Q26" s="44"/>
    </row>
    <row r="27" spans="2:17" ht="45" customHeight="1" x14ac:dyDescent="0.25">
      <c r="B27" s="43"/>
      <c r="C27" s="57" t="s">
        <v>233</v>
      </c>
      <c r="D27" s="46">
        <v>7</v>
      </c>
      <c r="E27" s="266" t="s">
        <v>55</v>
      </c>
      <c r="F27" s="267"/>
      <c r="G27" s="267"/>
      <c r="H27" s="267"/>
      <c r="I27" s="268"/>
      <c r="J27" s="74" t="str">
        <f>+IF('Gestiòn de Mercadeo'!D76&gt;0,"PRIORIZAR","-")</f>
        <v>-</v>
      </c>
      <c r="K27" s="74" t="str">
        <f>+IF('Gestiòn de Mercadeo'!E76&gt;0,"PRIORIZAR","-")</f>
        <v>-</v>
      </c>
      <c r="L27" s="156"/>
      <c r="M27" s="156"/>
      <c r="N27" s="156"/>
      <c r="O27" s="156"/>
      <c r="P27" s="157"/>
      <c r="Q27" s="44"/>
    </row>
    <row r="28" spans="2:17" ht="45" customHeight="1" x14ac:dyDescent="0.25">
      <c r="B28" s="43"/>
      <c r="C28" s="57" t="s">
        <v>233</v>
      </c>
      <c r="D28" s="46">
        <v>8</v>
      </c>
      <c r="E28" s="266" t="s">
        <v>56</v>
      </c>
      <c r="F28" s="267"/>
      <c r="G28" s="267"/>
      <c r="H28" s="267"/>
      <c r="I28" s="268"/>
      <c r="J28" s="74" t="str">
        <f>+IF('Gestiòn de Mercadeo'!D77&gt;0,"PRIORIZAR","-")</f>
        <v>-</v>
      </c>
      <c r="K28" s="74" t="str">
        <f>+IF('Gestiòn de Mercadeo'!E77&gt;0,"PRIORIZAR","-")</f>
        <v>-</v>
      </c>
      <c r="L28" s="156"/>
      <c r="M28" s="156"/>
      <c r="N28" s="156"/>
      <c r="O28" s="156"/>
      <c r="P28" s="157"/>
      <c r="Q28" s="44"/>
    </row>
    <row r="29" spans="2:17" ht="45" customHeight="1" x14ac:dyDescent="0.25">
      <c r="B29" s="43"/>
      <c r="C29" s="57" t="s">
        <v>233</v>
      </c>
      <c r="D29" s="46">
        <v>9</v>
      </c>
      <c r="E29" s="266" t="s">
        <v>57</v>
      </c>
      <c r="F29" s="267"/>
      <c r="G29" s="267"/>
      <c r="H29" s="267"/>
      <c r="I29" s="268"/>
      <c r="J29" s="74" t="str">
        <f>+IF('Gestiòn de Mercadeo'!D78&gt;0,"PRIORIZAR","-")</f>
        <v>-</v>
      </c>
      <c r="K29" s="74" t="str">
        <f>+IF('Gestiòn de Mercadeo'!E78&gt;0,"PRIORIZAR","-")</f>
        <v>-</v>
      </c>
      <c r="L29" s="156"/>
      <c r="M29" s="156"/>
      <c r="N29" s="156"/>
      <c r="O29" s="156"/>
      <c r="P29" s="157"/>
      <c r="Q29" s="44"/>
    </row>
    <row r="30" spans="2:17" ht="45" customHeight="1" x14ac:dyDescent="0.25">
      <c r="B30" s="43"/>
      <c r="C30" s="57" t="s">
        <v>233</v>
      </c>
      <c r="D30" s="46">
        <v>10</v>
      </c>
      <c r="E30" s="266" t="s">
        <v>58</v>
      </c>
      <c r="F30" s="267"/>
      <c r="G30" s="267"/>
      <c r="H30" s="267"/>
      <c r="I30" s="268"/>
      <c r="J30" s="74" t="str">
        <f>+IF('Gestiòn de Mercadeo'!D79&gt;0,"PRIORIZAR","-")</f>
        <v>-</v>
      </c>
      <c r="K30" s="74" t="str">
        <f>+IF('Gestiòn de Mercadeo'!E79&gt;0,"PRIORIZAR","-")</f>
        <v>-</v>
      </c>
      <c r="L30" s="156"/>
      <c r="M30" s="156"/>
      <c r="N30" s="156"/>
      <c r="O30" s="156"/>
      <c r="P30" s="157"/>
      <c r="Q30" s="44"/>
    </row>
    <row r="31" spans="2:17" ht="45" customHeight="1" x14ac:dyDescent="0.25">
      <c r="B31" s="43"/>
      <c r="C31" s="57" t="s">
        <v>233</v>
      </c>
      <c r="D31" s="46">
        <v>11</v>
      </c>
      <c r="E31" s="266" t="s">
        <v>59</v>
      </c>
      <c r="F31" s="267"/>
      <c r="G31" s="267"/>
      <c r="H31" s="267"/>
      <c r="I31" s="268"/>
      <c r="J31" s="74" t="str">
        <f>+IF('Gestiòn de Mercadeo'!D80&gt;0,"PRIORIZAR","-")</f>
        <v>-</v>
      </c>
      <c r="K31" s="74" t="str">
        <f>+IF('Gestiòn de Mercadeo'!E80&gt;0,"PRIORIZAR","-")</f>
        <v>-</v>
      </c>
      <c r="L31" s="156"/>
      <c r="M31" s="156"/>
      <c r="N31" s="156"/>
      <c r="O31" s="156"/>
      <c r="P31" s="157"/>
      <c r="Q31" s="44"/>
    </row>
    <row r="32" spans="2:17" ht="45" customHeight="1" x14ac:dyDescent="0.25">
      <c r="B32" s="43"/>
      <c r="C32" s="57" t="s">
        <v>233</v>
      </c>
      <c r="D32" s="46">
        <v>12</v>
      </c>
      <c r="E32" s="266" t="s">
        <v>60</v>
      </c>
      <c r="F32" s="267"/>
      <c r="G32" s="267"/>
      <c r="H32" s="267"/>
      <c r="I32" s="268"/>
      <c r="J32" s="74" t="str">
        <f>+IF('Gestiòn de Mercadeo'!D81&gt;0,"PRIORIZAR","-")</f>
        <v>-</v>
      </c>
      <c r="K32" s="74" t="str">
        <f>+IF('Gestiòn de Mercadeo'!E81&gt;0,"PRIORIZAR","-")</f>
        <v>-</v>
      </c>
      <c r="L32" s="156"/>
      <c r="M32" s="156"/>
      <c r="N32" s="156"/>
      <c r="O32" s="156"/>
      <c r="P32" s="157"/>
      <c r="Q32" s="44"/>
    </row>
    <row r="33" spans="2:17" ht="45" customHeight="1" x14ac:dyDescent="0.25">
      <c r="B33" s="43"/>
      <c r="C33" s="57" t="s">
        <v>233</v>
      </c>
      <c r="D33" s="46">
        <v>13</v>
      </c>
      <c r="E33" s="266" t="s">
        <v>61</v>
      </c>
      <c r="F33" s="267"/>
      <c r="G33" s="267"/>
      <c r="H33" s="267"/>
      <c r="I33" s="268"/>
      <c r="J33" s="74" t="str">
        <f>+IF('Gestiòn de Mercadeo'!D82&gt;0,"PRIORIZAR","-")</f>
        <v>-</v>
      </c>
      <c r="K33" s="74" t="str">
        <f>+IF('Gestiòn de Mercadeo'!E82&gt;0,"PRIORIZAR","-")</f>
        <v>-</v>
      </c>
      <c r="L33" s="156"/>
      <c r="M33" s="156"/>
      <c r="N33" s="156"/>
      <c r="O33" s="156"/>
      <c r="P33" s="157"/>
      <c r="Q33" s="44"/>
    </row>
    <row r="34" spans="2:17" ht="45" customHeight="1" x14ac:dyDescent="0.25">
      <c r="B34" s="43"/>
      <c r="C34" s="57" t="s">
        <v>233</v>
      </c>
      <c r="D34" s="46">
        <v>14</v>
      </c>
      <c r="E34" s="266" t="s">
        <v>62</v>
      </c>
      <c r="F34" s="267"/>
      <c r="G34" s="267"/>
      <c r="H34" s="267"/>
      <c r="I34" s="268"/>
      <c r="J34" s="74" t="str">
        <f>+IF('Gestiòn de Mercadeo'!D83&gt;0,"PRIORIZAR","-")</f>
        <v>-</v>
      </c>
      <c r="K34" s="74" t="str">
        <f>+IF('Gestiòn de Mercadeo'!E83&gt;0,"PRIORIZAR","-")</f>
        <v>-</v>
      </c>
      <c r="L34" s="156"/>
      <c r="M34" s="156"/>
      <c r="N34" s="156"/>
      <c r="O34" s="156"/>
      <c r="P34" s="157"/>
      <c r="Q34" s="44"/>
    </row>
    <row r="35" spans="2:17" ht="45" customHeight="1" x14ac:dyDescent="0.25">
      <c r="B35" s="43"/>
      <c r="C35" s="57" t="s">
        <v>233</v>
      </c>
      <c r="D35" s="46">
        <v>15</v>
      </c>
      <c r="E35" s="266" t="s">
        <v>63</v>
      </c>
      <c r="F35" s="267"/>
      <c r="G35" s="267"/>
      <c r="H35" s="267"/>
      <c r="I35" s="268"/>
      <c r="J35" s="74" t="str">
        <f>+IF('Gestiòn de Mercadeo'!D84&gt;0,"PRIORIZAR","-")</f>
        <v>-</v>
      </c>
      <c r="K35" s="74" t="str">
        <f>+IF('Gestiòn de Mercadeo'!E84&gt;0,"PRIORIZAR","-")</f>
        <v>-</v>
      </c>
      <c r="L35" s="156"/>
      <c r="M35" s="156"/>
      <c r="N35" s="156"/>
      <c r="O35" s="156"/>
      <c r="P35" s="157"/>
      <c r="Q35" s="44"/>
    </row>
    <row r="36" spans="2:17" ht="45" customHeight="1" x14ac:dyDescent="0.25">
      <c r="B36" s="43"/>
      <c r="C36" s="57" t="s">
        <v>234</v>
      </c>
      <c r="D36" s="46">
        <v>1</v>
      </c>
      <c r="E36" s="266" t="s">
        <v>66</v>
      </c>
      <c r="F36" s="267"/>
      <c r="G36" s="267"/>
      <c r="H36" s="267"/>
      <c r="I36" s="268"/>
      <c r="J36" s="74" t="str">
        <f>+IF('Gestiòn de Ventas'!D70&gt;0,"PRIORIZAR","-")</f>
        <v>PRIORIZAR</v>
      </c>
      <c r="K36" s="74" t="str">
        <f>+IF('Gestiòn de Ventas'!E70&gt;0,"PRIORIZAR","-")</f>
        <v>-</v>
      </c>
      <c r="L36" s="156"/>
      <c r="M36" s="156"/>
      <c r="N36" s="156"/>
      <c r="O36" s="156"/>
      <c r="P36" s="157"/>
      <c r="Q36" s="44"/>
    </row>
    <row r="37" spans="2:17" ht="45" customHeight="1" x14ac:dyDescent="0.25">
      <c r="B37" s="43"/>
      <c r="C37" s="57" t="s">
        <v>234</v>
      </c>
      <c r="D37" s="46">
        <v>2</v>
      </c>
      <c r="E37" s="266" t="s">
        <v>67</v>
      </c>
      <c r="F37" s="267"/>
      <c r="G37" s="267"/>
      <c r="H37" s="267"/>
      <c r="I37" s="268"/>
      <c r="J37" s="74" t="str">
        <f>+IF('Gestiòn de Ventas'!D71&gt;0,"PRIORIZAR","-")</f>
        <v>-</v>
      </c>
      <c r="K37" s="74" t="str">
        <f>+IF('Gestiòn de Ventas'!E71&gt;0,"PRIORIZAR","-")</f>
        <v>-</v>
      </c>
      <c r="L37" s="156"/>
      <c r="M37" s="156"/>
      <c r="N37" s="156"/>
      <c r="O37" s="156"/>
      <c r="P37" s="157"/>
      <c r="Q37" s="44"/>
    </row>
    <row r="38" spans="2:17" ht="45" customHeight="1" x14ac:dyDescent="0.25">
      <c r="B38" s="43"/>
      <c r="C38" s="57" t="s">
        <v>234</v>
      </c>
      <c r="D38" s="46">
        <v>3</v>
      </c>
      <c r="E38" s="266" t="s">
        <v>68</v>
      </c>
      <c r="F38" s="267"/>
      <c r="G38" s="267"/>
      <c r="H38" s="267"/>
      <c r="I38" s="268"/>
      <c r="J38" s="74" t="str">
        <f>+IF('Gestiòn de Ventas'!D72&gt;0,"PRIORIZAR","-")</f>
        <v>PRIORIZAR</v>
      </c>
      <c r="K38" s="74" t="str">
        <f>+IF('Gestiòn de Ventas'!E72&gt;0,"PRIORIZAR","-")</f>
        <v>-</v>
      </c>
      <c r="L38" s="156"/>
      <c r="M38" s="156"/>
      <c r="N38" s="156"/>
      <c r="O38" s="156"/>
      <c r="P38" s="157"/>
      <c r="Q38" s="44"/>
    </row>
    <row r="39" spans="2:17" ht="45" customHeight="1" x14ac:dyDescent="0.25">
      <c r="B39" s="43"/>
      <c r="C39" s="57" t="s">
        <v>234</v>
      </c>
      <c r="D39" s="46">
        <v>4</v>
      </c>
      <c r="E39" s="266" t="s">
        <v>69</v>
      </c>
      <c r="F39" s="267"/>
      <c r="G39" s="267"/>
      <c r="H39" s="267"/>
      <c r="I39" s="268"/>
      <c r="J39" s="74" t="str">
        <f>+IF('Gestiòn de Ventas'!D73&gt;0,"PRIORIZAR","-")</f>
        <v>-</v>
      </c>
      <c r="K39" s="74" t="str">
        <f>+IF('Gestiòn de Ventas'!E73&gt;0,"PRIORIZAR","-")</f>
        <v>-</v>
      </c>
      <c r="L39" s="156"/>
      <c r="M39" s="156"/>
      <c r="N39" s="156"/>
      <c r="O39" s="156"/>
      <c r="P39" s="157"/>
      <c r="Q39" s="44"/>
    </row>
    <row r="40" spans="2:17" ht="45" customHeight="1" x14ac:dyDescent="0.25">
      <c r="B40" s="43"/>
      <c r="C40" s="57" t="s">
        <v>234</v>
      </c>
      <c r="D40" s="46">
        <v>5</v>
      </c>
      <c r="E40" s="266" t="s">
        <v>70</v>
      </c>
      <c r="F40" s="267"/>
      <c r="G40" s="267"/>
      <c r="H40" s="267"/>
      <c r="I40" s="268"/>
      <c r="J40" s="74" t="str">
        <f>+IF('Gestiòn de Ventas'!D74&gt;0,"PRIORIZAR","-")</f>
        <v>PRIORIZAR</v>
      </c>
      <c r="K40" s="74" t="str">
        <f>+IF('Gestiòn de Ventas'!E74&gt;0,"PRIORIZAR","-")</f>
        <v>-</v>
      </c>
      <c r="L40" s="156"/>
      <c r="M40" s="156"/>
      <c r="N40" s="156"/>
      <c r="O40" s="156"/>
      <c r="P40" s="157"/>
      <c r="Q40" s="44"/>
    </row>
    <row r="41" spans="2:17" ht="45" customHeight="1" x14ac:dyDescent="0.25">
      <c r="B41" s="43"/>
      <c r="C41" s="57" t="s">
        <v>234</v>
      </c>
      <c r="D41" s="46">
        <v>6</v>
      </c>
      <c r="E41" s="266" t="s">
        <v>71</v>
      </c>
      <c r="F41" s="267"/>
      <c r="G41" s="267"/>
      <c r="H41" s="267"/>
      <c r="I41" s="268"/>
      <c r="J41" s="74" t="str">
        <f>+IF('Gestiòn de Ventas'!D75&gt;0,"PRIORIZAR","-")</f>
        <v>-</v>
      </c>
      <c r="K41" s="74" t="str">
        <f>+IF('Gestiòn de Ventas'!E75&gt;0,"PRIORIZAR","-")</f>
        <v>-</v>
      </c>
      <c r="L41" s="156"/>
      <c r="M41" s="156"/>
      <c r="N41" s="156"/>
      <c r="O41" s="156"/>
      <c r="P41" s="157"/>
      <c r="Q41" s="44"/>
    </row>
    <row r="42" spans="2:17" ht="45" customHeight="1" x14ac:dyDescent="0.25">
      <c r="B42" s="43"/>
      <c r="C42" s="57" t="s">
        <v>234</v>
      </c>
      <c r="D42" s="46">
        <v>7</v>
      </c>
      <c r="E42" s="266" t="s">
        <v>72</v>
      </c>
      <c r="F42" s="267"/>
      <c r="G42" s="267"/>
      <c r="H42" s="267"/>
      <c r="I42" s="268"/>
      <c r="J42" s="74" t="str">
        <f>+IF('Gestiòn de Ventas'!D76&gt;0,"PRIORIZAR","-")</f>
        <v>PRIORIZAR</v>
      </c>
      <c r="K42" s="74" t="str">
        <f>+IF('Gestiòn de Ventas'!E76&gt;0,"PRIORIZAR","-")</f>
        <v>-</v>
      </c>
      <c r="L42" s="156"/>
      <c r="M42" s="156"/>
      <c r="N42" s="156"/>
      <c r="O42" s="156"/>
      <c r="P42" s="157"/>
      <c r="Q42" s="44"/>
    </row>
    <row r="43" spans="2:17" ht="45" customHeight="1" x14ac:dyDescent="0.25">
      <c r="B43" s="43"/>
      <c r="C43" s="57" t="s">
        <v>234</v>
      </c>
      <c r="D43" s="46">
        <v>8</v>
      </c>
      <c r="E43" s="266" t="s">
        <v>73</v>
      </c>
      <c r="F43" s="267"/>
      <c r="G43" s="267"/>
      <c r="H43" s="267"/>
      <c r="I43" s="268"/>
      <c r="J43" s="74" t="str">
        <f>+IF('Gestiòn de Ventas'!D77&gt;0,"PRIORIZAR","-")</f>
        <v>-</v>
      </c>
      <c r="K43" s="74" t="str">
        <f>+IF('Gestiòn de Ventas'!E77&gt;0,"PRIORIZAR","-")</f>
        <v>-</v>
      </c>
      <c r="L43" s="156"/>
      <c r="M43" s="156"/>
      <c r="N43" s="156"/>
      <c r="O43" s="156"/>
      <c r="P43" s="157"/>
      <c r="Q43" s="44"/>
    </row>
    <row r="44" spans="2:17" ht="45" customHeight="1" x14ac:dyDescent="0.25">
      <c r="B44" s="43"/>
      <c r="C44" s="57" t="s">
        <v>234</v>
      </c>
      <c r="D44" s="46">
        <v>9</v>
      </c>
      <c r="E44" s="266" t="s">
        <v>74</v>
      </c>
      <c r="F44" s="267"/>
      <c r="G44" s="267"/>
      <c r="H44" s="267"/>
      <c r="I44" s="268"/>
      <c r="J44" s="74" t="str">
        <f>+IF('Gestiòn de Ventas'!D78&gt;0,"PRIORIZAR","-")</f>
        <v>PRIORIZAR</v>
      </c>
      <c r="K44" s="74" t="str">
        <f>+IF('Gestiòn de Ventas'!E78&gt;0,"PRIORIZAR","-")</f>
        <v>-</v>
      </c>
      <c r="L44" s="156"/>
      <c r="M44" s="156"/>
      <c r="N44" s="156"/>
      <c r="O44" s="156"/>
      <c r="P44" s="157"/>
      <c r="Q44" s="44"/>
    </row>
    <row r="45" spans="2:17" ht="45" customHeight="1" x14ac:dyDescent="0.25">
      <c r="B45" s="43"/>
      <c r="C45" s="57" t="s">
        <v>234</v>
      </c>
      <c r="D45" s="46">
        <v>10</v>
      </c>
      <c r="E45" s="266" t="s">
        <v>75</v>
      </c>
      <c r="F45" s="267"/>
      <c r="G45" s="267"/>
      <c r="H45" s="267"/>
      <c r="I45" s="268"/>
      <c r="J45" s="74" t="str">
        <f>+IF('Gestiòn de Ventas'!D79&gt;0,"PRIORIZAR","-")</f>
        <v>-</v>
      </c>
      <c r="K45" s="74" t="str">
        <f>+IF('Gestiòn de Ventas'!E79&gt;0,"PRIORIZAR","-")</f>
        <v>-</v>
      </c>
      <c r="L45" s="156"/>
      <c r="M45" s="156"/>
      <c r="N45" s="156"/>
      <c r="O45" s="156"/>
      <c r="P45" s="157"/>
      <c r="Q45" s="44"/>
    </row>
    <row r="46" spans="2:17" ht="45" customHeight="1" x14ac:dyDescent="0.25">
      <c r="B46" s="43"/>
      <c r="C46" s="57" t="s">
        <v>234</v>
      </c>
      <c r="D46" s="46">
        <v>11</v>
      </c>
      <c r="E46" s="266" t="s">
        <v>76</v>
      </c>
      <c r="F46" s="267"/>
      <c r="G46" s="267"/>
      <c r="H46" s="267"/>
      <c r="I46" s="268"/>
      <c r="J46" s="74" t="str">
        <f>+IF('Gestiòn de Ventas'!D80&gt;0,"PRIORIZAR","-")</f>
        <v>PRIORIZAR</v>
      </c>
      <c r="K46" s="74" t="str">
        <f>+IF('Gestiòn de Ventas'!E80&gt;0,"PRIORIZAR","-")</f>
        <v>-</v>
      </c>
      <c r="L46" s="156"/>
      <c r="M46" s="156"/>
      <c r="N46" s="156"/>
      <c r="O46" s="156"/>
      <c r="P46" s="157"/>
      <c r="Q46" s="44"/>
    </row>
    <row r="47" spans="2:17" ht="45" customHeight="1" x14ac:dyDescent="0.25">
      <c r="B47" s="43"/>
      <c r="C47" s="57" t="s">
        <v>234</v>
      </c>
      <c r="D47" s="46">
        <v>12</v>
      </c>
      <c r="E47" s="266" t="s">
        <v>77</v>
      </c>
      <c r="F47" s="267"/>
      <c r="G47" s="267"/>
      <c r="H47" s="267"/>
      <c r="I47" s="268"/>
      <c r="J47" s="74" t="str">
        <f>+IF('Gestiòn de Ventas'!D81&gt;0,"PRIORIZAR","-")</f>
        <v>-</v>
      </c>
      <c r="K47" s="74" t="str">
        <f>+IF('Gestiòn de Ventas'!E81&gt;0,"PRIORIZAR","-")</f>
        <v>-</v>
      </c>
      <c r="L47" s="156"/>
      <c r="M47" s="156"/>
      <c r="N47" s="156"/>
      <c r="O47" s="156"/>
      <c r="P47" s="157"/>
      <c r="Q47" s="44"/>
    </row>
    <row r="48" spans="2:17" ht="45" customHeight="1" x14ac:dyDescent="0.25">
      <c r="B48" s="43"/>
      <c r="C48" s="57" t="s">
        <v>234</v>
      </c>
      <c r="D48" s="46">
        <v>13</v>
      </c>
      <c r="E48" s="266" t="s">
        <v>78</v>
      </c>
      <c r="F48" s="267"/>
      <c r="G48" s="267"/>
      <c r="H48" s="267"/>
      <c r="I48" s="268"/>
      <c r="J48" s="74" t="str">
        <f>+IF('Gestiòn de Ventas'!D82&gt;0,"PRIORIZAR","-")</f>
        <v>PRIORIZAR</v>
      </c>
      <c r="K48" s="74" t="str">
        <f>+IF('Gestiòn de Ventas'!E82&gt;0,"PRIORIZAR","-")</f>
        <v>-</v>
      </c>
      <c r="L48" s="156"/>
      <c r="M48" s="156"/>
      <c r="N48" s="156"/>
      <c r="O48" s="156"/>
      <c r="P48" s="157"/>
      <c r="Q48" s="44"/>
    </row>
    <row r="49" spans="2:17" ht="45" customHeight="1" x14ac:dyDescent="0.25">
      <c r="B49" s="43"/>
      <c r="C49" s="57" t="s">
        <v>234</v>
      </c>
      <c r="D49" s="46">
        <v>14</v>
      </c>
      <c r="E49" s="266" t="s">
        <v>79</v>
      </c>
      <c r="F49" s="267"/>
      <c r="G49" s="267"/>
      <c r="H49" s="267"/>
      <c r="I49" s="268"/>
      <c r="J49" s="74" t="str">
        <f>+IF('Gestiòn de Ventas'!D83&gt;0,"PRIORIZAR","-")</f>
        <v>-</v>
      </c>
      <c r="K49" s="74" t="str">
        <f>+IF('Gestiòn de Ventas'!E83&gt;0,"PRIORIZAR","-")</f>
        <v>-</v>
      </c>
      <c r="L49" s="156"/>
      <c r="M49" s="156"/>
      <c r="N49" s="156"/>
      <c r="O49" s="156"/>
      <c r="P49" s="157"/>
      <c r="Q49" s="44"/>
    </row>
    <row r="50" spans="2:17" ht="45" customHeight="1" x14ac:dyDescent="0.25">
      <c r="B50" s="43"/>
      <c r="C50" s="57" t="s">
        <v>234</v>
      </c>
      <c r="D50" s="46">
        <v>15</v>
      </c>
      <c r="E50" s="266" t="s">
        <v>80</v>
      </c>
      <c r="F50" s="267"/>
      <c r="G50" s="267"/>
      <c r="H50" s="267"/>
      <c r="I50" s="268"/>
      <c r="J50" s="74" t="str">
        <f>+IF('Gestiòn de Ventas'!D84&gt;0,"PRIORIZAR","-")</f>
        <v>PRIORIZAR</v>
      </c>
      <c r="K50" s="74" t="str">
        <f>+IF('Gestiòn de Ventas'!E84&gt;0,"PRIORIZAR","-")</f>
        <v>-</v>
      </c>
      <c r="L50" s="156"/>
      <c r="M50" s="156"/>
      <c r="N50" s="156"/>
      <c r="O50" s="156"/>
      <c r="P50" s="157"/>
      <c r="Q50" s="44"/>
    </row>
    <row r="51" spans="2:17" ht="45" customHeight="1" x14ac:dyDescent="0.25">
      <c r="B51" s="43"/>
      <c r="C51" s="57" t="s">
        <v>235</v>
      </c>
      <c r="D51" s="46">
        <v>1</v>
      </c>
      <c r="E51" s="266" t="s">
        <v>83</v>
      </c>
      <c r="F51" s="267"/>
      <c r="G51" s="267"/>
      <c r="H51" s="267"/>
      <c r="I51" s="268"/>
      <c r="J51" s="74" t="str">
        <f>+IF('Gestiòn Servicio al Cliente'!D70&gt;0,"PRIORIZAR","-")</f>
        <v>-</v>
      </c>
      <c r="K51" s="74" t="str">
        <f>+IF('Gestiòn Servicio al Cliente'!E70&gt;0,"PRIORIZAR","-")</f>
        <v>PRIORIZAR</v>
      </c>
      <c r="L51" s="156"/>
      <c r="M51" s="156"/>
      <c r="N51" s="156"/>
      <c r="O51" s="156"/>
      <c r="P51" s="157"/>
      <c r="Q51" s="44"/>
    </row>
    <row r="52" spans="2:17" ht="45" customHeight="1" x14ac:dyDescent="0.25">
      <c r="B52" s="43"/>
      <c r="C52" s="57" t="s">
        <v>235</v>
      </c>
      <c r="D52" s="46">
        <v>2</v>
      </c>
      <c r="E52" s="266" t="s">
        <v>84</v>
      </c>
      <c r="F52" s="267"/>
      <c r="G52" s="267"/>
      <c r="H52" s="267"/>
      <c r="I52" s="268"/>
      <c r="J52" s="74" t="str">
        <f>+IF('Gestiòn Servicio al Cliente'!D71&gt;0,"PRIORIZAR","-")</f>
        <v>-</v>
      </c>
      <c r="K52" s="74" t="str">
        <f>+IF('Gestiòn Servicio al Cliente'!E71&gt;0,"PRIORIZAR","-")</f>
        <v>-</v>
      </c>
      <c r="L52" s="156"/>
      <c r="M52" s="156"/>
      <c r="N52" s="156"/>
      <c r="O52" s="156"/>
      <c r="P52" s="157"/>
      <c r="Q52" s="44"/>
    </row>
    <row r="53" spans="2:17" ht="45" customHeight="1" x14ac:dyDescent="0.25">
      <c r="B53" s="43"/>
      <c r="C53" s="57" t="s">
        <v>235</v>
      </c>
      <c r="D53" s="46">
        <v>3</v>
      </c>
      <c r="E53" s="266" t="s">
        <v>85</v>
      </c>
      <c r="F53" s="267"/>
      <c r="G53" s="267"/>
      <c r="H53" s="267"/>
      <c r="I53" s="268"/>
      <c r="J53" s="74" t="str">
        <f>+IF('Gestiòn Servicio al Cliente'!D72&gt;0,"PRIORIZAR","-")</f>
        <v>-</v>
      </c>
      <c r="K53" s="74" t="str">
        <f>+IF('Gestiòn Servicio al Cliente'!E72&gt;0,"PRIORIZAR","-")</f>
        <v>PRIORIZAR</v>
      </c>
      <c r="L53" s="156"/>
      <c r="M53" s="156"/>
      <c r="N53" s="156"/>
      <c r="O53" s="156"/>
      <c r="P53" s="157"/>
      <c r="Q53" s="44"/>
    </row>
    <row r="54" spans="2:17" ht="45" customHeight="1" x14ac:dyDescent="0.25">
      <c r="B54" s="43"/>
      <c r="C54" s="57" t="s">
        <v>235</v>
      </c>
      <c r="D54" s="46">
        <v>4</v>
      </c>
      <c r="E54" s="266" t="s">
        <v>86</v>
      </c>
      <c r="F54" s="267"/>
      <c r="G54" s="267"/>
      <c r="H54" s="267"/>
      <c r="I54" s="268"/>
      <c r="J54" s="74" t="str">
        <f>+IF('Gestiòn Servicio al Cliente'!D73&gt;0,"PRIORIZAR","-")</f>
        <v>-</v>
      </c>
      <c r="K54" s="74" t="str">
        <f>+IF('Gestiòn Servicio al Cliente'!E73&gt;0,"PRIORIZAR","-")</f>
        <v>-</v>
      </c>
      <c r="L54" s="156"/>
      <c r="M54" s="156"/>
      <c r="N54" s="156"/>
      <c r="O54" s="156"/>
      <c r="P54" s="157"/>
      <c r="Q54" s="44"/>
    </row>
    <row r="55" spans="2:17" ht="45" customHeight="1" x14ac:dyDescent="0.25">
      <c r="B55" s="43"/>
      <c r="C55" s="57" t="s">
        <v>235</v>
      </c>
      <c r="D55" s="46">
        <v>5</v>
      </c>
      <c r="E55" s="266" t="s">
        <v>87</v>
      </c>
      <c r="F55" s="267"/>
      <c r="G55" s="267"/>
      <c r="H55" s="267"/>
      <c r="I55" s="268"/>
      <c r="J55" s="74" t="str">
        <f>+IF('Gestiòn Servicio al Cliente'!D74&gt;0,"PRIORIZAR","-")</f>
        <v>-</v>
      </c>
      <c r="K55" s="74" t="str">
        <f>+IF('Gestiòn Servicio al Cliente'!E74&gt;0,"PRIORIZAR","-")</f>
        <v>PRIORIZAR</v>
      </c>
      <c r="L55" s="156"/>
      <c r="M55" s="156"/>
      <c r="N55" s="156"/>
      <c r="O55" s="156"/>
      <c r="P55" s="157"/>
      <c r="Q55" s="44"/>
    </row>
    <row r="56" spans="2:17" ht="45" customHeight="1" x14ac:dyDescent="0.25">
      <c r="B56" s="43"/>
      <c r="C56" s="57" t="s">
        <v>235</v>
      </c>
      <c r="D56" s="46">
        <v>6</v>
      </c>
      <c r="E56" s="266" t="s">
        <v>88</v>
      </c>
      <c r="F56" s="267"/>
      <c r="G56" s="267"/>
      <c r="H56" s="267"/>
      <c r="I56" s="268"/>
      <c r="J56" s="74" t="str">
        <f>+IF('Gestiòn Servicio al Cliente'!D75&gt;0,"PRIORIZAR","-")</f>
        <v>-</v>
      </c>
      <c r="K56" s="74" t="str">
        <f>+IF('Gestiòn Servicio al Cliente'!E75&gt;0,"PRIORIZAR","-")</f>
        <v>-</v>
      </c>
      <c r="L56" s="156"/>
      <c r="M56" s="156"/>
      <c r="N56" s="156"/>
      <c r="O56" s="156"/>
      <c r="P56" s="157"/>
      <c r="Q56" s="44"/>
    </row>
    <row r="57" spans="2:17" ht="45" customHeight="1" x14ac:dyDescent="0.25">
      <c r="B57" s="43"/>
      <c r="C57" s="57" t="s">
        <v>235</v>
      </c>
      <c r="D57" s="46">
        <v>7</v>
      </c>
      <c r="E57" s="266" t="s">
        <v>89</v>
      </c>
      <c r="F57" s="267"/>
      <c r="G57" s="267"/>
      <c r="H57" s="267"/>
      <c r="I57" s="268"/>
      <c r="J57" s="74" t="str">
        <f>+IF('Gestiòn Servicio al Cliente'!D76&gt;0,"PRIORIZAR","-")</f>
        <v>-</v>
      </c>
      <c r="K57" s="74" t="str">
        <f>+IF('Gestiòn Servicio al Cliente'!E76&gt;0,"PRIORIZAR","-")</f>
        <v>PRIORIZAR</v>
      </c>
      <c r="L57" s="156"/>
      <c r="M57" s="156"/>
      <c r="N57" s="156"/>
      <c r="O57" s="156"/>
      <c r="P57" s="157"/>
      <c r="Q57" s="44"/>
    </row>
    <row r="58" spans="2:17" ht="45" customHeight="1" x14ac:dyDescent="0.25">
      <c r="B58" s="43"/>
      <c r="C58" s="57" t="s">
        <v>235</v>
      </c>
      <c r="D58" s="46">
        <v>8</v>
      </c>
      <c r="E58" s="266" t="s">
        <v>90</v>
      </c>
      <c r="F58" s="267"/>
      <c r="G58" s="267"/>
      <c r="H58" s="267"/>
      <c r="I58" s="268"/>
      <c r="J58" s="74" t="str">
        <f>+IF('Gestiòn Servicio al Cliente'!D77&gt;0,"PRIORIZAR","-")</f>
        <v>-</v>
      </c>
      <c r="K58" s="74" t="str">
        <f>+IF('Gestiòn Servicio al Cliente'!E77&gt;0,"PRIORIZAR","-")</f>
        <v>-</v>
      </c>
      <c r="L58" s="156"/>
      <c r="M58" s="156"/>
      <c r="N58" s="156"/>
      <c r="O58" s="156"/>
      <c r="P58" s="157"/>
      <c r="Q58" s="44"/>
    </row>
    <row r="59" spans="2:17" ht="45" customHeight="1" x14ac:dyDescent="0.25">
      <c r="B59" s="43"/>
      <c r="C59" s="57" t="s">
        <v>235</v>
      </c>
      <c r="D59" s="46">
        <v>9</v>
      </c>
      <c r="E59" s="266" t="s">
        <v>236</v>
      </c>
      <c r="F59" s="267"/>
      <c r="G59" s="267"/>
      <c r="H59" s="267"/>
      <c r="I59" s="268"/>
      <c r="J59" s="74" t="str">
        <f>+IF('Gestiòn Servicio al Cliente'!D78&gt;0,"PRIORIZAR","-")</f>
        <v>-</v>
      </c>
      <c r="K59" s="74" t="str">
        <f>+IF('Gestiòn Servicio al Cliente'!E78&gt;0,"PRIORIZAR","-")</f>
        <v>PRIORIZAR</v>
      </c>
      <c r="L59" s="156"/>
      <c r="M59" s="156"/>
      <c r="N59" s="156"/>
      <c r="O59" s="156"/>
      <c r="P59" s="157"/>
      <c r="Q59" s="44"/>
    </row>
    <row r="60" spans="2:17" ht="45" customHeight="1" x14ac:dyDescent="0.25">
      <c r="B60" s="43"/>
      <c r="C60" s="57" t="s">
        <v>235</v>
      </c>
      <c r="D60" s="46">
        <v>10</v>
      </c>
      <c r="E60" s="266" t="s">
        <v>92</v>
      </c>
      <c r="F60" s="267"/>
      <c r="G60" s="267"/>
      <c r="H60" s="267"/>
      <c r="I60" s="268"/>
      <c r="J60" s="74" t="str">
        <f>+IF('Gestiòn Servicio al Cliente'!D79&gt;0,"PRIORIZAR","-")</f>
        <v>-</v>
      </c>
      <c r="K60" s="74" t="str">
        <f>+IF('Gestiòn Servicio al Cliente'!E79&gt;0,"PRIORIZAR","-")</f>
        <v>-</v>
      </c>
      <c r="L60" s="156"/>
      <c r="M60" s="156"/>
      <c r="N60" s="156"/>
      <c r="O60" s="156"/>
      <c r="P60" s="157"/>
      <c r="Q60" s="44"/>
    </row>
    <row r="61" spans="2:17" ht="45" customHeight="1" x14ac:dyDescent="0.25">
      <c r="B61" s="43"/>
      <c r="C61" s="57" t="s">
        <v>235</v>
      </c>
      <c r="D61" s="46">
        <v>11</v>
      </c>
      <c r="E61" s="266" t="s">
        <v>93</v>
      </c>
      <c r="F61" s="267"/>
      <c r="G61" s="267"/>
      <c r="H61" s="267"/>
      <c r="I61" s="268"/>
      <c r="J61" s="74" t="str">
        <f>+IF('Gestiòn Servicio al Cliente'!D80&gt;0,"PRIORIZAR","-")</f>
        <v>-</v>
      </c>
      <c r="K61" s="74" t="str">
        <f>+IF('Gestiòn Servicio al Cliente'!E80&gt;0,"PRIORIZAR","-")</f>
        <v>PRIORIZAR</v>
      </c>
      <c r="L61" s="156"/>
      <c r="M61" s="156"/>
      <c r="N61" s="156"/>
      <c r="O61" s="156"/>
      <c r="P61" s="157"/>
      <c r="Q61" s="44"/>
    </row>
    <row r="62" spans="2:17" ht="45" customHeight="1" x14ac:dyDescent="0.25">
      <c r="B62" s="43"/>
      <c r="C62" s="57" t="s">
        <v>235</v>
      </c>
      <c r="D62" s="46">
        <v>12</v>
      </c>
      <c r="E62" s="266" t="s">
        <v>94</v>
      </c>
      <c r="F62" s="267"/>
      <c r="G62" s="267"/>
      <c r="H62" s="267"/>
      <c r="I62" s="268"/>
      <c r="J62" s="74" t="str">
        <f>+IF('Gestiòn Servicio al Cliente'!D81&gt;0,"PRIORIZAR","-")</f>
        <v>-</v>
      </c>
      <c r="K62" s="74" t="str">
        <f>+IF('Gestiòn Servicio al Cliente'!E81&gt;0,"PRIORIZAR","-")</f>
        <v>-</v>
      </c>
      <c r="L62" s="156"/>
      <c r="M62" s="156"/>
      <c r="N62" s="156"/>
      <c r="O62" s="156"/>
      <c r="P62" s="157"/>
      <c r="Q62" s="44"/>
    </row>
    <row r="63" spans="2:17" ht="45" customHeight="1" x14ac:dyDescent="0.25">
      <c r="B63" s="43"/>
      <c r="C63" s="57" t="s">
        <v>235</v>
      </c>
      <c r="D63" s="46">
        <v>13</v>
      </c>
      <c r="E63" s="266" t="s">
        <v>95</v>
      </c>
      <c r="F63" s="267"/>
      <c r="G63" s="267"/>
      <c r="H63" s="267"/>
      <c r="I63" s="268"/>
      <c r="J63" s="74" t="str">
        <f>+IF('Gestiòn Servicio al Cliente'!D82&gt;0,"PRIORIZAR","-")</f>
        <v>-</v>
      </c>
      <c r="K63" s="74" t="str">
        <f>+IF('Gestiòn Servicio al Cliente'!E82&gt;0,"PRIORIZAR","-")</f>
        <v>PRIORIZAR</v>
      </c>
      <c r="L63" s="156"/>
      <c r="M63" s="156"/>
      <c r="N63" s="156"/>
      <c r="O63" s="156"/>
      <c r="P63" s="157"/>
      <c r="Q63" s="44"/>
    </row>
    <row r="64" spans="2:17" ht="45" customHeight="1" x14ac:dyDescent="0.25">
      <c r="B64" s="43"/>
      <c r="C64" s="57" t="s">
        <v>235</v>
      </c>
      <c r="D64" s="46">
        <v>14</v>
      </c>
      <c r="E64" s="266" t="s">
        <v>96</v>
      </c>
      <c r="F64" s="267"/>
      <c r="G64" s="267"/>
      <c r="H64" s="267"/>
      <c r="I64" s="268"/>
      <c r="J64" s="74" t="str">
        <f>+IF('Gestiòn Servicio al Cliente'!D83&gt;0,"PRIORIZAR","-")</f>
        <v>-</v>
      </c>
      <c r="K64" s="74" t="str">
        <f>+IF('Gestiòn Servicio al Cliente'!E83&gt;0,"PRIORIZAR","-")</f>
        <v>-</v>
      </c>
      <c r="L64" s="156"/>
      <c r="M64" s="156"/>
      <c r="N64" s="156"/>
      <c r="O64" s="156"/>
      <c r="P64" s="157"/>
      <c r="Q64" s="44"/>
    </row>
    <row r="65" spans="2:17" ht="45" customHeight="1" x14ac:dyDescent="0.25">
      <c r="B65" s="43"/>
      <c r="C65" s="57" t="s">
        <v>235</v>
      </c>
      <c r="D65" s="46">
        <v>15</v>
      </c>
      <c r="E65" s="266" t="s">
        <v>97</v>
      </c>
      <c r="F65" s="267"/>
      <c r="G65" s="267"/>
      <c r="H65" s="267"/>
      <c r="I65" s="268"/>
      <c r="J65" s="74" t="str">
        <f>+IF('Gestiòn Servicio al Cliente'!D84&gt;0,"PRIORIZAR","-")</f>
        <v>-</v>
      </c>
      <c r="K65" s="74" t="str">
        <f>+IF('Gestiòn Servicio al Cliente'!E84&gt;0,"PRIORIZAR","-")</f>
        <v>PRIORIZAR</v>
      </c>
      <c r="L65" s="156"/>
      <c r="M65" s="156"/>
      <c r="N65" s="156"/>
      <c r="O65" s="156"/>
      <c r="P65" s="157"/>
      <c r="Q65" s="44"/>
    </row>
    <row r="66" spans="2:17" ht="45" customHeight="1" x14ac:dyDescent="0.25">
      <c r="B66" s="43"/>
      <c r="C66" s="57" t="s">
        <v>237</v>
      </c>
      <c r="D66" s="46">
        <v>1</v>
      </c>
      <c r="E66" s="266" t="s">
        <v>113</v>
      </c>
      <c r="F66" s="267"/>
      <c r="G66" s="267"/>
      <c r="H66" s="267"/>
      <c r="I66" s="268"/>
      <c r="J66" s="74" t="str">
        <f>+IF('Empresas con Ptos de Venta'!D70&gt;0,"PRIORIZAR","-")</f>
        <v>-</v>
      </c>
      <c r="K66" s="74" t="str">
        <f>+IF('Empresas con Ptos de Venta'!E70&gt;0,"PRIORIZAR","-")</f>
        <v>-</v>
      </c>
      <c r="L66" s="156"/>
      <c r="M66" s="156"/>
      <c r="N66" s="156"/>
      <c r="O66" s="156"/>
      <c r="P66" s="157"/>
      <c r="Q66" s="44"/>
    </row>
    <row r="67" spans="2:17" ht="45" customHeight="1" x14ac:dyDescent="0.25">
      <c r="B67" s="43"/>
      <c r="C67" s="57" t="s">
        <v>237</v>
      </c>
      <c r="D67" s="46">
        <v>2</v>
      </c>
      <c r="E67" s="266" t="s">
        <v>114</v>
      </c>
      <c r="F67" s="267"/>
      <c r="G67" s="267"/>
      <c r="H67" s="267"/>
      <c r="I67" s="268"/>
      <c r="J67" s="74" t="str">
        <f>+IF('Empresas con Ptos de Venta'!D71&gt;0,"PRIORIZAR","-")</f>
        <v>-</v>
      </c>
      <c r="K67" s="74" t="str">
        <f>+IF('Empresas con Ptos de Venta'!E71&gt;0,"PRIORIZAR","-")</f>
        <v>-</v>
      </c>
      <c r="L67" s="156"/>
      <c r="M67" s="156"/>
      <c r="N67" s="156"/>
      <c r="O67" s="156"/>
      <c r="P67" s="157"/>
      <c r="Q67" s="44"/>
    </row>
    <row r="68" spans="2:17" ht="45" customHeight="1" x14ac:dyDescent="0.25">
      <c r="B68" s="43"/>
      <c r="C68" s="57" t="s">
        <v>237</v>
      </c>
      <c r="D68" s="46">
        <v>3</v>
      </c>
      <c r="E68" s="266" t="s">
        <v>115</v>
      </c>
      <c r="F68" s="267"/>
      <c r="G68" s="267"/>
      <c r="H68" s="267"/>
      <c r="I68" s="268"/>
      <c r="J68" s="74" t="str">
        <f>+IF('Empresas con Ptos de Venta'!D72&gt;0,"PRIORIZAR","-")</f>
        <v>-</v>
      </c>
      <c r="K68" s="74" t="str">
        <f>+IF('Empresas con Ptos de Venta'!E72&gt;0,"PRIORIZAR","-")</f>
        <v>-</v>
      </c>
      <c r="L68" s="156"/>
      <c r="M68" s="156"/>
      <c r="N68" s="156"/>
      <c r="O68" s="156"/>
      <c r="P68" s="157"/>
      <c r="Q68" s="44"/>
    </row>
    <row r="69" spans="2:17" ht="45" customHeight="1" x14ac:dyDescent="0.25">
      <c r="B69" s="43"/>
      <c r="C69" s="57" t="s">
        <v>237</v>
      </c>
      <c r="D69" s="46">
        <v>4</v>
      </c>
      <c r="E69" s="266" t="s">
        <v>116</v>
      </c>
      <c r="F69" s="267"/>
      <c r="G69" s="267"/>
      <c r="H69" s="267"/>
      <c r="I69" s="268"/>
      <c r="J69" s="74" t="str">
        <f>+IF('Empresas con Ptos de Venta'!D73&gt;0,"PRIORIZAR","-")</f>
        <v>-</v>
      </c>
      <c r="K69" s="74" t="str">
        <f>+IF('Empresas con Ptos de Venta'!E73&gt;0,"PRIORIZAR","-")</f>
        <v>-</v>
      </c>
      <c r="L69" s="156"/>
      <c r="M69" s="156"/>
      <c r="N69" s="156"/>
      <c r="O69" s="156"/>
      <c r="P69" s="157"/>
      <c r="Q69" s="44"/>
    </row>
    <row r="70" spans="2:17" ht="45" customHeight="1" x14ac:dyDescent="0.25">
      <c r="B70" s="43"/>
      <c r="C70" s="57" t="s">
        <v>237</v>
      </c>
      <c r="D70" s="46">
        <v>5</v>
      </c>
      <c r="E70" s="266" t="s">
        <v>117</v>
      </c>
      <c r="F70" s="267"/>
      <c r="G70" s="267"/>
      <c r="H70" s="267"/>
      <c r="I70" s="268"/>
      <c r="J70" s="74" t="str">
        <f>+IF('Empresas con Ptos de Venta'!D74&gt;0,"PRIORIZAR","-")</f>
        <v>-</v>
      </c>
      <c r="K70" s="74" t="str">
        <f>+IF('Empresas con Ptos de Venta'!E74&gt;0,"PRIORIZAR","-")</f>
        <v>-</v>
      </c>
      <c r="L70" s="156"/>
      <c r="M70" s="156"/>
      <c r="N70" s="156"/>
      <c r="O70" s="156"/>
      <c r="P70" s="157"/>
      <c r="Q70" s="44"/>
    </row>
    <row r="71" spans="2:17" ht="45" customHeight="1" x14ac:dyDescent="0.25">
      <c r="B71" s="43"/>
      <c r="C71" s="57" t="s">
        <v>237</v>
      </c>
      <c r="D71" s="46">
        <v>6</v>
      </c>
      <c r="E71" s="266" t="s">
        <v>118</v>
      </c>
      <c r="F71" s="267"/>
      <c r="G71" s="267"/>
      <c r="H71" s="267"/>
      <c r="I71" s="268"/>
      <c r="J71" s="74" t="str">
        <f>+IF('Empresas con Ptos de Venta'!D75&gt;0,"PRIORIZAR","-")</f>
        <v>-</v>
      </c>
      <c r="K71" s="74" t="str">
        <f>+IF('Empresas con Ptos de Venta'!E75&gt;0,"PRIORIZAR","-")</f>
        <v>-</v>
      </c>
      <c r="L71" s="156"/>
      <c r="M71" s="156"/>
      <c r="N71" s="156"/>
      <c r="O71" s="156"/>
      <c r="P71" s="157"/>
      <c r="Q71" s="44"/>
    </row>
    <row r="72" spans="2:17" ht="45" customHeight="1" x14ac:dyDescent="0.25">
      <c r="B72" s="43"/>
      <c r="C72" s="57" t="s">
        <v>237</v>
      </c>
      <c r="D72" s="46">
        <v>7</v>
      </c>
      <c r="E72" s="266" t="s">
        <v>119</v>
      </c>
      <c r="F72" s="267"/>
      <c r="G72" s="267"/>
      <c r="H72" s="267"/>
      <c r="I72" s="268"/>
      <c r="J72" s="74" t="str">
        <f>+IF('Empresas con Ptos de Venta'!D76&gt;0,"PRIORIZAR","-")</f>
        <v>-</v>
      </c>
      <c r="K72" s="74" t="str">
        <f>+IF('Empresas con Ptos de Venta'!E76&gt;0,"PRIORIZAR","-")</f>
        <v>-</v>
      </c>
      <c r="L72" s="156"/>
      <c r="M72" s="156"/>
      <c r="N72" s="156"/>
      <c r="O72" s="156"/>
      <c r="P72" s="157"/>
      <c r="Q72" s="44"/>
    </row>
    <row r="73" spans="2:17" ht="45" customHeight="1" x14ac:dyDescent="0.25">
      <c r="B73" s="43"/>
      <c r="C73" s="57" t="s">
        <v>237</v>
      </c>
      <c r="D73" s="46">
        <v>8</v>
      </c>
      <c r="E73" s="266" t="s">
        <v>120</v>
      </c>
      <c r="F73" s="267"/>
      <c r="G73" s="267"/>
      <c r="H73" s="267"/>
      <c r="I73" s="268"/>
      <c r="J73" s="74" t="str">
        <f>+IF('Empresas con Ptos de Venta'!D77&gt;0,"PRIORIZAR","-")</f>
        <v>-</v>
      </c>
      <c r="K73" s="74" t="str">
        <f>+IF('Empresas con Ptos de Venta'!E77&gt;0,"PRIORIZAR","-")</f>
        <v>-</v>
      </c>
      <c r="L73" s="156"/>
      <c r="M73" s="156"/>
      <c r="N73" s="156"/>
      <c r="O73" s="156"/>
      <c r="P73" s="157"/>
      <c r="Q73" s="44"/>
    </row>
    <row r="74" spans="2:17" ht="45" customHeight="1" x14ac:dyDescent="0.25">
      <c r="B74" s="43"/>
      <c r="C74" s="57" t="s">
        <v>237</v>
      </c>
      <c r="D74" s="46">
        <v>9</v>
      </c>
      <c r="E74" s="266" t="s">
        <v>121</v>
      </c>
      <c r="F74" s="267"/>
      <c r="G74" s="267"/>
      <c r="H74" s="267"/>
      <c r="I74" s="268"/>
      <c r="J74" s="74" t="str">
        <f>+IF('Empresas con Ptos de Venta'!D78&gt;0,"PRIORIZAR","-")</f>
        <v>-</v>
      </c>
      <c r="K74" s="74" t="str">
        <f>+IF('Empresas con Ptos de Venta'!E78&gt;0,"PRIORIZAR","-")</f>
        <v>-</v>
      </c>
      <c r="L74" s="156"/>
      <c r="M74" s="156"/>
      <c r="N74" s="156"/>
      <c r="O74" s="156"/>
      <c r="P74" s="157"/>
      <c r="Q74" s="44"/>
    </row>
    <row r="75" spans="2:17" ht="45" customHeight="1" x14ac:dyDescent="0.25">
      <c r="B75" s="43"/>
      <c r="C75" s="57" t="s">
        <v>237</v>
      </c>
      <c r="D75" s="46">
        <v>10</v>
      </c>
      <c r="E75" s="266" t="s">
        <v>122</v>
      </c>
      <c r="F75" s="267"/>
      <c r="G75" s="267"/>
      <c r="H75" s="267"/>
      <c r="I75" s="268"/>
      <c r="J75" s="74" t="str">
        <f>+IF('Empresas con Ptos de Venta'!D79&gt;0,"PRIORIZAR","-")</f>
        <v>-</v>
      </c>
      <c r="K75" s="74" t="str">
        <f>+IF('Empresas con Ptos de Venta'!E79&gt;0,"PRIORIZAR","-")</f>
        <v>-</v>
      </c>
      <c r="L75" s="156"/>
      <c r="M75" s="156"/>
      <c r="N75" s="156"/>
      <c r="O75" s="156"/>
      <c r="P75" s="157"/>
      <c r="Q75" s="44"/>
    </row>
    <row r="76" spans="2:17" ht="45" customHeight="1" x14ac:dyDescent="0.25">
      <c r="B76" s="43"/>
      <c r="C76" s="57" t="s">
        <v>237</v>
      </c>
      <c r="D76" s="46">
        <v>11</v>
      </c>
      <c r="E76" s="266" t="s">
        <v>123</v>
      </c>
      <c r="F76" s="267"/>
      <c r="G76" s="267"/>
      <c r="H76" s="267"/>
      <c r="I76" s="268"/>
      <c r="J76" s="74" t="str">
        <f>+IF('Empresas con Ptos de Venta'!D80&gt;0,"PRIORIZAR","-")</f>
        <v>-</v>
      </c>
      <c r="K76" s="74" t="str">
        <f>+IF('Empresas con Ptos de Venta'!E80&gt;0,"PRIORIZAR","-")</f>
        <v>-</v>
      </c>
      <c r="L76" s="156"/>
      <c r="M76" s="156"/>
      <c r="N76" s="156"/>
      <c r="O76" s="156"/>
      <c r="P76" s="157"/>
      <c r="Q76" s="44"/>
    </row>
    <row r="77" spans="2:17" ht="45" customHeight="1" x14ac:dyDescent="0.25">
      <c r="B77" s="43"/>
      <c r="C77" s="57" t="s">
        <v>237</v>
      </c>
      <c r="D77" s="46">
        <v>12</v>
      </c>
      <c r="E77" s="266" t="s">
        <v>124</v>
      </c>
      <c r="F77" s="267"/>
      <c r="G77" s="267"/>
      <c r="H77" s="267"/>
      <c r="I77" s="268"/>
      <c r="J77" s="74" t="str">
        <f>+IF('Empresas con Ptos de Venta'!D81&gt;0,"PRIORIZAR","-")</f>
        <v>-</v>
      </c>
      <c r="K77" s="74" t="str">
        <f>+IF('Empresas con Ptos de Venta'!E81&gt;0,"PRIORIZAR","-")</f>
        <v>-</v>
      </c>
      <c r="L77" s="156"/>
      <c r="M77" s="156"/>
      <c r="N77" s="156"/>
      <c r="O77" s="156"/>
      <c r="P77" s="157"/>
      <c r="Q77" s="44"/>
    </row>
    <row r="78" spans="2:17" ht="45" customHeight="1" x14ac:dyDescent="0.25">
      <c r="B78" s="43"/>
      <c r="C78" s="57" t="s">
        <v>237</v>
      </c>
      <c r="D78" s="46">
        <v>13</v>
      </c>
      <c r="E78" s="266" t="s">
        <v>125</v>
      </c>
      <c r="F78" s="267"/>
      <c r="G78" s="267"/>
      <c r="H78" s="267"/>
      <c r="I78" s="268"/>
      <c r="J78" s="74" t="str">
        <f>+IF('Empresas con Ptos de Venta'!D82&gt;0,"PRIORIZAR","-")</f>
        <v>-</v>
      </c>
      <c r="K78" s="74" t="str">
        <f>+IF('Empresas con Ptos de Venta'!E82&gt;0,"PRIORIZAR","-")</f>
        <v>-</v>
      </c>
      <c r="L78" s="156"/>
      <c r="M78" s="156"/>
      <c r="N78" s="156"/>
      <c r="O78" s="156"/>
      <c r="P78" s="157"/>
      <c r="Q78" s="44"/>
    </row>
    <row r="79" spans="2:17" ht="45" customHeight="1" x14ac:dyDescent="0.25">
      <c r="B79" s="43"/>
      <c r="C79" s="57" t="s">
        <v>237</v>
      </c>
      <c r="D79" s="46">
        <v>14</v>
      </c>
      <c r="E79" s="266" t="s">
        <v>126</v>
      </c>
      <c r="F79" s="267"/>
      <c r="G79" s="267"/>
      <c r="H79" s="267"/>
      <c r="I79" s="268"/>
      <c r="J79" s="74" t="str">
        <f>+IF('Empresas con Ptos de Venta'!D83&gt;0,"PRIORIZAR","-")</f>
        <v>-</v>
      </c>
      <c r="K79" s="74" t="str">
        <f>+IF('Empresas con Ptos de Venta'!E83&gt;0,"PRIORIZAR","-")</f>
        <v>-</v>
      </c>
      <c r="L79" s="156"/>
      <c r="M79" s="156"/>
      <c r="N79" s="156"/>
      <c r="O79" s="156"/>
      <c r="P79" s="157"/>
      <c r="Q79" s="44"/>
    </row>
    <row r="80" spans="2:17" ht="45" customHeight="1" x14ac:dyDescent="0.25">
      <c r="B80" s="43"/>
      <c r="C80" s="57" t="s">
        <v>237</v>
      </c>
      <c r="D80" s="46">
        <v>15</v>
      </c>
      <c r="E80" s="266" t="s">
        <v>127</v>
      </c>
      <c r="F80" s="267"/>
      <c r="G80" s="267"/>
      <c r="H80" s="267"/>
      <c r="I80" s="268"/>
      <c r="J80" s="74" t="str">
        <f>+IF('Empresas con Ptos de Venta'!D84&gt;0,"PRIORIZAR","-")</f>
        <v>-</v>
      </c>
      <c r="K80" s="74" t="str">
        <f>+IF('Empresas con Ptos de Venta'!E84&gt;0,"PRIORIZAR","-")</f>
        <v>-</v>
      </c>
      <c r="L80" s="156"/>
      <c r="M80" s="156"/>
      <c r="N80" s="156"/>
      <c r="O80" s="156"/>
      <c r="P80" s="157"/>
      <c r="Q80" s="44"/>
    </row>
    <row r="81" spans="2:17" ht="45" customHeight="1" x14ac:dyDescent="0.25">
      <c r="B81" s="43"/>
      <c r="C81" s="57" t="s">
        <v>238</v>
      </c>
      <c r="D81" s="46">
        <v>1</v>
      </c>
      <c r="E81" s="266" t="s">
        <v>130</v>
      </c>
      <c r="F81" s="267"/>
      <c r="G81" s="267"/>
      <c r="H81" s="267"/>
      <c r="I81" s="268"/>
      <c r="J81" s="74" t="str">
        <f>+IF('Empresas Comercializadoras'!D70&gt;0,"PRIORIZAR","-")</f>
        <v>-</v>
      </c>
      <c r="K81" s="74" t="str">
        <f>+IF('Empresas Comercializadoras'!E70&gt;0,"PRIORIZAR","-")</f>
        <v>-</v>
      </c>
      <c r="L81" s="156"/>
      <c r="M81" s="156"/>
      <c r="N81" s="156"/>
      <c r="O81" s="156"/>
      <c r="P81" s="157"/>
      <c r="Q81" s="44"/>
    </row>
    <row r="82" spans="2:17" ht="45" customHeight="1" x14ac:dyDescent="0.25">
      <c r="B82" s="43"/>
      <c r="C82" s="57" t="s">
        <v>238</v>
      </c>
      <c r="D82" s="46">
        <v>2</v>
      </c>
      <c r="E82" s="266" t="s">
        <v>131</v>
      </c>
      <c r="F82" s="267"/>
      <c r="G82" s="267"/>
      <c r="H82" s="267"/>
      <c r="I82" s="268"/>
      <c r="J82" s="74" t="str">
        <f>+IF('Empresas Comercializadoras'!D71&gt;0,"PRIORIZAR","-")</f>
        <v>-</v>
      </c>
      <c r="K82" s="74" t="str">
        <f>+IF('Empresas Comercializadoras'!E71&gt;0,"PRIORIZAR","-")</f>
        <v>-</v>
      </c>
      <c r="L82" s="156"/>
      <c r="M82" s="156"/>
      <c r="N82" s="156"/>
      <c r="O82" s="156"/>
      <c r="P82" s="157"/>
      <c r="Q82" s="44"/>
    </row>
    <row r="83" spans="2:17" ht="45" customHeight="1" x14ac:dyDescent="0.25">
      <c r="B83" s="43"/>
      <c r="C83" s="57" t="s">
        <v>238</v>
      </c>
      <c r="D83" s="46">
        <v>3</v>
      </c>
      <c r="E83" s="266" t="s">
        <v>132</v>
      </c>
      <c r="F83" s="267"/>
      <c r="G83" s="267"/>
      <c r="H83" s="267"/>
      <c r="I83" s="268"/>
      <c r="J83" s="74" t="str">
        <f>+IF('Empresas Comercializadoras'!D72&gt;0,"PRIORIZAR","-")</f>
        <v>-</v>
      </c>
      <c r="K83" s="74" t="str">
        <f>+IF('Empresas Comercializadoras'!E72&gt;0,"PRIORIZAR","-")</f>
        <v>-</v>
      </c>
      <c r="L83" s="156"/>
      <c r="M83" s="156"/>
      <c r="N83" s="156"/>
      <c r="O83" s="156"/>
      <c r="P83" s="157"/>
      <c r="Q83" s="44"/>
    </row>
    <row r="84" spans="2:17" ht="45" customHeight="1" x14ac:dyDescent="0.25">
      <c r="B84" s="43"/>
      <c r="C84" s="57" t="s">
        <v>238</v>
      </c>
      <c r="D84" s="46">
        <v>4</v>
      </c>
      <c r="E84" s="266" t="s">
        <v>133</v>
      </c>
      <c r="F84" s="267"/>
      <c r="G84" s="267"/>
      <c r="H84" s="267"/>
      <c r="I84" s="268"/>
      <c r="J84" s="74" t="str">
        <f>+IF('Empresas Comercializadoras'!D73&gt;0,"PRIORIZAR","-")</f>
        <v>-</v>
      </c>
      <c r="K84" s="74" t="str">
        <f>+IF('Empresas Comercializadoras'!E73&gt;0,"PRIORIZAR","-")</f>
        <v>-</v>
      </c>
      <c r="L84" s="156"/>
      <c r="M84" s="156"/>
      <c r="N84" s="156"/>
      <c r="O84" s="156"/>
      <c r="P84" s="157"/>
      <c r="Q84" s="44"/>
    </row>
    <row r="85" spans="2:17" ht="45" customHeight="1" x14ac:dyDescent="0.25">
      <c r="B85" s="43"/>
      <c r="C85" s="57" t="s">
        <v>238</v>
      </c>
      <c r="D85" s="46">
        <v>5</v>
      </c>
      <c r="E85" s="266" t="s">
        <v>134</v>
      </c>
      <c r="F85" s="267"/>
      <c r="G85" s="267"/>
      <c r="H85" s="267"/>
      <c r="I85" s="268"/>
      <c r="J85" s="74" t="str">
        <f>+IF('Empresas Comercializadoras'!D74&gt;0,"PRIORIZAR","-")</f>
        <v>-</v>
      </c>
      <c r="K85" s="74" t="str">
        <f>+IF('Empresas Comercializadoras'!E74&gt;0,"PRIORIZAR","-")</f>
        <v>-</v>
      </c>
      <c r="L85" s="156"/>
      <c r="M85" s="156"/>
      <c r="N85" s="156"/>
      <c r="O85" s="156"/>
      <c r="P85" s="157"/>
      <c r="Q85" s="44"/>
    </row>
    <row r="86" spans="2:17" ht="45" customHeight="1" x14ac:dyDescent="0.25">
      <c r="B86" s="43"/>
      <c r="C86" s="57" t="s">
        <v>238</v>
      </c>
      <c r="D86" s="46">
        <v>6</v>
      </c>
      <c r="E86" s="266" t="s">
        <v>135</v>
      </c>
      <c r="F86" s="267"/>
      <c r="G86" s="267"/>
      <c r="H86" s="267"/>
      <c r="I86" s="268"/>
      <c r="J86" s="74" t="str">
        <f>+IF('Empresas Comercializadoras'!D75&gt;0,"PRIORIZAR","-")</f>
        <v>-</v>
      </c>
      <c r="K86" s="74" t="str">
        <f>+IF('Empresas Comercializadoras'!E75&gt;0,"PRIORIZAR","-")</f>
        <v>-</v>
      </c>
      <c r="L86" s="156"/>
      <c r="M86" s="156"/>
      <c r="N86" s="156"/>
      <c r="O86" s="156"/>
      <c r="P86" s="157"/>
      <c r="Q86" s="44"/>
    </row>
    <row r="87" spans="2:17" ht="45" customHeight="1" x14ac:dyDescent="0.25">
      <c r="B87" s="43"/>
      <c r="C87" s="57" t="s">
        <v>238</v>
      </c>
      <c r="D87" s="46">
        <v>7</v>
      </c>
      <c r="E87" s="266" t="s">
        <v>136</v>
      </c>
      <c r="F87" s="267"/>
      <c r="G87" s="267"/>
      <c r="H87" s="267"/>
      <c r="I87" s="268"/>
      <c r="J87" s="74" t="str">
        <f>+IF('Empresas Comercializadoras'!D76&gt;0,"PRIORIZAR","-")</f>
        <v>-</v>
      </c>
      <c r="K87" s="74" t="str">
        <f>+IF('Empresas Comercializadoras'!E76&gt;0,"PRIORIZAR","-")</f>
        <v>-</v>
      </c>
      <c r="L87" s="156"/>
      <c r="M87" s="156"/>
      <c r="N87" s="156"/>
      <c r="O87" s="156"/>
      <c r="P87" s="157"/>
      <c r="Q87" s="44"/>
    </row>
    <row r="88" spans="2:17" ht="45" customHeight="1" x14ac:dyDescent="0.25">
      <c r="B88" s="43"/>
      <c r="C88" s="57" t="s">
        <v>238</v>
      </c>
      <c r="D88" s="46">
        <v>8</v>
      </c>
      <c r="E88" s="266" t="s">
        <v>137</v>
      </c>
      <c r="F88" s="267"/>
      <c r="G88" s="267"/>
      <c r="H88" s="267"/>
      <c r="I88" s="268"/>
      <c r="J88" s="74" t="str">
        <f>+IF('Empresas Comercializadoras'!D77&gt;0,"PRIORIZAR","-")</f>
        <v>-</v>
      </c>
      <c r="K88" s="74" t="str">
        <f>+IF('Empresas Comercializadoras'!E77&gt;0,"PRIORIZAR","-")</f>
        <v>-</v>
      </c>
      <c r="L88" s="156"/>
      <c r="M88" s="156"/>
      <c r="N88" s="156"/>
      <c r="O88" s="156"/>
      <c r="P88" s="157"/>
      <c r="Q88" s="44"/>
    </row>
    <row r="89" spans="2:17" ht="45" customHeight="1" x14ac:dyDescent="0.25">
      <c r="B89" s="43"/>
      <c r="C89" s="57" t="s">
        <v>238</v>
      </c>
      <c r="D89" s="46">
        <v>9</v>
      </c>
      <c r="E89" s="266" t="s">
        <v>138</v>
      </c>
      <c r="F89" s="267"/>
      <c r="G89" s="267"/>
      <c r="H89" s="267"/>
      <c r="I89" s="268"/>
      <c r="J89" s="74" t="str">
        <f>+IF('Empresas Comercializadoras'!D78&gt;0,"PRIORIZAR","-")</f>
        <v>-</v>
      </c>
      <c r="K89" s="74" t="str">
        <f>+IF('Empresas Comercializadoras'!E78&gt;0,"PRIORIZAR","-")</f>
        <v>-</v>
      </c>
      <c r="L89" s="156"/>
      <c r="M89" s="156"/>
      <c r="N89" s="156"/>
      <c r="O89" s="156"/>
      <c r="P89" s="157"/>
      <c r="Q89" s="44"/>
    </row>
    <row r="90" spans="2:17" ht="45" customHeight="1" x14ac:dyDescent="0.25">
      <c r="B90" s="43"/>
      <c r="C90" s="57" t="s">
        <v>238</v>
      </c>
      <c r="D90" s="46">
        <v>10</v>
      </c>
      <c r="E90" s="266" t="s">
        <v>139</v>
      </c>
      <c r="F90" s="267"/>
      <c r="G90" s="267"/>
      <c r="H90" s="267"/>
      <c r="I90" s="268"/>
      <c r="J90" s="74" t="str">
        <f>+IF('Empresas Comercializadoras'!D79&gt;0,"PRIORIZAR","-")</f>
        <v>-</v>
      </c>
      <c r="K90" s="74" t="str">
        <f>+IF('Empresas Comercializadoras'!E79&gt;0,"PRIORIZAR","-")</f>
        <v>-</v>
      </c>
      <c r="L90" s="156"/>
      <c r="M90" s="156"/>
      <c r="N90" s="156"/>
      <c r="O90" s="156"/>
      <c r="P90" s="157"/>
      <c r="Q90" s="44"/>
    </row>
    <row r="91" spans="2:17" ht="45" customHeight="1" x14ac:dyDescent="0.25">
      <c r="B91" s="43"/>
      <c r="C91" s="57" t="s">
        <v>238</v>
      </c>
      <c r="D91" s="46">
        <v>11</v>
      </c>
      <c r="E91" s="266" t="s">
        <v>140</v>
      </c>
      <c r="F91" s="267"/>
      <c r="G91" s="267"/>
      <c r="H91" s="267"/>
      <c r="I91" s="268"/>
      <c r="J91" s="74" t="str">
        <f>+IF('Empresas Comercializadoras'!D80&gt;0,"PRIORIZAR","-")</f>
        <v>-</v>
      </c>
      <c r="K91" s="74" t="str">
        <f>+IF('Empresas Comercializadoras'!E80&gt;0,"PRIORIZAR","-")</f>
        <v>-</v>
      </c>
      <c r="L91" s="156"/>
      <c r="M91" s="156"/>
      <c r="N91" s="156"/>
      <c r="O91" s="156"/>
      <c r="P91" s="157"/>
      <c r="Q91" s="44"/>
    </row>
    <row r="92" spans="2:17" ht="45" customHeight="1" x14ac:dyDescent="0.25">
      <c r="B92" s="43"/>
      <c r="C92" s="57" t="s">
        <v>238</v>
      </c>
      <c r="D92" s="46">
        <v>12</v>
      </c>
      <c r="E92" s="266" t="s">
        <v>141</v>
      </c>
      <c r="F92" s="267"/>
      <c r="G92" s="267"/>
      <c r="H92" s="267"/>
      <c r="I92" s="268"/>
      <c r="J92" s="74" t="str">
        <f>+IF('Empresas Comercializadoras'!D81&gt;0,"PRIORIZAR","-")</f>
        <v>-</v>
      </c>
      <c r="K92" s="74" t="str">
        <f>+IF('Empresas Comercializadoras'!E81&gt;0,"PRIORIZAR","-")</f>
        <v>-</v>
      </c>
      <c r="L92" s="156"/>
      <c r="M92" s="156"/>
      <c r="N92" s="156"/>
      <c r="O92" s="156"/>
      <c r="P92" s="157"/>
      <c r="Q92" s="44"/>
    </row>
    <row r="93" spans="2:17" ht="45" customHeight="1" x14ac:dyDescent="0.25">
      <c r="B93" s="43"/>
      <c r="C93" s="57" t="s">
        <v>238</v>
      </c>
      <c r="D93" s="46">
        <v>13</v>
      </c>
      <c r="E93" s="266" t="s">
        <v>142</v>
      </c>
      <c r="F93" s="267"/>
      <c r="G93" s="267"/>
      <c r="H93" s="267"/>
      <c r="I93" s="268"/>
      <c r="J93" s="74" t="str">
        <f>+IF('Empresas Comercializadoras'!D82&gt;0,"PRIORIZAR","-")</f>
        <v>-</v>
      </c>
      <c r="K93" s="74" t="str">
        <f>+IF('Empresas Comercializadoras'!E82&gt;0,"PRIORIZAR","-")</f>
        <v>-</v>
      </c>
      <c r="L93" s="156"/>
      <c r="M93" s="156"/>
      <c r="N93" s="156"/>
      <c r="O93" s="156"/>
      <c r="P93" s="157"/>
      <c r="Q93" s="44"/>
    </row>
    <row r="94" spans="2:17" ht="45" customHeight="1" x14ac:dyDescent="0.25">
      <c r="B94" s="43"/>
      <c r="C94" s="57" t="s">
        <v>238</v>
      </c>
      <c r="D94" s="46">
        <v>14</v>
      </c>
      <c r="E94" s="266" t="s">
        <v>143</v>
      </c>
      <c r="F94" s="267"/>
      <c r="G94" s="267"/>
      <c r="H94" s="267"/>
      <c r="I94" s="268"/>
      <c r="J94" s="74" t="str">
        <f>+IF('Empresas Comercializadoras'!D83&gt;0,"PRIORIZAR","-")</f>
        <v>-</v>
      </c>
      <c r="K94" s="74" t="str">
        <f>+IF('Empresas Comercializadoras'!E83&gt;0,"PRIORIZAR","-")</f>
        <v>-</v>
      </c>
      <c r="L94" s="156"/>
      <c r="M94" s="156"/>
      <c r="N94" s="156"/>
      <c r="O94" s="156"/>
      <c r="P94" s="157"/>
      <c r="Q94" s="44"/>
    </row>
    <row r="95" spans="2:17" ht="45" customHeight="1" x14ac:dyDescent="0.25">
      <c r="B95" s="43"/>
      <c r="C95" s="57" t="s">
        <v>238</v>
      </c>
      <c r="D95" s="46">
        <v>15</v>
      </c>
      <c r="E95" s="266" t="s">
        <v>144</v>
      </c>
      <c r="F95" s="267"/>
      <c r="G95" s="267"/>
      <c r="H95" s="267"/>
      <c r="I95" s="268"/>
      <c r="J95" s="74" t="str">
        <f>+IF('Empresas Comercializadoras'!D84&gt;0,"PRIORIZAR","-")</f>
        <v>-</v>
      </c>
      <c r="K95" s="74" t="str">
        <f>+IF('Empresas Comercializadoras'!E84&gt;0,"PRIORIZAR","-")</f>
        <v>-</v>
      </c>
      <c r="L95" s="156"/>
      <c r="M95" s="156"/>
      <c r="N95" s="156"/>
      <c r="O95" s="156"/>
      <c r="P95" s="157"/>
      <c r="Q95" s="44"/>
    </row>
    <row r="96" spans="2:17" ht="45" customHeight="1" x14ac:dyDescent="0.25">
      <c r="B96" s="43"/>
      <c r="C96" s="57" t="s">
        <v>239</v>
      </c>
      <c r="D96" s="46">
        <v>1</v>
      </c>
      <c r="E96" s="266" t="s">
        <v>147</v>
      </c>
      <c r="F96" s="267"/>
      <c r="G96" s="267"/>
      <c r="H96" s="267"/>
      <c r="I96" s="268"/>
      <c r="J96" s="74" t="str">
        <f>+IF('Empresas Productoras'!D70&gt;0,"PRIORIZAR","-")</f>
        <v>-</v>
      </c>
      <c r="K96" s="74" t="str">
        <f>+IF('Empresas Productoras'!E70&gt;0,"PRIORIZAR","-")</f>
        <v>-</v>
      </c>
      <c r="L96" s="156"/>
      <c r="M96" s="156"/>
      <c r="N96" s="156"/>
      <c r="O96" s="156"/>
      <c r="P96" s="157"/>
      <c r="Q96" s="44"/>
    </row>
    <row r="97" spans="2:17" ht="45" customHeight="1" x14ac:dyDescent="0.25">
      <c r="B97" s="43"/>
      <c r="C97" s="57" t="s">
        <v>239</v>
      </c>
      <c r="D97" s="46">
        <v>2</v>
      </c>
      <c r="E97" s="266" t="s">
        <v>148</v>
      </c>
      <c r="F97" s="267"/>
      <c r="G97" s="267"/>
      <c r="H97" s="267"/>
      <c r="I97" s="268"/>
      <c r="J97" s="74" t="str">
        <f>+IF('Empresas Productoras'!D71&gt;0,"PRIORIZAR","-")</f>
        <v>-</v>
      </c>
      <c r="K97" s="74" t="str">
        <f>+IF('Empresas Productoras'!E71&gt;0,"PRIORIZAR","-")</f>
        <v>-</v>
      </c>
      <c r="L97" s="156"/>
      <c r="M97" s="156"/>
      <c r="N97" s="156"/>
      <c r="O97" s="156"/>
      <c r="P97" s="157"/>
      <c r="Q97" s="44"/>
    </row>
    <row r="98" spans="2:17" ht="45" customHeight="1" x14ac:dyDescent="0.25">
      <c r="B98" s="43"/>
      <c r="C98" s="57" t="s">
        <v>239</v>
      </c>
      <c r="D98" s="46">
        <v>3</v>
      </c>
      <c r="E98" s="266" t="s">
        <v>149</v>
      </c>
      <c r="F98" s="267"/>
      <c r="G98" s="267"/>
      <c r="H98" s="267"/>
      <c r="I98" s="268"/>
      <c r="J98" s="74" t="str">
        <f>+IF('Empresas Productoras'!D72&gt;0,"PRIORIZAR","-")</f>
        <v>-</v>
      </c>
      <c r="K98" s="74" t="str">
        <f>+IF('Empresas Productoras'!E72&gt;0,"PRIORIZAR","-")</f>
        <v>-</v>
      </c>
      <c r="L98" s="156"/>
      <c r="M98" s="156"/>
      <c r="N98" s="156"/>
      <c r="O98" s="156"/>
      <c r="P98" s="157"/>
      <c r="Q98" s="44"/>
    </row>
    <row r="99" spans="2:17" ht="45" customHeight="1" x14ac:dyDescent="0.25">
      <c r="B99" s="43"/>
      <c r="C99" s="57" t="s">
        <v>239</v>
      </c>
      <c r="D99" s="46">
        <v>4</v>
      </c>
      <c r="E99" s="266" t="s">
        <v>150</v>
      </c>
      <c r="F99" s="267"/>
      <c r="G99" s="267"/>
      <c r="H99" s="267"/>
      <c r="I99" s="268"/>
      <c r="J99" s="74" t="str">
        <f>+IF('Empresas Productoras'!D73&gt;0,"PRIORIZAR","-")</f>
        <v>-</v>
      </c>
      <c r="K99" s="74" t="str">
        <f>+IF('Empresas Productoras'!E73&gt;0,"PRIORIZAR","-")</f>
        <v>-</v>
      </c>
      <c r="L99" s="156"/>
      <c r="M99" s="156"/>
      <c r="N99" s="156"/>
      <c r="O99" s="156"/>
      <c r="P99" s="157"/>
      <c r="Q99" s="44"/>
    </row>
    <row r="100" spans="2:17" ht="45" customHeight="1" x14ac:dyDescent="0.25">
      <c r="B100" s="43"/>
      <c r="C100" s="57" t="s">
        <v>239</v>
      </c>
      <c r="D100" s="46">
        <v>5</v>
      </c>
      <c r="E100" s="266" t="s">
        <v>151</v>
      </c>
      <c r="F100" s="267"/>
      <c r="G100" s="267"/>
      <c r="H100" s="267"/>
      <c r="I100" s="268"/>
      <c r="J100" s="74" t="str">
        <f>+IF('Empresas Productoras'!D74&gt;0,"PRIORIZAR","-")</f>
        <v>-</v>
      </c>
      <c r="K100" s="74" t="str">
        <f>+IF('Empresas Productoras'!E74&gt;0,"PRIORIZAR","-")</f>
        <v>-</v>
      </c>
      <c r="L100" s="156"/>
      <c r="M100" s="156"/>
      <c r="N100" s="156"/>
      <c r="O100" s="156"/>
      <c r="P100" s="157"/>
      <c r="Q100" s="44"/>
    </row>
    <row r="101" spans="2:17" ht="45" customHeight="1" x14ac:dyDescent="0.25">
      <c r="B101" s="43"/>
      <c r="C101" s="57" t="s">
        <v>239</v>
      </c>
      <c r="D101" s="46">
        <v>6</v>
      </c>
      <c r="E101" s="266" t="s">
        <v>152</v>
      </c>
      <c r="F101" s="267"/>
      <c r="G101" s="267"/>
      <c r="H101" s="267"/>
      <c r="I101" s="268"/>
      <c r="J101" s="74" t="str">
        <f>+IF('Empresas Productoras'!D75&gt;0,"PRIORIZAR","-")</f>
        <v>-</v>
      </c>
      <c r="K101" s="74" t="str">
        <f>+IF('Empresas Productoras'!E75&gt;0,"PRIORIZAR","-")</f>
        <v>-</v>
      </c>
      <c r="L101" s="156"/>
      <c r="M101" s="156"/>
      <c r="N101" s="156"/>
      <c r="O101" s="156"/>
      <c r="P101" s="157"/>
      <c r="Q101" s="44"/>
    </row>
    <row r="102" spans="2:17" ht="45" customHeight="1" x14ac:dyDescent="0.25">
      <c r="B102" s="43"/>
      <c r="C102" s="57" t="s">
        <v>239</v>
      </c>
      <c r="D102" s="46">
        <v>7</v>
      </c>
      <c r="E102" s="266" t="s">
        <v>153</v>
      </c>
      <c r="F102" s="267"/>
      <c r="G102" s="267"/>
      <c r="H102" s="267"/>
      <c r="I102" s="268"/>
      <c r="J102" s="74" t="str">
        <f>+IF('Empresas Productoras'!D76&gt;0,"PRIORIZAR","-")</f>
        <v>-</v>
      </c>
      <c r="K102" s="74" t="str">
        <f>+IF('Empresas Productoras'!E76&gt;0,"PRIORIZAR","-")</f>
        <v>-</v>
      </c>
      <c r="L102" s="156"/>
      <c r="M102" s="156"/>
      <c r="N102" s="156"/>
      <c r="O102" s="156"/>
      <c r="P102" s="157"/>
      <c r="Q102" s="44"/>
    </row>
    <row r="103" spans="2:17" ht="45" customHeight="1" x14ac:dyDescent="0.25">
      <c r="B103" s="43"/>
      <c r="C103" s="57" t="s">
        <v>239</v>
      </c>
      <c r="D103" s="46">
        <v>8</v>
      </c>
      <c r="E103" s="266" t="s">
        <v>154</v>
      </c>
      <c r="F103" s="267"/>
      <c r="G103" s="267"/>
      <c r="H103" s="267"/>
      <c r="I103" s="268"/>
      <c r="J103" s="74" t="str">
        <f>+IF('Empresas Productoras'!D77&gt;0,"PRIORIZAR","-")</f>
        <v>-</v>
      </c>
      <c r="K103" s="74" t="str">
        <f>+IF('Empresas Productoras'!E77&gt;0,"PRIORIZAR","-")</f>
        <v>-</v>
      </c>
      <c r="L103" s="156"/>
      <c r="M103" s="156"/>
      <c r="N103" s="156"/>
      <c r="O103" s="156"/>
      <c r="P103" s="157"/>
      <c r="Q103" s="44"/>
    </row>
    <row r="104" spans="2:17" ht="45" customHeight="1" x14ac:dyDescent="0.25">
      <c r="B104" s="43"/>
      <c r="C104" s="57" t="s">
        <v>239</v>
      </c>
      <c r="D104" s="46">
        <v>9</v>
      </c>
      <c r="E104" s="266" t="s">
        <v>155</v>
      </c>
      <c r="F104" s="267"/>
      <c r="G104" s="267"/>
      <c r="H104" s="267"/>
      <c r="I104" s="268"/>
      <c r="J104" s="74" t="str">
        <f>+IF('Empresas Productoras'!D78&gt;0,"PRIORIZAR","-")</f>
        <v>-</v>
      </c>
      <c r="K104" s="74" t="str">
        <f>+IF('Empresas Productoras'!E78&gt;0,"PRIORIZAR","-")</f>
        <v>-</v>
      </c>
      <c r="L104" s="156"/>
      <c r="M104" s="156"/>
      <c r="N104" s="156"/>
      <c r="O104" s="156"/>
      <c r="P104" s="157"/>
      <c r="Q104" s="44"/>
    </row>
    <row r="105" spans="2:17" ht="45" customHeight="1" x14ac:dyDescent="0.25">
      <c r="B105" s="43"/>
      <c r="C105" s="57" t="s">
        <v>239</v>
      </c>
      <c r="D105" s="46">
        <v>10</v>
      </c>
      <c r="E105" s="266" t="s">
        <v>156</v>
      </c>
      <c r="F105" s="267"/>
      <c r="G105" s="267"/>
      <c r="H105" s="267"/>
      <c r="I105" s="268"/>
      <c r="J105" s="74" t="str">
        <f>+IF('Empresas Productoras'!D79&gt;0,"PRIORIZAR","-")</f>
        <v>-</v>
      </c>
      <c r="K105" s="74" t="str">
        <f>+IF('Empresas Productoras'!E79&gt;0,"PRIORIZAR","-")</f>
        <v>-</v>
      </c>
      <c r="L105" s="156"/>
      <c r="M105" s="156"/>
      <c r="N105" s="156"/>
      <c r="O105" s="156"/>
      <c r="P105" s="157"/>
      <c r="Q105" s="44"/>
    </row>
    <row r="106" spans="2:17" ht="45" customHeight="1" x14ac:dyDescent="0.25">
      <c r="B106" s="43"/>
      <c r="C106" s="57" t="s">
        <v>239</v>
      </c>
      <c r="D106" s="46">
        <v>11</v>
      </c>
      <c r="E106" s="266" t="s">
        <v>157</v>
      </c>
      <c r="F106" s="267"/>
      <c r="G106" s="267"/>
      <c r="H106" s="267"/>
      <c r="I106" s="268"/>
      <c r="J106" s="74" t="str">
        <f>+IF('Empresas Productoras'!D80&gt;0,"PRIORIZAR","-")</f>
        <v>-</v>
      </c>
      <c r="K106" s="74" t="str">
        <f>+IF('Empresas Productoras'!E80&gt;0,"PRIORIZAR","-")</f>
        <v>-</v>
      </c>
      <c r="L106" s="156"/>
      <c r="M106" s="156"/>
      <c r="N106" s="156"/>
      <c r="O106" s="156"/>
      <c r="P106" s="157"/>
      <c r="Q106" s="44"/>
    </row>
    <row r="107" spans="2:17" ht="45" customHeight="1" x14ac:dyDescent="0.25">
      <c r="B107" s="43"/>
      <c r="C107" s="57" t="s">
        <v>239</v>
      </c>
      <c r="D107" s="46">
        <v>12</v>
      </c>
      <c r="E107" s="266" t="s">
        <v>158</v>
      </c>
      <c r="F107" s="267"/>
      <c r="G107" s="267"/>
      <c r="H107" s="267"/>
      <c r="I107" s="268"/>
      <c r="J107" s="74" t="str">
        <f>+IF('Empresas Productoras'!D81&gt;0,"PRIORIZAR","-")</f>
        <v>-</v>
      </c>
      <c r="K107" s="74" t="str">
        <f>+IF('Empresas Productoras'!E81&gt;0,"PRIORIZAR","-")</f>
        <v>-</v>
      </c>
      <c r="L107" s="156"/>
      <c r="M107" s="156"/>
      <c r="N107" s="156"/>
      <c r="O107" s="156"/>
      <c r="P107" s="157"/>
      <c r="Q107" s="44"/>
    </row>
    <row r="108" spans="2:17" ht="45" customHeight="1" x14ac:dyDescent="0.25">
      <c r="B108" s="43"/>
      <c r="C108" s="57" t="s">
        <v>239</v>
      </c>
      <c r="D108" s="46">
        <v>13</v>
      </c>
      <c r="E108" s="266" t="s">
        <v>159</v>
      </c>
      <c r="F108" s="267"/>
      <c r="G108" s="267"/>
      <c r="H108" s="267"/>
      <c r="I108" s="268"/>
      <c r="J108" s="74" t="str">
        <f>+IF('Empresas Productoras'!D82&gt;0,"PRIORIZAR","-")</f>
        <v>-</v>
      </c>
      <c r="K108" s="74" t="str">
        <f>+IF('Empresas Productoras'!E82&gt;0,"PRIORIZAR","-")</f>
        <v>-</v>
      </c>
      <c r="L108" s="156"/>
      <c r="M108" s="156"/>
      <c r="N108" s="156"/>
      <c r="O108" s="156"/>
      <c r="P108" s="157"/>
      <c r="Q108" s="44"/>
    </row>
    <row r="109" spans="2:17" ht="45" customHeight="1" x14ac:dyDescent="0.25">
      <c r="B109" s="43"/>
      <c r="C109" s="57" t="s">
        <v>239</v>
      </c>
      <c r="D109" s="46">
        <v>14</v>
      </c>
      <c r="E109" s="266" t="s">
        <v>160</v>
      </c>
      <c r="F109" s="267"/>
      <c r="G109" s="267"/>
      <c r="H109" s="267"/>
      <c r="I109" s="268"/>
      <c r="J109" s="74" t="str">
        <f>+IF('Empresas Productoras'!D83&gt;0,"PRIORIZAR","-")</f>
        <v>-</v>
      </c>
      <c r="K109" s="74" t="str">
        <f>+IF('Empresas Productoras'!E83&gt;0,"PRIORIZAR","-")</f>
        <v>-</v>
      </c>
      <c r="L109" s="156"/>
      <c r="M109" s="156"/>
      <c r="N109" s="156"/>
      <c r="O109" s="156"/>
      <c r="P109" s="157"/>
      <c r="Q109" s="44"/>
    </row>
    <row r="110" spans="2:17" ht="45" customHeight="1" x14ac:dyDescent="0.25">
      <c r="B110" s="43"/>
      <c r="C110" s="57" t="s">
        <v>239</v>
      </c>
      <c r="D110" s="46">
        <v>15</v>
      </c>
      <c r="E110" s="266" t="s">
        <v>161</v>
      </c>
      <c r="F110" s="267"/>
      <c r="G110" s="267"/>
      <c r="H110" s="267"/>
      <c r="I110" s="268"/>
      <c r="J110" s="74" t="str">
        <f>+IF('Empresas Productoras'!D84&gt;0,"PRIORIZAR","-")</f>
        <v>-</v>
      </c>
      <c r="K110" s="74" t="str">
        <f>+IF('Empresas Productoras'!E84&gt;0,"PRIORIZAR","-")</f>
        <v>-</v>
      </c>
      <c r="L110" s="156"/>
      <c r="M110" s="156"/>
      <c r="N110" s="156"/>
      <c r="O110" s="156"/>
      <c r="P110" s="157"/>
      <c r="Q110" s="44"/>
    </row>
    <row r="111" spans="2:17" ht="45" customHeight="1" x14ac:dyDescent="0.25">
      <c r="B111" s="43"/>
      <c r="C111" s="57" t="s">
        <v>240</v>
      </c>
      <c r="D111" s="46">
        <v>1</v>
      </c>
      <c r="E111" s="266" t="s">
        <v>164</v>
      </c>
      <c r="F111" s="267"/>
      <c r="G111" s="267"/>
      <c r="H111" s="267"/>
      <c r="I111" s="268"/>
      <c r="J111" s="74" t="str">
        <f>+IF('Empresas de Servicios'!D70&gt;0,"PRIORIZAR","-")</f>
        <v>-</v>
      </c>
      <c r="K111" s="74" t="str">
        <f>+IF('Empresas de Servicios'!E70&gt;0,"PRIORIZAR","-")</f>
        <v>-</v>
      </c>
      <c r="L111" s="156"/>
      <c r="M111" s="156"/>
      <c r="N111" s="156"/>
      <c r="O111" s="156"/>
      <c r="P111" s="157"/>
      <c r="Q111" s="44"/>
    </row>
    <row r="112" spans="2:17" ht="45" customHeight="1" x14ac:dyDescent="0.25">
      <c r="B112" s="43"/>
      <c r="C112" s="57" t="s">
        <v>240</v>
      </c>
      <c r="D112" s="46">
        <v>2</v>
      </c>
      <c r="E112" s="266" t="s">
        <v>165</v>
      </c>
      <c r="F112" s="267"/>
      <c r="G112" s="267"/>
      <c r="H112" s="267"/>
      <c r="I112" s="268"/>
      <c r="J112" s="74" t="str">
        <f>+IF('Empresas de Servicios'!D71&gt;0,"PRIORIZAR","-")</f>
        <v>-</v>
      </c>
      <c r="K112" s="74" t="str">
        <f>+IF('Empresas de Servicios'!E71&gt;0,"PRIORIZAR","-")</f>
        <v>-</v>
      </c>
      <c r="L112" s="156"/>
      <c r="M112" s="156"/>
      <c r="N112" s="156"/>
      <c r="O112" s="156"/>
      <c r="P112" s="157"/>
      <c r="Q112" s="44"/>
    </row>
    <row r="113" spans="2:17" ht="45" customHeight="1" x14ac:dyDescent="0.25">
      <c r="B113" s="43"/>
      <c r="C113" s="57" t="s">
        <v>240</v>
      </c>
      <c r="D113" s="46">
        <v>3</v>
      </c>
      <c r="E113" s="266" t="s">
        <v>166</v>
      </c>
      <c r="F113" s="267"/>
      <c r="G113" s="267"/>
      <c r="H113" s="267"/>
      <c r="I113" s="268"/>
      <c r="J113" s="74" t="str">
        <f>+IF('Empresas de Servicios'!D72&gt;0,"PRIORIZAR","-")</f>
        <v>-</v>
      </c>
      <c r="K113" s="74" t="str">
        <f>+IF('Empresas de Servicios'!E72&gt;0,"PRIORIZAR","-")</f>
        <v>-</v>
      </c>
      <c r="L113" s="156"/>
      <c r="M113" s="156"/>
      <c r="N113" s="156"/>
      <c r="O113" s="156"/>
      <c r="P113" s="157"/>
      <c r="Q113" s="44"/>
    </row>
    <row r="114" spans="2:17" ht="45" customHeight="1" x14ac:dyDescent="0.25">
      <c r="B114" s="43"/>
      <c r="C114" s="57" t="s">
        <v>240</v>
      </c>
      <c r="D114" s="46">
        <v>4</v>
      </c>
      <c r="E114" s="266" t="s">
        <v>167</v>
      </c>
      <c r="F114" s="267"/>
      <c r="G114" s="267"/>
      <c r="H114" s="267"/>
      <c r="I114" s="268"/>
      <c r="J114" s="74" t="str">
        <f>+IF('Empresas de Servicios'!D73&gt;0,"PRIORIZAR","-")</f>
        <v>-</v>
      </c>
      <c r="K114" s="74" t="str">
        <f>+IF('Empresas de Servicios'!E73&gt;0,"PRIORIZAR","-")</f>
        <v>-</v>
      </c>
      <c r="L114" s="156"/>
      <c r="M114" s="156"/>
      <c r="N114" s="156"/>
      <c r="O114" s="156"/>
      <c r="P114" s="157"/>
      <c r="Q114" s="44"/>
    </row>
    <row r="115" spans="2:17" ht="45" customHeight="1" x14ac:dyDescent="0.25">
      <c r="B115" s="43"/>
      <c r="C115" s="57" t="s">
        <v>240</v>
      </c>
      <c r="D115" s="46">
        <v>5</v>
      </c>
      <c r="E115" s="266" t="s">
        <v>168</v>
      </c>
      <c r="F115" s="267"/>
      <c r="G115" s="267"/>
      <c r="H115" s="267"/>
      <c r="I115" s="268"/>
      <c r="J115" s="74" t="str">
        <f>+IF('Empresas de Servicios'!D74&gt;0,"PRIORIZAR","-")</f>
        <v>-</v>
      </c>
      <c r="K115" s="74" t="str">
        <f>+IF('Empresas de Servicios'!E74&gt;0,"PRIORIZAR","-")</f>
        <v>-</v>
      </c>
      <c r="L115" s="156"/>
      <c r="M115" s="156"/>
      <c r="N115" s="156"/>
      <c r="O115" s="156"/>
      <c r="P115" s="157"/>
      <c r="Q115" s="44"/>
    </row>
    <row r="116" spans="2:17" ht="45" customHeight="1" x14ac:dyDescent="0.25">
      <c r="B116" s="43"/>
      <c r="C116" s="57" t="s">
        <v>240</v>
      </c>
      <c r="D116" s="46">
        <v>6</v>
      </c>
      <c r="E116" s="266" t="s">
        <v>169</v>
      </c>
      <c r="F116" s="267"/>
      <c r="G116" s="267"/>
      <c r="H116" s="267"/>
      <c r="I116" s="268"/>
      <c r="J116" s="74" t="str">
        <f>+IF('Empresas de Servicios'!D75&gt;0,"PRIORIZAR","-")</f>
        <v>-</v>
      </c>
      <c r="K116" s="74" t="str">
        <f>+IF('Empresas de Servicios'!E75&gt;0,"PRIORIZAR","-")</f>
        <v>-</v>
      </c>
      <c r="L116" s="156"/>
      <c r="M116" s="156"/>
      <c r="N116" s="156"/>
      <c r="O116" s="156"/>
      <c r="P116" s="157"/>
      <c r="Q116" s="44"/>
    </row>
    <row r="117" spans="2:17" ht="45" customHeight="1" x14ac:dyDescent="0.25">
      <c r="B117" s="43"/>
      <c r="C117" s="57" t="s">
        <v>240</v>
      </c>
      <c r="D117" s="46">
        <v>7</v>
      </c>
      <c r="E117" s="266" t="s">
        <v>170</v>
      </c>
      <c r="F117" s="267"/>
      <c r="G117" s="267"/>
      <c r="H117" s="267"/>
      <c r="I117" s="268"/>
      <c r="J117" s="74" t="str">
        <f>+IF('Empresas de Servicios'!D76&gt;0,"PRIORIZAR","-")</f>
        <v>-</v>
      </c>
      <c r="K117" s="74" t="str">
        <f>+IF('Empresas de Servicios'!E76&gt;0,"PRIORIZAR","-")</f>
        <v>-</v>
      </c>
      <c r="L117" s="156"/>
      <c r="M117" s="156"/>
      <c r="N117" s="156"/>
      <c r="O117" s="156"/>
      <c r="P117" s="157"/>
      <c r="Q117" s="44"/>
    </row>
    <row r="118" spans="2:17" ht="45" customHeight="1" x14ac:dyDescent="0.25">
      <c r="B118" s="43"/>
      <c r="C118" s="57" t="s">
        <v>240</v>
      </c>
      <c r="D118" s="46">
        <v>8</v>
      </c>
      <c r="E118" s="266" t="s">
        <v>171</v>
      </c>
      <c r="F118" s="267"/>
      <c r="G118" s="267"/>
      <c r="H118" s="267"/>
      <c r="I118" s="268"/>
      <c r="J118" s="74" t="str">
        <f>+IF('Empresas de Servicios'!D77&gt;0,"PRIORIZAR","-")</f>
        <v>-</v>
      </c>
      <c r="K118" s="74" t="str">
        <f>+IF('Empresas de Servicios'!E77&gt;0,"PRIORIZAR","-")</f>
        <v>-</v>
      </c>
      <c r="L118" s="156"/>
      <c r="M118" s="156"/>
      <c r="N118" s="156"/>
      <c r="O118" s="156"/>
      <c r="P118" s="157"/>
      <c r="Q118" s="44"/>
    </row>
    <row r="119" spans="2:17" ht="45" customHeight="1" x14ac:dyDescent="0.25">
      <c r="B119" s="43"/>
      <c r="C119" s="57" t="s">
        <v>240</v>
      </c>
      <c r="D119" s="46">
        <v>9</v>
      </c>
      <c r="E119" s="266" t="s">
        <v>172</v>
      </c>
      <c r="F119" s="267"/>
      <c r="G119" s="267"/>
      <c r="H119" s="267"/>
      <c r="I119" s="268"/>
      <c r="J119" s="74" t="str">
        <f>+IF('Empresas de Servicios'!D78&gt;0,"PRIORIZAR","-")</f>
        <v>-</v>
      </c>
      <c r="K119" s="74" t="str">
        <f>+IF('Empresas de Servicios'!E78&gt;0,"PRIORIZAR","-")</f>
        <v>-</v>
      </c>
      <c r="L119" s="156"/>
      <c r="M119" s="156"/>
      <c r="N119" s="156"/>
      <c r="O119" s="156"/>
      <c r="P119" s="157"/>
      <c r="Q119" s="44"/>
    </row>
    <row r="120" spans="2:17" ht="45" customHeight="1" x14ac:dyDescent="0.25">
      <c r="B120" s="43"/>
      <c r="C120" s="57" t="s">
        <v>240</v>
      </c>
      <c r="D120" s="46">
        <v>10</v>
      </c>
      <c r="E120" s="266" t="s">
        <v>173</v>
      </c>
      <c r="F120" s="267"/>
      <c r="G120" s="267"/>
      <c r="H120" s="267"/>
      <c r="I120" s="268"/>
      <c r="J120" s="74" t="str">
        <f>+IF('Empresas de Servicios'!D79&gt;0,"PRIORIZAR","-")</f>
        <v>-</v>
      </c>
      <c r="K120" s="74" t="str">
        <f>+IF('Empresas de Servicios'!E79&gt;0,"PRIORIZAR","-")</f>
        <v>-</v>
      </c>
      <c r="L120" s="156"/>
      <c r="M120" s="156"/>
      <c r="N120" s="156"/>
      <c r="O120" s="156"/>
      <c r="P120" s="157"/>
      <c r="Q120" s="44"/>
    </row>
    <row r="121" spans="2:17" ht="45" customHeight="1" x14ac:dyDescent="0.25">
      <c r="B121" s="43"/>
      <c r="C121" s="57" t="s">
        <v>240</v>
      </c>
      <c r="D121" s="46">
        <v>11</v>
      </c>
      <c r="E121" s="266" t="s">
        <v>174</v>
      </c>
      <c r="F121" s="267"/>
      <c r="G121" s="267"/>
      <c r="H121" s="267"/>
      <c r="I121" s="268"/>
      <c r="J121" s="74" t="str">
        <f>+IF('Empresas de Servicios'!D80&gt;0,"PRIORIZAR","-")</f>
        <v>-</v>
      </c>
      <c r="K121" s="74" t="str">
        <f>+IF('Empresas de Servicios'!E80&gt;0,"PRIORIZAR","-")</f>
        <v>-</v>
      </c>
      <c r="L121" s="156"/>
      <c r="M121" s="156"/>
      <c r="N121" s="156"/>
      <c r="O121" s="156"/>
      <c r="P121" s="157"/>
      <c r="Q121" s="44"/>
    </row>
    <row r="122" spans="2:17" ht="45" customHeight="1" x14ac:dyDescent="0.25">
      <c r="B122" s="43"/>
      <c r="C122" s="57" t="s">
        <v>240</v>
      </c>
      <c r="D122" s="46">
        <v>12</v>
      </c>
      <c r="E122" s="266" t="s">
        <v>175</v>
      </c>
      <c r="F122" s="267"/>
      <c r="G122" s="267"/>
      <c r="H122" s="267"/>
      <c r="I122" s="268"/>
      <c r="J122" s="74" t="str">
        <f>+IF('Empresas de Servicios'!D81&gt;0,"PRIORIZAR","-")</f>
        <v>-</v>
      </c>
      <c r="K122" s="74" t="str">
        <f>+IF('Empresas de Servicios'!E81&gt;0,"PRIORIZAR","-")</f>
        <v>-</v>
      </c>
      <c r="L122" s="156"/>
      <c r="M122" s="156"/>
      <c r="N122" s="156"/>
      <c r="O122" s="156"/>
      <c r="P122" s="157"/>
      <c r="Q122" s="44"/>
    </row>
    <row r="123" spans="2:17" ht="45" customHeight="1" x14ac:dyDescent="0.25">
      <c r="B123" s="43"/>
      <c r="C123" s="57" t="s">
        <v>240</v>
      </c>
      <c r="D123" s="46">
        <v>13</v>
      </c>
      <c r="E123" s="266" t="s">
        <v>176</v>
      </c>
      <c r="F123" s="267"/>
      <c r="G123" s="267"/>
      <c r="H123" s="267"/>
      <c r="I123" s="268"/>
      <c r="J123" s="74" t="str">
        <f>+IF('Empresas de Servicios'!D82&gt;0,"PRIORIZAR","-")</f>
        <v>-</v>
      </c>
      <c r="K123" s="74" t="str">
        <f>+IF('Empresas de Servicios'!E82&gt;0,"PRIORIZAR","-")</f>
        <v>-</v>
      </c>
      <c r="L123" s="156"/>
      <c r="M123" s="156"/>
      <c r="N123" s="156"/>
      <c r="O123" s="156"/>
      <c r="P123" s="157"/>
      <c r="Q123" s="44"/>
    </row>
    <row r="124" spans="2:17" ht="45" customHeight="1" x14ac:dyDescent="0.25">
      <c r="B124" s="43"/>
      <c r="C124" s="57" t="s">
        <v>240</v>
      </c>
      <c r="D124" s="46">
        <v>14</v>
      </c>
      <c r="E124" s="266" t="s">
        <v>177</v>
      </c>
      <c r="F124" s="267"/>
      <c r="G124" s="267"/>
      <c r="H124" s="267"/>
      <c r="I124" s="268"/>
      <c r="J124" s="74" t="str">
        <f>+IF('Empresas de Servicios'!D83&gt;0,"PRIORIZAR","-")</f>
        <v>-</v>
      </c>
      <c r="K124" s="74" t="str">
        <f>+IF('Empresas de Servicios'!E83&gt;0,"PRIORIZAR","-")</f>
        <v>-</v>
      </c>
      <c r="L124" s="156"/>
      <c r="M124" s="156"/>
      <c r="N124" s="156"/>
      <c r="O124" s="156"/>
      <c r="P124" s="157"/>
      <c r="Q124" s="44"/>
    </row>
    <row r="125" spans="2:17" ht="45" customHeight="1" thickBot="1" x14ac:dyDescent="0.3">
      <c r="B125" s="43"/>
      <c r="C125" s="58" t="s">
        <v>240</v>
      </c>
      <c r="D125" s="47">
        <v>15</v>
      </c>
      <c r="E125" s="269" t="s">
        <v>178</v>
      </c>
      <c r="F125" s="270"/>
      <c r="G125" s="270"/>
      <c r="H125" s="270"/>
      <c r="I125" s="271"/>
      <c r="J125" s="75" t="str">
        <f>+IF('Empresas de Servicios'!D84&gt;0,"PRIORIZAR","-")</f>
        <v>-</v>
      </c>
      <c r="K125" s="75" t="str">
        <f>+IF('Empresas de Servicios'!E84&gt;0,"PRIORIZAR","-")</f>
        <v>-</v>
      </c>
      <c r="L125" s="158"/>
      <c r="M125" s="158"/>
      <c r="N125" s="158"/>
      <c r="O125" s="158"/>
      <c r="P125" s="159"/>
      <c r="Q125" s="44"/>
    </row>
    <row r="126" spans="2:17" ht="15.75" thickBot="1" x14ac:dyDescent="0.3">
      <c r="B126" s="48"/>
      <c r="C126" s="59"/>
      <c r="D126" s="49"/>
      <c r="E126" s="55"/>
      <c r="F126" s="49"/>
      <c r="G126" s="49"/>
      <c r="H126" s="49"/>
      <c r="I126" s="49"/>
      <c r="J126" s="59"/>
      <c r="K126" s="49"/>
      <c r="L126" s="49"/>
      <c r="M126" s="49"/>
      <c r="N126" s="49"/>
      <c r="O126" s="49"/>
      <c r="P126" s="49"/>
      <c r="Q126" s="50"/>
    </row>
    <row r="127" spans="2:17" x14ac:dyDescent="0.25">
      <c r="C127" s="51"/>
    </row>
    <row r="1048428" spans="28:31" ht="45" x14ac:dyDescent="0.25">
      <c r="AB1048428" s="51" t="s">
        <v>222</v>
      </c>
      <c r="AC1048428" s="51" t="s">
        <v>223</v>
      </c>
      <c r="AD1048428" s="51" t="s">
        <v>224</v>
      </c>
      <c r="AE1048428" s="51" t="s">
        <v>225</v>
      </c>
    </row>
    <row r="1048429" spans="28:31" x14ac:dyDescent="0.25">
      <c r="AB1048429" s="40" t="s">
        <v>228</v>
      </c>
      <c r="AC1048429" s="40" t="s">
        <v>241</v>
      </c>
      <c r="AD1048429" s="40" t="s">
        <v>242</v>
      </c>
      <c r="AE1048429" s="40" t="s">
        <v>243</v>
      </c>
    </row>
    <row r="1048430" spans="28:31" x14ac:dyDescent="0.25">
      <c r="AB1048430" s="40" t="s">
        <v>244</v>
      </c>
      <c r="AC1048430" s="40" t="s">
        <v>245</v>
      </c>
      <c r="AD1048430" s="40" t="s">
        <v>246</v>
      </c>
      <c r="AE1048430" s="40" t="s">
        <v>247</v>
      </c>
    </row>
    <row r="1048431" spans="28:31" x14ac:dyDescent="0.25">
      <c r="AB1048431" s="40" t="s">
        <v>248</v>
      </c>
      <c r="AC1048431" s="40" t="s">
        <v>249</v>
      </c>
      <c r="AD1048431" s="40" t="s">
        <v>250</v>
      </c>
      <c r="AE1048431" s="40" t="s">
        <v>251</v>
      </c>
    </row>
    <row r="1048432" spans="28:31" x14ac:dyDescent="0.25">
      <c r="AC1048432" s="40" t="s">
        <v>252</v>
      </c>
      <c r="AD1048432" s="40" t="s">
        <v>253</v>
      </c>
      <c r="AE1048432" s="40" t="s">
        <v>254</v>
      </c>
    </row>
    <row r="1048433" spans="29:33" x14ac:dyDescent="0.25">
      <c r="AC1048433" s="40" t="s">
        <v>255</v>
      </c>
      <c r="AD1048433" s="40" t="s">
        <v>256</v>
      </c>
      <c r="AE1048433" s="40" t="s">
        <v>257</v>
      </c>
    </row>
    <row r="1048434" spans="29:33" x14ac:dyDescent="0.25">
      <c r="AC1048434" s="40" t="s">
        <v>229</v>
      </c>
      <c r="AD1048434" s="40" t="s">
        <v>258</v>
      </c>
      <c r="AE1048434" s="40" t="s">
        <v>259</v>
      </c>
    </row>
    <row r="1048435" spans="29:33" x14ac:dyDescent="0.25">
      <c r="AC1048435" s="40" t="s">
        <v>260</v>
      </c>
      <c r="AD1048435" s="40" t="s">
        <v>261</v>
      </c>
      <c r="AE1048435" s="40" t="s">
        <v>262</v>
      </c>
    </row>
    <row r="1048436" spans="29:33" x14ac:dyDescent="0.25">
      <c r="AC1048436" s="40" t="s">
        <v>263</v>
      </c>
      <c r="AD1048436" s="40" t="s">
        <v>264</v>
      </c>
      <c r="AE1048436" s="40" t="s">
        <v>265</v>
      </c>
      <c r="AF1048436" s="51"/>
      <c r="AG1048436" s="51"/>
    </row>
    <row r="1048437" spans="29:33" x14ac:dyDescent="0.25">
      <c r="AC1048437" s="40" t="s">
        <v>266</v>
      </c>
      <c r="AD1048437" s="40" t="s">
        <v>230</v>
      </c>
      <c r="AE1048437" s="40" t="s">
        <v>231</v>
      </c>
    </row>
    <row r="1048438" spans="29:33" x14ac:dyDescent="0.25">
      <c r="AC1048438" s="40" t="s">
        <v>267</v>
      </c>
      <c r="AD1048438" s="40" t="s">
        <v>268</v>
      </c>
      <c r="AE1048438" s="40" t="s">
        <v>269</v>
      </c>
    </row>
    <row r="1048439" spans="29:33" x14ac:dyDescent="0.25">
      <c r="AC1048439" s="40" t="s">
        <v>270</v>
      </c>
      <c r="AD1048439" s="40" t="s">
        <v>271</v>
      </c>
      <c r="AE1048439" s="40" t="s">
        <v>272</v>
      </c>
    </row>
    <row r="1048440" spans="29:33" x14ac:dyDescent="0.25">
      <c r="AC1048440" s="40" t="s">
        <v>273</v>
      </c>
      <c r="AD1048440" s="40" t="s">
        <v>274</v>
      </c>
      <c r="AE1048440" s="40" t="s">
        <v>275</v>
      </c>
    </row>
    <row r="1048441" spans="29:33" x14ac:dyDescent="0.25">
      <c r="AC1048441" s="40" t="s">
        <v>276</v>
      </c>
      <c r="AD1048441" s="40" t="s">
        <v>277</v>
      </c>
      <c r="AE1048441" s="40" t="s">
        <v>278</v>
      </c>
    </row>
    <row r="1048442" spans="29:33" x14ac:dyDescent="0.25">
      <c r="AC1048442" s="40" t="s">
        <v>279</v>
      </c>
      <c r="AD1048442" s="40" t="s">
        <v>280</v>
      </c>
      <c r="AE1048442" s="40" t="s">
        <v>281</v>
      </c>
    </row>
    <row r="1048443" spans="29:33" x14ac:dyDescent="0.25">
      <c r="AC1048443" s="40" t="s">
        <v>282</v>
      </c>
      <c r="AD1048443" s="40" t="s">
        <v>283</v>
      </c>
      <c r="AE1048443" s="40" t="s">
        <v>284</v>
      </c>
    </row>
    <row r="1048444" spans="29:33" x14ac:dyDescent="0.25">
      <c r="AC1048444" s="40" t="s">
        <v>285</v>
      </c>
      <c r="AD1048444" s="40" t="s">
        <v>286</v>
      </c>
      <c r="AE1048444" s="40" t="s">
        <v>287</v>
      </c>
    </row>
    <row r="1048445" spans="29:33" x14ac:dyDescent="0.25">
      <c r="AC1048445" s="40" t="s">
        <v>288</v>
      </c>
      <c r="AD1048445" s="40" t="s">
        <v>289</v>
      </c>
      <c r="AE1048445" s="40" t="s">
        <v>290</v>
      </c>
    </row>
    <row r="1048446" spans="29:33" x14ac:dyDescent="0.25">
      <c r="AC1048446" s="40" t="s">
        <v>291</v>
      </c>
      <c r="AD1048446" s="40" t="s">
        <v>292</v>
      </c>
      <c r="AE1048446" s="40" t="s">
        <v>293</v>
      </c>
    </row>
    <row r="1048450" spans="11:11" x14ac:dyDescent="0.25">
      <c r="K1048450" s="40" t="s">
        <v>294</v>
      </c>
    </row>
  </sheetData>
  <sheetProtection password="DC75" sheet="1" objects="1" scenarios="1" autoFilter="0"/>
  <autoFilter ref="C5:O20" xr:uid="{00000000-0009-0000-0000-00001C000000}">
    <filterColumn colId="2" showButton="0"/>
    <filterColumn colId="3" showButton="0"/>
    <filterColumn colId="4" showButton="0"/>
    <filterColumn colId="5" showButton="0"/>
  </autoFilter>
  <sortState xmlns:xlrd2="http://schemas.microsoft.com/office/spreadsheetml/2017/richdata2" ref="AD1048555:AD1048572">
    <sortCondition ref="AD1048555:AD1048572"/>
  </sortState>
  <mergeCells count="121">
    <mergeCell ref="E6:I6"/>
    <mergeCell ref="E8:I8"/>
    <mergeCell ref="E9:I9"/>
    <mergeCell ref="E7:I7"/>
    <mergeCell ref="E21:I21"/>
    <mergeCell ref="E13:I13"/>
    <mergeCell ref="E14:I14"/>
    <mergeCell ref="E15:I15"/>
    <mergeCell ref="E10:I10"/>
    <mergeCell ref="E11:I11"/>
    <mergeCell ref="E12:I12"/>
    <mergeCell ref="E19:I19"/>
    <mergeCell ref="E20:I20"/>
    <mergeCell ref="E16:I16"/>
    <mergeCell ref="E17:I17"/>
    <mergeCell ref="E18:I18"/>
    <mergeCell ref="E28:I28"/>
    <mergeCell ref="E29:I29"/>
    <mergeCell ref="E30:I30"/>
    <mergeCell ref="E25:I25"/>
    <mergeCell ref="E26:I26"/>
    <mergeCell ref="E27:I27"/>
    <mergeCell ref="E22:I22"/>
    <mergeCell ref="E23:I23"/>
    <mergeCell ref="E24:I24"/>
    <mergeCell ref="E37:I37"/>
    <mergeCell ref="E38:I38"/>
    <mergeCell ref="E39:I39"/>
    <mergeCell ref="E34:I34"/>
    <mergeCell ref="E35:I35"/>
    <mergeCell ref="E36:I36"/>
    <mergeCell ref="E31:I31"/>
    <mergeCell ref="E32:I32"/>
    <mergeCell ref="E33:I33"/>
    <mergeCell ref="E46:I46"/>
    <mergeCell ref="E47:I47"/>
    <mergeCell ref="E48:I48"/>
    <mergeCell ref="E43:I43"/>
    <mergeCell ref="E44:I44"/>
    <mergeCell ref="E45:I45"/>
    <mergeCell ref="E40:I40"/>
    <mergeCell ref="E41:I41"/>
    <mergeCell ref="E42:I42"/>
    <mergeCell ref="E55:I55"/>
    <mergeCell ref="E56:I56"/>
    <mergeCell ref="E57:I57"/>
    <mergeCell ref="E52:I52"/>
    <mergeCell ref="E53:I53"/>
    <mergeCell ref="E54:I54"/>
    <mergeCell ref="E49:I49"/>
    <mergeCell ref="E50:I50"/>
    <mergeCell ref="E51:I51"/>
    <mergeCell ref="E64:I64"/>
    <mergeCell ref="E65:I65"/>
    <mergeCell ref="E66:I66"/>
    <mergeCell ref="E61:I61"/>
    <mergeCell ref="E62:I62"/>
    <mergeCell ref="E63:I63"/>
    <mergeCell ref="E58:I58"/>
    <mergeCell ref="E59:I59"/>
    <mergeCell ref="E60:I60"/>
    <mergeCell ref="E73:I73"/>
    <mergeCell ref="E74:I74"/>
    <mergeCell ref="E75:I75"/>
    <mergeCell ref="E70:I70"/>
    <mergeCell ref="E71:I71"/>
    <mergeCell ref="E72:I72"/>
    <mergeCell ref="E67:I67"/>
    <mergeCell ref="E68:I68"/>
    <mergeCell ref="E69:I69"/>
    <mergeCell ref="E82:I82"/>
    <mergeCell ref="E83:I83"/>
    <mergeCell ref="E84:I84"/>
    <mergeCell ref="E79:I79"/>
    <mergeCell ref="E80:I80"/>
    <mergeCell ref="E81:I81"/>
    <mergeCell ref="E76:I76"/>
    <mergeCell ref="E77:I77"/>
    <mergeCell ref="E78:I78"/>
    <mergeCell ref="E91:I91"/>
    <mergeCell ref="E92:I92"/>
    <mergeCell ref="E93:I93"/>
    <mergeCell ref="E88:I88"/>
    <mergeCell ref="E89:I89"/>
    <mergeCell ref="E90:I90"/>
    <mergeCell ref="E85:I85"/>
    <mergeCell ref="E86:I86"/>
    <mergeCell ref="E87:I87"/>
    <mergeCell ref="E100:I100"/>
    <mergeCell ref="E101:I101"/>
    <mergeCell ref="E102:I102"/>
    <mergeCell ref="E97:I97"/>
    <mergeCell ref="E98:I98"/>
    <mergeCell ref="E99:I99"/>
    <mergeCell ref="E94:I94"/>
    <mergeCell ref="E95:I95"/>
    <mergeCell ref="E96:I96"/>
    <mergeCell ref="E124:I124"/>
    <mergeCell ref="E125:I125"/>
    <mergeCell ref="C3:P3"/>
    <mergeCell ref="E121:I121"/>
    <mergeCell ref="E122:I122"/>
    <mergeCell ref="E123:I123"/>
    <mergeCell ref="E118:I118"/>
    <mergeCell ref="E119:I119"/>
    <mergeCell ref="E120:I120"/>
    <mergeCell ref="E115:I115"/>
    <mergeCell ref="E116:I116"/>
    <mergeCell ref="E117:I117"/>
    <mergeCell ref="E112:I112"/>
    <mergeCell ref="E113:I113"/>
    <mergeCell ref="E114:I114"/>
    <mergeCell ref="E109:I109"/>
    <mergeCell ref="E110:I110"/>
    <mergeCell ref="E111:I111"/>
    <mergeCell ref="E106:I106"/>
    <mergeCell ref="E107:I107"/>
    <mergeCell ref="E108:I108"/>
    <mergeCell ref="E103:I103"/>
    <mergeCell ref="E104:I104"/>
    <mergeCell ref="E105:I105"/>
  </mergeCells>
  <conditionalFormatting sqref="J6:K125">
    <cfRule type="containsText" dxfId="1" priority="2" operator="containsText" text="PRIORIZAR">
      <formula>NOT(ISERROR(SEARCH("PRIORIZAR",J6)))</formula>
    </cfRule>
  </conditionalFormatting>
  <conditionalFormatting sqref="K6:K125">
    <cfRule type="containsText" dxfId="0" priority="1" operator="containsText" text="AGILIZAR">
      <formula>NOT(ISERROR(SEARCH("AGILIZAR",K6)))</formula>
    </cfRule>
  </conditionalFormatting>
  <dataValidations count="4">
    <dataValidation type="list" showInputMessage="1" showErrorMessage="1" sqref="M6:M125" xr:uid="{00000000-0002-0000-1C00-000000000000}">
      <formula1>$AC$1048429:$AC$1048447</formula1>
    </dataValidation>
    <dataValidation type="list" allowBlank="1" showInputMessage="1" showErrorMessage="1" sqref="N6:N125" xr:uid="{00000000-0002-0000-1C00-000001000000}">
      <formula1>$AD$1048429:$AD$1048447</formula1>
    </dataValidation>
    <dataValidation type="list" allowBlank="1" showInputMessage="1" showErrorMessage="1" sqref="O6:O125" xr:uid="{00000000-0002-0000-1C00-000002000000}">
      <formula1>$AE$1048429:$AE$1048447</formula1>
    </dataValidation>
    <dataValidation type="list" showInputMessage="1" showErrorMessage="1" sqref="L6:L125" xr:uid="{00000000-0002-0000-1C00-000003000000}">
      <formula1>$AB$1048429:$AB$1048432</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DIAGNÓSTICO DE MERCADEO</vt:lpstr>
      <vt:lpstr>Hoja4</vt:lpstr>
      <vt:lpstr>Hoja7</vt:lpstr>
      <vt:lpstr>Hoja8</vt:lpstr>
      <vt:lpstr>Hoja9</vt:lpstr>
      <vt:lpstr>Hoja10</vt:lpstr>
      <vt:lpstr>Hoja11</vt:lpstr>
      <vt:lpstr>Hoja16</vt:lpstr>
      <vt:lpstr>Instrucciones</vt:lpstr>
      <vt:lpstr>Planeaciòn de Mercadeo</vt:lpstr>
      <vt:lpstr>Gestiòn de Mercadeo</vt:lpstr>
      <vt:lpstr>Gestiòn de Ventas</vt:lpstr>
      <vt:lpstr>Gestiòn Servicio al Cliente</vt:lpstr>
      <vt:lpstr>TIPO DE EMPRESA</vt:lpstr>
      <vt:lpstr>A</vt:lpstr>
      <vt:lpstr>B</vt:lpstr>
      <vt:lpstr>C</vt:lpstr>
      <vt:lpstr>D</vt:lpstr>
      <vt:lpstr>Empresas con Ptos de Venta</vt:lpstr>
      <vt:lpstr>Empresas Comercializadoras</vt:lpstr>
      <vt:lpstr>Empresas Productoras</vt:lpstr>
      <vt:lpstr>Empresas de Servicios</vt:lpstr>
      <vt:lpstr>Analisis de Resultados</vt:lpstr>
      <vt:lpstr>Gráfica de Resultados</vt:lpstr>
      <vt:lpstr>DEFICIENTE</vt:lpstr>
      <vt:lpstr>REGULAR</vt:lpstr>
      <vt:lpstr>BUENO</vt:lpstr>
      <vt:lpstr>EXCELENTE</vt:lpstr>
      <vt:lpstr>PLAN DE MEJORAMIENTO</vt:lpstr>
    </vt:vector>
  </TitlesOfParts>
  <Manager/>
  <Company>Estrategas en Mercadeo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Fernando Rubiano</dc:creator>
  <cp:keywords/>
  <dc:description/>
  <cp:lastModifiedBy>RUBIANO ESPINOSA JAVIER FERNANDO</cp:lastModifiedBy>
  <cp:revision/>
  <dcterms:created xsi:type="dcterms:W3CDTF">2013-07-23T20:36:51Z</dcterms:created>
  <dcterms:modified xsi:type="dcterms:W3CDTF">2025-04-22T03:45:21Z</dcterms:modified>
  <cp:category/>
  <cp:contentStatus/>
</cp:coreProperties>
</file>