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77386cc76d7680/Desktop/Work/Website/Precision Books Advisory/Store/3 Statement Financial Model/"/>
    </mc:Choice>
  </mc:AlternateContent>
  <xr:revisionPtr revIDLastSave="1" documentId="8_{0146DB79-2B94-4420-9B07-0504B6164B01}" xr6:coauthVersionLast="47" xr6:coauthVersionMax="47" xr10:uidLastSave="{0970D5F5-CEFD-4BE4-8239-0727884491AF}"/>
  <bookViews>
    <workbookView xWindow="-108" yWindow="-108" windowWidth="23256" windowHeight="13896" xr2:uid="{9B8B582E-E15D-4846-BBA5-BC710BAC2560}"/>
  </bookViews>
  <sheets>
    <sheet name="Metric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J67" i="1"/>
  <c r="I67" i="1"/>
  <c r="G67" i="1"/>
  <c r="F67" i="1"/>
  <c r="E67" i="1"/>
  <c r="D67" i="1"/>
  <c r="C67" i="1"/>
  <c r="B67" i="1"/>
  <c r="K66" i="1"/>
  <c r="J66" i="1"/>
  <c r="I66" i="1"/>
  <c r="G66" i="1"/>
  <c r="F66" i="1"/>
  <c r="E66" i="1"/>
  <c r="D66" i="1"/>
  <c r="C66" i="1"/>
  <c r="B66" i="1"/>
  <c r="K65" i="1"/>
  <c r="J65" i="1"/>
  <c r="I65" i="1"/>
  <c r="G65" i="1"/>
  <c r="F65" i="1"/>
  <c r="E65" i="1"/>
  <c r="D65" i="1"/>
  <c r="C65" i="1"/>
  <c r="B65" i="1" s="1"/>
  <c r="K64" i="1"/>
  <c r="J64" i="1"/>
  <c r="I64" i="1"/>
  <c r="G64" i="1"/>
  <c r="F64" i="1"/>
  <c r="E64" i="1"/>
  <c r="D64" i="1"/>
  <c r="C64" i="1"/>
  <c r="B64" i="1"/>
  <c r="K63" i="1"/>
  <c r="J63" i="1"/>
  <c r="I63" i="1"/>
  <c r="G63" i="1"/>
  <c r="F63" i="1"/>
  <c r="E63" i="1"/>
  <c r="D63" i="1"/>
  <c r="C63" i="1"/>
  <c r="B63" i="1" s="1"/>
  <c r="K62" i="1"/>
  <c r="J62" i="1"/>
  <c r="I62" i="1"/>
  <c r="G62" i="1"/>
  <c r="F62" i="1"/>
  <c r="E62" i="1"/>
  <c r="D62" i="1"/>
  <c r="C62" i="1"/>
  <c r="B62" i="1" s="1"/>
  <c r="K61" i="1"/>
  <c r="J61" i="1"/>
  <c r="I61" i="1"/>
  <c r="G61" i="1"/>
  <c r="F61" i="1"/>
  <c r="E61" i="1"/>
  <c r="D61" i="1"/>
  <c r="C61" i="1"/>
  <c r="B61" i="1"/>
  <c r="K60" i="1"/>
  <c r="J60" i="1"/>
  <c r="I60" i="1"/>
  <c r="G60" i="1"/>
  <c r="F60" i="1"/>
  <c r="E60" i="1"/>
  <c r="D60" i="1"/>
  <c r="C60" i="1"/>
  <c r="B60" i="1"/>
  <c r="K59" i="1"/>
  <c r="J59" i="1"/>
  <c r="I59" i="1"/>
  <c r="G59" i="1"/>
  <c r="F59" i="1"/>
  <c r="E59" i="1"/>
  <c r="D59" i="1"/>
  <c r="C59" i="1"/>
  <c r="B59" i="1"/>
  <c r="K58" i="1"/>
  <c r="J58" i="1"/>
  <c r="I58" i="1"/>
  <c r="G58" i="1"/>
  <c r="F58" i="1"/>
  <c r="E58" i="1"/>
  <c r="D58" i="1"/>
  <c r="C58" i="1"/>
  <c r="B58" i="1"/>
  <c r="K57" i="1"/>
  <c r="J57" i="1"/>
  <c r="I57" i="1"/>
  <c r="G57" i="1"/>
  <c r="F57" i="1"/>
  <c r="E57" i="1"/>
  <c r="D57" i="1"/>
  <c r="C57" i="1"/>
  <c r="B57" i="1" s="1"/>
  <c r="K56" i="1"/>
  <c r="J56" i="1"/>
  <c r="I56" i="1"/>
  <c r="G56" i="1"/>
  <c r="F56" i="1"/>
  <c r="E56" i="1"/>
  <c r="D56" i="1"/>
  <c r="C56" i="1"/>
  <c r="B56" i="1"/>
  <c r="K55" i="1"/>
  <c r="J55" i="1"/>
  <c r="I55" i="1"/>
  <c r="G55" i="1"/>
  <c r="F55" i="1"/>
  <c r="E55" i="1"/>
  <c r="D55" i="1"/>
  <c r="C55" i="1"/>
  <c r="B55" i="1" s="1"/>
  <c r="K54" i="1"/>
  <c r="J54" i="1"/>
  <c r="I54" i="1"/>
  <c r="G54" i="1"/>
  <c r="F54" i="1"/>
  <c r="E54" i="1"/>
  <c r="D54" i="1"/>
  <c r="C54" i="1"/>
  <c r="B54" i="1"/>
  <c r="K53" i="1"/>
  <c r="J53" i="1"/>
  <c r="I53" i="1"/>
  <c r="G53" i="1"/>
  <c r="F53" i="1"/>
  <c r="E53" i="1"/>
  <c r="D53" i="1"/>
  <c r="C53" i="1"/>
  <c r="B53" i="1"/>
  <c r="K52" i="1"/>
  <c r="J52" i="1"/>
  <c r="I52" i="1"/>
  <c r="G52" i="1"/>
  <c r="F52" i="1"/>
  <c r="E52" i="1"/>
  <c r="D52" i="1"/>
  <c r="C52" i="1"/>
  <c r="B52" i="1" s="1"/>
  <c r="K51" i="1"/>
  <c r="J51" i="1"/>
  <c r="I51" i="1"/>
  <c r="G51" i="1"/>
  <c r="F51" i="1"/>
  <c r="E51" i="1"/>
  <c r="D51" i="1"/>
  <c r="C51" i="1"/>
  <c r="B51" i="1"/>
  <c r="K50" i="1"/>
  <c r="J50" i="1"/>
  <c r="I50" i="1"/>
  <c r="G50" i="1"/>
  <c r="F50" i="1"/>
  <c r="E50" i="1"/>
  <c r="D50" i="1"/>
  <c r="C50" i="1"/>
  <c r="B50" i="1"/>
  <c r="K49" i="1"/>
  <c r="J49" i="1"/>
  <c r="I49" i="1"/>
  <c r="G49" i="1"/>
  <c r="F49" i="1"/>
  <c r="E49" i="1"/>
  <c r="D49" i="1"/>
  <c r="C49" i="1"/>
  <c r="B49" i="1"/>
  <c r="K48" i="1"/>
  <c r="J48" i="1"/>
  <c r="I48" i="1"/>
  <c r="G48" i="1"/>
  <c r="F48" i="1"/>
  <c r="E48" i="1"/>
  <c r="D48" i="1"/>
  <c r="C48" i="1"/>
  <c r="B48" i="1"/>
  <c r="K47" i="1"/>
  <c r="J47" i="1"/>
  <c r="I47" i="1"/>
  <c r="G47" i="1"/>
  <c r="F47" i="1"/>
  <c r="E47" i="1"/>
  <c r="D47" i="1"/>
  <c r="C47" i="1"/>
  <c r="B47" i="1" s="1"/>
  <c r="K46" i="1"/>
  <c r="J46" i="1"/>
  <c r="I46" i="1"/>
  <c r="G46" i="1"/>
  <c r="F46" i="1"/>
  <c r="E46" i="1"/>
  <c r="D46" i="1"/>
  <c r="C46" i="1"/>
  <c r="B46" i="1" s="1"/>
  <c r="K45" i="1"/>
  <c r="J45" i="1"/>
  <c r="I45" i="1"/>
  <c r="G45" i="1"/>
  <c r="F45" i="1"/>
  <c r="E45" i="1"/>
  <c r="D45" i="1"/>
  <c r="C45" i="1"/>
  <c r="B45" i="1"/>
  <c r="K44" i="1"/>
  <c r="J44" i="1"/>
  <c r="I44" i="1"/>
  <c r="G44" i="1"/>
  <c r="F44" i="1"/>
  <c r="E44" i="1"/>
  <c r="D44" i="1"/>
  <c r="C44" i="1"/>
  <c r="B44" i="1" s="1"/>
  <c r="K43" i="1"/>
  <c r="J43" i="1"/>
  <c r="I43" i="1"/>
  <c r="G43" i="1"/>
  <c r="F43" i="1"/>
  <c r="E43" i="1"/>
  <c r="D43" i="1"/>
  <c r="C43" i="1"/>
  <c r="B43" i="1"/>
  <c r="K42" i="1"/>
  <c r="J42" i="1"/>
  <c r="I42" i="1"/>
  <c r="G42" i="1"/>
  <c r="F42" i="1"/>
  <c r="E42" i="1"/>
  <c r="D42" i="1"/>
  <c r="C42" i="1"/>
  <c r="B42" i="1"/>
  <c r="K41" i="1"/>
  <c r="J41" i="1"/>
  <c r="I41" i="1"/>
  <c r="G41" i="1"/>
  <c r="F41" i="1"/>
  <c r="E41" i="1"/>
  <c r="D41" i="1"/>
  <c r="C41" i="1"/>
  <c r="B41" i="1"/>
  <c r="K40" i="1"/>
  <c r="J40" i="1"/>
  <c r="I40" i="1"/>
  <c r="G40" i="1"/>
  <c r="F40" i="1"/>
  <c r="E40" i="1"/>
  <c r="D40" i="1"/>
  <c r="C40" i="1"/>
  <c r="B40" i="1"/>
  <c r="K39" i="1"/>
  <c r="J39" i="1"/>
  <c r="H39" i="1" s="1"/>
  <c r="I39" i="1"/>
  <c r="G39" i="1"/>
  <c r="F39" i="1"/>
  <c r="E39" i="1"/>
  <c r="D39" i="1"/>
  <c r="C39" i="1"/>
  <c r="B39" i="1" s="1"/>
  <c r="K38" i="1"/>
  <c r="J38" i="1"/>
  <c r="I38" i="1"/>
  <c r="H38" i="1"/>
  <c r="G38" i="1"/>
  <c r="F38" i="1"/>
  <c r="E38" i="1"/>
  <c r="D38" i="1"/>
  <c r="C38" i="1"/>
  <c r="B38" i="1"/>
  <c r="K37" i="1"/>
  <c r="J37" i="1"/>
  <c r="H37" i="1" s="1"/>
  <c r="I37" i="1"/>
  <c r="G37" i="1"/>
  <c r="F37" i="1"/>
  <c r="E37" i="1"/>
  <c r="D37" i="1"/>
  <c r="C37" i="1"/>
  <c r="B37" i="1"/>
  <c r="K36" i="1"/>
  <c r="J36" i="1"/>
  <c r="H36" i="1" s="1"/>
  <c r="I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 s="1"/>
  <c r="K34" i="1"/>
  <c r="J34" i="1"/>
  <c r="H34" i="1" s="1"/>
  <c r="I34" i="1"/>
  <c r="G34" i="1"/>
  <c r="F34" i="1"/>
  <c r="E34" i="1"/>
  <c r="D34" i="1"/>
  <c r="C34" i="1"/>
  <c r="B34" i="1" s="1"/>
  <c r="K33" i="1"/>
  <c r="J33" i="1"/>
  <c r="H33" i="1" s="1"/>
  <c r="I33" i="1"/>
  <c r="G33" i="1"/>
  <c r="F33" i="1"/>
  <c r="E33" i="1"/>
  <c r="D33" i="1"/>
  <c r="C33" i="1"/>
  <c r="B33" i="1"/>
  <c r="K32" i="1"/>
  <c r="J32" i="1"/>
  <c r="H32" i="1" s="1"/>
  <c r="I32" i="1"/>
  <c r="G32" i="1"/>
  <c r="F32" i="1"/>
  <c r="E32" i="1"/>
  <c r="D32" i="1"/>
  <c r="C32" i="1"/>
  <c r="B32" i="1"/>
  <c r="K31" i="1"/>
  <c r="J31" i="1"/>
  <c r="H31" i="1" s="1"/>
  <c r="I31" i="1"/>
  <c r="G31" i="1"/>
  <c r="F31" i="1"/>
  <c r="E31" i="1"/>
  <c r="D31" i="1"/>
  <c r="C31" i="1"/>
  <c r="B31" i="1" s="1"/>
  <c r="K30" i="1"/>
  <c r="J30" i="1"/>
  <c r="H30" i="1" s="1"/>
  <c r="I30" i="1"/>
  <c r="G30" i="1"/>
  <c r="F30" i="1"/>
  <c r="E30" i="1"/>
  <c r="D30" i="1"/>
  <c r="C30" i="1"/>
  <c r="B30" i="1" s="1"/>
  <c r="K29" i="1"/>
  <c r="J29" i="1"/>
  <c r="H29" i="1" s="1"/>
  <c r="I29" i="1"/>
  <c r="G29" i="1"/>
  <c r="F29" i="1"/>
  <c r="E29" i="1"/>
  <c r="D29" i="1"/>
  <c r="C29" i="1"/>
  <c r="B29" i="1" s="1"/>
  <c r="K28" i="1"/>
  <c r="J28" i="1"/>
  <c r="I28" i="1"/>
  <c r="H28" i="1"/>
  <c r="G28" i="1"/>
  <c r="F28" i="1"/>
  <c r="E28" i="1"/>
  <c r="D28" i="1"/>
  <c r="C28" i="1"/>
  <c r="B28" i="1"/>
  <c r="K27" i="1"/>
  <c r="J27" i="1"/>
  <c r="H27" i="1" s="1"/>
  <c r="I27" i="1"/>
  <c r="G27" i="1"/>
  <c r="F27" i="1"/>
  <c r="E27" i="1"/>
  <c r="D27" i="1"/>
  <c r="C27" i="1"/>
  <c r="B27" i="1" s="1"/>
  <c r="K26" i="1"/>
  <c r="J26" i="1"/>
  <c r="I26" i="1"/>
  <c r="H26" i="1"/>
  <c r="G26" i="1"/>
  <c r="F26" i="1"/>
  <c r="E26" i="1"/>
  <c r="D26" i="1"/>
  <c r="C26" i="1"/>
  <c r="B26" i="1" s="1"/>
  <c r="K25" i="1"/>
  <c r="J25" i="1"/>
  <c r="H25" i="1" s="1"/>
  <c r="I25" i="1"/>
  <c r="G25" i="1"/>
  <c r="F25" i="1"/>
  <c r="E25" i="1"/>
  <c r="D25" i="1"/>
  <c r="C25" i="1"/>
  <c r="B25" i="1"/>
  <c r="K24" i="1"/>
  <c r="J24" i="1"/>
  <c r="H24" i="1" s="1"/>
  <c r="I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 s="1"/>
  <c r="K22" i="1"/>
  <c r="J22" i="1"/>
  <c r="I22" i="1"/>
  <c r="H22" i="1"/>
  <c r="G22" i="1"/>
  <c r="F22" i="1"/>
  <c r="E22" i="1"/>
  <c r="D22" i="1"/>
  <c r="C22" i="1"/>
  <c r="B22" i="1"/>
  <c r="K21" i="1"/>
  <c r="J21" i="1"/>
  <c r="H21" i="1" s="1"/>
  <c r="I21" i="1"/>
  <c r="G21" i="1"/>
  <c r="F21" i="1"/>
  <c r="E21" i="1"/>
  <c r="D21" i="1"/>
  <c r="C21" i="1"/>
  <c r="B21" i="1"/>
  <c r="K20" i="1"/>
  <c r="J20" i="1"/>
  <c r="H20" i="1" s="1"/>
  <c r="I20" i="1"/>
  <c r="G20" i="1"/>
  <c r="F20" i="1"/>
  <c r="E20" i="1"/>
  <c r="D20" i="1"/>
  <c r="C20" i="1"/>
  <c r="B20" i="1" s="1"/>
  <c r="K19" i="1"/>
  <c r="J19" i="1"/>
  <c r="H19" i="1" s="1"/>
  <c r="I19" i="1"/>
  <c r="G19" i="1"/>
  <c r="F19" i="1"/>
  <c r="E19" i="1"/>
  <c r="D19" i="1"/>
  <c r="C19" i="1"/>
  <c r="B19" i="1"/>
  <c r="K18" i="1"/>
  <c r="J18" i="1"/>
  <c r="H18" i="1" s="1"/>
  <c r="I18" i="1"/>
  <c r="G18" i="1"/>
  <c r="F18" i="1"/>
  <c r="E18" i="1"/>
  <c r="D18" i="1"/>
  <c r="C18" i="1"/>
  <c r="B18" i="1"/>
  <c r="K17" i="1"/>
  <c r="J17" i="1"/>
  <c r="H17" i="1" s="1"/>
  <c r="I17" i="1"/>
  <c r="G17" i="1"/>
  <c r="F17" i="1"/>
  <c r="E17" i="1"/>
  <c r="D17" i="1"/>
  <c r="C17" i="1"/>
  <c r="B17" i="1"/>
  <c r="K16" i="1"/>
  <c r="J16" i="1"/>
  <c r="H16" i="1" s="1"/>
  <c r="I16" i="1"/>
  <c r="G16" i="1"/>
  <c r="F16" i="1"/>
  <c r="E16" i="1"/>
  <c r="D16" i="1"/>
  <c r="C16" i="1"/>
  <c r="B16" i="1"/>
  <c r="K15" i="1"/>
  <c r="J15" i="1"/>
  <c r="H15" i="1" s="1"/>
  <c r="I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 s="1"/>
  <c r="K12" i="1"/>
  <c r="J12" i="1"/>
  <c r="I12" i="1"/>
  <c r="H12" i="1"/>
  <c r="G12" i="1"/>
  <c r="F12" i="1"/>
  <c r="E12" i="1"/>
  <c r="D12" i="1"/>
  <c r="C12" i="1"/>
  <c r="B12" i="1" s="1"/>
  <c r="K11" i="1"/>
  <c r="J11" i="1"/>
  <c r="H11" i="1" s="1"/>
  <c r="I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 s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H7" i="1" s="1"/>
  <c r="I7" i="1"/>
  <c r="G7" i="1"/>
  <c r="F7" i="1"/>
  <c r="E7" i="1"/>
  <c r="D7" i="1"/>
  <c r="C7" i="1"/>
  <c r="B7" i="1"/>
  <c r="K6" i="1"/>
  <c r="J6" i="1"/>
  <c r="H6" i="1" s="1"/>
  <c r="I6" i="1"/>
  <c r="G6" i="1"/>
  <c r="F6" i="1"/>
  <c r="E6" i="1"/>
  <c r="D6" i="1"/>
  <c r="C6" i="1"/>
  <c r="B6" i="1" s="1"/>
  <c r="K5" i="1"/>
  <c r="J5" i="1"/>
  <c r="H5" i="1" s="1"/>
  <c r="I5" i="1"/>
  <c r="G5" i="1"/>
  <c r="F5" i="1"/>
  <c r="E5" i="1"/>
  <c r="D5" i="1"/>
  <c r="C5" i="1"/>
  <c r="B5" i="1"/>
  <c r="K4" i="1"/>
  <c r="J4" i="1"/>
  <c r="H4" i="1" s="1"/>
  <c r="I4" i="1"/>
  <c r="G4" i="1"/>
  <c r="F4" i="1"/>
  <c r="E4" i="1"/>
  <c r="D4" i="1"/>
  <c r="C4" i="1"/>
  <c r="B4" i="1" s="1"/>
</calcChain>
</file>

<file path=xl/sharedStrings.xml><?xml version="1.0" encoding="utf-8"?>
<sst xmlns="http://schemas.openxmlformats.org/spreadsheetml/2006/main" count="48" uniqueCount="48">
  <si>
    <t>Metrics</t>
  </si>
  <si>
    <t>Month</t>
  </si>
  <si>
    <t>ARR</t>
  </si>
  <si>
    <t>MRR</t>
  </si>
  <si>
    <t>ARPU</t>
  </si>
  <si>
    <t>Gross Margin %</t>
  </si>
  <si>
    <t>Operating Margin %</t>
  </si>
  <si>
    <t>Net Margin %</t>
  </si>
  <si>
    <t>Cash Runway (months)</t>
  </si>
  <si>
    <t>Burn Rate</t>
  </si>
  <si>
    <t>Loan Balance</t>
  </si>
  <si>
    <t>Deferred Revenue</t>
  </si>
  <si>
    <t>Jan-2025</t>
  </si>
  <si>
    <t>Feb-2025</t>
  </si>
  <si>
    <t>Mar-2025</t>
  </si>
  <si>
    <t>Apr-2025</t>
  </si>
  <si>
    <t>May-2025</t>
  </si>
  <si>
    <t>Jun-2025</t>
  </si>
  <si>
    <t>Jul-2025</t>
  </si>
  <si>
    <t>Aug-2025</t>
  </si>
  <si>
    <t>Sep-2025</t>
  </si>
  <si>
    <t>Oct-2025</t>
  </si>
  <si>
    <t>Nov-2025</t>
  </si>
  <si>
    <t>Dec-2025</t>
  </si>
  <si>
    <t>Jan-2026</t>
  </si>
  <si>
    <t>Feb-2026</t>
  </si>
  <si>
    <t>Mar-2026</t>
  </si>
  <si>
    <t>Apr-2026</t>
  </si>
  <si>
    <t>May-2026</t>
  </si>
  <si>
    <t>Jun-2026</t>
  </si>
  <si>
    <t>Jul-2026</t>
  </si>
  <si>
    <t>Aug-2026</t>
  </si>
  <si>
    <t>Sep-2026</t>
  </si>
  <si>
    <t>Oct-2026</t>
  </si>
  <si>
    <t>Nov-2026</t>
  </si>
  <si>
    <t>Dec-2026</t>
  </si>
  <si>
    <t>Jan-2027</t>
  </si>
  <si>
    <t>Feb-2027</t>
  </si>
  <si>
    <t>Mar-2027</t>
  </si>
  <si>
    <t>Apr-2027</t>
  </si>
  <si>
    <t>May-2027</t>
  </si>
  <si>
    <t>Jun-2027</t>
  </si>
  <si>
    <t>Jul-2027</t>
  </si>
  <si>
    <t>Aug-2027</t>
  </si>
  <si>
    <t>Sep-2027</t>
  </si>
  <si>
    <t>Oct-2027</t>
  </si>
  <si>
    <t>Nov-2027</t>
  </si>
  <si>
    <t>Dec-2027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</si>
</sst>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">
    <xf numFmtId="0" fontId="0" fillId="0" borderId="0" xfId="0"/>
    <xf numFmtId="0" fontId="1" fillId="0" borderId="1" xfId="1" applyAlignment="1">
      <alignment horizontal="center"/>
    </xf>
    <xf numFmtId="0" fontId="0" fillId="0" borderId="1" xfId="0" applyBorder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077386cc76d7680/Desktop/Work/Website/Precision%20Books%20Advisory/Store/3%20Statement%20Financial%20Model/3%20Statement%20Financial%20Model%20Workbook.xlsx" TargetMode="External"/><Relationship Id="rId1" Type="http://schemas.openxmlformats.org/officeDocument/2006/relationships/externalLinkPath" Target="3%20Statement%20Financial%20Mode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aS_Revenue_Model"/>
      <sheetName val="Operating_Expenses_Model"/>
      <sheetName val="Income_Statement__P_L_"/>
      <sheetName val="Debt Module"/>
      <sheetName val="Balance Sheet"/>
      <sheetName val="Cash Flow Statement"/>
      <sheetName val="Key Metrics"/>
      <sheetName val="Assumptions"/>
      <sheetName val="Dashboard"/>
    </sheetNames>
    <sheetDataSet>
      <sheetData sheetId="0">
        <row r="4">
          <cell r="B4">
            <v>54</v>
          </cell>
          <cell r="E4">
            <v>5000</v>
          </cell>
        </row>
        <row r="5">
          <cell r="B5">
            <v>58</v>
          </cell>
          <cell r="E5">
            <v>10000</v>
          </cell>
        </row>
        <row r="6">
          <cell r="B6">
            <v>62</v>
          </cell>
          <cell r="E6">
            <v>15000</v>
          </cell>
        </row>
        <row r="7">
          <cell r="B7">
            <v>66</v>
          </cell>
          <cell r="E7">
            <v>20000</v>
          </cell>
        </row>
        <row r="8">
          <cell r="B8">
            <v>69</v>
          </cell>
          <cell r="E8">
            <v>25000</v>
          </cell>
        </row>
        <row r="9">
          <cell r="B9">
            <v>73</v>
          </cell>
          <cell r="E9">
            <v>30000</v>
          </cell>
        </row>
        <row r="10">
          <cell r="B10">
            <v>76</v>
          </cell>
          <cell r="E10">
            <v>35000</v>
          </cell>
        </row>
        <row r="11">
          <cell r="B11">
            <v>80</v>
          </cell>
          <cell r="E11">
            <v>40000</v>
          </cell>
        </row>
        <row r="12">
          <cell r="B12">
            <v>83</v>
          </cell>
          <cell r="E12">
            <v>45000</v>
          </cell>
        </row>
        <row r="13">
          <cell r="B13">
            <v>87</v>
          </cell>
          <cell r="E13">
            <v>50000</v>
          </cell>
        </row>
        <row r="14">
          <cell r="B14">
            <v>90</v>
          </cell>
          <cell r="E14">
            <v>55000</v>
          </cell>
        </row>
        <row r="15">
          <cell r="B15">
            <v>93</v>
          </cell>
          <cell r="E15">
            <v>60000</v>
          </cell>
        </row>
        <row r="16">
          <cell r="B16">
            <v>96</v>
          </cell>
          <cell r="E16">
            <v>60000</v>
          </cell>
        </row>
        <row r="17">
          <cell r="B17">
            <v>99</v>
          </cell>
          <cell r="E17">
            <v>60000</v>
          </cell>
        </row>
        <row r="18">
          <cell r="B18">
            <v>102</v>
          </cell>
          <cell r="E18">
            <v>60000</v>
          </cell>
        </row>
        <row r="19">
          <cell r="B19">
            <v>105</v>
          </cell>
          <cell r="E19">
            <v>60000</v>
          </cell>
        </row>
        <row r="20">
          <cell r="B20">
            <v>108</v>
          </cell>
          <cell r="E20">
            <v>60000</v>
          </cell>
        </row>
        <row r="21">
          <cell r="B21">
            <v>111</v>
          </cell>
          <cell r="E21">
            <v>60000</v>
          </cell>
        </row>
        <row r="22">
          <cell r="B22">
            <v>114</v>
          </cell>
          <cell r="E22">
            <v>60000</v>
          </cell>
        </row>
        <row r="23">
          <cell r="B23">
            <v>116</v>
          </cell>
          <cell r="E23">
            <v>60000</v>
          </cell>
        </row>
        <row r="24">
          <cell r="B24">
            <v>119</v>
          </cell>
          <cell r="E24">
            <v>60000</v>
          </cell>
        </row>
        <row r="25">
          <cell r="B25">
            <v>122</v>
          </cell>
          <cell r="E25">
            <v>60000</v>
          </cell>
        </row>
        <row r="26">
          <cell r="B26">
            <v>124</v>
          </cell>
          <cell r="E26">
            <v>60000</v>
          </cell>
        </row>
        <row r="27">
          <cell r="B27">
            <v>127</v>
          </cell>
          <cell r="E27">
            <v>60000</v>
          </cell>
        </row>
        <row r="28">
          <cell r="B28">
            <v>129</v>
          </cell>
          <cell r="E28">
            <v>60000</v>
          </cell>
        </row>
        <row r="29">
          <cell r="B29">
            <v>132</v>
          </cell>
          <cell r="E29">
            <v>60000</v>
          </cell>
        </row>
        <row r="30">
          <cell r="B30">
            <v>134</v>
          </cell>
          <cell r="E30">
            <v>60000</v>
          </cell>
        </row>
        <row r="31">
          <cell r="B31">
            <v>136</v>
          </cell>
          <cell r="E31">
            <v>60000</v>
          </cell>
        </row>
        <row r="32">
          <cell r="B32">
            <v>139</v>
          </cell>
          <cell r="E32">
            <v>60000</v>
          </cell>
        </row>
        <row r="33">
          <cell r="B33">
            <v>141</v>
          </cell>
          <cell r="E33">
            <v>60000</v>
          </cell>
        </row>
        <row r="34">
          <cell r="B34">
            <v>143</v>
          </cell>
          <cell r="E34">
            <v>60000</v>
          </cell>
        </row>
        <row r="35">
          <cell r="B35">
            <v>145</v>
          </cell>
          <cell r="E35">
            <v>60000</v>
          </cell>
        </row>
        <row r="36">
          <cell r="B36">
            <v>147</v>
          </cell>
          <cell r="E36">
            <v>60000</v>
          </cell>
        </row>
        <row r="37">
          <cell r="B37">
            <v>149</v>
          </cell>
          <cell r="E37">
            <v>60000</v>
          </cell>
        </row>
        <row r="38">
          <cell r="B38">
            <v>151</v>
          </cell>
          <cell r="E38">
            <v>60000</v>
          </cell>
        </row>
        <row r="39">
          <cell r="B39">
            <v>153</v>
          </cell>
          <cell r="E39">
            <v>60000</v>
          </cell>
        </row>
      </sheetData>
      <sheetData sheetId="1">
        <row r="4">
          <cell r="C4">
            <v>18000</v>
          </cell>
        </row>
      </sheetData>
      <sheetData sheetId="2">
        <row r="4">
          <cell r="B4">
            <v>5000</v>
          </cell>
          <cell r="C4">
            <v>18000</v>
          </cell>
          <cell r="G4">
            <v>-75400</v>
          </cell>
          <cell r="M4">
            <v>-77400</v>
          </cell>
        </row>
        <row r="5">
          <cell r="B5">
            <v>10000</v>
          </cell>
          <cell r="C5">
            <v>21000</v>
          </cell>
          <cell r="G5">
            <v>-82160</v>
          </cell>
          <cell r="M5">
            <v>-84160</v>
          </cell>
        </row>
        <row r="6">
          <cell r="B6">
            <v>15000</v>
          </cell>
          <cell r="C6">
            <v>24000</v>
          </cell>
          <cell r="G6">
            <v>-88920</v>
          </cell>
          <cell r="M6">
            <v>-90920</v>
          </cell>
        </row>
        <row r="7">
          <cell r="B7">
            <v>20000</v>
          </cell>
          <cell r="C7">
            <v>27000</v>
          </cell>
          <cell r="G7">
            <v>-95680</v>
          </cell>
          <cell r="M7">
            <v>-97680</v>
          </cell>
        </row>
        <row r="8">
          <cell r="B8">
            <v>25000</v>
          </cell>
          <cell r="C8">
            <v>30000</v>
          </cell>
          <cell r="G8">
            <v>-102440</v>
          </cell>
          <cell r="M8">
            <v>-104440</v>
          </cell>
        </row>
        <row r="9">
          <cell r="B9">
            <v>30000</v>
          </cell>
          <cell r="C9">
            <v>33000</v>
          </cell>
          <cell r="G9">
            <v>-109200</v>
          </cell>
          <cell r="M9">
            <v>-111200</v>
          </cell>
        </row>
        <row r="10">
          <cell r="B10">
            <v>35000</v>
          </cell>
          <cell r="C10">
            <v>36000</v>
          </cell>
          <cell r="G10">
            <v>-115960</v>
          </cell>
          <cell r="M10">
            <v>-117960</v>
          </cell>
        </row>
        <row r="11">
          <cell r="B11">
            <v>40000</v>
          </cell>
          <cell r="C11">
            <v>39000</v>
          </cell>
          <cell r="G11">
            <v>-122720</v>
          </cell>
          <cell r="M11">
            <v>-124720</v>
          </cell>
        </row>
        <row r="12">
          <cell r="B12">
            <v>45000</v>
          </cell>
          <cell r="C12">
            <v>42000</v>
          </cell>
          <cell r="G12">
            <v>-129480</v>
          </cell>
          <cell r="M12">
            <v>-131480</v>
          </cell>
        </row>
        <row r="13">
          <cell r="B13">
            <v>50000</v>
          </cell>
          <cell r="C13">
            <v>45000</v>
          </cell>
          <cell r="G13">
            <v>-136240</v>
          </cell>
          <cell r="M13">
            <v>-138240</v>
          </cell>
        </row>
        <row r="14">
          <cell r="B14">
            <v>55000</v>
          </cell>
          <cell r="C14">
            <v>48000</v>
          </cell>
          <cell r="G14">
            <v>-143000</v>
          </cell>
          <cell r="M14">
            <v>-145000</v>
          </cell>
        </row>
        <row r="15">
          <cell r="B15">
            <v>60000</v>
          </cell>
          <cell r="C15">
            <v>51000</v>
          </cell>
          <cell r="G15">
            <v>-149760</v>
          </cell>
          <cell r="M15">
            <v>-151760</v>
          </cell>
        </row>
        <row r="16">
          <cell r="B16">
            <v>60000</v>
          </cell>
          <cell r="C16">
            <v>54000</v>
          </cell>
          <cell r="G16">
            <v>-161520</v>
          </cell>
          <cell r="M16">
            <v>-163520</v>
          </cell>
        </row>
        <row r="17">
          <cell r="B17">
            <v>60000</v>
          </cell>
          <cell r="C17">
            <v>57000</v>
          </cell>
          <cell r="G17">
            <v>-173280</v>
          </cell>
          <cell r="M17">
            <v>-175280</v>
          </cell>
        </row>
        <row r="18">
          <cell r="B18">
            <v>60000</v>
          </cell>
          <cell r="C18">
            <v>60000</v>
          </cell>
          <cell r="G18">
            <v>-185040</v>
          </cell>
          <cell r="M18">
            <v>-187040</v>
          </cell>
        </row>
        <row r="19">
          <cell r="B19">
            <v>60000</v>
          </cell>
          <cell r="C19">
            <v>63000</v>
          </cell>
          <cell r="G19">
            <v>-196800</v>
          </cell>
          <cell r="M19">
            <v>-198800</v>
          </cell>
        </row>
        <row r="20">
          <cell r="B20">
            <v>60000</v>
          </cell>
          <cell r="C20">
            <v>66000</v>
          </cell>
          <cell r="G20">
            <v>-208560</v>
          </cell>
          <cell r="M20">
            <v>-210560</v>
          </cell>
        </row>
        <row r="21">
          <cell r="B21">
            <v>60000</v>
          </cell>
          <cell r="C21">
            <v>69000</v>
          </cell>
          <cell r="G21">
            <v>-220320</v>
          </cell>
          <cell r="M21">
            <v>-222320</v>
          </cell>
        </row>
        <row r="22">
          <cell r="B22">
            <v>60000</v>
          </cell>
          <cell r="C22">
            <v>72000</v>
          </cell>
          <cell r="G22">
            <v>-232080</v>
          </cell>
          <cell r="M22">
            <v>-234080</v>
          </cell>
        </row>
        <row r="23">
          <cell r="B23">
            <v>60000</v>
          </cell>
          <cell r="C23">
            <v>75000</v>
          </cell>
          <cell r="G23">
            <v>-243840</v>
          </cell>
          <cell r="M23">
            <v>-245840</v>
          </cell>
        </row>
        <row r="24">
          <cell r="B24">
            <v>60000</v>
          </cell>
          <cell r="C24">
            <v>78000</v>
          </cell>
          <cell r="G24">
            <v>-255600</v>
          </cell>
          <cell r="M24">
            <v>-257600</v>
          </cell>
        </row>
        <row r="25">
          <cell r="B25">
            <v>60000</v>
          </cell>
          <cell r="C25">
            <v>81000</v>
          </cell>
          <cell r="G25">
            <v>-267360</v>
          </cell>
          <cell r="M25">
            <v>-269360</v>
          </cell>
        </row>
        <row r="26">
          <cell r="B26">
            <v>60000</v>
          </cell>
          <cell r="C26">
            <v>84000</v>
          </cell>
          <cell r="G26">
            <v>-279120</v>
          </cell>
          <cell r="M26">
            <v>-281120</v>
          </cell>
        </row>
        <row r="27">
          <cell r="B27">
            <v>60000</v>
          </cell>
          <cell r="C27">
            <v>87000</v>
          </cell>
          <cell r="G27">
            <v>-290880</v>
          </cell>
          <cell r="M27">
            <v>-292880</v>
          </cell>
        </row>
        <row r="28">
          <cell r="B28">
            <v>60000</v>
          </cell>
          <cell r="C28">
            <v>90000</v>
          </cell>
          <cell r="G28">
            <v>-302640</v>
          </cell>
          <cell r="M28">
            <v>-304640</v>
          </cell>
        </row>
        <row r="29">
          <cell r="B29">
            <v>60000</v>
          </cell>
          <cell r="C29">
            <v>93000</v>
          </cell>
          <cell r="G29">
            <v>-314400</v>
          </cell>
          <cell r="M29">
            <v>-316400</v>
          </cell>
        </row>
        <row r="30">
          <cell r="B30">
            <v>60000</v>
          </cell>
          <cell r="C30">
            <v>96000</v>
          </cell>
          <cell r="G30">
            <v>-326160</v>
          </cell>
          <cell r="M30">
            <v>-328160</v>
          </cell>
        </row>
        <row r="31">
          <cell r="B31">
            <v>60000</v>
          </cell>
          <cell r="C31">
            <v>99000</v>
          </cell>
          <cell r="G31">
            <v>-337920</v>
          </cell>
          <cell r="M31">
            <v>-339920</v>
          </cell>
        </row>
        <row r="32">
          <cell r="B32">
            <v>60000</v>
          </cell>
          <cell r="C32">
            <v>102000</v>
          </cell>
          <cell r="G32">
            <v>-349680</v>
          </cell>
          <cell r="M32">
            <v>-351680</v>
          </cell>
        </row>
        <row r="33">
          <cell r="B33">
            <v>60000</v>
          </cell>
          <cell r="C33">
            <v>105000</v>
          </cell>
          <cell r="G33">
            <v>-361440</v>
          </cell>
          <cell r="M33">
            <v>-363440</v>
          </cell>
        </row>
        <row r="34">
          <cell r="B34">
            <v>60000</v>
          </cell>
          <cell r="C34">
            <v>108000</v>
          </cell>
          <cell r="G34">
            <v>-373200</v>
          </cell>
          <cell r="M34">
            <v>-375200</v>
          </cell>
        </row>
        <row r="35">
          <cell r="B35">
            <v>60000</v>
          </cell>
          <cell r="C35">
            <v>111000</v>
          </cell>
          <cell r="G35">
            <v>-384960</v>
          </cell>
          <cell r="M35">
            <v>-386960</v>
          </cell>
        </row>
        <row r="36">
          <cell r="B36">
            <v>60000</v>
          </cell>
          <cell r="C36">
            <v>114000</v>
          </cell>
          <cell r="G36">
            <v>-396720</v>
          </cell>
          <cell r="M36">
            <v>-398720</v>
          </cell>
        </row>
        <row r="37">
          <cell r="B37">
            <v>60000</v>
          </cell>
          <cell r="C37">
            <v>117000</v>
          </cell>
          <cell r="G37">
            <v>-408480</v>
          </cell>
          <cell r="M37">
            <v>-410480</v>
          </cell>
        </row>
        <row r="38">
          <cell r="B38">
            <v>60000</v>
          </cell>
          <cell r="C38">
            <v>120000</v>
          </cell>
          <cell r="G38">
            <v>-420240</v>
          </cell>
          <cell r="M38">
            <v>-422240</v>
          </cell>
        </row>
        <row r="39">
          <cell r="B39">
            <v>60000</v>
          </cell>
          <cell r="C39">
            <v>123000</v>
          </cell>
          <cell r="G39">
            <v>-432000</v>
          </cell>
          <cell r="M39">
            <v>-434000</v>
          </cell>
        </row>
      </sheetData>
      <sheetData sheetId="3">
        <row r="4">
          <cell r="C4">
            <v>0</v>
          </cell>
        </row>
      </sheetData>
      <sheetData sheetId="4">
        <row r="6">
          <cell r="C6">
            <v>150000</v>
          </cell>
          <cell r="D6">
            <v>0</v>
          </cell>
        </row>
        <row r="7">
          <cell r="C7">
            <v>190000</v>
          </cell>
          <cell r="D7">
            <v>0</v>
          </cell>
        </row>
        <row r="8">
          <cell r="C8">
            <v>225000</v>
          </cell>
          <cell r="D8">
            <v>0</v>
          </cell>
        </row>
        <row r="9">
          <cell r="C9">
            <v>255000</v>
          </cell>
          <cell r="D9">
            <v>0</v>
          </cell>
        </row>
        <row r="10">
          <cell r="C10">
            <v>280000</v>
          </cell>
          <cell r="D10">
            <v>0</v>
          </cell>
        </row>
        <row r="11">
          <cell r="C11">
            <v>300000</v>
          </cell>
          <cell r="D11">
            <v>0</v>
          </cell>
        </row>
        <row r="12">
          <cell r="C12">
            <v>315000</v>
          </cell>
          <cell r="D12">
            <v>0</v>
          </cell>
        </row>
        <row r="13">
          <cell r="C13">
            <v>325000</v>
          </cell>
          <cell r="D13">
            <v>0</v>
          </cell>
        </row>
        <row r="14">
          <cell r="C14">
            <v>330000</v>
          </cell>
          <cell r="D14">
            <v>0</v>
          </cell>
        </row>
        <row r="15">
          <cell r="C15">
            <v>330000</v>
          </cell>
          <cell r="D15">
            <v>0</v>
          </cell>
        </row>
        <row r="16">
          <cell r="C16">
            <v>330000</v>
          </cell>
          <cell r="D16">
            <v>0</v>
          </cell>
        </row>
        <row r="17">
          <cell r="C17">
            <v>330000</v>
          </cell>
          <cell r="D17">
            <v>0</v>
          </cell>
        </row>
        <row r="18">
          <cell r="C18">
            <v>330000</v>
          </cell>
          <cell r="D18">
            <v>0</v>
          </cell>
        </row>
        <row r="19">
          <cell r="C19">
            <v>330000</v>
          </cell>
          <cell r="D19">
            <v>0</v>
          </cell>
        </row>
        <row r="20">
          <cell r="C20">
            <v>330000</v>
          </cell>
          <cell r="D20">
            <v>0</v>
          </cell>
        </row>
        <row r="21">
          <cell r="C21">
            <v>330000</v>
          </cell>
          <cell r="D21">
            <v>0</v>
          </cell>
        </row>
        <row r="22">
          <cell r="C22">
            <v>330000</v>
          </cell>
          <cell r="D22">
            <v>0</v>
          </cell>
        </row>
        <row r="23">
          <cell r="C23">
            <v>330000</v>
          </cell>
          <cell r="D23">
            <v>0</v>
          </cell>
        </row>
        <row r="24">
          <cell r="C24">
            <v>330000</v>
          </cell>
          <cell r="D24">
            <v>0</v>
          </cell>
        </row>
        <row r="25">
          <cell r="C25">
            <v>330000</v>
          </cell>
          <cell r="D25">
            <v>0</v>
          </cell>
        </row>
        <row r="26">
          <cell r="C26">
            <v>330000</v>
          </cell>
          <cell r="D26">
            <v>0</v>
          </cell>
        </row>
        <row r="27">
          <cell r="C27">
            <v>330000</v>
          </cell>
          <cell r="D27">
            <v>0</v>
          </cell>
        </row>
        <row r="28">
          <cell r="C28">
            <v>330000</v>
          </cell>
          <cell r="D28">
            <v>0</v>
          </cell>
        </row>
        <row r="29">
          <cell r="C29">
            <v>330000</v>
          </cell>
          <cell r="D29">
            <v>0</v>
          </cell>
        </row>
        <row r="30">
          <cell r="C30">
            <v>330000</v>
          </cell>
          <cell r="D30">
            <v>0</v>
          </cell>
        </row>
        <row r="31">
          <cell r="C31">
            <v>330000</v>
          </cell>
          <cell r="D31">
            <v>0</v>
          </cell>
        </row>
        <row r="32">
          <cell r="C32">
            <v>330000</v>
          </cell>
          <cell r="D32">
            <v>0</v>
          </cell>
        </row>
        <row r="33">
          <cell r="C33">
            <v>330000</v>
          </cell>
          <cell r="D33">
            <v>0</v>
          </cell>
        </row>
        <row r="34">
          <cell r="C34">
            <v>330000</v>
          </cell>
          <cell r="D34">
            <v>0</v>
          </cell>
        </row>
        <row r="35">
          <cell r="C35">
            <v>330000</v>
          </cell>
          <cell r="D35">
            <v>0</v>
          </cell>
        </row>
        <row r="36">
          <cell r="C36">
            <v>330000</v>
          </cell>
          <cell r="D36">
            <v>0</v>
          </cell>
        </row>
        <row r="37">
          <cell r="C37">
            <v>330000</v>
          </cell>
          <cell r="D37">
            <v>0</v>
          </cell>
        </row>
        <row r="38">
          <cell r="C38">
            <v>330000</v>
          </cell>
          <cell r="D38">
            <v>0</v>
          </cell>
        </row>
        <row r="39">
          <cell r="C39">
            <v>330000</v>
          </cell>
          <cell r="D39">
            <v>0</v>
          </cell>
        </row>
      </sheetData>
      <sheetData sheetId="5">
        <row r="6">
          <cell r="G6">
            <v>75400</v>
          </cell>
        </row>
        <row r="7">
          <cell r="G7">
            <v>82160</v>
          </cell>
        </row>
        <row r="8">
          <cell r="G8">
            <v>88920</v>
          </cell>
        </row>
        <row r="9">
          <cell r="G9">
            <v>95680</v>
          </cell>
        </row>
        <row r="10">
          <cell r="G10">
            <v>102440</v>
          </cell>
        </row>
        <row r="11">
          <cell r="G11">
            <v>109200</v>
          </cell>
        </row>
        <row r="12">
          <cell r="G12">
            <v>115960</v>
          </cell>
        </row>
        <row r="13">
          <cell r="G13">
            <v>122720</v>
          </cell>
        </row>
        <row r="14">
          <cell r="G14">
            <v>129480</v>
          </cell>
        </row>
        <row r="15">
          <cell r="G15">
            <v>136240</v>
          </cell>
        </row>
        <row r="16">
          <cell r="G16">
            <v>143000</v>
          </cell>
        </row>
        <row r="17">
          <cell r="G17">
            <v>149760</v>
          </cell>
        </row>
        <row r="18">
          <cell r="G18">
            <v>161520</v>
          </cell>
        </row>
        <row r="19">
          <cell r="G19">
            <v>173280</v>
          </cell>
        </row>
        <row r="20">
          <cell r="G20">
            <v>185040</v>
          </cell>
        </row>
        <row r="21">
          <cell r="G21">
            <v>196800</v>
          </cell>
        </row>
        <row r="22">
          <cell r="G22">
            <v>208560</v>
          </cell>
        </row>
        <row r="23">
          <cell r="G23">
            <v>220320</v>
          </cell>
        </row>
        <row r="24">
          <cell r="G24">
            <v>232080</v>
          </cell>
        </row>
        <row r="25">
          <cell r="G25">
            <v>243840</v>
          </cell>
        </row>
        <row r="26">
          <cell r="G26">
            <v>255600</v>
          </cell>
        </row>
        <row r="27">
          <cell r="G27">
            <v>267360</v>
          </cell>
        </row>
        <row r="28">
          <cell r="G28">
            <v>279120</v>
          </cell>
        </row>
        <row r="29">
          <cell r="G29">
            <v>290880</v>
          </cell>
        </row>
        <row r="30">
          <cell r="G30">
            <v>302640</v>
          </cell>
        </row>
        <row r="31">
          <cell r="G31">
            <v>314400</v>
          </cell>
        </row>
        <row r="32">
          <cell r="G32">
            <v>326160</v>
          </cell>
        </row>
        <row r="33">
          <cell r="G33">
            <v>337920</v>
          </cell>
        </row>
        <row r="34">
          <cell r="G34">
            <v>349680</v>
          </cell>
        </row>
        <row r="35">
          <cell r="G35">
            <v>361440</v>
          </cell>
        </row>
        <row r="36">
          <cell r="G36">
            <v>373200</v>
          </cell>
        </row>
        <row r="37">
          <cell r="G37">
            <v>384960</v>
          </cell>
        </row>
        <row r="38">
          <cell r="G38">
            <v>396720</v>
          </cell>
        </row>
        <row r="39">
          <cell r="G39">
            <v>408480</v>
          </cell>
        </row>
        <row r="40">
          <cell r="G40">
            <v>420240</v>
          </cell>
        </row>
        <row r="41">
          <cell r="G41">
            <v>432000</v>
          </cell>
        </row>
      </sheetData>
      <sheetData sheetId="6"/>
      <sheetData sheetId="7">
        <row r="31">
          <cell r="B31">
            <v>2000</v>
          </cell>
        </row>
      </sheetData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7541BE-2AD8-47CC-B3EC-1365F8E4A994}" name="Table6" displayName="Table6" ref="A3:K67" totalsRowShown="0">
  <autoFilter ref="A3:K67" xr:uid="{A77541BE-2AD8-47CC-B3EC-1365F8E4A994}"/>
  <tableColumns count="11">
    <tableColumn id="1" xr3:uid="{50D38ADC-DC26-48E1-9D22-BA8444704C3F}" name="Month"/>
    <tableColumn id="2" xr3:uid="{A2DA424C-A166-49E4-B260-A7EFDEAB638F}" name="ARR">
      <calculatedColumnFormula>C4*12</calculatedColumnFormula>
    </tableColumn>
    <tableColumn id="3" xr3:uid="{2E43E4F8-399F-4C86-999E-A6F97E36A14E}" name="MRR">
      <calculatedColumnFormula>[1]SaaS_Revenue_Model!E4</calculatedColumnFormula>
    </tableColumn>
    <tableColumn id="4" xr3:uid="{6A5DD1D3-425D-4A62-B777-3545986240CA}" name="ARPU">
      <calculatedColumnFormula>IF([1]SaaS_Revenue_Model!B4=0,"",[1]SaaS_Revenue_Model!E4/[1]SaaS_Revenue_Model!B4)</calculatedColumnFormula>
    </tableColumn>
    <tableColumn id="5" xr3:uid="{D558E479-40FD-47BA-BA51-90213FD4D22D}" name="Gross Margin %">
      <calculatedColumnFormula>IF([1]Income_Statement__P_L_!B4=0,"",([1]Income_Statement__P_L_!B4-[1]Income_Statement__P_L_!C4)/[1]Income_Statement__P_L_!B4)</calculatedColumnFormula>
    </tableColumn>
    <tableColumn id="6" xr3:uid="{90993BE1-C133-47AD-95D8-57B03EB9B3FA}" name="Operating Margin %">
      <calculatedColumnFormula>IF([1]Income_Statement__P_L_!B4=0,"",[1]Income_Statement__P_L_!G4/[1]Income_Statement__P_L_!B4)</calculatedColumnFormula>
    </tableColumn>
    <tableColumn id="7" xr3:uid="{CD6F6F63-1D51-4558-A7ED-31A7F337B43F}" name="Net Margin %">
      <calculatedColumnFormula>IF([1]Income_Statement__P_L_!B4=0,"",[1]Income_Statement__P_L_!M4/[1]Income_Statement__P_L_!B4)</calculatedColumnFormula>
    </tableColumn>
    <tableColumn id="8" xr3:uid="{E1F84D28-F62F-4824-B266-57F0511BE96D}" name="Cash Runway (months)"/>
    <tableColumn id="9" xr3:uid="{3FBC544E-8437-4B49-95A6-7834B7FB5804}" name="Burn Rate">
      <calculatedColumnFormula>'[1]Cash Flow Statement'!G6</calculatedColumnFormula>
    </tableColumn>
    <tableColumn id="10" xr3:uid="{6F752BEB-9F65-4761-BF2E-8EDAA82CC858}" name="Loan Balance">
      <calculatedColumnFormula>'[1]Balance Sheet'!D6</calculatedColumnFormula>
    </tableColumn>
    <tableColumn id="11" xr3:uid="{76255FDF-FB65-4409-8B55-418A63D035F8}" name="Deferred Revenue">
      <calculatedColumnFormula>'[1]Balance Sheet'!C6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66C6-63BD-4531-8969-EE68D9A03ACE}">
  <dimension ref="A2:K67"/>
  <sheetViews>
    <sheetView tabSelected="1" workbookViewId="0">
      <selection activeCell="H12" sqref="H12"/>
    </sheetView>
  </sheetViews>
  <sheetFormatPr defaultColWidth="9" defaultRowHeight="14.4" x14ac:dyDescent="0.3"/>
  <cols>
    <col min="1" max="1" width="8.88671875" bestFit="1" customWidth="1"/>
    <col min="2" max="2" width="8" bestFit="1" customWidth="1"/>
    <col min="3" max="3" width="7.88671875" bestFit="1" customWidth="1"/>
    <col min="4" max="4" width="12" bestFit="1" customWidth="1"/>
    <col min="5" max="5" width="15.44140625" customWidth="1"/>
    <col min="6" max="6" width="18.88671875" customWidth="1"/>
    <col min="7" max="7" width="13.6640625" customWidth="1"/>
    <col min="8" max="8" width="21.5546875" customWidth="1"/>
    <col min="9" max="9" width="10.77734375" customWidth="1"/>
    <col min="10" max="10" width="13.77734375" customWidth="1"/>
    <col min="11" max="11" width="17.44140625" customWidth="1"/>
  </cols>
  <sheetData>
    <row r="2" spans="1:11" ht="20.399999999999999" customHeight="1" thickBot="1" x14ac:dyDescent="0.45">
      <c r="A2" s="1" t="s">
        <v>0</v>
      </c>
      <c r="B2" s="2"/>
      <c r="C2" s="2"/>
      <c r="D2" s="2"/>
      <c r="E2" s="2"/>
      <c r="F2" s="2"/>
    </row>
    <row r="3" spans="1:11" ht="15" customHeight="1" thickTop="1" x14ac:dyDescent="0.3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</row>
    <row r="4" spans="1:11" x14ac:dyDescent="0.3">
      <c r="A4" t="s">
        <v>12</v>
      </c>
      <c r="B4">
        <f t="shared" ref="B4:B67" si="0">C4*12</f>
        <v>60000</v>
      </c>
      <c r="C4">
        <f>[1]SaaS_Revenue_Model!E4</f>
        <v>5000</v>
      </c>
      <c r="D4">
        <f>IF([1]SaaS_Revenue_Model!B4=0,"",[1]SaaS_Revenue_Model!E4/[1]SaaS_Revenue_Model!B4)</f>
        <v>92.592592592592595</v>
      </c>
      <c r="E4">
        <f>IF([1]Income_Statement__P_L_!B4=0,"",([1]Income_Statement__P_L_!B4-[1]Income_Statement__P_L_!C4)/[1]Income_Statement__P_L_!B4)</f>
        <v>-2.6</v>
      </c>
      <c r="F4">
        <f>IF([1]Income_Statement__P_L_!B4=0,"",[1]Income_Statement__P_L_!G4/[1]Income_Statement__P_L_!B4)</f>
        <v>-15.08</v>
      </c>
      <c r="G4">
        <f>IF([1]Income_Statement__P_L_!B4=0,"",[1]Income_Statement__P_L_!M4/[1]Income_Statement__P_L_!B4)</f>
        <v>-15.48</v>
      </c>
      <c r="H4" t="str">
        <f t="shared" ref="H4:H39" si="1">IF(J4=0,"",I4/J4)</f>
        <v/>
      </c>
      <c r="I4">
        <f>'[1]Cash Flow Statement'!G6</f>
        <v>75400</v>
      </c>
      <c r="J4">
        <f>'[1]Balance Sheet'!D6</f>
        <v>0</v>
      </c>
      <c r="K4">
        <f>'[1]Balance Sheet'!C6</f>
        <v>150000</v>
      </c>
    </row>
    <row r="5" spans="1:11" x14ac:dyDescent="0.3">
      <c r="A5" t="s">
        <v>13</v>
      </c>
      <c r="B5">
        <f t="shared" si="0"/>
        <v>120000</v>
      </c>
      <c r="C5">
        <f>[1]SaaS_Revenue_Model!E5</f>
        <v>10000</v>
      </c>
      <c r="D5">
        <f>IF([1]SaaS_Revenue_Model!B5=0,"",[1]SaaS_Revenue_Model!E5/[1]SaaS_Revenue_Model!B5)</f>
        <v>172.41379310344828</v>
      </c>
      <c r="E5">
        <f>IF([1]Income_Statement__P_L_!B5=0,"",([1]Income_Statement__P_L_!B5-[1]Income_Statement__P_L_!C5)/[1]Income_Statement__P_L_!B5)</f>
        <v>-1.1000000000000001</v>
      </c>
      <c r="F5">
        <f>IF([1]Income_Statement__P_L_!B5=0,"",[1]Income_Statement__P_L_!G5/[1]Income_Statement__P_L_!B5)</f>
        <v>-8.2159999999999993</v>
      </c>
      <c r="G5">
        <f>IF([1]Income_Statement__P_L_!B5=0,"",[1]Income_Statement__P_L_!M5/[1]Income_Statement__P_L_!B5)</f>
        <v>-8.4160000000000004</v>
      </c>
      <c r="H5" t="str">
        <f t="shared" si="1"/>
        <v/>
      </c>
      <c r="I5">
        <f>'[1]Cash Flow Statement'!G7</f>
        <v>82160</v>
      </c>
      <c r="J5">
        <f>'[1]Balance Sheet'!D7</f>
        <v>0</v>
      </c>
      <c r="K5">
        <f>'[1]Balance Sheet'!C7</f>
        <v>190000</v>
      </c>
    </row>
    <row r="6" spans="1:11" x14ac:dyDescent="0.3">
      <c r="A6" t="s">
        <v>14</v>
      </c>
      <c r="B6">
        <f t="shared" si="0"/>
        <v>180000</v>
      </c>
      <c r="C6">
        <f>[1]SaaS_Revenue_Model!E6</f>
        <v>15000</v>
      </c>
      <c r="D6">
        <f>IF([1]SaaS_Revenue_Model!B6=0,"",[1]SaaS_Revenue_Model!E6/[1]SaaS_Revenue_Model!B6)</f>
        <v>241.93548387096774</v>
      </c>
      <c r="E6">
        <f>IF([1]Income_Statement__P_L_!B6=0,"",([1]Income_Statement__P_L_!B6-[1]Income_Statement__P_L_!C6)/[1]Income_Statement__P_L_!B6)</f>
        <v>-0.6</v>
      </c>
      <c r="F6">
        <f>IF([1]Income_Statement__P_L_!B6=0,"",[1]Income_Statement__P_L_!G6/[1]Income_Statement__P_L_!B6)</f>
        <v>-5.9279999999999999</v>
      </c>
      <c r="G6">
        <f>IF([1]Income_Statement__P_L_!B6=0,"",[1]Income_Statement__P_L_!M6/[1]Income_Statement__P_L_!B6)</f>
        <v>-6.0613333333333337</v>
      </c>
      <c r="H6" t="str">
        <f t="shared" si="1"/>
        <v/>
      </c>
      <c r="I6">
        <f>'[1]Cash Flow Statement'!G8</f>
        <v>88920</v>
      </c>
      <c r="J6">
        <f>'[1]Balance Sheet'!D8</f>
        <v>0</v>
      </c>
      <c r="K6">
        <f>'[1]Balance Sheet'!C8</f>
        <v>225000</v>
      </c>
    </row>
    <row r="7" spans="1:11" x14ac:dyDescent="0.3">
      <c r="A7" t="s">
        <v>15</v>
      </c>
      <c r="B7">
        <f t="shared" si="0"/>
        <v>240000</v>
      </c>
      <c r="C7">
        <f>[1]SaaS_Revenue_Model!E7</f>
        <v>20000</v>
      </c>
      <c r="D7">
        <f>IF([1]SaaS_Revenue_Model!B7=0,"",[1]SaaS_Revenue_Model!E7/[1]SaaS_Revenue_Model!B7)</f>
        <v>303.030303030303</v>
      </c>
      <c r="E7">
        <f>IF([1]Income_Statement__P_L_!B7=0,"",([1]Income_Statement__P_L_!B7-[1]Income_Statement__P_L_!C7)/[1]Income_Statement__P_L_!B7)</f>
        <v>-0.35</v>
      </c>
      <c r="F7">
        <f>IF([1]Income_Statement__P_L_!B7=0,"",[1]Income_Statement__P_L_!G7/[1]Income_Statement__P_L_!B7)</f>
        <v>-4.7839999999999998</v>
      </c>
      <c r="G7">
        <f>IF([1]Income_Statement__P_L_!B7=0,"",[1]Income_Statement__P_L_!M7/[1]Income_Statement__P_L_!B7)</f>
        <v>-4.8840000000000003</v>
      </c>
      <c r="H7" t="str">
        <f t="shared" si="1"/>
        <v/>
      </c>
      <c r="I7">
        <f>'[1]Cash Flow Statement'!G9</f>
        <v>95680</v>
      </c>
      <c r="J7">
        <f>'[1]Balance Sheet'!D9</f>
        <v>0</v>
      </c>
      <c r="K7">
        <f>'[1]Balance Sheet'!C9</f>
        <v>255000</v>
      </c>
    </row>
    <row r="8" spans="1:11" x14ac:dyDescent="0.3">
      <c r="A8" t="s">
        <v>16</v>
      </c>
      <c r="B8">
        <f t="shared" si="0"/>
        <v>300000</v>
      </c>
      <c r="C8">
        <f>[1]SaaS_Revenue_Model!E8</f>
        <v>25000</v>
      </c>
      <c r="D8">
        <f>IF([1]SaaS_Revenue_Model!B8=0,"",[1]SaaS_Revenue_Model!E8/[1]SaaS_Revenue_Model!B8)</f>
        <v>362.31884057971013</v>
      </c>
      <c r="E8">
        <f>IF([1]Income_Statement__P_L_!B8=0,"",([1]Income_Statement__P_L_!B8-[1]Income_Statement__P_L_!C8)/[1]Income_Statement__P_L_!B8)</f>
        <v>-0.2</v>
      </c>
      <c r="F8">
        <f>IF([1]Income_Statement__P_L_!B8=0,"",[1]Income_Statement__P_L_!G8/[1]Income_Statement__P_L_!B8)</f>
        <v>-4.0975999999999999</v>
      </c>
      <c r="G8">
        <f>IF([1]Income_Statement__P_L_!B8=0,"",[1]Income_Statement__P_L_!M8/[1]Income_Statement__P_L_!B8)</f>
        <v>-4.1776</v>
      </c>
      <c r="H8" t="str">
        <f t="shared" si="1"/>
        <v/>
      </c>
      <c r="I8">
        <f>'[1]Cash Flow Statement'!G10</f>
        <v>102440</v>
      </c>
      <c r="J8">
        <f>'[1]Balance Sheet'!D10</f>
        <v>0</v>
      </c>
      <c r="K8">
        <f>'[1]Balance Sheet'!C10</f>
        <v>280000</v>
      </c>
    </row>
    <row r="9" spans="1:11" x14ac:dyDescent="0.3">
      <c r="A9" t="s">
        <v>17</v>
      </c>
      <c r="B9">
        <f t="shared" si="0"/>
        <v>360000</v>
      </c>
      <c r="C9">
        <f>[1]SaaS_Revenue_Model!E9</f>
        <v>30000</v>
      </c>
      <c r="D9">
        <f>IF([1]SaaS_Revenue_Model!B9=0,"",[1]SaaS_Revenue_Model!E9/[1]SaaS_Revenue_Model!B9)</f>
        <v>410.95890410958901</v>
      </c>
      <c r="E9">
        <f>IF([1]Income_Statement__P_L_!B9=0,"",([1]Income_Statement__P_L_!B9-[1]Income_Statement__P_L_!C9)/[1]Income_Statement__P_L_!B9)</f>
        <v>-0.1</v>
      </c>
      <c r="F9">
        <f>IF([1]Income_Statement__P_L_!B9=0,"",[1]Income_Statement__P_L_!G9/[1]Income_Statement__P_L_!B9)</f>
        <v>-3.64</v>
      </c>
      <c r="G9">
        <f>IF([1]Income_Statement__P_L_!B9=0,"",[1]Income_Statement__P_L_!M9/[1]Income_Statement__P_L_!B9)</f>
        <v>-3.7066666666666666</v>
      </c>
      <c r="H9" t="str">
        <f t="shared" si="1"/>
        <v/>
      </c>
      <c r="I9">
        <f>'[1]Cash Flow Statement'!G11</f>
        <v>109200</v>
      </c>
      <c r="J9">
        <f>'[1]Balance Sheet'!D11</f>
        <v>0</v>
      </c>
      <c r="K9">
        <f>'[1]Balance Sheet'!C11</f>
        <v>300000</v>
      </c>
    </row>
    <row r="10" spans="1:11" x14ac:dyDescent="0.3">
      <c r="A10" t="s">
        <v>18</v>
      </c>
      <c r="B10">
        <f t="shared" si="0"/>
        <v>420000</v>
      </c>
      <c r="C10">
        <f>[1]SaaS_Revenue_Model!E10</f>
        <v>35000</v>
      </c>
      <c r="D10">
        <f>IF([1]SaaS_Revenue_Model!B10=0,"",[1]SaaS_Revenue_Model!E10/[1]SaaS_Revenue_Model!B10)</f>
        <v>460.5263157894737</v>
      </c>
      <c r="E10">
        <f>IF([1]Income_Statement__P_L_!B10=0,"",([1]Income_Statement__P_L_!B10-[1]Income_Statement__P_L_!C10)/[1]Income_Statement__P_L_!B10)</f>
        <v>-2.8571428571428571E-2</v>
      </c>
      <c r="F10">
        <f>IF([1]Income_Statement__P_L_!B10=0,"",[1]Income_Statement__P_L_!G10/[1]Income_Statement__P_L_!B10)</f>
        <v>-3.3131428571428572</v>
      </c>
      <c r="G10">
        <f>IF([1]Income_Statement__P_L_!B10=0,"",[1]Income_Statement__P_L_!M10/[1]Income_Statement__P_L_!B10)</f>
        <v>-3.3702857142857141</v>
      </c>
      <c r="H10" t="str">
        <f t="shared" si="1"/>
        <v/>
      </c>
      <c r="I10">
        <f>'[1]Cash Flow Statement'!G12</f>
        <v>115960</v>
      </c>
      <c r="J10">
        <f>'[1]Balance Sheet'!D12</f>
        <v>0</v>
      </c>
      <c r="K10">
        <f>'[1]Balance Sheet'!C12</f>
        <v>315000</v>
      </c>
    </row>
    <row r="11" spans="1:11" x14ac:dyDescent="0.3">
      <c r="A11" t="s">
        <v>19</v>
      </c>
      <c r="B11">
        <f t="shared" si="0"/>
        <v>480000</v>
      </c>
      <c r="C11">
        <f>[1]SaaS_Revenue_Model!E11</f>
        <v>40000</v>
      </c>
      <c r="D11">
        <f>IF([1]SaaS_Revenue_Model!B11=0,"",[1]SaaS_Revenue_Model!E11/[1]SaaS_Revenue_Model!B11)</f>
        <v>500</v>
      </c>
      <c r="E11">
        <f>IF([1]Income_Statement__P_L_!B11=0,"",([1]Income_Statement__P_L_!B11-[1]Income_Statement__P_L_!C11)/[1]Income_Statement__P_L_!B11)</f>
        <v>2.5000000000000001E-2</v>
      </c>
      <c r="F11">
        <f>IF([1]Income_Statement__P_L_!B11=0,"",[1]Income_Statement__P_L_!G11/[1]Income_Statement__P_L_!B11)</f>
        <v>-3.0680000000000001</v>
      </c>
      <c r="G11">
        <f>IF([1]Income_Statement__P_L_!B11=0,"",[1]Income_Statement__P_L_!M11/[1]Income_Statement__P_L_!B11)</f>
        <v>-3.1179999999999999</v>
      </c>
      <c r="H11" t="str">
        <f t="shared" si="1"/>
        <v/>
      </c>
      <c r="I11">
        <f>'[1]Cash Flow Statement'!G13</f>
        <v>122720</v>
      </c>
      <c r="J11">
        <f>'[1]Balance Sheet'!D13</f>
        <v>0</v>
      </c>
      <c r="K11">
        <f>'[1]Balance Sheet'!C13</f>
        <v>325000</v>
      </c>
    </row>
    <row r="12" spans="1:11" x14ac:dyDescent="0.3">
      <c r="A12" t="s">
        <v>20</v>
      </c>
      <c r="B12">
        <f t="shared" si="0"/>
        <v>540000</v>
      </c>
      <c r="C12">
        <f>[1]SaaS_Revenue_Model!E12</f>
        <v>45000</v>
      </c>
      <c r="D12">
        <f>IF([1]SaaS_Revenue_Model!B12=0,"",[1]SaaS_Revenue_Model!E12/[1]SaaS_Revenue_Model!B12)</f>
        <v>542.16867469879514</v>
      </c>
      <c r="E12">
        <f>IF([1]Income_Statement__P_L_!B12=0,"",([1]Income_Statement__P_L_!B12-[1]Income_Statement__P_L_!C12)/[1]Income_Statement__P_L_!B12)</f>
        <v>6.6666666666666666E-2</v>
      </c>
      <c r="F12">
        <f>IF([1]Income_Statement__P_L_!B12=0,"",[1]Income_Statement__P_L_!G12/[1]Income_Statement__P_L_!B12)</f>
        <v>-2.8773333333333335</v>
      </c>
      <c r="G12">
        <f>IF([1]Income_Statement__P_L_!B12=0,"",[1]Income_Statement__P_L_!M12/[1]Income_Statement__P_L_!B12)</f>
        <v>-2.9217777777777778</v>
      </c>
      <c r="H12" t="str">
        <f t="shared" si="1"/>
        <v/>
      </c>
      <c r="I12">
        <f>'[1]Cash Flow Statement'!G14</f>
        <v>129480</v>
      </c>
      <c r="J12">
        <f>'[1]Balance Sheet'!D14</f>
        <v>0</v>
      </c>
      <c r="K12">
        <f>'[1]Balance Sheet'!C14</f>
        <v>330000</v>
      </c>
    </row>
    <row r="13" spans="1:11" x14ac:dyDescent="0.3">
      <c r="A13" t="s">
        <v>21</v>
      </c>
      <c r="B13">
        <f t="shared" si="0"/>
        <v>600000</v>
      </c>
      <c r="C13">
        <f>[1]SaaS_Revenue_Model!E13</f>
        <v>50000</v>
      </c>
      <c r="D13">
        <f>IF([1]SaaS_Revenue_Model!B13=0,"",[1]SaaS_Revenue_Model!E13/[1]SaaS_Revenue_Model!B13)</f>
        <v>574.71264367816093</v>
      </c>
      <c r="E13">
        <f>IF([1]Income_Statement__P_L_!B13=0,"",([1]Income_Statement__P_L_!B13-[1]Income_Statement__P_L_!C13)/[1]Income_Statement__P_L_!B13)</f>
        <v>0.1</v>
      </c>
      <c r="F13">
        <f>IF([1]Income_Statement__P_L_!B13=0,"",[1]Income_Statement__P_L_!G13/[1]Income_Statement__P_L_!B13)</f>
        <v>-2.7248000000000001</v>
      </c>
      <c r="G13">
        <f>IF([1]Income_Statement__P_L_!B13=0,"",[1]Income_Statement__P_L_!M13/[1]Income_Statement__P_L_!B13)</f>
        <v>-2.7648000000000001</v>
      </c>
      <c r="H13" t="str">
        <f t="shared" si="1"/>
        <v/>
      </c>
      <c r="I13">
        <f>'[1]Cash Flow Statement'!G15</f>
        <v>136240</v>
      </c>
      <c r="J13">
        <f>'[1]Balance Sheet'!D15</f>
        <v>0</v>
      </c>
      <c r="K13">
        <f>'[1]Balance Sheet'!C15</f>
        <v>330000</v>
      </c>
    </row>
    <row r="14" spans="1:11" x14ac:dyDescent="0.3">
      <c r="A14" t="s">
        <v>22</v>
      </c>
      <c r="B14">
        <f t="shared" si="0"/>
        <v>660000</v>
      </c>
      <c r="C14">
        <f>[1]SaaS_Revenue_Model!E14</f>
        <v>55000</v>
      </c>
      <c r="D14">
        <f>IF([1]SaaS_Revenue_Model!B14=0,"",[1]SaaS_Revenue_Model!E14/[1]SaaS_Revenue_Model!B14)</f>
        <v>611.11111111111109</v>
      </c>
      <c r="E14">
        <f>IF([1]Income_Statement__P_L_!B14=0,"",([1]Income_Statement__P_L_!B14-[1]Income_Statement__P_L_!C14)/[1]Income_Statement__P_L_!B14)</f>
        <v>0.12727272727272726</v>
      </c>
      <c r="F14">
        <f>IF([1]Income_Statement__P_L_!B14=0,"",[1]Income_Statement__P_L_!G14/[1]Income_Statement__P_L_!B14)</f>
        <v>-2.6</v>
      </c>
      <c r="G14">
        <f>IF([1]Income_Statement__P_L_!B14=0,"",[1]Income_Statement__P_L_!M14/[1]Income_Statement__P_L_!B14)</f>
        <v>-2.6363636363636362</v>
      </c>
      <c r="H14" t="str">
        <f t="shared" si="1"/>
        <v/>
      </c>
      <c r="I14">
        <f>'[1]Cash Flow Statement'!G16</f>
        <v>143000</v>
      </c>
      <c r="J14">
        <f>'[1]Balance Sheet'!D16</f>
        <v>0</v>
      </c>
      <c r="K14">
        <f>'[1]Balance Sheet'!C16</f>
        <v>330000</v>
      </c>
    </row>
    <row r="15" spans="1:11" x14ac:dyDescent="0.3">
      <c r="A15" t="s">
        <v>23</v>
      </c>
      <c r="B15">
        <f t="shared" si="0"/>
        <v>720000</v>
      </c>
      <c r="C15">
        <f>[1]SaaS_Revenue_Model!E15</f>
        <v>60000</v>
      </c>
      <c r="D15">
        <f>IF([1]SaaS_Revenue_Model!B15=0,"",[1]SaaS_Revenue_Model!E15/[1]SaaS_Revenue_Model!B15)</f>
        <v>645.16129032258061</v>
      </c>
      <c r="E15">
        <f>IF([1]Income_Statement__P_L_!B15=0,"",([1]Income_Statement__P_L_!B15-[1]Income_Statement__P_L_!C15)/[1]Income_Statement__P_L_!B15)</f>
        <v>0.15</v>
      </c>
      <c r="F15">
        <f>IF([1]Income_Statement__P_L_!B15=0,"",[1]Income_Statement__P_L_!G15/[1]Income_Statement__P_L_!B15)</f>
        <v>-2.496</v>
      </c>
      <c r="G15">
        <f>IF([1]Income_Statement__P_L_!B15=0,"",[1]Income_Statement__P_L_!M15/[1]Income_Statement__P_L_!B15)</f>
        <v>-2.5293333333333332</v>
      </c>
      <c r="H15" t="str">
        <f t="shared" si="1"/>
        <v/>
      </c>
      <c r="I15">
        <f>'[1]Cash Flow Statement'!G17</f>
        <v>149760</v>
      </c>
      <c r="J15">
        <f>'[1]Balance Sheet'!D17</f>
        <v>0</v>
      </c>
      <c r="K15">
        <f>'[1]Balance Sheet'!C17</f>
        <v>330000</v>
      </c>
    </row>
    <row r="16" spans="1:11" x14ac:dyDescent="0.3">
      <c r="A16" t="s">
        <v>24</v>
      </c>
      <c r="B16">
        <f t="shared" si="0"/>
        <v>720000</v>
      </c>
      <c r="C16">
        <f>[1]SaaS_Revenue_Model!E16</f>
        <v>60000</v>
      </c>
      <c r="D16">
        <f>IF([1]SaaS_Revenue_Model!B16=0,"",[1]SaaS_Revenue_Model!E16/[1]SaaS_Revenue_Model!B16)</f>
        <v>625</v>
      </c>
      <c r="E16">
        <f>IF([1]Income_Statement__P_L_!B16=0,"",([1]Income_Statement__P_L_!B16-[1]Income_Statement__P_L_!C16)/[1]Income_Statement__P_L_!B16)</f>
        <v>0.1</v>
      </c>
      <c r="F16">
        <f>IF([1]Income_Statement__P_L_!B16=0,"",[1]Income_Statement__P_L_!G16/[1]Income_Statement__P_L_!B16)</f>
        <v>-2.6920000000000002</v>
      </c>
      <c r="G16">
        <f>IF([1]Income_Statement__P_L_!B16=0,"",[1]Income_Statement__P_L_!M16/[1]Income_Statement__P_L_!B16)</f>
        <v>-2.7253333333333334</v>
      </c>
      <c r="H16" t="str">
        <f t="shared" si="1"/>
        <v/>
      </c>
      <c r="I16">
        <f>'[1]Cash Flow Statement'!G18</f>
        <v>161520</v>
      </c>
      <c r="J16">
        <f>'[1]Balance Sheet'!D18</f>
        <v>0</v>
      </c>
      <c r="K16">
        <f>'[1]Balance Sheet'!C18</f>
        <v>330000</v>
      </c>
    </row>
    <row r="17" spans="1:11" x14ac:dyDescent="0.3">
      <c r="A17" t="s">
        <v>25</v>
      </c>
      <c r="B17">
        <f t="shared" si="0"/>
        <v>720000</v>
      </c>
      <c r="C17">
        <f>[1]SaaS_Revenue_Model!E17</f>
        <v>60000</v>
      </c>
      <c r="D17">
        <f>IF([1]SaaS_Revenue_Model!B17=0,"",[1]SaaS_Revenue_Model!E17/[1]SaaS_Revenue_Model!B17)</f>
        <v>606.06060606060601</v>
      </c>
      <c r="E17">
        <f>IF([1]Income_Statement__P_L_!B17=0,"",([1]Income_Statement__P_L_!B17-[1]Income_Statement__P_L_!C17)/[1]Income_Statement__P_L_!B17)</f>
        <v>0.05</v>
      </c>
      <c r="F17">
        <f>IF([1]Income_Statement__P_L_!B17=0,"",[1]Income_Statement__P_L_!G17/[1]Income_Statement__P_L_!B17)</f>
        <v>-2.8879999999999999</v>
      </c>
      <c r="G17">
        <f>IF([1]Income_Statement__P_L_!B17=0,"",[1]Income_Statement__P_L_!M17/[1]Income_Statement__P_L_!B17)</f>
        <v>-2.9213333333333331</v>
      </c>
      <c r="H17" t="str">
        <f t="shared" si="1"/>
        <v/>
      </c>
      <c r="I17">
        <f>'[1]Cash Flow Statement'!G19</f>
        <v>173280</v>
      </c>
      <c r="J17">
        <f>'[1]Balance Sheet'!D19</f>
        <v>0</v>
      </c>
      <c r="K17">
        <f>'[1]Balance Sheet'!C19</f>
        <v>330000</v>
      </c>
    </row>
    <row r="18" spans="1:11" x14ac:dyDescent="0.3">
      <c r="A18" t="s">
        <v>26</v>
      </c>
      <c r="B18">
        <f t="shared" si="0"/>
        <v>720000</v>
      </c>
      <c r="C18">
        <f>[1]SaaS_Revenue_Model!E18</f>
        <v>60000</v>
      </c>
      <c r="D18">
        <f>IF([1]SaaS_Revenue_Model!B18=0,"",[1]SaaS_Revenue_Model!E18/[1]SaaS_Revenue_Model!B18)</f>
        <v>588.23529411764707</v>
      </c>
      <c r="E18">
        <f>IF([1]Income_Statement__P_L_!B18=0,"",([1]Income_Statement__P_L_!B18-[1]Income_Statement__P_L_!C18)/[1]Income_Statement__P_L_!B18)</f>
        <v>0</v>
      </c>
      <c r="F18">
        <f>IF([1]Income_Statement__P_L_!B18=0,"",[1]Income_Statement__P_L_!G18/[1]Income_Statement__P_L_!B18)</f>
        <v>-3.0840000000000001</v>
      </c>
      <c r="G18">
        <f>IF([1]Income_Statement__P_L_!B18=0,"",[1]Income_Statement__P_L_!M18/[1]Income_Statement__P_L_!B18)</f>
        <v>-3.1173333333333333</v>
      </c>
      <c r="H18" t="str">
        <f t="shared" si="1"/>
        <v/>
      </c>
      <c r="I18">
        <f>'[1]Cash Flow Statement'!G20</f>
        <v>185040</v>
      </c>
      <c r="J18">
        <f>'[1]Balance Sheet'!D20</f>
        <v>0</v>
      </c>
      <c r="K18">
        <f>'[1]Balance Sheet'!C20</f>
        <v>330000</v>
      </c>
    </row>
    <row r="19" spans="1:11" x14ac:dyDescent="0.3">
      <c r="A19" t="s">
        <v>27</v>
      </c>
      <c r="B19">
        <f t="shared" si="0"/>
        <v>720000</v>
      </c>
      <c r="C19">
        <f>[1]SaaS_Revenue_Model!E19</f>
        <v>60000</v>
      </c>
      <c r="D19">
        <f>IF([1]SaaS_Revenue_Model!B19=0,"",[1]SaaS_Revenue_Model!E19/[1]SaaS_Revenue_Model!B19)</f>
        <v>571.42857142857144</v>
      </c>
      <c r="E19">
        <f>IF([1]Income_Statement__P_L_!B19=0,"",([1]Income_Statement__P_L_!B19-[1]Income_Statement__P_L_!C19)/[1]Income_Statement__P_L_!B19)</f>
        <v>-0.05</v>
      </c>
      <c r="F19">
        <f>IF([1]Income_Statement__P_L_!B19=0,"",[1]Income_Statement__P_L_!G19/[1]Income_Statement__P_L_!B19)</f>
        <v>-3.28</v>
      </c>
      <c r="G19">
        <f>IF([1]Income_Statement__P_L_!B19=0,"",[1]Income_Statement__P_L_!M19/[1]Income_Statement__P_L_!B19)</f>
        <v>-3.3133333333333335</v>
      </c>
      <c r="H19" t="str">
        <f t="shared" si="1"/>
        <v/>
      </c>
      <c r="I19">
        <f>'[1]Cash Flow Statement'!G21</f>
        <v>196800</v>
      </c>
      <c r="J19">
        <f>'[1]Balance Sheet'!D21</f>
        <v>0</v>
      </c>
      <c r="K19">
        <f>'[1]Balance Sheet'!C21</f>
        <v>330000</v>
      </c>
    </row>
    <row r="20" spans="1:11" x14ac:dyDescent="0.3">
      <c r="A20" t="s">
        <v>28</v>
      </c>
      <c r="B20">
        <f t="shared" si="0"/>
        <v>720000</v>
      </c>
      <c r="C20">
        <f>[1]SaaS_Revenue_Model!E20</f>
        <v>60000</v>
      </c>
      <c r="D20">
        <f>IF([1]SaaS_Revenue_Model!B20=0,"",[1]SaaS_Revenue_Model!E20/[1]SaaS_Revenue_Model!B20)</f>
        <v>555.55555555555554</v>
      </c>
      <c r="E20">
        <f>IF([1]Income_Statement__P_L_!B20=0,"",([1]Income_Statement__P_L_!B20-[1]Income_Statement__P_L_!C20)/[1]Income_Statement__P_L_!B20)</f>
        <v>-0.1</v>
      </c>
      <c r="F20">
        <f>IF([1]Income_Statement__P_L_!B20=0,"",[1]Income_Statement__P_L_!G20/[1]Income_Statement__P_L_!B20)</f>
        <v>-3.476</v>
      </c>
      <c r="G20">
        <f>IF([1]Income_Statement__P_L_!B20=0,"",[1]Income_Statement__P_L_!M20/[1]Income_Statement__P_L_!B20)</f>
        <v>-3.5093333333333332</v>
      </c>
      <c r="H20" t="str">
        <f t="shared" si="1"/>
        <v/>
      </c>
      <c r="I20">
        <f>'[1]Cash Flow Statement'!G22</f>
        <v>208560</v>
      </c>
      <c r="J20">
        <f>'[1]Balance Sheet'!D22</f>
        <v>0</v>
      </c>
      <c r="K20">
        <f>'[1]Balance Sheet'!C22</f>
        <v>330000</v>
      </c>
    </row>
    <row r="21" spans="1:11" x14ac:dyDescent="0.3">
      <c r="A21" t="s">
        <v>29</v>
      </c>
      <c r="B21">
        <f t="shared" si="0"/>
        <v>720000</v>
      </c>
      <c r="C21">
        <f>[1]SaaS_Revenue_Model!E21</f>
        <v>60000</v>
      </c>
      <c r="D21">
        <f>IF([1]SaaS_Revenue_Model!B21=0,"",[1]SaaS_Revenue_Model!E21/[1]SaaS_Revenue_Model!B21)</f>
        <v>540.54054054054052</v>
      </c>
      <c r="E21">
        <f>IF([1]Income_Statement__P_L_!B21=0,"",([1]Income_Statement__P_L_!B21-[1]Income_Statement__P_L_!C21)/[1]Income_Statement__P_L_!B21)</f>
        <v>-0.15</v>
      </c>
      <c r="F21">
        <f>IF([1]Income_Statement__P_L_!B21=0,"",[1]Income_Statement__P_L_!G21/[1]Income_Statement__P_L_!B21)</f>
        <v>-3.6720000000000002</v>
      </c>
      <c r="G21">
        <f>IF([1]Income_Statement__P_L_!B21=0,"",[1]Income_Statement__P_L_!M21/[1]Income_Statement__P_L_!B21)</f>
        <v>-3.7053333333333334</v>
      </c>
      <c r="H21" t="str">
        <f t="shared" si="1"/>
        <v/>
      </c>
      <c r="I21">
        <f>'[1]Cash Flow Statement'!G23</f>
        <v>220320</v>
      </c>
      <c r="J21">
        <f>'[1]Balance Sheet'!D23</f>
        <v>0</v>
      </c>
      <c r="K21">
        <f>'[1]Balance Sheet'!C23</f>
        <v>330000</v>
      </c>
    </row>
    <row r="22" spans="1:11" x14ac:dyDescent="0.3">
      <c r="A22" t="s">
        <v>30</v>
      </c>
      <c r="B22">
        <f t="shared" si="0"/>
        <v>720000</v>
      </c>
      <c r="C22">
        <f>[1]SaaS_Revenue_Model!E22</f>
        <v>60000</v>
      </c>
      <c r="D22">
        <f>IF([1]SaaS_Revenue_Model!B22=0,"",[1]SaaS_Revenue_Model!E22/[1]SaaS_Revenue_Model!B22)</f>
        <v>526.31578947368416</v>
      </c>
      <c r="E22">
        <f>IF([1]Income_Statement__P_L_!B22=0,"",([1]Income_Statement__P_L_!B22-[1]Income_Statement__P_L_!C22)/[1]Income_Statement__P_L_!B22)</f>
        <v>-0.2</v>
      </c>
      <c r="F22">
        <f>IF([1]Income_Statement__P_L_!B22=0,"",[1]Income_Statement__P_L_!G22/[1]Income_Statement__P_L_!B22)</f>
        <v>-3.8679999999999999</v>
      </c>
      <c r="G22">
        <f>IF([1]Income_Statement__P_L_!B22=0,"",[1]Income_Statement__P_L_!M22/[1]Income_Statement__P_L_!B22)</f>
        <v>-3.9013333333333335</v>
      </c>
      <c r="H22" t="str">
        <f t="shared" si="1"/>
        <v/>
      </c>
      <c r="I22">
        <f>'[1]Cash Flow Statement'!G24</f>
        <v>232080</v>
      </c>
      <c r="J22">
        <f>'[1]Balance Sheet'!D24</f>
        <v>0</v>
      </c>
      <c r="K22">
        <f>'[1]Balance Sheet'!C24</f>
        <v>330000</v>
      </c>
    </row>
    <row r="23" spans="1:11" x14ac:dyDescent="0.3">
      <c r="A23" t="s">
        <v>31</v>
      </c>
      <c r="B23">
        <f t="shared" si="0"/>
        <v>720000</v>
      </c>
      <c r="C23">
        <f>[1]SaaS_Revenue_Model!E23</f>
        <v>60000</v>
      </c>
      <c r="D23">
        <f>IF([1]SaaS_Revenue_Model!B23=0,"",[1]SaaS_Revenue_Model!E23/[1]SaaS_Revenue_Model!B23)</f>
        <v>517.24137931034488</v>
      </c>
      <c r="E23">
        <f>IF([1]Income_Statement__P_L_!B23=0,"",([1]Income_Statement__P_L_!B23-[1]Income_Statement__P_L_!C23)/[1]Income_Statement__P_L_!B23)</f>
        <v>-0.25</v>
      </c>
      <c r="F23">
        <f>IF([1]Income_Statement__P_L_!B23=0,"",[1]Income_Statement__P_L_!G23/[1]Income_Statement__P_L_!B23)</f>
        <v>-4.0640000000000001</v>
      </c>
      <c r="G23">
        <f>IF([1]Income_Statement__P_L_!B23=0,"",[1]Income_Statement__P_L_!M23/[1]Income_Statement__P_L_!B23)</f>
        <v>-4.0973333333333333</v>
      </c>
      <c r="H23" t="str">
        <f t="shared" si="1"/>
        <v/>
      </c>
      <c r="I23">
        <f>'[1]Cash Flow Statement'!G25</f>
        <v>243840</v>
      </c>
      <c r="J23">
        <f>'[1]Balance Sheet'!D25</f>
        <v>0</v>
      </c>
      <c r="K23">
        <f>'[1]Balance Sheet'!C25</f>
        <v>330000</v>
      </c>
    </row>
    <row r="24" spans="1:11" x14ac:dyDescent="0.3">
      <c r="A24" t="s">
        <v>32</v>
      </c>
      <c r="B24">
        <f t="shared" si="0"/>
        <v>720000</v>
      </c>
      <c r="C24">
        <f>[1]SaaS_Revenue_Model!E24</f>
        <v>60000</v>
      </c>
      <c r="D24">
        <f>IF([1]SaaS_Revenue_Model!B24=0,"",[1]SaaS_Revenue_Model!E24/[1]SaaS_Revenue_Model!B24)</f>
        <v>504.20168067226894</v>
      </c>
      <c r="E24">
        <f>IF([1]Income_Statement__P_L_!B24=0,"",([1]Income_Statement__P_L_!B24-[1]Income_Statement__P_L_!C24)/[1]Income_Statement__P_L_!B24)</f>
        <v>-0.3</v>
      </c>
      <c r="F24">
        <f>IF([1]Income_Statement__P_L_!B24=0,"",[1]Income_Statement__P_L_!G24/[1]Income_Statement__P_L_!B24)</f>
        <v>-4.26</v>
      </c>
      <c r="G24">
        <f>IF([1]Income_Statement__P_L_!B24=0,"",[1]Income_Statement__P_L_!M24/[1]Income_Statement__P_L_!B24)</f>
        <v>-4.293333333333333</v>
      </c>
      <c r="H24" t="str">
        <f t="shared" si="1"/>
        <v/>
      </c>
      <c r="I24">
        <f>'[1]Cash Flow Statement'!G26</f>
        <v>255600</v>
      </c>
      <c r="J24">
        <f>'[1]Balance Sheet'!D26</f>
        <v>0</v>
      </c>
      <c r="K24">
        <f>'[1]Balance Sheet'!C26</f>
        <v>330000</v>
      </c>
    </row>
    <row r="25" spans="1:11" x14ac:dyDescent="0.3">
      <c r="A25" t="s">
        <v>33</v>
      </c>
      <c r="B25">
        <f t="shared" si="0"/>
        <v>720000</v>
      </c>
      <c r="C25">
        <f>[1]SaaS_Revenue_Model!E25</f>
        <v>60000</v>
      </c>
      <c r="D25">
        <f>IF([1]SaaS_Revenue_Model!B25=0,"",[1]SaaS_Revenue_Model!E25/[1]SaaS_Revenue_Model!B25)</f>
        <v>491.80327868852459</v>
      </c>
      <c r="E25">
        <f>IF([1]Income_Statement__P_L_!B25=0,"",([1]Income_Statement__P_L_!B25-[1]Income_Statement__P_L_!C25)/[1]Income_Statement__P_L_!B25)</f>
        <v>-0.35</v>
      </c>
      <c r="F25">
        <f>IF([1]Income_Statement__P_L_!B25=0,"",[1]Income_Statement__P_L_!G25/[1]Income_Statement__P_L_!B25)</f>
        <v>-4.4560000000000004</v>
      </c>
      <c r="G25">
        <f>IF([1]Income_Statement__P_L_!B25=0,"",[1]Income_Statement__P_L_!M25/[1]Income_Statement__P_L_!B25)</f>
        <v>-4.4893333333333336</v>
      </c>
      <c r="H25" t="str">
        <f t="shared" si="1"/>
        <v/>
      </c>
      <c r="I25">
        <f>'[1]Cash Flow Statement'!G27</f>
        <v>267360</v>
      </c>
      <c r="J25">
        <f>'[1]Balance Sheet'!D27</f>
        <v>0</v>
      </c>
      <c r="K25">
        <f>'[1]Balance Sheet'!C27</f>
        <v>330000</v>
      </c>
    </row>
    <row r="26" spans="1:11" x14ac:dyDescent="0.3">
      <c r="A26" t="s">
        <v>34</v>
      </c>
      <c r="B26">
        <f t="shared" si="0"/>
        <v>720000</v>
      </c>
      <c r="C26">
        <f>[1]SaaS_Revenue_Model!E26</f>
        <v>60000</v>
      </c>
      <c r="D26">
        <f>IF([1]SaaS_Revenue_Model!B26=0,"",[1]SaaS_Revenue_Model!E26/[1]SaaS_Revenue_Model!B26)</f>
        <v>483.87096774193549</v>
      </c>
      <c r="E26">
        <f>IF([1]Income_Statement__P_L_!B26=0,"",([1]Income_Statement__P_L_!B26-[1]Income_Statement__P_L_!C26)/[1]Income_Statement__P_L_!B26)</f>
        <v>-0.4</v>
      </c>
      <c r="F26">
        <f>IF([1]Income_Statement__P_L_!B26=0,"",[1]Income_Statement__P_L_!G26/[1]Income_Statement__P_L_!B26)</f>
        <v>-4.6520000000000001</v>
      </c>
      <c r="G26">
        <f>IF([1]Income_Statement__P_L_!B26=0,"",[1]Income_Statement__P_L_!M26/[1]Income_Statement__P_L_!B26)</f>
        <v>-4.6853333333333333</v>
      </c>
      <c r="H26" t="str">
        <f t="shared" si="1"/>
        <v/>
      </c>
      <c r="I26">
        <f>'[1]Cash Flow Statement'!G28</f>
        <v>279120</v>
      </c>
      <c r="J26">
        <f>'[1]Balance Sheet'!D28</f>
        <v>0</v>
      </c>
      <c r="K26">
        <f>'[1]Balance Sheet'!C28</f>
        <v>330000</v>
      </c>
    </row>
    <row r="27" spans="1:11" x14ac:dyDescent="0.3">
      <c r="A27" t="s">
        <v>35</v>
      </c>
      <c r="B27">
        <f t="shared" si="0"/>
        <v>720000</v>
      </c>
      <c r="C27">
        <f>[1]SaaS_Revenue_Model!E27</f>
        <v>60000</v>
      </c>
      <c r="D27">
        <f>IF([1]SaaS_Revenue_Model!B27=0,"",[1]SaaS_Revenue_Model!E27/[1]SaaS_Revenue_Model!B27)</f>
        <v>472.44094488188978</v>
      </c>
      <c r="E27">
        <f>IF([1]Income_Statement__P_L_!B27=0,"",([1]Income_Statement__P_L_!B27-[1]Income_Statement__P_L_!C27)/[1]Income_Statement__P_L_!B27)</f>
        <v>-0.45</v>
      </c>
      <c r="F27">
        <f>IF([1]Income_Statement__P_L_!B27=0,"",[1]Income_Statement__P_L_!G27/[1]Income_Statement__P_L_!B27)</f>
        <v>-4.8479999999999999</v>
      </c>
      <c r="G27">
        <f>IF([1]Income_Statement__P_L_!B27=0,"",[1]Income_Statement__P_L_!M27/[1]Income_Statement__P_L_!B27)</f>
        <v>-4.8813333333333331</v>
      </c>
      <c r="H27" t="str">
        <f t="shared" si="1"/>
        <v/>
      </c>
      <c r="I27">
        <f>'[1]Cash Flow Statement'!G29</f>
        <v>290880</v>
      </c>
      <c r="J27">
        <f>'[1]Balance Sheet'!D29</f>
        <v>0</v>
      </c>
      <c r="K27">
        <f>'[1]Balance Sheet'!C29</f>
        <v>330000</v>
      </c>
    </row>
    <row r="28" spans="1:11" x14ac:dyDescent="0.3">
      <c r="A28" t="s">
        <v>36</v>
      </c>
      <c r="B28">
        <f t="shared" si="0"/>
        <v>720000</v>
      </c>
      <c r="C28">
        <f>[1]SaaS_Revenue_Model!E28</f>
        <v>60000</v>
      </c>
      <c r="D28">
        <f>IF([1]SaaS_Revenue_Model!B28=0,"",[1]SaaS_Revenue_Model!E28/[1]SaaS_Revenue_Model!B28)</f>
        <v>465.11627906976742</v>
      </c>
      <c r="E28">
        <f>IF([1]Income_Statement__P_L_!B28=0,"",([1]Income_Statement__P_L_!B28-[1]Income_Statement__P_L_!C28)/[1]Income_Statement__P_L_!B28)</f>
        <v>-0.5</v>
      </c>
      <c r="F28">
        <f>IF([1]Income_Statement__P_L_!B28=0,"",[1]Income_Statement__P_L_!G28/[1]Income_Statement__P_L_!B28)</f>
        <v>-5.0439999999999996</v>
      </c>
      <c r="G28">
        <f>IF([1]Income_Statement__P_L_!B28=0,"",[1]Income_Statement__P_L_!M28/[1]Income_Statement__P_L_!B28)</f>
        <v>-5.0773333333333337</v>
      </c>
      <c r="H28" t="str">
        <f t="shared" si="1"/>
        <v/>
      </c>
      <c r="I28">
        <f>'[1]Cash Flow Statement'!G30</f>
        <v>302640</v>
      </c>
      <c r="J28">
        <f>'[1]Balance Sheet'!D30</f>
        <v>0</v>
      </c>
      <c r="K28">
        <f>'[1]Balance Sheet'!C30</f>
        <v>330000</v>
      </c>
    </row>
    <row r="29" spans="1:11" x14ac:dyDescent="0.3">
      <c r="A29" t="s">
        <v>37</v>
      </c>
      <c r="B29">
        <f t="shared" si="0"/>
        <v>720000</v>
      </c>
      <c r="C29">
        <f>[1]SaaS_Revenue_Model!E29</f>
        <v>60000</v>
      </c>
      <c r="D29">
        <f>IF([1]SaaS_Revenue_Model!B29=0,"",[1]SaaS_Revenue_Model!E29/[1]SaaS_Revenue_Model!B29)</f>
        <v>454.54545454545456</v>
      </c>
      <c r="E29">
        <f>IF([1]Income_Statement__P_L_!B29=0,"",([1]Income_Statement__P_L_!B29-[1]Income_Statement__P_L_!C29)/[1]Income_Statement__P_L_!B29)</f>
        <v>-0.55000000000000004</v>
      </c>
      <c r="F29">
        <f>IF([1]Income_Statement__P_L_!B29=0,"",[1]Income_Statement__P_L_!G29/[1]Income_Statement__P_L_!B29)</f>
        <v>-5.24</v>
      </c>
      <c r="G29">
        <f>IF([1]Income_Statement__P_L_!B29=0,"",[1]Income_Statement__P_L_!M29/[1]Income_Statement__P_L_!B29)</f>
        <v>-5.2733333333333334</v>
      </c>
      <c r="H29" t="str">
        <f t="shared" si="1"/>
        <v/>
      </c>
      <c r="I29">
        <f>'[1]Cash Flow Statement'!G31</f>
        <v>314400</v>
      </c>
      <c r="J29">
        <f>'[1]Balance Sheet'!D31</f>
        <v>0</v>
      </c>
      <c r="K29">
        <f>'[1]Balance Sheet'!C31</f>
        <v>330000</v>
      </c>
    </row>
    <row r="30" spans="1:11" x14ac:dyDescent="0.3">
      <c r="A30" t="s">
        <v>38</v>
      </c>
      <c r="B30">
        <f t="shared" si="0"/>
        <v>720000</v>
      </c>
      <c r="C30">
        <f>[1]SaaS_Revenue_Model!E30</f>
        <v>60000</v>
      </c>
      <c r="D30">
        <f>IF([1]SaaS_Revenue_Model!B30=0,"",[1]SaaS_Revenue_Model!E30/[1]SaaS_Revenue_Model!B30)</f>
        <v>447.76119402985074</v>
      </c>
      <c r="E30">
        <f>IF([1]Income_Statement__P_L_!B30=0,"",([1]Income_Statement__P_L_!B30-[1]Income_Statement__P_L_!C30)/[1]Income_Statement__P_L_!B30)</f>
        <v>-0.6</v>
      </c>
      <c r="F30">
        <f>IF([1]Income_Statement__P_L_!B30=0,"",[1]Income_Statement__P_L_!G30/[1]Income_Statement__P_L_!B30)</f>
        <v>-5.4359999999999999</v>
      </c>
      <c r="G30">
        <f>IF([1]Income_Statement__P_L_!B30=0,"",[1]Income_Statement__P_L_!M30/[1]Income_Statement__P_L_!B30)</f>
        <v>-5.4693333333333332</v>
      </c>
      <c r="H30" t="str">
        <f t="shared" si="1"/>
        <v/>
      </c>
      <c r="I30">
        <f>'[1]Cash Flow Statement'!G32</f>
        <v>326160</v>
      </c>
      <c r="J30">
        <f>'[1]Balance Sheet'!D32</f>
        <v>0</v>
      </c>
      <c r="K30">
        <f>'[1]Balance Sheet'!C32</f>
        <v>330000</v>
      </c>
    </row>
    <row r="31" spans="1:11" x14ac:dyDescent="0.3">
      <c r="A31" t="s">
        <v>39</v>
      </c>
      <c r="B31">
        <f t="shared" si="0"/>
        <v>720000</v>
      </c>
      <c r="C31">
        <f>[1]SaaS_Revenue_Model!E31</f>
        <v>60000</v>
      </c>
      <c r="D31">
        <f>IF([1]SaaS_Revenue_Model!B31=0,"",[1]SaaS_Revenue_Model!E31/[1]SaaS_Revenue_Model!B31)</f>
        <v>441.1764705882353</v>
      </c>
      <c r="E31">
        <f>IF([1]Income_Statement__P_L_!B31=0,"",([1]Income_Statement__P_L_!B31-[1]Income_Statement__P_L_!C31)/[1]Income_Statement__P_L_!B31)</f>
        <v>-0.65</v>
      </c>
      <c r="F31">
        <f>IF([1]Income_Statement__P_L_!B31=0,"",[1]Income_Statement__P_L_!G31/[1]Income_Statement__P_L_!B31)</f>
        <v>-5.6319999999999997</v>
      </c>
      <c r="G31">
        <f>IF([1]Income_Statement__P_L_!B31=0,"",[1]Income_Statement__P_L_!M31/[1]Income_Statement__P_L_!B31)</f>
        <v>-5.6653333333333338</v>
      </c>
      <c r="H31" t="str">
        <f t="shared" si="1"/>
        <v/>
      </c>
      <c r="I31">
        <f>'[1]Cash Flow Statement'!G33</f>
        <v>337920</v>
      </c>
      <c r="J31">
        <f>'[1]Balance Sheet'!D33</f>
        <v>0</v>
      </c>
      <c r="K31">
        <f>'[1]Balance Sheet'!C33</f>
        <v>330000</v>
      </c>
    </row>
    <row r="32" spans="1:11" x14ac:dyDescent="0.3">
      <c r="A32" t="s">
        <v>40</v>
      </c>
      <c r="B32">
        <f t="shared" si="0"/>
        <v>720000</v>
      </c>
      <c r="C32">
        <f>[1]SaaS_Revenue_Model!E32</f>
        <v>60000</v>
      </c>
      <c r="D32">
        <f>IF([1]SaaS_Revenue_Model!B32=0,"",[1]SaaS_Revenue_Model!E32/[1]SaaS_Revenue_Model!B32)</f>
        <v>431.65467625899282</v>
      </c>
      <c r="E32">
        <f>IF([1]Income_Statement__P_L_!B32=0,"",([1]Income_Statement__P_L_!B32-[1]Income_Statement__P_L_!C32)/[1]Income_Statement__P_L_!B32)</f>
        <v>-0.7</v>
      </c>
      <c r="F32">
        <f>IF([1]Income_Statement__P_L_!B32=0,"",[1]Income_Statement__P_L_!G32/[1]Income_Statement__P_L_!B32)</f>
        <v>-5.8280000000000003</v>
      </c>
      <c r="G32">
        <f>IF([1]Income_Statement__P_L_!B32=0,"",[1]Income_Statement__P_L_!M32/[1]Income_Statement__P_L_!B32)</f>
        <v>-5.8613333333333335</v>
      </c>
      <c r="H32" t="str">
        <f t="shared" si="1"/>
        <v/>
      </c>
      <c r="I32">
        <f>'[1]Cash Flow Statement'!G34</f>
        <v>349680</v>
      </c>
      <c r="J32">
        <f>'[1]Balance Sheet'!D34</f>
        <v>0</v>
      </c>
      <c r="K32">
        <f>'[1]Balance Sheet'!C34</f>
        <v>330000</v>
      </c>
    </row>
    <row r="33" spans="1:11" x14ac:dyDescent="0.3">
      <c r="A33" t="s">
        <v>41</v>
      </c>
      <c r="B33">
        <f t="shared" si="0"/>
        <v>720000</v>
      </c>
      <c r="C33">
        <f>[1]SaaS_Revenue_Model!E33</f>
        <v>60000</v>
      </c>
      <c r="D33">
        <f>IF([1]SaaS_Revenue_Model!B33=0,"",[1]SaaS_Revenue_Model!E33/[1]SaaS_Revenue_Model!B33)</f>
        <v>425.531914893617</v>
      </c>
      <c r="E33">
        <f>IF([1]Income_Statement__P_L_!B33=0,"",([1]Income_Statement__P_L_!B33-[1]Income_Statement__P_L_!C33)/[1]Income_Statement__P_L_!B33)</f>
        <v>-0.75</v>
      </c>
      <c r="F33">
        <f>IF([1]Income_Statement__P_L_!B33=0,"",[1]Income_Statement__P_L_!G33/[1]Income_Statement__P_L_!B33)</f>
        <v>-6.024</v>
      </c>
      <c r="G33">
        <f>IF([1]Income_Statement__P_L_!B33=0,"",[1]Income_Statement__P_L_!M33/[1]Income_Statement__P_L_!B33)</f>
        <v>-6.0573333333333332</v>
      </c>
      <c r="H33" t="str">
        <f t="shared" si="1"/>
        <v/>
      </c>
      <c r="I33">
        <f>'[1]Cash Flow Statement'!G35</f>
        <v>361440</v>
      </c>
      <c r="J33">
        <f>'[1]Balance Sheet'!D35</f>
        <v>0</v>
      </c>
      <c r="K33">
        <f>'[1]Balance Sheet'!C35</f>
        <v>330000</v>
      </c>
    </row>
    <row r="34" spans="1:11" x14ac:dyDescent="0.3">
      <c r="A34" t="s">
        <v>42</v>
      </c>
      <c r="B34">
        <f t="shared" si="0"/>
        <v>720000</v>
      </c>
      <c r="C34">
        <f>[1]SaaS_Revenue_Model!E34</f>
        <v>60000</v>
      </c>
      <c r="D34">
        <f>IF([1]SaaS_Revenue_Model!B34=0,"",[1]SaaS_Revenue_Model!E34/[1]SaaS_Revenue_Model!B34)</f>
        <v>419.58041958041957</v>
      </c>
      <c r="E34">
        <f>IF([1]Income_Statement__P_L_!B34=0,"",([1]Income_Statement__P_L_!B34-[1]Income_Statement__P_L_!C34)/[1]Income_Statement__P_L_!B34)</f>
        <v>-0.8</v>
      </c>
      <c r="F34">
        <f>IF([1]Income_Statement__P_L_!B34=0,"",[1]Income_Statement__P_L_!G34/[1]Income_Statement__P_L_!B34)</f>
        <v>-6.22</v>
      </c>
      <c r="G34">
        <f>IF([1]Income_Statement__P_L_!B34=0,"",[1]Income_Statement__P_L_!M34/[1]Income_Statement__P_L_!B34)</f>
        <v>-6.253333333333333</v>
      </c>
      <c r="H34" t="str">
        <f t="shared" si="1"/>
        <v/>
      </c>
      <c r="I34">
        <f>'[1]Cash Flow Statement'!G36</f>
        <v>373200</v>
      </c>
      <c r="J34">
        <f>'[1]Balance Sheet'!D36</f>
        <v>0</v>
      </c>
      <c r="K34">
        <f>'[1]Balance Sheet'!C36</f>
        <v>330000</v>
      </c>
    </row>
    <row r="35" spans="1:11" x14ac:dyDescent="0.3">
      <c r="A35" t="s">
        <v>43</v>
      </c>
      <c r="B35">
        <f t="shared" si="0"/>
        <v>720000</v>
      </c>
      <c r="C35">
        <f>[1]SaaS_Revenue_Model!E35</f>
        <v>60000</v>
      </c>
      <c r="D35">
        <f>IF([1]SaaS_Revenue_Model!B35=0,"",[1]SaaS_Revenue_Model!E35/[1]SaaS_Revenue_Model!B35)</f>
        <v>413.79310344827587</v>
      </c>
      <c r="E35">
        <f>IF([1]Income_Statement__P_L_!B35=0,"",([1]Income_Statement__P_L_!B35-[1]Income_Statement__P_L_!C35)/[1]Income_Statement__P_L_!B35)</f>
        <v>-0.85</v>
      </c>
      <c r="F35">
        <f>IF([1]Income_Statement__P_L_!B35=0,"",[1]Income_Statement__P_L_!G35/[1]Income_Statement__P_L_!B35)</f>
        <v>-6.4160000000000004</v>
      </c>
      <c r="G35">
        <f>IF([1]Income_Statement__P_L_!B35=0,"",[1]Income_Statement__P_L_!M35/[1]Income_Statement__P_L_!B35)</f>
        <v>-6.4493333333333336</v>
      </c>
      <c r="H35" t="str">
        <f t="shared" si="1"/>
        <v/>
      </c>
      <c r="I35">
        <f>'[1]Cash Flow Statement'!G37</f>
        <v>384960</v>
      </c>
      <c r="J35">
        <f>'[1]Balance Sheet'!D37</f>
        <v>0</v>
      </c>
      <c r="K35">
        <f>'[1]Balance Sheet'!C37</f>
        <v>330000</v>
      </c>
    </row>
    <row r="36" spans="1:11" x14ac:dyDescent="0.3">
      <c r="A36" t="s">
        <v>44</v>
      </c>
      <c r="B36">
        <f t="shared" si="0"/>
        <v>720000</v>
      </c>
      <c r="C36">
        <f>[1]SaaS_Revenue_Model!E36</f>
        <v>60000</v>
      </c>
      <c r="D36">
        <f>IF([1]SaaS_Revenue_Model!B36=0,"",[1]SaaS_Revenue_Model!E36/[1]SaaS_Revenue_Model!B36)</f>
        <v>408.16326530612247</v>
      </c>
      <c r="E36">
        <f>IF([1]Income_Statement__P_L_!B36=0,"",([1]Income_Statement__P_L_!B36-[1]Income_Statement__P_L_!C36)/[1]Income_Statement__P_L_!B36)</f>
        <v>-0.9</v>
      </c>
      <c r="F36">
        <f>IF([1]Income_Statement__P_L_!B36=0,"",[1]Income_Statement__P_L_!G36/[1]Income_Statement__P_L_!B36)</f>
        <v>-6.6120000000000001</v>
      </c>
      <c r="G36">
        <f>IF([1]Income_Statement__P_L_!B36=0,"",[1]Income_Statement__P_L_!M36/[1]Income_Statement__P_L_!B36)</f>
        <v>-6.6453333333333333</v>
      </c>
      <c r="H36" t="str">
        <f t="shared" si="1"/>
        <v/>
      </c>
      <c r="I36">
        <f>'[1]Cash Flow Statement'!G38</f>
        <v>396720</v>
      </c>
      <c r="J36">
        <f>'[1]Balance Sheet'!D38</f>
        <v>0</v>
      </c>
      <c r="K36">
        <f>'[1]Balance Sheet'!C38</f>
        <v>330000</v>
      </c>
    </row>
    <row r="37" spans="1:11" x14ac:dyDescent="0.3">
      <c r="A37" t="s">
        <v>45</v>
      </c>
      <c r="B37">
        <f t="shared" si="0"/>
        <v>720000</v>
      </c>
      <c r="C37">
        <f>[1]SaaS_Revenue_Model!E37</f>
        <v>60000</v>
      </c>
      <c r="D37">
        <f>IF([1]SaaS_Revenue_Model!B37=0,"",[1]SaaS_Revenue_Model!E37/[1]SaaS_Revenue_Model!B37)</f>
        <v>402.68456375838929</v>
      </c>
      <c r="E37">
        <f>IF([1]Income_Statement__P_L_!B37=0,"",([1]Income_Statement__P_L_!B37-[1]Income_Statement__P_L_!C37)/[1]Income_Statement__P_L_!B37)</f>
        <v>-0.95</v>
      </c>
      <c r="F37">
        <f>IF([1]Income_Statement__P_L_!B37=0,"",[1]Income_Statement__P_L_!G37/[1]Income_Statement__P_L_!B37)</f>
        <v>-6.8079999999999998</v>
      </c>
      <c r="G37">
        <f>IF([1]Income_Statement__P_L_!B37=0,"",[1]Income_Statement__P_L_!M37/[1]Income_Statement__P_L_!B37)</f>
        <v>-6.841333333333333</v>
      </c>
      <c r="H37" t="str">
        <f t="shared" si="1"/>
        <v/>
      </c>
      <c r="I37">
        <f>'[1]Cash Flow Statement'!G39</f>
        <v>408480</v>
      </c>
      <c r="J37">
        <f>'[1]Balance Sheet'!D39</f>
        <v>0</v>
      </c>
      <c r="K37">
        <f>'[1]Balance Sheet'!C39</f>
        <v>330000</v>
      </c>
    </row>
    <row r="38" spans="1:11" x14ac:dyDescent="0.3">
      <c r="A38" t="s">
        <v>46</v>
      </c>
      <c r="B38">
        <f t="shared" si="0"/>
        <v>720000</v>
      </c>
      <c r="C38">
        <f>[1]SaaS_Revenue_Model!E38</f>
        <v>60000</v>
      </c>
      <c r="D38">
        <f>IF([1]SaaS_Revenue_Model!B38=0,"",[1]SaaS_Revenue_Model!E38/[1]SaaS_Revenue_Model!B38)</f>
        <v>397.35099337748346</v>
      </c>
      <c r="E38">
        <f>IF([1]Income_Statement__P_L_!B38=0,"",([1]Income_Statement__P_L_!B38-[1]Income_Statement__P_L_!C38)/[1]Income_Statement__P_L_!B38)</f>
        <v>-1</v>
      </c>
      <c r="F38">
        <f>IF([1]Income_Statement__P_L_!B38=0,"",[1]Income_Statement__P_L_!G38/[1]Income_Statement__P_L_!B38)</f>
        <v>-7.0039999999999996</v>
      </c>
      <c r="G38">
        <f>IF([1]Income_Statement__P_L_!B38=0,"",[1]Income_Statement__P_L_!M38/[1]Income_Statement__P_L_!B38)</f>
        <v>-7.0373333333333337</v>
      </c>
      <c r="H38" t="str">
        <f t="shared" si="1"/>
        <v/>
      </c>
      <c r="I38">
        <f>'[1]Cash Flow Statement'!G40</f>
        <v>420240</v>
      </c>
      <c r="J38">
        <f>'[1]Balance Sheet'!D40</f>
        <v>0</v>
      </c>
      <c r="K38">
        <f>'[1]Balance Sheet'!C40</f>
        <v>0</v>
      </c>
    </row>
    <row r="39" spans="1:11" x14ac:dyDescent="0.3">
      <c r="A39" t="s">
        <v>47</v>
      </c>
      <c r="B39">
        <f t="shared" si="0"/>
        <v>720000</v>
      </c>
      <c r="C39">
        <f>[1]SaaS_Revenue_Model!E39</f>
        <v>60000</v>
      </c>
      <c r="D39">
        <f>IF([1]SaaS_Revenue_Model!B39=0,"",[1]SaaS_Revenue_Model!E39/[1]SaaS_Revenue_Model!B39)</f>
        <v>392.15686274509807</v>
      </c>
      <c r="E39">
        <f>IF([1]Income_Statement__P_L_!B39=0,"",([1]Income_Statement__P_L_!B39-[1]Income_Statement__P_L_!C39)/[1]Income_Statement__P_L_!B39)</f>
        <v>-1.05</v>
      </c>
      <c r="F39">
        <f>IF([1]Income_Statement__P_L_!B39=0,"",[1]Income_Statement__P_L_!G39/[1]Income_Statement__P_L_!B39)</f>
        <v>-7.2</v>
      </c>
      <c r="G39">
        <f>IF([1]Income_Statement__P_L_!B39=0,"",[1]Income_Statement__P_L_!M39/[1]Income_Statement__P_L_!B39)</f>
        <v>-7.2333333333333334</v>
      </c>
      <c r="H39" t="str">
        <f t="shared" si="1"/>
        <v/>
      </c>
      <c r="I39">
        <f>'[1]Cash Flow Statement'!G41</f>
        <v>432000</v>
      </c>
      <c r="J39">
        <f>'[1]Balance Sheet'!D41</f>
        <v>0</v>
      </c>
      <c r="K39">
        <f>'[1]Balance Sheet'!C41</f>
        <v>0</v>
      </c>
    </row>
    <row r="40" spans="1:11" hidden="1" x14ac:dyDescent="0.3">
      <c r="B40">
        <f t="shared" si="0"/>
        <v>0</v>
      </c>
      <c r="C40">
        <f>[1]SaaS_Revenue_Model!E40</f>
        <v>0</v>
      </c>
      <c r="D40" t="str">
        <f>IF([1]SaaS_Revenue_Model!B40=0,"",[1]SaaS_Revenue_Model!E40/[1]SaaS_Revenue_Model!B40)</f>
        <v/>
      </c>
      <c r="E40" t="str">
        <f>IF([1]Income_Statement__P_L_!B40=0,"",([1]Income_Statement__P_L_!B40-[1]Income_Statement__P_L_!C40)/[1]Income_Statement__P_L_!B40)</f>
        <v/>
      </c>
      <c r="F40" t="str">
        <f>IF([1]Income_Statement__P_L_!B40=0,"",[1]Income_Statement__P_L_!G40/[1]Income_Statement__P_L_!B40)</f>
        <v/>
      </c>
      <c r="G40" t="str">
        <f>IF([1]Income_Statement__P_L_!B40=0,"",[1]Income_Statement__P_L_!M40/[1]Income_Statement__P_L_!B40)</f>
        <v/>
      </c>
      <c r="I40">
        <f>'[1]Cash Flow Statement'!G42</f>
        <v>0</v>
      </c>
      <c r="J40">
        <f>'[1]Balance Sheet'!D42</f>
        <v>0</v>
      </c>
      <c r="K40">
        <f>'[1]Balance Sheet'!C42</f>
        <v>0</v>
      </c>
    </row>
    <row r="41" spans="1:11" hidden="1" x14ac:dyDescent="0.3">
      <c r="B41">
        <f t="shared" si="0"/>
        <v>0</v>
      </c>
      <c r="C41">
        <f>[1]SaaS_Revenue_Model!E41</f>
        <v>0</v>
      </c>
      <c r="D41" t="str">
        <f>IF([1]SaaS_Revenue_Model!B41=0,"",[1]SaaS_Revenue_Model!E41/[1]SaaS_Revenue_Model!B41)</f>
        <v/>
      </c>
      <c r="E41" t="str">
        <f>IF([1]Income_Statement__P_L_!B41=0,"",([1]Income_Statement__P_L_!B41-[1]Income_Statement__P_L_!C41)/[1]Income_Statement__P_L_!B41)</f>
        <v/>
      </c>
      <c r="F41" t="str">
        <f>IF([1]Income_Statement__P_L_!B41=0,"",[1]Income_Statement__P_L_!G41/[1]Income_Statement__P_L_!B41)</f>
        <v/>
      </c>
      <c r="G41" t="str">
        <f>IF([1]Income_Statement__P_L_!B41=0,"",[1]Income_Statement__P_L_!M41/[1]Income_Statement__P_L_!B41)</f>
        <v/>
      </c>
      <c r="I41">
        <f>'[1]Cash Flow Statement'!G43</f>
        <v>0</v>
      </c>
      <c r="J41">
        <f>'[1]Balance Sheet'!D43</f>
        <v>0</v>
      </c>
      <c r="K41">
        <f>'[1]Balance Sheet'!C43</f>
        <v>0</v>
      </c>
    </row>
    <row r="42" spans="1:11" hidden="1" x14ac:dyDescent="0.3">
      <c r="B42">
        <f t="shared" si="0"/>
        <v>0</v>
      </c>
      <c r="C42">
        <f>[1]SaaS_Revenue_Model!E42</f>
        <v>0</v>
      </c>
      <c r="D42" t="str">
        <f>IF([1]SaaS_Revenue_Model!B42=0,"",[1]SaaS_Revenue_Model!E42/[1]SaaS_Revenue_Model!B42)</f>
        <v/>
      </c>
      <c r="E42" t="str">
        <f>IF([1]Income_Statement__P_L_!B42=0,"",([1]Income_Statement__P_L_!B42-[1]Income_Statement__P_L_!C42)/[1]Income_Statement__P_L_!B42)</f>
        <v/>
      </c>
      <c r="F42" t="str">
        <f>IF([1]Income_Statement__P_L_!B42=0,"",[1]Income_Statement__P_L_!G42/[1]Income_Statement__P_L_!B42)</f>
        <v/>
      </c>
      <c r="G42" t="str">
        <f>IF([1]Income_Statement__P_L_!B42=0,"",[1]Income_Statement__P_L_!M42/[1]Income_Statement__P_L_!B42)</f>
        <v/>
      </c>
      <c r="I42">
        <f>'[1]Cash Flow Statement'!G44</f>
        <v>0</v>
      </c>
      <c r="J42">
        <f>'[1]Balance Sheet'!D44</f>
        <v>0</v>
      </c>
      <c r="K42">
        <f>'[1]Balance Sheet'!C44</f>
        <v>0</v>
      </c>
    </row>
    <row r="43" spans="1:11" hidden="1" x14ac:dyDescent="0.3">
      <c r="B43">
        <f t="shared" si="0"/>
        <v>0</v>
      </c>
      <c r="C43">
        <f>[1]SaaS_Revenue_Model!E43</f>
        <v>0</v>
      </c>
      <c r="D43" t="str">
        <f>IF([1]SaaS_Revenue_Model!B43=0,"",[1]SaaS_Revenue_Model!E43/[1]SaaS_Revenue_Model!B43)</f>
        <v/>
      </c>
      <c r="E43" t="str">
        <f>IF([1]Income_Statement__P_L_!B43=0,"",([1]Income_Statement__P_L_!B43-[1]Income_Statement__P_L_!C43)/[1]Income_Statement__P_L_!B43)</f>
        <v/>
      </c>
      <c r="F43" t="str">
        <f>IF([1]Income_Statement__P_L_!B43=0,"",[1]Income_Statement__P_L_!G43/[1]Income_Statement__P_L_!B43)</f>
        <v/>
      </c>
      <c r="G43" t="str">
        <f>IF([1]Income_Statement__P_L_!B43=0,"",[1]Income_Statement__P_L_!M43/[1]Income_Statement__P_L_!B43)</f>
        <v/>
      </c>
      <c r="I43">
        <f>'[1]Cash Flow Statement'!G45</f>
        <v>0</v>
      </c>
      <c r="J43">
        <f>'[1]Balance Sheet'!D45</f>
        <v>0</v>
      </c>
      <c r="K43">
        <f>'[1]Balance Sheet'!C45</f>
        <v>0</v>
      </c>
    </row>
    <row r="44" spans="1:11" hidden="1" x14ac:dyDescent="0.3">
      <c r="B44">
        <f t="shared" si="0"/>
        <v>0</v>
      </c>
      <c r="C44">
        <f>[1]SaaS_Revenue_Model!E44</f>
        <v>0</v>
      </c>
      <c r="D44" t="str">
        <f>IF([1]SaaS_Revenue_Model!B44=0,"",[1]SaaS_Revenue_Model!E44/[1]SaaS_Revenue_Model!B44)</f>
        <v/>
      </c>
      <c r="E44" t="str">
        <f>IF([1]Income_Statement__P_L_!B44=0,"",([1]Income_Statement__P_L_!B44-[1]Income_Statement__P_L_!C44)/[1]Income_Statement__P_L_!B44)</f>
        <v/>
      </c>
      <c r="F44" t="str">
        <f>IF([1]Income_Statement__P_L_!B44=0,"",[1]Income_Statement__P_L_!G44/[1]Income_Statement__P_L_!B44)</f>
        <v/>
      </c>
      <c r="G44" t="str">
        <f>IF([1]Income_Statement__P_L_!B44=0,"",[1]Income_Statement__P_L_!M44/[1]Income_Statement__P_L_!B44)</f>
        <v/>
      </c>
      <c r="I44">
        <f>'[1]Cash Flow Statement'!G46</f>
        <v>0</v>
      </c>
      <c r="J44">
        <f>'[1]Balance Sheet'!D46</f>
        <v>0</v>
      </c>
      <c r="K44">
        <f>'[1]Balance Sheet'!C46</f>
        <v>0</v>
      </c>
    </row>
    <row r="45" spans="1:11" hidden="1" x14ac:dyDescent="0.3">
      <c r="B45">
        <f t="shared" si="0"/>
        <v>0</v>
      </c>
      <c r="C45">
        <f>[1]SaaS_Revenue_Model!E45</f>
        <v>0</v>
      </c>
      <c r="D45" t="str">
        <f>IF([1]SaaS_Revenue_Model!B45=0,"",[1]SaaS_Revenue_Model!E45/[1]SaaS_Revenue_Model!B45)</f>
        <v/>
      </c>
      <c r="E45" t="str">
        <f>IF([1]Income_Statement__P_L_!B45=0,"",([1]Income_Statement__P_L_!B45-[1]Income_Statement__P_L_!C45)/[1]Income_Statement__P_L_!B45)</f>
        <v/>
      </c>
      <c r="F45" t="str">
        <f>IF([1]Income_Statement__P_L_!B45=0,"",[1]Income_Statement__P_L_!G45/[1]Income_Statement__P_L_!B45)</f>
        <v/>
      </c>
      <c r="G45" t="str">
        <f>IF([1]Income_Statement__P_L_!B45=0,"",[1]Income_Statement__P_L_!M45/[1]Income_Statement__P_L_!B45)</f>
        <v/>
      </c>
      <c r="I45">
        <f>'[1]Cash Flow Statement'!G47</f>
        <v>0</v>
      </c>
      <c r="J45">
        <f>'[1]Balance Sheet'!D47</f>
        <v>0</v>
      </c>
      <c r="K45">
        <f>'[1]Balance Sheet'!C47</f>
        <v>0</v>
      </c>
    </row>
    <row r="46" spans="1:11" hidden="1" x14ac:dyDescent="0.3">
      <c r="B46">
        <f t="shared" si="0"/>
        <v>0</v>
      </c>
      <c r="C46">
        <f>[1]SaaS_Revenue_Model!E46</f>
        <v>0</v>
      </c>
      <c r="D46" t="str">
        <f>IF([1]SaaS_Revenue_Model!B46=0,"",[1]SaaS_Revenue_Model!E46/[1]SaaS_Revenue_Model!B46)</f>
        <v/>
      </c>
      <c r="E46" t="str">
        <f>IF([1]Income_Statement__P_L_!B46=0,"",([1]Income_Statement__P_L_!B46-[1]Income_Statement__P_L_!C46)/[1]Income_Statement__P_L_!B46)</f>
        <v/>
      </c>
      <c r="F46" t="str">
        <f>IF([1]Income_Statement__P_L_!B46=0,"",[1]Income_Statement__P_L_!G46/[1]Income_Statement__P_L_!B46)</f>
        <v/>
      </c>
      <c r="G46" t="str">
        <f>IF([1]Income_Statement__P_L_!B46=0,"",[1]Income_Statement__P_L_!M46/[1]Income_Statement__P_L_!B46)</f>
        <v/>
      </c>
      <c r="I46">
        <f>'[1]Cash Flow Statement'!G48</f>
        <v>0</v>
      </c>
      <c r="J46">
        <f>'[1]Balance Sheet'!D48</f>
        <v>0</v>
      </c>
      <c r="K46">
        <f>'[1]Balance Sheet'!C48</f>
        <v>0</v>
      </c>
    </row>
    <row r="47" spans="1:11" hidden="1" x14ac:dyDescent="0.3">
      <c r="B47">
        <f t="shared" si="0"/>
        <v>0</v>
      </c>
      <c r="C47">
        <f>[1]SaaS_Revenue_Model!E47</f>
        <v>0</v>
      </c>
      <c r="D47" t="str">
        <f>IF([1]SaaS_Revenue_Model!B47=0,"",[1]SaaS_Revenue_Model!E47/[1]SaaS_Revenue_Model!B47)</f>
        <v/>
      </c>
      <c r="E47" t="str">
        <f>IF([1]Income_Statement__P_L_!B47=0,"",([1]Income_Statement__P_L_!B47-[1]Income_Statement__P_L_!C47)/[1]Income_Statement__P_L_!B47)</f>
        <v/>
      </c>
      <c r="F47" t="str">
        <f>IF([1]Income_Statement__P_L_!B47=0,"",[1]Income_Statement__P_L_!G47/[1]Income_Statement__P_L_!B47)</f>
        <v/>
      </c>
      <c r="G47" t="str">
        <f>IF([1]Income_Statement__P_L_!B47=0,"",[1]Income_Statement__P_L_!M47/[1]Income_Statement__P_L_!B47)</f>
        <v/>
      </c>
      <c r="I47">
        <f>'[1]Cash Flow Statement'!G49</f>
        <v>0</v>
      </c>
      <c r="J47">
        <f>'[1]Balance Sheet'!D49</f>
        <v>0</v>
      </c>
      <c r="K47">
        <f>'[1]Balance Sheet'!C49</f>
        <v>0</v>
      </c>
    </row>
    <row r="48" spans="1:11" hidden="1" x14ac:dyDescent="0.3">
      <c r="B48">
        <f t="shared" si="0"/>
        <v>0</v>
      </c>
      <c r="C48">
        <f>[1]SaaS_Revenue_Model!E48</f>
        <v>0</v>
      </c>
      <c r="D48" t="str">
        <f>IF([1]SaaS_Revenue_Model!B48=0,"",[1]SaaS_Revenue_Model!E48/[1]SaaS_Revenue_Model!B48)</f>
        <v/>
      </c>
      <c r="E48" t="str">
        <f>IF([1]Income_Statement__P_L_!B48=0,"",([1]Income_Statement__P_L_!B48-[1]Income_Statement__P_L_!C48)/[1]Income_Statement__P_L_!B48)</f>
        <v/>
      </c>
      <c r="F48" t="str">
        <f>IF([1]Income_Statement__P_L_!B48=0,"",[1]Income_Statement__P_L_!G48/[1]Income_Statement__P_L_!B48)</f>
        <v/>
      </c>
      <c r="G48" t="str">
        <f>IF([1]Income_Statement__P_L_!B48=0,"",[1]Income_Statement__P_L_!M48/[1]Income_Statement__P_L_!B48)</f>
        <v/>
      </c>
      <c r="I48">
        <f>'[1]Cash Flow Statement'!G50</f>
        <v>0</v>
      </c>
      <c r="J48">
        <f>'[1]Balance Sheet'!D50</f>
        <v>0</v>
      </c>
      <c r="K48">
        <f>'[1]Balance Sheet'!C50</f>
        <v>0</v>
      </c>
    </row>
    <row r="49" spans="2:11" hidden="1" x14ac:dyDescent="0.3">
      <c r="B49">
        <f t="shared" si="0"/>
        <v>0</v>
      </c>
      <c r="C49">
        <f>[1]SaaS_Revenue_Model!E49</f>
        <v>0</v>
      </c>
      <c r="D49" t="str">
        <f>IF([1]SaaS_Revenue_Model!B49=0,"",[1]SaaS_Revenue_Model!E49/[1]SaaS_Revenue_Model!B49)</f>
        <v/>
      </c>
      <c r="E49" t="str">
        <f>IF([1]Income_Statement__P_L_!B49=0,"",([1]Income_Statement__P_L_!B49-[1]Income_Statement__P_L_!C49)/[1]Income_Statement__P_L_!B49)</f>
        <v/>
      </c>
      <c r="F49" t="str">
        <f>IF([1]Income_Statement__P_L_!B49=0,"",[1]Income_Statement__P_L_!G49/[1]Income_Statement__P_L_!B49)</f>
        <v/>
      </c>
      <c r="G49" t="str">
        <f>IF([1]Income_Statement__P_L_!B49=0,"",[1]Income_Statement__P_L_!M49/[1]Income_Statement__P_L_!B49)</f>
        <v/>
      </c>
      <c r="I49">
        <f>'[1]Cash Flow Statement'!G51</f>
        <v>0</v>
      </c>
      <c r="J49">
        <f>'[1]Balance Sheet'!D51</f>
        <v>0</v>
      </c>
      <c r="K49">
        <f>'[1]Balance Sheet'!C51</f>
        <v>0</v>
      </c>
    </row>
    <row r="50" spans="2:11" hidden="1" x14ac:dyDescent="0.3">
      <c r="B50">
        <f t="shared" si="0"/>
        <v>0</v>
      </c>
      <c r="C50">
        <f>[1]SaaS_Revenue_Model!E50</f>
        <v>0</v>
      </c>
      <c r="D50" t="str">
        <f>IF([1]SaaS_Revenue_Model!B50=0,"",[1]SaaS_Revenue_Model!E50/[1]SaaS_Revenue_Model!B50)</f>
        <v/>
      </c>
      <c r="E50" t="str">
        <f>IF([1]Income_Statement__P_L_!B50=0,"",([1]Income_Statement__P_L_!B50-[1]Income_Statement__P_L_!C50)/[1]Income_Statement__P_L_!B50)</f>
        <v/>
      </c>
      <c r="F50" t="str">
        <f>IF([1]Income_Statement__P_L_!B50=0,"",[1]Income_Statement__P_L_!G50/[1]Income_Statement__P_L_!B50)</f>
        <v/>
      </c>
      <c r="G50" t="str">
        <f>IF([1]Income_Statement__P_L_!B50=0,"",[1]Income_Statement__P_L_!M50/[1]Income_Statement__P_L_!B50)</f>
        <v/>
      </c>
      <c r="I50">
        <f>'[1]Cash Flow Statement'!G52</f>
        <v>0</v>
      </c>
      <c r="J50">
        <f>'[1]Balance Sheet'!D52</f>
        <v>0</v>
      </c>
      <c r="K50">
        <f>'[1]Balance Sheet'!C52</f>
        <v>0</v>
      </c>
    </row>
    <row r="51" spans="2:11" hidden="1" x14ac:dyDescent="0.3">
      <c r="B51">
        <f t="shared" si="0"/>
        <v>0</v>
      </c>
      <c r="C51">
        <f>[1]SaaS_Revenue_Model!E51</f>
        <v>0</v>
      </c>
      <c r="D51" t="str">
        <f>IF([1]SaaS_Revenue_Model!B51=0,"",[1]SaaS_Revenue_Model!E51/[1]SaaS_Revenue_Model!B51)</f>
        <v/>
      </c>
      <c r="E51" t="str">
        <f>IF([1]Income_Statement__P_L_!B51=0,"",([1]Income_Statement__P_L_!B51-[1]Income_Statement__P_L_!C51)/[1]Income_Statement__P_L_!B51)</f>
        <v/>
      </c>
      <c r="F51" t="str">
        <f>IF([1]Income_Statement__P_L_!B51=0,"",[1]Income_Statement__P_L_!G51/[1]Income_Statement__P_L_!B51)</f>
        <v/>
      </c>
      <c r="G51" t="str">
        <f>IF([1]Income_Statement__P_L_!B51=0,"",[1]Income_Statement__P_L_!M51/[1]Income_Statement__P_L_!B51)</f>
        <v/>
      </c>
      <c r="I51">
        <f>'[1]Cash Flow Statement'!G53</f>
        <v>0</v>
      </c>
      <c r="J51">
        <f>'[1]Balance Sheet'!D53</f>
        <v>0</v>
      </c>
      <c r="K51">
        <f>'[1]Balance Sheet'!C53</f>
        <v>0</v>
      </c>
    </row>
    <row r="52" spans="2:11" hidden="1" x14ac:dyDescent="0.3">
      <c r="B52">
        <f t="shared" si="0"/>
        <v>0</v>
      </c>
      <c r="C52">
        <f>[1]SaaS_Revenue_Model!E52</f>
        <v>0</v>
      </c>
      <c r="D52" t="str">
        <f>IF([1]SaaS_Revenue_Model!B52=0,"",[1]SaaS_Revenue_Model!E52/[1]SaaS_Revenue_Model!B52)</f>
        <v/>
      </c>
      <c r="E52" t="str">
        <f>IF([1]Income_Statement__P_L_!B52=0,"",([1]Income_Statement__P_L_!B52-[1]Income_Statement__P_L_!C52)/[1]Income_Statement__P_L_!B52)</f>
        <v/>
      </c>
      <c r="F52" t="str">
        <f>IF([1]Income_Statement__P_L_!B52=0,"",[1]Income_Statement__P_L_!G52/[1]Income_Statement__P_L_!B52)</f>
        <v/>
      </c>
      <c r="G52" t="str">
        <f>IF([1]Income_Statement__P_L_!B52=0,"",[1]Income_Statement__P_L_!M52/[1]Income_Statement__P_L_!B52)</f>
        <v/>
      </c>
      <c r="I52">
        <f>'[1]Cash Flow Statement'!G54</f>
        <v>0</v>
      </c>
      <c r="J52">
        <f>'[1]Balance Sheet'!D54</f>
        <v>0</v>
      </c>
      <c r="K52">
        <f>'[1]Balance Sheet'!C54</f>
        <v>0</v>
      </c>
    </row>
    <row r="53" spans="2:11" hidden="1" x14ac:dyDescent="0.3">
      <c r="B53">
        <f t="shared" si="0"/>
        <v>0</v>
      </c>
      <c r="C53">
        <f>[1]SaaS_Revenue_Model!E53</f>
        <v>0</v>
      </c>
      <c r="D53" t="str">
        <f>IF([1]SaaS_Revenue_Model!B53=0,"",[1]SaaS_Revenue_Model!E53/[1]SaaS_Revenue_Model!B53)</f>
        <v/>
      </c>
      <c r="E53" t="str">
        <f>IF([1]Income_Statement__P_L_!B53=0,"",([1]Income_Statement__P_L_!B53-[1]Income_Statement__P_L_!C53)/[1]Income_Statement__P_L_!B53)</f>
        <v/>
      </c>
      <c r="F53" t="str">
        <f>IF([1]Income_Statement__P_L_!B53=0,"",[1]Income_Statement__P_L_!G53/[1]Income_Statement__P_L_!B53)</f>
        <v/>
      </c>
      <c r="G53" t="str">
        <f>IF([1]Income_Statement__P_L_!B53=0,"",[1]Income_Statement__P_L_!M53/[1]Income_Statement__P_L_!B53)</f>
        <v/>
      </c>
      <c r="I53">
        <f>'[1]Cash Flow Statement'!G55</f>
        <v>0</v>
      </c>
      <c r="J53">
        <f>'[1]Balance Sheet'!D55</f>
        <v>0</v>
      </c>
      <c r="K53">
        <f>'[1]Balance Sheet'!C55</f>
        <v>0</v>
      </c>
    </row>
    <row r="54" spans="2:11" hidden="1" x14ac:dyDescent="0.3">
      <c r="B54">
        <f t="shared" si="0"/>
        <v>0</v>
      </c>
      <c r="C54">
        <f>[1]SaaS_Revenue_Model!E54</f>
        <v>0</v>
      </c>
      <c r="D54" t="str">
        <f>IF([1]SaaS_Revenue_Model!B54=0,"",[1]SaaS_Revenue_Model!E54/[1]SaaS_Revenue_Model!B54)</f>
        <v/>
      </c>
      <c r="E54" t="str">
        <f>IF([1]Income_Statement__P_L_!B54=0,"",([1]Income_Statement__P_L_!B54-[1]Income_Statement__P_L_!C54)/[1]Income_Statement__P_L_!B54)</f>
        <v/>
      </c>
      <c r="F54" t="str">
        <f>IF([1]Income_Statement__P_L_!B54=0,"",[1]Income_Statement__P_L_!G54/[1]Income_Statement__P_L_!B54)</f>
        <v/>
      </c>
      <c r="G54" t="str">
        <f>IF([1]Income_Statement__P_L_!B54=0,"",[1]Income_Statement__P_L_!M54/[1]Income_Statement__P_L_!B54)</f>
        <v/>
      </c>
      <c r="I54">
        <f>'[1]Cash Flow Statement'!G56</f>
        <v>0</v>
      </c>
      <c r="J54">
        <f>'[1]Balance Sheet'!D56</f>
        <v>0</v>
      </c>
      <c r="K54">
        <f>'[1]Balance Sheet'!C56</f>
        <v>0</v>
      </c>
    </row>
    <row r="55" spans="2:11" hidden="1" x14ac:dyDescent="0.3">
      <c r="B55">
        <f t="shared" si="0"/>
        <v>0</v>
      </c>
      <c r="C55">
        <f>[1]SaaS_Revenue_Model!E55</f>
        <v>0</v>
      </c>
      <c r="D55" t="str">
        <f>IF([1]SaaS_Revenue_Model!B55=0,"",[1]SaaS_Revenue_Model!E55/[1]SaaS_Revenue_Model!B55)</f>
        <v/>
      </c>
      <c r="E55" t="str">
        <f>IF([1]Income_Statement__P_L_!B55=0,"",([1]Income_Statement__P_L_!B55-[1]Income_Statement__P_L_!C55)/[1]Income_Statement__P_L_!B55)</f>
        <v/>
      </c>
      <c r="F55" t="str">
        <f>IF([1]Income_Statement__P_L_!B55=0,"",[1]Income_Statement__P_L_!G55/[1]Income_Statement__P_L_!B55)</f>
        <v/>
      </c>
      <c r="G55" t="str">
        <f>IF([1]Income_Statement__P_L_!B55=0,"",[1]Income_Statement__P_L_!M55/[1]Income_Statement__P_L_!B55)</f>
        <v/>
      </c>
      <c r="I55">
        <f>'[1]Cash Flow Statement'!G57</f>
        <v>0</v>
      </c>
      <c r="J55">
        <f>'[1]Balance Sheet'!D57</f>
        <v>0</v>
      </c>
      <c r="K55">
        <f>'[1]Balance Sheet'!C57</f>
        <v>0</v>
      </c>
    </row>
    <row r="56" spans="2:11" hidden="1" x14ac:dyDescent="0.3">
      <c r="B56">
        <f t="shared" si="0"/>
        <v>0</v>
      </c>
      <c r="C56">
        <f>[1]SaaS_Revenue_Model!E56</f>
        <v>0</v>
      </c>
      <c r="D56" t="str">
        <f>IF([1]SaaS_Revenue_Model!B56=0,"",[1]SaaS_Revenue_Model!E56/[1]SaaS_Revenue_Model!B56)</f>
        <v/>
      </c>
      <c r="E56" t="str">
        <f>IF([1]Income_Statement__P_L_!B56=0,"",([1]Income_Statement__P_L_!B56-[1]Income_Statement__P_L_!C56)/[1]Income_Statement__P_L_!B56)</f>
        <v/>
      </c>
      <c r="F56" t="str">
        <f>IF([1]Income_Statement__P_L_!B56=0,"",[1]Income_Statement__P_L_!G56/[1]Income_Statement__P_L_!B56)</f>
        <v/>
      </c>
      <c r="G56" t="str">
        <f>IF([1]Income_Statement__P_L_!B56=0,"",[1]Income_Statement__P_L_!M56/[1]Income_Statement__P_L_!B56)</f>
        <v/>
      </c>
      <c r="I56">
        <f>'[1]Cash Flow Statement'!G58</f>
        <v>0</v>
      </c>
      <c r="J56">
        <f>'[1]Balance Sheet'!D58</f>
        <v>0</v>
      </c>
      <c r="K56">
        <f>'[1]Balance Sheet'!C58</f>
        <v>0</v>
      </c>
    </row>
    <row r="57" spans="2:11" hidden="1" x14ac:dyDescent="0.3">
      <c r="B57">
        <f t="shared" si="0"/>
        <v>0</v>
      </c>
      <c r="C57">
        <f>[1]SaaS_Revenue_Model!E57</f>
        <v>0</v>
      </c>
      <c r="D57" t="str">
        <f>IF([1]SaaS_Revenue_Model!B57=0,"",[1]SaaS_Revenue_Model!E57/[1]SaaS_Revenue_Model!B57)</f>
        <v/>
      </c>
      <c r="E57" t="str">
        <f>IF([1]Income_Statement__P_L_!B57=0,"",([1]Income_Statement__P_L_!B57-[1]Income_Statement__P_L_!C57)/[1]Income_Statement__P_L_!B57)</f>
        <v/>
      </c>
      <c r="F57" t="str">
        <f>IF([1]Income_Statement__P_L_!B57=0,"",[1]Income_Statement__P_L_!G57/[1]Income_Statement__P_L_!B57)</f>
        <v/>
      </c>
      <c r="G57" t="str">
        <f>IF([1]Income_Statement__P_L_!B57=0,"",[1]Income_Statement__P_L_!M57/[1]Income_Statement__P_L_!B57)</f>
        <v/>
      </c>
      <c r="I57">
        <f>'[1]Cash Flow Statement'!G59</f>
        <v>0</v>
      </c>
      <c r="J57">
        <f>'[1]Balance Sheet'!D59</f>
        <v>0</v>
      </c>
      <c r="K57">
        <f>'[1]Balance Sheet'!C59</f>
        <v>0</v>
      </c>
    </row>
    <row r="58" spans="2:11" hidden="1" x14ac:dyDescent="0.3">
      <c r="B58">
        <f t="shared" si="0"/>
        <v>0</v>
      </c>
      <c r="C58">
        <f>[1]SaaS_Revenue_Model!E58</f>
        <v>0</v>
      </c>
      <c r="D58" t="str">
        <f>IF([1]SaaS_Revenue_Model!B58=0,"",[1]SaaS_Revenue_Model!E58/[1]SaaS_Revenue_Model!B58)</f>
        <v/>
      </c>
      <c r="E58" t="str">
        <f>IF([1]Income_Statement__P_L_!B58=0,"",([1]Income_Statement__P_L_!B58-[1]Income_Statement__P_L_!C58)/[1]Income_Statement__P_L_!B58)</f>
        <v/>
      </c>
      <c r="F58" t="str">
        <f>IF([1]Income_Statement__P_L_!B58=0,"",[1]Income_Statement__P_L_!G58/[1]Income_Statement__P_L_!B58)</f>
        <v/>
      </c>
      <c r="G58" t="str">
        <f>IF([1]Income_Statement__P_L_!B58=0,"",[1]Income_Statement__P_L_!M58/[1]Income_Statement__P_L_!B58)</f>
        <v/>
      </c>
      <c r="I58">
        <f>'[1]Cash Flow Statement'!G60</f>
        <v>0</v>
      </c>
      <c r="J58">
        <f>'[1]Balance Sheet'!D60</f>
        <v>0</v>
      </c>
      <c r="K58">
        <f>'[1]Balance Sheet'!C60</f>
        <v>0</v>
      </c>
    </row>
    <row r="59" spans="2:11" hidden="1" x14ac:dyDescent="0.3">
      <c r="B59">
        <f t="shared" si="0"/>
        <v>0</v>
      </c>
      <c r="C59">
        <f>[1]SaaS_Revenue_Model!E59</f>
        <v>0</v>
      </c>
      <c r="D59" t="str">
        <f>IF([1]SaaS_Revenue_Model!B59=0,"",[1]SaaS_Revenue_Model!E59/[1]SaaS_Revenue_Model!B59)</f>
        <v/>
      </c>
      <c r="E59" t="str">
        <f>IF([1]Income_Statement__P_L_!B59=0,"",([1]Income_Statement__P_L_!B59-[1]Income_Statement__P_L_!C59)/[1]Income_Statement__P_L_!B59)</f>
        <v/>
      </c>
      <c r="F59" t="str">
        <f>IF([1]Income_Statement__P_L_!B59=0,"",[1]Income_Statement__P_L_!G59/[1]Income_Statement__P_L_!B59)</f>
        <v/>
      </c>
      <c r="G59" t="str">
        <f>IF([1]Income_Statement__P_L_!B59=0,"",[1]Income_Statement__P_L_!M59/[1]Income_Statement__P_L_!B59)</f>
        <v/>
      </c>
      <c r="I59">
        <f>'[1]Cash Flow Statement'!G61</f>
        <v>0</v>
      </c>
      <c r="J59">
        <f>'[1]Balance Sheet'!D61</f>
        <v>0</v>
      </c>
      <c r="K59">
        <f>'[1]Balance Sheet'!C61</f>
        <v>0</v>
      </c>
    </row>
    <row r="60" spans="2:11" hidden="1" x14ac:dyDescent="0.3">
      <c r="B60">
        <f t="shared" si="0"/>
        <v>0</v>
      </c>
      <c r="C60">
        <f>[1]SaaS_Revenue_Model!E60</f>
        <v>0</v>
      </c>
      <c r="D60" t="str">
        <f>IF([1]SaaS_Revenue_Model!B60=0,"",[1]SaaS_Revenue_Model!E60/[1]SaaS_Revenue_Model!B60)</f>
        <v/>
      </c>
      <c r="E60" t="str">
        <f>IF([1]Income_Statement__P_L_!B60=0,"",([1]Income_Statement__P_L_!B60-[1]Income_Statement__P_L_!C60)/[1]Income_Statement__P_L_!B60)</f>
        <v/>
      </c>
      <c r="F60" t="str">
        <f>IF([1]Income_Statement__P_L_!B60=0,"",[1]Income_Statement__P_L_!G60/[1]Income_Statement__P_L_!B60)</f>
        <v/>
      </c>
      <c r="G60" t="str">
        <f>IF([1]Income_Statement__P_L_!B60=0,"",[1]Income_Statement__P_L_!M60/[1]Income_Statement__P_L_!B60)</f>
        <v/>
      </c>
      <c r="I60">
        <f>'[1]Cash Flow Statement'!G62</f>
        <v>0</v>
      </c>
      <c r="J60">
        <f>'[1]Balance Sheet'!D62</f>
        <v>0</v>
      </c>
      <c r="K60">
        <f>'[1]Balance Sheet'!C62</f>
        <v>0</v>
      </c>
    </row>
    <row r="61" spans="2:11" hidden="1" x14ac:dyDescent="0.3">
      <c r="B61">
        <f t="shared" si="0"/>
        <v>0</v>
      </c>
      <c r="C61">
        <f>[1]SaaS_Revenue_Model!E61</f>
        <v>0</v>
      </c>
      <c r="D61" t="str">
        <f>IF([1]SaaS_Revenue_Model!B61=0,"",[1]SaaS_Revenue_Model!E61/[1]SaaS_Revenue_Model!B61)</f>
        <v/>
      </c>
      <c r="E61" t="str">
        <f>IF([1]Income_Statement__P_L_!B61=0,"",([1]Income_Statement__P_L_!B61-[1]Income_Statement__P_L_!C61)/[1]Income_Statement__P_L_!B61)</f>
        <v/>
      </c>
      <c r="F61" t="str">
        <f>IF([1]Income_Statement__P_L_!B61=0,"",[1]Income_Statement__P_L_!G61/[1]Income_Statement__P_L_!B61)</f>
        <v/>
      </c>
      <c r="G61" t="str">
        <f>IF([1]Income_Statement__P_L_!B61=0,"",[1]Income_Statement__P_L_!M61/[1]Income_Statement__P_L_!B61)</f>
        <v/>
      </c>
      <c r="I61">
        <f>'[1]Cash Flow Statement'!G63</f>
        <v>0</v>
      </c>
      <c r="J61">
        <f>'[1]Balance Sheet'!D63</f>
        <v>0</v>
      </c>
      <c r="K61">
        <f>'[1]Balance Sheet'!C63</f>
        <v>0</v>
      </c>
    </row>
    <row r="62" spans="2:11" hidden="1" x14ac:dyDescent="0.3">
      <c r="B62">
        <f t="shared" si="0"/>
        <v>0</v>
      </c>
      <c r="C62">
        <f>[1]SaaS_Revenue_Model!E62</f>
        <v>0</v>
      </c>
      <c r="D62" t="str">
        <f>IF([1]SaaS_Revenue_Model!B62=0,"",[1]SaaS_Revenue_Model!E62/[1]SaaS_Revenue_Model!B62)</f>
        <v/>
      </c>
      <c r="E62" t="str">
        <f>IF([1]Income_Statement__P_L_!B62=0,"",([1]Income_Statement__P_L_!B62-[1]Income_Statement__P_L_!C62)/[1]Income_Statement__P_L_!B62)</f>
        <v/>
      </c>
      <c r="F62" t="str">
        <f>IF([1]Income_Statement__P_L_!B62=0,"",[1]Income_Statement__P_L_!G62/[1]Income_Statement__P_L_!B62)</f>
        <v/>
      </c>
      <c r="G62" t="str">
        <f>IF([1]Income_Statement__P_L_!B62=0,"",[1]Income_Statement__P_L_!M62/[1]Income_Statement__P_L_!B62)</f>
        <v/>
      </c>
      <c r="I62">
        <f>'[1]Cash Flow Statement'!G64</f>
        <v>0</v>
      </c>
      <c r="J62">
        <f>'[1]Balance Sheet'!D64</f>
        <v>0</v>
      </c>
      <c r="K62">
        <f>'[1]Balance Sheet'!C64</f>
        <v>0</v>
      </c>
    </row>
    <row r="63" spans="2:11" hidden="1" x14ac:dyDescent="0.3">
      <c r="B63">
        <f t="shared" si="0"/>
        <v>0</v>
      </c>
      <c r="C63">
        <f>[1]SaaS_Revenue_Model!E63</f>
        <v>0</v>
      </c>
      <c r="D63" t="str">
        <f>IF([1]SaaS_Revenue_Model!B63=0,"",[1]SaaS_Revenue_Model!E63/[1]SaaS_Revenue_Model!B63)</f>
        <v/>
      </c>
      <c r="E63" t="str">
        <f>IF([1]Income_Statement__P_L_!B63=0,"",([1]Income_Statement__P_L_!B63-[1]Income_Statement__P_L_!C63)/[1]Income_Statement__P_L_!B63)</f>
        <v/>
      </c>
      <c r="F63" t="str">
        <f>IF([1]Income_Statement__P_L_!B63=0,"",[1]Income_Statement__P_L_!G63/[1]Income_Statement__P_L_!B63)</f>
        <v/>
      </c>
      <c r="G63" t="str">
        <f>IF([1]Income_Statement__P_L_!B63=0,"",[1]Income_Statement__P_L_!M63/[1]Income_Statement__P_L_!B63)</f>
        <v/>
      </c>
      <c r="I63">
        <f>'[1]Cash Flow Statement'!G65</f>
        <v>0</v>
      </c>
      <c r="J63">
        <f>'[1]Balance Sheet'!D65</f>
        <v>0</v>
      </c>
      <c r="K63">
        <f>'[1]Balance Sheet'!C65</f>
        <v>0</v>
      </c>
    </row>
    <row r="64" spans="2:11" hidden="1" x14ac:dyDescent="0.3">
      <c r="B64">
        <f t="shared" si="0"/>
        <v>0</v>
      </c>
      <c r="C64">
        <f>[1]SaaS_Revenue_Model!E64</f>
        <v>0</v>
      </c>
      <c r="D64" t="str">
        <f>IF([1]SaaS_Revenue_Model!B64=0,"",[1]SaaS_Revenue_Model!E64/[1]SaaS_Revenue_Model!B64)</f>
        <v/>
      </c>
      <c r="E64" t="str">
        <f>IF([1]Income_Statement__P_L_!B64=0,"",([1]Income_Statement__P_L_!B64-[1]Income_Statement__P_L_!C64)/[1]Income_Statement__P_L_!B64)</f>
        <v/>
      </c>
      <c r="F64" t="str">
        <f>IF([1]Income_Statement__P_L_!B64=0,"",[1]Income_Statement__P_L_!G64/[1]Income_Statement__P_L_!B64)</f>
        <v/>
      </c>
      <c r="G64" t="str">
        <f>IF([1]Income_Statement__P_L_!B64=0,"",[1]Income_Statement__P_L_!M64/[1]Income_Statement__P_L_!B64)</f>
        <v/>
      </c>
      <c r="I64">
        <f>'[1]Cash Flow Statement'!G66</f>
        <v>0</v>
      </c>
      <c r="J64">
        <f>'[1]Balance Sheet'!D66</f>
        <v>0</v>
      </c>
      <c r="K64">
        <f>'[1]Balance Sheet'!C66</f>
        <v>0</v>
      </c>
    </row>
    <row r="65" spans="2:11" hidden="1" x14ac:dyDescent="0.3">
      <c r="B65">
        <f t="shared" si="0"/>
        <v>0</v>
      </c>
      <c r="C65">
        <f>[1]SaaS_Revenue_Model!E65</f>
        <v>0</v>
      </c>
      <c r="D65" t="str">
        <f>IF([1]SaaS_Revenue_Model!B65=0,"",[1]SaaS_Revenue_Model!E65/[1]SaaS_Revenue_Model!B65)</f>
        <v/>
      </c>
      <c r="E65" t="str">
        <f>IF([1]Income_Statement__P_L_!B65=0,"",([1]Income_Statement__P_L_!B65-[1]Income_Statement__P_L_!C65)/[1]Income_Statement__P_L_!B65)</f>
        <v/>
      </c>
      <c r="F65" t="str">
        <f>IF([1]Income_Statement__P_L_!B65=0,"",[1]Income_Statement__P_L_!G65/[1]Income_Statement__P_L_!B65)</f>
        <v/>
      </c>
      <c r="G65" t="str">
        <f>IF([1]Income_Statement__P_L_!B65=0,"",[1]Income_Statement__P_L_!M65/[1]Income_Statement__P_L_!B65)</f>
        <v/>
      </c>
      <c r="I65">
        <f>'[1]Cash Flow Statement'!G67</f>
        <v>0</v>
      </c>
      <c r="J65">
        <f>'[1]Balance Sheet'!D67</f>
        <v>0</v>
      </c>
      <c r="K65">
        <f>'[1]Balance Sheet'!C67</f>
        <v>0</v>
      </c>
    </row>
    <row r="66" spans="2:11" hidden="1" x14ac:dyDescent="0.3">
      <c r="B66">
        <f t="shared" si="0"/>
        <v>0</v>
      </c>
      <c r="C66">
        <f>[1]SaaS_Revenue_Model!E66</f>
        <v>0</v>
      </c>
      <c r="D66" t="str">
        <f>IF([1]SaaS_Revenue_Model!B66=0,"",[1]SaaS_Revenue_Model!E66/[1]SaaS_Revenue_Model!B66)</f>
        <v/>
      </c>
      <c r="E66" t="str">
        <f>IF([1]Income_Statement__P_L_!B66=0,"",([1]Income_Statement__P_L_!B66-[1]Income_Statement__P_L_!C66)/[1]Income_Statement__P_L_!B66)</f>
        <v/>
      </c>
      <c r="F66" t="str">
        <f>IF([1]Income_Statement__P_L_!B66=0,"",[1]Income_Statement__P_L_!G66/[1]Income_Statement__P_L_!B66)</f>
        <v/>
      </c>
      <c r="G66" t="str">
        <f>IF([1]Income_Statement__P_L_!B66=0,"",[1]Income_Statement__P_L_!M66/[1]Income_Statement__P_L_!B66)</f>
        <v/>
      </c>
      <c r="I66">
        <f>'[1]Cash Flow Statement'!G68</f>
        <v>0</v>
      </c>
      <c r="J66">
        <f>'[1]Balance Sheet'!D68</f>
        <v>0</v>
      </c>
      <c r="K66">
        <f>'[1]Balance Sheet'!C68</f>
        <v>0</v>
      </c>
    </row>
    <row r="67" spans="2:11" hidden="1" x14ac:dyDescent="0.3">
      <c r="B67">
        <f t="shared" si="0"/>
        <v>0</v>
      </c>
      <c r="C67">
        <f>[1]SaaS_Revenue_Model!E67</f>
        <v>0</v>
      </c>
      <c r="D67" t="str">
        <f>IF([1]SaaS_Revenue_Model!B67=0,"",[1]SaaS_Revenue_Model!E67/[1]SaaS_Revenue_Model!B67)</f>
        <v/>
      </c>
      <c r="E67" t="str">
        <f>IF([1]Income_Statement__P_L_!B67=0,"",([1]Income_Statement__P_L_!B67-[1]Income_Statement__P_L_!C67)/[1]Income_Statement__P_L_!B67)</f>
        <v/>
      </c>
      <c r="F67" t="str">
        <f>IF([1]Income_Statement__P_L_!B67=0,"",[1]Income_Statement__P_L_!G67/[1]Income_Statement__P_L_!B67)</f>
        <v/>
      </c>
      <c r="G67" t="str">
        <f>IF([1]Income_Statement__P_L_!B67=0,"",[1]Income_Statement__P_L_!M67/[1]Income_Statement__P_L_!B67)</f>
        <v/>
      </c>
      <c r="I67">
        <f>'[1]Cash Flow Statement'!G69</f>
        <v>0</v>
      </c>
      <c r="J67">
        <f>'[1]Balance Sheet'!D69</f>
        <v>0</v>
      </c>
      <c r="K67">
        <f>'[1]Balance Sheet'!C69</f>
        <v>0</v>
      </c>
    </row>
  </sheetData>
  <mergeCells count="1">
    <mergeCell ref="A2:F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Hall</dc:creator>
  <cp:lastModifiedBy>Marlon Hall</cp:lastModifiedBy>
  <dcterms:created xsi:type="dcterms:W3CDTF">2025-04-23T20:20:33Z</dcterms:created>
  <dcterms:modified xsi:type="dcterms:W3CDTF">2025-04-24T04:41:19Z</dcterms:modified>
</cp:coreProperties>
</file>