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Fleet Utilization ^0 Cost Analysis/"/>
    </mc:Choice>
  </mc:AlternateContent>
  <xr:revisionPtr revIDLastSave="1" documentId="8_{64E980A8-544E-4E02-97EE-86345E7AAB93}" xr6:coauthVersionLast="47" xr6:coauthVersionMax="47" xr10:uidLastSave="{D37E7E66-B67E-49D3-96D5-AC7ADF580C81}"/>
  <bookViews>
    <workbookView xWindow="-108" yWindow="-108" windowWidth="23256" windowHeight="13896" xr2:uid="{5EE2E425-07FF-4F35-BC28-5DF2E5405E2F}"/>
  </bookViews>
  <sheets>
    <sheet name="Fleet Driver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G14" i="1"/>
  <c r="G13" i="1"/>
  <c r="G12" i="1"/>
  <c r="G11" i="1"/>
  <c r="G10" i="1"/>
  <c r="G9" i="1"/>
  <c r="G8" i="1"/>
  <c r="G7" i="1"/>
  <c r="G6" i="1"/>
  <c r="G5" i="1"/>
  <c r="G4" i="1"/>
  <c r="G3" i="1"/>
  <c r="G15" i="1" s="1"/>
</calcChain>
</file>

<file path=xl/sharedStrings.xml><?xml version="1.0" encoding="utf-8"?>
<sst xmlns="http://schemas.openxmlformats.org/spreadsheetml/2006/main" count="19" uniqueCount="18">
  <si>
    <t>Employee</t>
  </si>
  <si>
    <t>Days</t>
  </si>
  <si>
    <t>Miles</t>
  </si>
  <si>
    <t>Gallons</t>
  </si>
  <si>
    <t>Total</t>
  </si>
  <si>
    <t>Miles Per Gallon</t>
  </si>
  <si>
    <t>Seth Henrix</t>
  </si>
  <si>
    <t>Kent Wilson</t>
  </si>
  <si>
    <t>Jeniffer Menza</t>
  </si>
  <si>
    <t>Aaron Marquis</t>
  </si>
  <si>
    <t>Alison Lindsay</t>
  </si>
  <si>
    <t>Violet Costello</t>
  </si>
  <si>
    <t>Myron Barnes</t>
  </si>
  <si>
    <t>Arthur Kelley</t>
  </si>
  <si>
    <t>Eva Nixon</t>
  </si>
  <si>
    <t>Andre Ryan</t>
  </si>
  <si>
    <t>Mathew Okinyi</t>
  </si>
  <si>
    <t>Ralph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</si>
</sst>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6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2" fontId="0" fillId="0" borderId="0" xfId="0" applyNumberFormat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96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1B3818-058F-401D-A76E-2411A053D2C1}" name="Table1" displayName="Table1" ref="B2:G15" totalsRowCount="1" headerRowDxfId="13" dataDxfId="12">
  <autoFilter ref="B2:G14" xr:uid="{3C1B3818-058F-401D-A76E-2411A053D2C1}"/>
  <sortState xmlns:xlrd2="http://schemas.microsoft.com/office/spreadsheetml/2017/richdata2" ref="B3:G14">
    <sortCondition descending="1" ref="C2:C14"/>
  </sortState>
  <tableColumns count="6">
    <tableColumn id="1" xr3:uid="{BB6F7B44-F879-4085-A6F1-DAA27B9DA693}" name="Employee" totalsRowLabel="Total" dataDxfId="10" totalsRowDxfId="11"/>
    <tableColumn id="2" xr3:uid="{E9B5918A-DDBC-4484-B7DA-5068FDB7B57D}" name="Days" dataDxfId="8" totalsRowDxfId="9"/>
    <tableColumn id="3" xr3:uid="{93171D35-9884-44C0-9E13-A807A0012510}" name="Miles" totalsRowFunction="average" dataDxfId="6" totalsRowDxfId="7"/>
    <tableColumn id="4" xr3:uid="{7D5E4D8F-A005-4DDC-A516-AC42434DE370}" name="Gallons" totalsRowFunction="sum" dataDxfId="4" totalsRowDxfId="5"/>
    <tableColumn id="5" xr3:uid="{6C1BE457-F81F-41E0-A227-1A4BEB9514F9}" name="Total" dataDxfId="2" totalsRowDxfId="3"/>
    <tableColumn id="7" xr3:uid="{796ABED0-CF84-437F-B4E7-588B551DB68B}" name="Miles Per Gallon" totalsRowFunction="count" dataDxfId="0" totalsRowDxfId="1">
      <calculatedColumnFormula>IMDIV(Table1[[#This Row],[Miles]],Table1[[#This Row],[Gallons]])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4273-B57A-4063-BFE1-A917C2E27EBA}">
  <dimension ref="B2:G15"/>
  <sheetViews>
    <sheetView tabSelected="1" workbookViewId="0">
      <selection activeCell="J8" sqref="J8"/>
    </sheetView>
  </sheetViews>
  <sheetFormatPr defaultRowHeight="14.4" x14ac:dyDescent="0.3"/>
  <cols>
    <col min="1" max="1" width="3.6640625" customWidth="1"/>
    <col min="2" max="2" width="13.88671875" customWidth="1"/>
    <col min="3" max="4" width="10.21875" customWidth="1"/>
    <col min="5" max="6" width="10.21875" style="3" customWidth="1"/>
    <col min="7" max="7" width="18.33203125" style="3" customWidth="1"/>
  </cols>
  <sheetData>
    <row r="2" spans="2:7" x14ac:dyDescent="0.3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2" t="s">
        <v>5</v>
      </c>
    </row>
    <row r="3" spans="2:7" x14ac:dyDescent="0.3">
      <c r="B3" t="s">
        <v>6</v>
      </c>
      <c r="C3">
        <v>10</v>
      </c>
      <c r="D3">
        <v>1636</v>
      </c>
      <c r="E3" s="3">
        <v>113.2</v>
      </c>
      <c r="F3" s="3">
        <v>464.36</v>
      </c>
      <c r="G3" s="3" t="str">
        <f>IMDIV(Table1[[#This Row],[Miles]],Table1[[#This Row],[Gallons]])</f>
        <v>14.452296819788</v>
      </c>
    </row>
    <row r="4" spans="2:7" x14ac:dyDescent="0.3">
      <c r="B4" t="s">
        <v>7</v>
      </c>
      <c r="C4">
        <v>10</v>
      </c>
      <c r="D4">
        <v>1140</v>
      </c>
      <c r="E4" s="3">
        <v>61.85</v>
      </c>
      <c r="F4" s="3">
        <v>219.57</v>
      </c>
      <c r="G4" s="3" t="str">
        <f>IMDIV(Table1[[#This Row],[Miles]],Table1[[#This Row],[Gallons]])</f>
        <v>18.4316895715441</v>
      </c>
    </row>
    <row r="5" spans="2:7" x14ac:dyDescent="0.3">
      <c r="B5" t="s">
        <v>8</v>
      </c>
      <c r="C5">
        <v>10</v>
      </c>
      <c r="D5">
        <v>1739</v>
      </c>
      <c r="E5" s="3">
        <v>80.55</v>
      </c>
      <c r="F5" s="3">
        <v>273.06</v>
      </c>
      <c r="G5" s="3" t="str">
        <f>IMDIV(Table1[[#This Row],[Miles]],Table1[[#This Row],[Gallons]])</f>
        <v>21.5890751086282</v>
      </c>
    </row>
    <row r="6" spans="2:7" x14ac:dyDescent="0.3">
      <c r="B6" t="s">
        <v>9</v>
      </c>
      <c r="C6">
        <v>8</v>
      </c>
      <c r="D6">
        <v>1529</v>
      </c>
      <c r="E6" s="3">
        <v>66.25</v>
      </c>
      <c r="F6" s="3">
        <v>241.15</v>
      </c>
      <c r="G6" s="3" t="str">
        <f>IMDIV(Table1[[#This Row],[Miles]],Table1[[#This Row],[Gallons]])</f>
        <v>23.0792452830189</v>
      </c>
    </row>
    <row r="7" spans="2:7" x14ac:dyDescent="0.3">
      <c r="B7" t="s">
        <v>10</v>
      </c>
      <c r="C7">
        <v>7</v>
      </c>
      <c r="D7">
        <v>2052</v>
      </c>
      <c r="E7" s="3">
        <v>96.1</v>
      </c>
      <c r="F7" s="3">
        <v>479.54</v>
      </c>
      <c r="G7" s="3" t="str">
        <f>IMDIV(Table1[[#This Row],[Miles]],Table1[[#This Row],[Gallons]])</f>
        <v>21.3527575442248</v>
      </c>
    </row>
    <row r="8" spans="2:7" x14ac:dyDescent="0.3">
      <c r="B8" t="s">
        <v>11</v>
      </c>
      <c r="C8">
        <v>7</v>
      </c>
      <c r="D8">
        <v>2163</v>
      </c>
      <c r="E8" s="3">
        <v>98.8</v>
      </c>
      <c r="F8" s="3">
        <v>491.04</v>
      </c>
      <c r="G8" s="3" t="str">
        <f>IMDIV(Table1[[#This Row],[Miles]],Table1[[#This Row],[Gallons]])</f>
        <v>21.8927125506073</v>
      </c>
    </row>
    <row r="9" spans="2:7" x14ac:dyDescent="0.3">
      <c r="B9" t="s">
        <v>12</v>
      </c>
      <c r="C9">
        <v>7</v>
      </c>
      <c r="D9">
        <v>1244</v>
      </c>
      <c r="E9" s="3">
        <v>44.9</v>
      </c>
      <c r="F9" s="3">
        <v>167.48</v>
      </c>
      <c r="G9" s="3" t="str">
        <f>IMDIV(Table1[[#This Row],[Miles]],Table1[[#This Row],[Gallons]])</f>
        <v>27.706013363029</v>
      </c>
    </row>
    <row r="10" spans="2:7" x14ac:dyDescent="0.3">
      <c r="B10" t="s">
        <v>13</v>
      </c>
      <c r="C10">
        <v>5</v>
      </c>
      <c r="D10">
        <v>1640</v>
      </c>
      <c r="E10" s="3">
        <v>89.5</v>
      </c>
      <c r="F10" s="3">
        <v>427.81</v>
      </c>
      <c r="G10" s="3" t="str">
        <f>IMDIV(Table1[[#This Row],[Miles]],Table1[[#This Row],[Gallons]])</f>
        <v>18.3240223463687</v>
      </c>
    </row>
    <row r="11" spans="2:7" x14ac:dyDescent="0.3">
      <c r="B11" t="s">
        <v>14</v>
      </c>
      <c r="C11">
        <v>4</v>
      </c>
      <c r="D11">
        <v>2147</v>
      </c>
      <c r="E11" s="3">
        <v>112</v>
      </c>
      <c r="F11" s="3">
        <v>360.64</v>
      </c>
      <c r="G11" s="3" t="str">
        <f>IMDIV(Table1[[#This Row],[Miles]],Table1[[#This Row],[Gallons]])</f>
        <v>19.1696428571429</v>
      </c>
    </row>
    <row r="12" spans="2:7" x14ac:dyDescent="0.3">
      <c r="B12" t="s">
        <v>15</v>
      </c>
      <c r="C12">
        <v>4</v>
      </c>
      <c r="D12">
        <v>2035</v>
      </c>
      <c r="E12" s="3">
        <v>81.650000000000006</v>
      </c>
      <c r="F12" s="3">
        <v>383.76</v>
      </c>
      <c r="G12" s="3" t="str">
        <f>IMDIV(Table1[[#This Row],[Miles]],Table1[[#This Row],[Gallons]])</f>
        <v>24.9234537660747</v>
      </c>
    </row>
    <row r="13" spans="2:7" x14ac:dyDescent="0.3">
      <c r="B13" t="s">
        <v>16</v>
      </c>
      <c r="C13">
        <v>4</v>
      </c>
      <c r="D13">
        <v>2266</v>
      </c>
      <c r="E13" s="3">
        <v>110</v>
      </c>
      <c r="F13" s="3">
        <v>343.2</v>
      </c>
      <c r="G13" s="3" t="str">
        <f>IMDIV(Table1[[#This Row],[Miles]],Table1[[#This Row],[Gallons]])</f>
        <v>20.6</v>
      </c>
    </row>
    <row r="14" spans="2:7" x14ac:dyDescent="0.3">
      <c r="B14" t="s">
        <v>17</v>
      </c>
      <c r="C14">
        <v>3</v>
      </c>
      <c r="D14">
        <v>1302</v>
      </c>
      <c r="E14" s="3">
        <v>76.400000000000006</v>
      </c>
      <c r="F14" s="3">
        <v>372.07</v>
      </c>
      <c r="G14" s="3" t="str">
        <f>IMDIV(Table1[[#This Row],[Miles]],Table1[[#This Row],[Gallons]])</f>
        <v>17.0418848167539</v>
      </c>
    </row>
    <row r="15" spans="2:7" x14ac:dyDescent="0.3">
      <c r="B15" t="s">
        <v>4</v>
      </c>
      <c r="D15">
        <f>SUBTOTAL(101,Table1[Miles])</f>
        <v>1741.0833333333333</v>
      </c>
      <c r="E15" s="3">
        <f>SUBTOTAL(109,Table1[Gallons])</f>
        <v>1031.2</v>
      </c>
      <c r="G15" s="3">
        <f>SUBTOTAL(103,Table1[Miles Per Gallon])</f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Driver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2025-04-23T20:45:12Z</dcterms:created>
  <dcterms:modified xsi:type="dcterms:W3CDTF">2025-04-23T20:46:39Z</dcterms:modified>
</cp:coreProperties>
</file>