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hidePivotFieldList="1" autoCompressPictures="0"/>
  <mc:AlternateContent xmlns:mc="http://schemas.openxmlformats.org/markup-compatibility/2006">
    <mc:Choice Requires="x15">
      <x15ac:absPath xmlns:x15ac="http://schemas.microsoft.com/office/spreadsheetml/2010/11/ac" url="C:\Users\HamZiad\OneDrive\Desktop\"/>
    </mc:Choice>
  </mc:AlternateContent>
  <xr:revisionPtr revIDLastSave="0" documentId="8_{C99570E0-CD9F-4DDC-8818-CB8014E7F080}" xr6:coauthVersionLast="47" xr6:coauthVersionMax="47" xr10:uidLastSave="{00000000-0000-0000-0000-000000000000}"/>
  <workbookProtection workbookAlgorithmName="SHA-512" workbookHashValue="RFEmpYwdQca3UlATzfZrwDa+yVgvTCwahLgCWay0wDbIs7j1RlESi221wMMyceeY84/4C+zH3oofPE061J5nsA==" workbookSaltValue="Ry1iH+2AKMd2B1b17alonw==" workbookSpinCount="100000" lockStructure="1"/>
  <bookViews>
    <workbookView xWindow="-108" yWindow="-108" windowWidth="23256" windowHeight="12456" tabRatio="507" xr2:uid="{00000000-000D-0000-FFFF-FFFF00000000}"/>
  </bookViews>
  <sheets>
    <sheet name="Instructions" sheetId="19" r:id="rId1"/>
    <sheet name="Raw Data" sheetId="17" r:id="rId2"/>
    <sheet name="Workload Calendar" sheetId="14" r:id="rId3"/>
    <sheet name="Sheet1" sheetId="20" state="hidden" r:id="rId4"/>
    <sheet name="Sheet2" sheetId="21" state="hidden" r:id="rId5"/>
  </sheets>
  <definedNames>
    <definedName name="_aaa1" hidden="1">{#N/A,#N/A,FALSE,"Antony Financials";#N/A,#N/A,FALSE,"Cowboy Financials";#N/A,#N/A,FALSE,"Combined";#N/A,#N/A,FALSE,"Valuematrix";#N/A,#N/A,FALSE,"DCFAntony";#N/A,#N/A,FALSE,"DCFCowboy";#N/A,#N/A,FALSE,"DCFCombined"}</definedName>
    <definedName name="_GSRATES_1" hidden="1">"H2002123120021231CADUSD1000001"</definedName>
    <definedName name="_GSRATES_10" hidden="1">"CF3000012002093020020101"</definedName>
    <definedName name="_GSRATES_11" hidden="1">"CF300001Invalid 20030930"</definedName>
    <definedName name="_GSRATES_12" hidden="1">"CT30000120030930        "</definedName>
    <definedName name="_GSRATES_13" hidden="1">"CT30000120030930        "</definedName>
    <definedName name="_GSRATES_2" hidden="1">"CT30000120030630        "</definedName>
    <definedName name="_GSRATES_3" hidden="1">"CF3000012003063020030101"</definedName>
    <definedName name="_GSRATES_4" hidden="1">"CT3000012003063020030101"</definedName>
    <definedName name="_GSRATES_5" hidden="1">"CF3000012002123120020101"</definedName>
    <definedName name="_GSRATES_6" hidden="1">"CF3000012002063020020101"</definedName>
    <definedName name="_GSRATES_7" hidden="1">"CF3000012003063020030101"</definedName>
    <definedName name="_GSRATES_8" hidden="1">"CF3000012003093020030101"</definedName>
    <definedName name="_GSRATES_9" hidden="1">"CF3000012002123120020101"</definedName>
    <definedName name="_GSRATES_COUNT" hidden="1">7</definedName>
    <definedName name="_GSRATES_COUNT1" hidden="1">13</definedName>
    <definedName name="_GSRATESR_1" hidden="1">#REF!</definedName>
    <definedName name="_GSRATESR_10" hidden="1">#REF!</definedName>
    <definedName name="_GSRATESR_11" hidden="1">#REF!</definedName>
    <definedName name="_GSRATESR_12" hidden="1">#REF!</definedName>
    <definedName name="_GSRATESR_13" hidden="1">#REF!</definedName>
    <definedName name="_GSRATESR_3" hidden="1">#REF!</definedName>
    <definedName name="_GSRATESR_4" hidden="1">#REF!</definedName>
    <definedName name="_GSRATESR_5" hidden="1">#REF!</definedName>
    <definedName name="_GSRATESR_6" hidden="1">#REF!</definedName>
    <definedName name="_GSRATESR_7" hidden="1">#REF!</definedName>
    <definedName name="_GSRATESR_8" hidden="1">#REF!</definedName>
    <definedName name="_GSRATESR_9" hidden="1">#REF!</definedName>
    <definedName name="a"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a"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AAA_DOCTOPS" hidden="1">"AAA_SET"</definedName>
    <definedName name="AAA_duser" hidden="1">"OFF"</definedName>
    <definedName name="AAA_u999998" hidden="1">"nlfoote@970721231427"</definedName>
    <definedName name="AAA_u999999" hidden="1">"nlfoote@970721231348"</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df" localSheetId="0" hidden="1">{#N/A,#N/A,FALSE,"CreditStat";#N/A,#N/A,FALSE,"SPbrkup";#N/A,#N/A,FALSE,"MerSPsyn";#N/A,#N/A,FALSE,"MerSPwKCsyn";#N/A,#N/A,FALSE,"MerSPwKCsyn (2)";#N/A,#N/A,FALSE,"CreditStat (2)"}</definedName>
    <definedName name="adf" hidden="1">{#N/A,#N/A,FALSE,"CreditStat";#N/A,#N/A,FALSE,"SPbrkup";#N/A,#N/A,FALSE,"MerSPsyn";#N/A,#N/A,FALSE,"MerSPwKCsyn";#N/A,#N/A,FALSE,"MerSPwKCsyn (2)";#N/A,#N/A,FALSE,"CreditStat (2)"}</definedName>
    <definedName name="adfdaf" localSheetId="0" hidden="1">{"standalone1",#N/A,FALSE,"DCFBase";"standalone2",#N/A,FALSE,"DCFBase"}</definedName>
    <definedName name="adfdaf" hidden="1">{"standalone1",#N/A,FALSE,"DCFBase";"standalone2",#N/A,FALSE,"DCFBase"}</definedName>
    <definedName name="asdf" localSheetId="0" hidden="1">{"mgmt forecast",#N/A,FALSE,"Mgmt Forecast";"dcf table",#N/A,FALSE,"Mgmt Forecast";"sensitivity",#N/A,FALSE,"Mgmt Forecast";"table inputs",#N/A,FALSE,"Mgmt Forecast";"calculations",#N/A,FALSE,"Mgmt Forecast"}</definedName>
    <definedName name="asdf" hidden="1">{"mgmt forecast",#N/A,FALSE,"Mgmt Forecast";"dcf table",#N/A,FALSE,"Mgmt Forecast";"sensitivity",#N/A,FALSE,"Mgmt Forecast";"table inputs",#N/A,FALSE,"Mgmt Forecast";"calculations",#N/A,FALSE,"Mgmt Forecast"}</definedName>
    <definedName name="asdfa" localSheetId="0" hidden="1">{#N/A,#N/A,FALSE,"Antony Financials";#N/A,#N/A,FALSE,"Cowboy Financials";#N/A,#N/A,FALSE,"Combined";#N/A,#N/A,FALSE,"Valuematrix";#N/A,#N/A,FALSE,"DCFAntony";#N/A,#N/A,FALSE,"DCFCowboy";#N/A,#N/A,FALSE,"DCFCombined"}</definedName>
    <definedName name="asdfa" hidden="1">{#N/A,#N/A,FALSE,"Antony Financials";#N/A,#N/A,FALSE,"Cowboy Financials";#N/A,#N/A,FALSE,"Combined";#N/A,#N/A,FALSE,"Valuematrix";#N/A,#N/A,FALSE,"DCFAntony";#N/A,#N/A,FALSE,"DCFCowboy";#N/A,#N/A,FALSE,"DCFCombined"}</definedName>
    <definedName name="asdfaa" localSheetId="0" hidden="1">{#N/A,#N/A,FALSE,"Antony Financials";#N/A,#N/A,FALSE,"Cowboy Financials";#N/A,#N/A,FALSE,"Combined";#N/A,#N/A,FALSE,"Valuematrix";#N/A,#N/A,FALSE,"DCFAntony";#N/A,#N/A,FALSE,"DCFCowboy";#N/A,#N/A,FALSE,"DCFCombined"}</definedName>
    <definedName name="asdfaa" hidden="1">{#N/A,#N/A,FALSE,"Antony Financials";#N/A,#N/A,FALSE,"Cowboy Financials";#N/A,#N/A,FALSE,"Combined";#N/A,#N/A,FALSE,"Valuematrix";#N/A,#N/A,FALSE,"DCFAntony";#N/A,#N/A,FALSE,"DCFCowboy";#N/A,#N/A,FALSE,"DCFCombined"}</definedName>
    <definedName name="asdfasdf" localSheetId="0" hidden="1">{#N/A,#N/A,FALSE,"CreditStat";#N/A,#N/A,FALSE,"SPbrkup";#N/A,#N/A,FALSE,"MerSPsyn";#N/A,#N/A,FALSE,"MerSPwKCsyn";#N/A,#N/A,FALSE,"MerSPwKCsyn (2)";#N/A,#N/A,FALSE,"CreditStat (2)"}</definedName>
    <definedName name="asdfasdf" hidden="1">{#N/A,#N/A,FALSE,"CreditStat";#N/A,#N/A,FALSE,"SPbrkup";#N/A,#N/A,FALSE,"MerSPsyn";#N/A,#N/A,FALSE,"MerSPwKCsyn";#N/A,#N/A,FALSE,"MerSPwKCsyn (2)";#N/A,#N/A,FALSE,"CreditStat (2)"}</definedName>
    <definedName name="asdff" localSheetId="0" hidden="1">{"standalone1",#N/A,FALSE,"DCFBase";"standalone2",#N/A,FALSE,"DCFBase"}</definedName>
    <definedName name="asdff" hidden="1">{"standalone1",#N/A,FALSE,"DCFBase";"standalone2",#N/A,FALSE,"DCFBase"}</definedName>
    <definedName name="asdfsad" localSheetId="0" hidden="1">{#N/A,#N/A,FALSE,"Antony Financials";#N/A,#N/A,FALSE,"Cowboy Financials";#N/A,#N/A,FALSE,"Combined";#N/A,#N/A,FALSE,"Valuematrix";#N/A,#N/A,FALSE,"DCFAntony";#N/A,#N/A,FALSE,"DCFCowboy";#N/A,#N/A,FALSE,"DCFCombined"}</definedName>
    <definedName name="asdfsad" hidden="1">{#N/A,#N/A,FALSE,"Antony Financials";#N/A,#N/A,FALSE,"Cowboy Financials";#N/A,#N/A,FALSE,"Combined";#N/A,#N/A,FALSE,"Valuematrix";#N/A,#N/A,FALSE,"DCFAntony";#N/A,#N/A,FALSE,"DCFCowboy";#N/A,#N/A,FALSE,"DCFCombined"}</definedName>
    <definedName name="b" localSheetId="0" hidden="1">{#N/A,#N/A,FALSE,"Antony Financials";#N/A,#N/A,FALSE,"Cowboy Financials";#N/A,#N/A,FALSE,"Combined";#N/A,#N/A,FALSE,"Valuematrix";#N/A,#N/A,FALSE,"DCFAntony";#N/A,#N/A,FALSE,"DCFCowboy";#N/A,#N/A,FALSE,"DCFCombined"}</definedName>
    <definedName name="b" hidden="1">{#N/A,#N/A,FALSE,"Antony Financials";#N/A,#N/A,FALSE,"Cowboy Financials";#N/A,#N/A,FALSE,"Combined";#N/A,#N/A,FALSE,"Valuematrix";#N/A,#N/A,FALSE,"DCFAntony";#N/A,#N/A,FALSE,"DCFCowboy";#N/A,#N/A,FALSE,"DCFCombined"}</definedName>
    <definedName name="cal">'Workload Calendar'!$B$7:$H$7,'Workload Calendar'!$B$9:$H$9,'Workload Calendar'!$B$11:$H$11,'Workload Calendar'!$B$13:$H$13,'Workload Calendar'!$B$15:$H$15,'Workload Calendar'!$B$17:$C$17,'Workload Calendar'!#REF!,'Workload Calendar'!#REF!,'Workload Calendar'!#REF!,'Workload Calendar'!#REF!,'Workload Calendar'!#REF!,'Workload Calendar'!#REF!,'Workload Calendar'!#REF!,'Workload Calendar'!#REF!,'Workload Calendar'!#REF!,'Workload Calendar'!#REF!,'Workload Calendar'!#REF!,'Workload Calendar'!#REF!,'Workload Calendar'!#REF!,'Workload Calendar'!#REF!,'Workload Calendar'!#REF!</definedName>
    <definedName name="calendar">'Workload Calendar'!$B$7:$H$7,'Workload Calendar'!$B$9:$H$9,'Workload Calendar'!$B$11:$H$11,'Workload Calendar'!$B$13:$H$13,'Workload Calendar'!$B$15:$H$15,'Workload Calendar'!$B$17:$C$17,'Workload Calendar'!#REF!,'Workload Calendar'!#REF!,'Workload Calendar'!#REF!,'Workload Calendar'!#REF!,'Workload Calendar'!#REF!,'Workload Calendar'!#REF!,'Workload Calendar'!#REF!,'Workload Calendar'!#REF!,'Workload Calendar'!#REF!,'Workload Calendar'!#REF!,'Workload Calendar'!#REF!,'Workload Calendar'!#REF!,'Workload Calendar'!#REF!,'Workload Calendar'!#REF!,'Workload Calendar'!#REF!</definedName>
    <definedName name="Calendar10MonthOption" localSheetId="0">MATCH([0]!Calendar10Month,Instructions!Months,0)</definedName>
    <definedName name="Calendar10MonthOption">MATCH(Calendar10Month,Months,0)</definedName>
    <definedName name="Calendar11MonthOption" localSheetId="0">MATCH([0]!Calendar11Month,Instructions!Months,0)</definedName>
    <definedName name="Calendar11MonthOption">MATCH(Calendar11Month,Months,0)</definedName>
    <definedName name="Calendar12MonthOption" localSheetId="0">MATCH([0]!Calendar12Month,Instructions!Months,0)</definedName>
    <definedName name="Calendar12MonthOption">MATCH(Calendar12Month,Months,0)</definedName>
    <definedName name="Calendar1Month">'Workload Calendar'!$C$4</definedName>
    <definedName name="Calendar1MonthOption" localSheetId="0">MATCH([0]!Calendar1Month,Instructions!Months,0)</definedName>
    <definedName name="Calendar1MonthOption">MATCH(Calendar1Month,Months,0)</definedName>
    <definedName name="Calendar1Year">'Workload Calendar'!$B$4</definedName>
    <definedName name="Calendar2MonthOption" localSheetId="0">MATCH([0]!Calendar2Month,Instructions!Months,0)</definedName>
    <definedName name="Calendar2MonthOption">MATCH(Calendar2Month,Months,0)</definedName>
    <definedName name="Calendar3MonthOption" localSheetId="0">MATCH([0]!Calendar3Month,Instructions!Months,0)</definedName>
    <definedName name="Calendar3MonthOption">MATCH(Calendar3Month,Months,0)</definedName>
    <definedName name="Calendar4MonthOption" localSheetId="0">MATCH([0]!Calendar4Month,Instructions!Months,0)</definedName>
    <definedName name="Calendar4MonthOption">MATCH(Calendar4Month,Months,0)</definedName>
    <definedName name="Calendar5MonthOption" localSheetId="0">MATCH([0]!Calendar5Month,Instructions!Months,0)</definedName>
    <definedName name="Calendar5MonthOption">MATCH(Calendar5Month,Months,0)</definedName>
    <definedName name="Calendar6MonthOption" localSheetId="0">MATCH([0]!Calendar6Month,Instructions!Months,0)</definedName>
    <definedName name="Calendar6MonthOption">MATCH(Calendar6Month,Months,0)</definedName>
    <definedName name="Calendar7MonthOption" localSheetId="0">MATCH([0]!Calendar7Month,Instructions!Months,0)</definedName>
    <definedName name="Calendar7MonthOption">MATCH(Calendar7Month,Months,0)</definedName>
    <definedName name="Calendar8MonthOption" localSheetId="0">MATCH([0]!Calendar8Month,Instructions!Months,0)</definedName>
    <definedName name="Calendar8MonthOption">MATCH(Calendar8Month,Months,0)</definedName>
    <definedName name="Calendar9MonthOption" localSheetId="0">MATCH([0]!Calendar9Month,Instructions!Months,0)</definedName>
    <definedName name="Calendar9MonthOption">MATCH(Calendar9Month,Months,0)</definedName>
    <definedName name="ColumnTitleRegion1..H12.1">'Workload Calendar'!$B$6</definedName>
    <definedName name="ColumnTitleRegion2..C14.1">'Workload Calendar'!$B$6</definedName>
    <definedName name="ColumnTitleRegion3..D14.1">'Workload Calendar'!$D$17</definedName>
    <definedName name="d" localSheetId="0"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d"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da" localSheetId="0" hidden="1">{#N/A,#N/A,FALSE,"A&amp;E";#N/A,#N/A,FALSE,"HighTop";#N/A,#N/A,FALSE,"JG";#N/A,#N/A,FALSE,"RI";#N/A,#N/A,FALSE,"woHT";#N/A,#N/A,FALSE,"woHT&amp;JG"}</definedName>
    <definedName name="da" hidden="1">{#N/A,#N/A,FALSE,"A&amp;E";#N/A,#N/A,FALSE,"HighTop";#N/A,#N/A,FALSE,"JG";#N/A,#N/A,FALSE,"RI";#N/A,#N/A,FALSE,"woHT";#N/A,#N/A,FALSE,"woHT&amp;JG"}</definedName>
    <definedName name="Days" localSheetId="0">{0,1,2,3,4,5,6}</definedName>
    <definedName name="Days">{0,1,2,3,4,5,6}</definedName>
    <definedName name="df" localSheetId="0" hidden="1">{"'Summary P&amp;L'!$A$1:$M$70","'Summary P&amp;L'!$A$1:$M$70"}</definedName>
    <definedName name="df" hidden="1">{"'Summary P&amp;L'!$A$1:$M$70","'Summary P&amp;L'!$A$1:$M$70"}</definedName>
    <definedName name="EPMWorkbookOptions_2" hidden="1">"m3FeIocTK7T00g7i155YYzII5xVFTgxBon8IEeL4xiLwgoT687neHX/pG70aRh7dJEB5hTBgSYS4S/wFRhkORAJNCFEijYCzdDW/7jaFj3jStoSLzX9El/54gL4Q7XVoWsi6rEQQeHqMNCnOXt8qRzrJhTnpdjyrYajjmak1fQXrR1cKuC|QKz4CEUZkvQ9clhikMR9lTf/Gcw/A9n9YZnYMuZTheC416kRG507skkOuBwSO7Rg8|xYzXFd2HOH"</definedName>
    <definedName name="EPMWorkbookOptions_3" hidden="1">"jHlyP|GtOQbRSQ7d9K9FzlywTlRW3iBgT/mkPU84ZhmIOeo0tZztdyxIzzUV2WFbWmbCTIuhdRrEldoHVZl|KLzOxh4KGnPvUDoOyprpQr5QmMJsVyxdWKWmnyqVgrAxRlBCXNHVW16khdtpyOykjcQSGzweMDHNwuzEZ8nsqApUWZCeCQOH6DptuExDuRD2Gr2XNaCr9sdDrDxGHz4bsT9UL2FgaK6Hj6tIYW|OR4QbB3KSzlI2yNo9dvcL5YX"</definedName>
    <definedName name="EPMWorkbookOptions_4" hidden="1">"Xq937qUh8ANDfwzvX5pOEZrf7XKslaT5fxiVU5PrBGDaanK8aemHLtOD86JWpLPnKQ4UZVq7czJtk5K1eqZk|2xo6jHzsn7WfeMhtP8alo/9l76VLVc1jQt/9JXOr2lb0Uil|hyg2Y4Z31mlrmHPq2|YwwsPgMY|0u0UlXkWq2aX6Lq6Ul0g8dYpR3j2EV6MCqM1vWxc/F|BqztmFbja3PYMfms2DZ7f/NMVamo6h88VGmnN2y32Uzvh3rmcAdw"</definedName>
    <definedName name="EPMWorkbookOptions_5" hidden="1">"FnJWmXsI2Wl3m2/4|qp8euJdMpgWbElWNNE8/v3RgRmxm/0zIylG/hsc/Ux2cEY6Z0bWjMifRMd0GkfPyftZ7wa99lv|XVM5vfVuyeDOBi0ynkWaVeYeIu02G/bAatpvKNTq6Ql1xWL8|NtvWm3zqn307wMOqNIcoFQ12SBdyjoHkbKu4Dzb7jmRTePu2RLdggmFcGoSMwCSnABI2yKY4QGiy5wmsdEDrM4bbJsj7OoMDZcmi1hcoXcdafzCTW6"</definedName>
    <definedName name="EPMWorkbookOptions_6" hidden="1">"a3g6/IYrRyIMu0Pt1hh37xw/rtMmZnfr/tQEq6O4jAAA="</definedName>
    <definedName name="EPMWorkbookOptions_7" hidden="1">"VkElWzGe4dbysDmw3e4bw0nqBxi31scdUfvlZHPVuLY3NJBpjCzYg+hpH+Go/fu3fdjNPrXaf+7pIr7iNgAA"</definedName>
    <definedName name="f" localSheetId="0" hidden="1">{"mgmt forecast",#N/A,FALSE,"Mgmt Forecast";"dcf table",#N/A,FALSE,"Mgmt Forecast";"sensitivity",#N/A,FALSE,"Mgmt Forecast";"table inputs",#N/A,FALSE,"Mgmt Forecast";"calculations",#N/A,FALSE,"Mgmt Forecast"}</definedName>
    <definedName name="f" hidden="1">{"mgmt forecast",#N/A,FALSE,"Mgmt Forecast";"dcf table",#N/A,FALSE,"Mgmt Forecast";"sensitivity",#N/A,FALSE,"Mgmt Forecast";"table inputs",#N/A,FALSE,"Mgmt Forecast";"calculations",#N/A,FALSE,"Mgmt Forecast"}</definedName>
    <definedName name="fafate" localSheetId="0" hidden="1">{"mgmt forecast",#N/A,FALSE,"Mgmt Forecast";"dcf table",#N/A,FALSE,"Mgmt Forecast";"sensitivity",#N/A,FALSE,"Mgmt Forecast";"table inputs",#N/A,FALSE,"Mgmt Forecast";"calculations",#N/A,FALSE,"Mgmt Forecast"}</definedName>
    <definedName name="fafate" hidden="1">{"mgmt forecast",#N/A,FALSE,"Mgmt Forecast";"dcf table",#N/A,FALSE,"Mgmt Forecast";"sensitivity",#N/A,FALSE,"Mgmt Forecast";"table inputs",#N/A,FALSE,"Mgmt Forecast";"calculations",#N/A,FALSE,"Mgmt Forecast"}</definedName>
    <definedName name="fff" localSheetId="0" hidden="1">{"standalone1",#N/A,FALSE,"DCFBase";"standalone2",#N/A,FALSE,"DCFBase"}</definedName>
    <definedName name="fff" hidden="1">{"standalone1",#N/A,FALSE,"DCFBase";"standalone2",#N/A,FALSE,"DCFBase"}</definedName>
    <definedName name="g" localSheetId="0" hidden="1">{#N/A,#N/A,FALSE,"Antony Financials";#N/A,#N/A,FALSE,"Cowboy Financials";#N/A,#N/A,FALSE,"Combined";#N/A,#N/A,FALSE,"Valuematrix";#N/A,#N/A,FALSE,"DCFAntony";#N/A,#N/A,FALSE,"DCFCowboy";#N/A,#N/A,FALSE,"DCFCombined"}</definedName>
    <definedName name="g" hidden="1">{#N/A,#N/A,FALSE,"Antony Financials";#N/A,#N/A,FALSE,"Cowboy Financials";#N/A,#N/A,FALSE,"Combined";#N/A,#N/A,FALSE,"Valuematrix";#N/A,#N/A,FALSE,"DCFAntony";#N/A,#N/A,FALSE,"DCFCowboy";#N/A,#N/A,FALSE,"DCFCombined"}</definedName>
    <definedName name="h" localSheetId="0" hidden="1">{#N/A,#N/A,FALSE,"CreditStat";#N/A,#N/A,FALSE,"SPbrkup";#N/A,#N/A,FALSE,"MerSPsyn";#N/A,#N/A,FALSE,"MerSPwKCsyn";#N/A,#N/A,FALSE,"MerSPwKCsyn (2)";#N/A,#N/A,FALSE,"CreditStat (2)"}</definedName>
    <definedName name="h" hidden="1">{#N/A,#N/A,FALSE,"CreditStat";#N/A,#N/A,FALSE,"SPbrkup";#N/A,#N/A,FALSE,"MerSPsyn";#N/A,#N/A,FALSE,"MerSPwKCsyn";#N/A,#N/A,FALSE,"MerSPwKCsyn (2)";#N/A,#N/A,FALSE,"CreditStat (2)"}</definedName>
    <definedName name="HTML_CodePage" hidden="1">1252</definedName>
    <definedName name="HTML_Control" localSheetId="0" hidden="1">{"'Summary P&amp;L'!$A$1:$M$70","'Summary P&amp;L'!$A$1:$M$70"}</definedName>
    <definedName name="HTML_Control" hidden="1">{"'Summary P&amp;L'!$A$1:$M$70","'Summary P&amp;L'!$A$1:$M$70"}</definedName>
    <definedName name="HTML_Description" hidden="1">""</definedName>
    <definedName name="HTML_Email" hidden="1">""</definedName>
    <definedName name="HTML_Header" hidden="1">"Summary P&amp;L"</definedName>
    <definedName name="HTML_LastUpdate" hidden="1">"9/03/01"</definedName>
    <definedName name="HTML_LineAfter" hidden="1">FALSE</definedName>
    <definedName name="HTML_LineBefore" hidden="1">FALSE</definedName>
    <definedName name="HTML_Name" hidden="1">"Hans Verheul"</definedName>
    <definedName name="HTML_OBDlg2" hidden="1">TRUE</definedName>
    <definedName name="HTML_OBDlg4" hidden="1">TRUE</definedName>
    <definedName name="HTML_OS" hidden="1">0</definedName>
    <definedName name="HTML_PathFile" hidden="1">"G:\Finlog\html\FINANCE.htm"</definedName>
    <definedName name="HTML_Title" hidden="1">"INCOME STATEMENT FEBRUARY 2001"</definedName>
    <definedName name="iui" localSheetId="0" hidden="1">{#N/A,#N/A,FALSE,"A&amp;E";#N/A,#N/A,FALSE,"HighTop";#N/A,#N/A,FALSE,"JG";#N/A,#N/A,FALSE,"RI";#N/A,#N/A,FALSE,"woHT";#N/A,#N/A,FALSE,"woHT&amp;JG"}</definedName>
    <definedName name="iui" hidden="1">{#N/A,#N/A,FALSE,"A&amp;E";#N/A,#N/A,FALSE,"HighTop";#N/A,#N/A,FALSE,"JG";#N/A,#N/A,FALSE,"RI";#N/A,#N/A,FALSE,"woHT";#N/A,#N/A,FALSE,"woHT&amp;JG"}</definedName>
    <definedName name="j" localSheetId="0" hidden="1">{"standalone1",#N/A,FALSE,"DCFBase";"standalone2",#N/A,FALSE,"DCFBase"}</definedName>
    <definedName name="j" hidden="1">{"standalone1",#N/A,FALSE,"DCFBase";"standalone2",#N/A,FALSE,"DCFBase"}</definedName>
    <definedName name="k" localSheetId="0" hidden="1">{#N/A,#N/A,FALSE,"Antony Financials";#N/A,#N/A,FALSE,"Cowboy Financials";#N/A,#N/A,FALSE,"Combined";#N/A,#N/A,FALSE,"Valuematrix";#N/A,#N/A,FALSE,"DCFAntony";#N/A,#N/A,FALSE,"DCFCowboy";#N/A,#N/A,FALSE,"DCFCombined"}</definedName>
    <definedName name="k" hidden="1">{#N/A,#N/A,FALSE,"Antony Financials";#N/A,#N/A,FALSE,"Cowboy Financials";#N/A,#N/A,FALSE,"Combined";#N/A,#N/A,FALSE,"Valuematrix";#N/A,#N/A,FALSE,"DCFAntony";#N/A,#N/A,FALSE,"DCFCowboy";#N/A,#N/A,FALSE,"DCFCombined"}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 localSheetId="0" hidden="1">{"mgmt forecast",#N/A,FALSE,"Mgmt Forecast";"dcf table",#N/A,FALSE,"Mgmt Forecast";"sensitivity",#N/A,FALSE,"Mgmt Forecast";"table inputs",#N/A,FALSE,"Mgmt Forecast";"calculations",#N/A,FALSE,"Mgmt Forecast"}</definedName>
    <definedName name="l" hidden="1">{"mgmt forecast",#N/A,FALSE,"Mgmt Forecast";"dcf table",#N/A,FALSE,"Mgmt Forecast";"sensitivity",#N/A,FALSE,"Mgmt Forecast";"table inputs",#N/A,FALSE,"Mgmt Forecast";"calculations",#N/A,FALSE,"Mgmt Forecast"}</definedName>
    <definedName name="m" localSheetId="0" hidden="1">{"standalone1",#N/A,FALSE,"DCFBase";"standalone2",#N/A,FALSE,"DCFBase"}</definedName>
    <definedName name="m" hidden="1">{"standalone1",#N/A,FALSE,"DCFBase";"standalone2",#N/A,FALSE,"DCFBase"}</definedName>
    <definedName name="Months" localSheetId="0">{"January","February","March","April","May","June","July","August","September","October","November","December"}</definedName>
    <definedName name="Months">{"January","February","March","April","May","June","July","August","September","October","November","December"}</definedName>
    <definedName name="MR" localSheetId="0" hidden="1">{#N/A,#N/A,FALSE,"sales ytd";#N/A,#N/A,FALSE,"investments";#N/A,#N/A,FALSE,"bus. synergies 1997";#N/A,#N/A,FALSE,"synergies outlook"}</definedName>
    <definedName name="MR" hidden="1">{#N/A,#N/A,FALSE,"sales ytd";#N/A,#N/A,FALSE,"investments";#N/A,#N/A,FALSE,"bus. synergies 1997";#N/A,#N/A,FALSE,"synergies outlook"}</definedName>
    <definedName name="n" localSheetId="0"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n"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_xlnm.Print_Area" localSheetId="1">'Raw Data'!$B$2:$M$1000</definedName>
    <definedName name="_xlnm.Print_Area" localSheetId="2">'Workload Calendar'!$B$5:$I$18</definedName>
    <definedName name="_xlnm.Print_Titles" localSheetId="1">'Raw Data'!$2:$2</definedName>
    <definedName name="q" localSheetId="0" hidden="1">{#N/A,#N/A,FALSE,"Antony Financials";#N/A,#N/A,FALSE,"Cowboy Financials";#N/A,#N/A,FALSE,"Combined";#N/A,#N/A,FALSE,"Valuematrix";#N/A,#N/A,FALSE,"DCFAntony";#N/A,#N/A,FALSE,"DCFCowboy";#N/A,#N/A,FALSE,"DCFCombined"}</definedName>
    <definedName name="q" hidden="1">{#N/A,#N/A,FALSE,"Antony Financials";#N/A,#N/A,FALSE,"Cowboy Financials";#N/A,#N/A,FALSE,"Combined";#N/A,#N/A,FALSE,"Valuematrix";#N/A,#N/A,FALSE,"DCFAntony";#N/A,#N/A,FALSE,"DCFCowboy";#N/A,#N/A,FALSE,"DCFCombined"}</definedName>
    <definedName name="rr" localSheetId="0" hidden="1">{#N/A,#N/A,FALSE,"Antony Financials";#N/A,#N/A,FALSE,"Cowboy Financials";#N/A,#N/A,FALSE,"Combined";#N/A,#N/A,FALSE,"Valuematrix";#N/A,#N/A,FALSE,"DCFAntony";#N/A,#N/A,FALSE,"DCFCowboy";#N/A,#N/A,FALSE,"DCFCombined"}</definedName>
    <definedName name="rr" hidden="1">{#N/A,#N/A,FALSE,"Antony Financials";#N/A,#N/A,FALSE,"Cowboy Financials";#N/A,#N/A,FALSE,"Combined";#N/A,#N/A,FALSE,"Valuematrix";#N/A,#N/A,FALSE,"DCFAntony";#N/A,#N/A,FALSE,"DCFCowboy";#N/A,#N/A,FALSE,"DCFCombined"}</definedName>
    <definedName name="SAPBEXhrIndnt" hidden="1">"Wide"</definedName>
    <definedName name="SAPsysID" hidden="1">"708C5W7SBKP804JT78WJ0JNKI"</definedName>
    <definedName name="SAPwbID" hidden="1">"ARS"</definedName>
    <definedName name="sd"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sd"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sdfasefr" localSheetId="0" hidden="1">{#N/A,#N/A,FALSE,"Antony Financials";#N/A,#N/A,FALSE,"Cowboy Financials";#N/A,#N/A,FALSE,"Combined";#N/A,#N/A,FALSE,"Valuematrix";#N/A,#N/A,FALSE,"DCFAntony";#N/A,#N/A,FALSE,"DCFCowboy";#N/A,#N/A,FALSE,"DCFCombined"}</definedName>
    <definedName name="sdfasefr" hidden="1">{#N/A,#N/A,FALSE,"Antony Financials";#N/A,#N/A,FALSE,"Cowboy Financials";#N/A,#N/A,FALSE,"Combined";#N/A,#N/A,FALSE,"Valuematrix";#N/A,#N/A,FALSE,"DCFAntony";#N/A,#N/A,FALSE,"DCFCowboy";#N/A,#N/A,FALSE,"DCFCombined"}</definedName>
    <definedName name="Slicer_Category">#N/A</definedName>
    <definedName name="Slicer_Date">#N/A</definedName>
    <definedName name="Slicer_Month">#N/A</definedName>
    <definedName name="Slicer_Priotity">#N/A</definedName>
    <definedName name="Slicer_Team___Person_In_Charge">#N/A</definedName>
    <definedName name="Slicer_Week">#N/A</definedName>
    <definedName name="t" localSheetId="0" hidden="1">{#N/A,#N/A,FALSE,"A&amp;E";#N/A,#N/A,FALSE,"HighTop";#N/A,#N/A,FALSE,"JG";#N/A,#N/A,FALSE,"RI";#N/A,#N/A,FALSE,"woHT";#N/A,#N/A,FALSE,"woHT&amp;JG"}</definedName>
    <definedName name="t" hidden="1">{#N/A,#N/A,FALSE,"A&amp;E";#N/A,#N/A,FALSE,"HighTop";#N/A,#N/A,FALSE,"JG";#N/A,#N/A,FALSE,"RI";#N/A,#N/A,FALSE,"woHT";#N/A,#N/A,FALSE,"woHT&amp;JG"}</definedName>
    <definedName name="ttt" localSheetId="0" hidden="1">{#N/A,#N/A,FALSE,"CreditStat";#N/A,#N/A,FALSE,"SPbrkup";#N/A,#N/A,FALSE,"MerSPsyn";#N/A,#N/A,FALSE,"MerSPwKCsyn";#N/A,#N/A,FALSE,"MerSPwKCsyn (2)";#N/A,#N/A,FALSE,"CreditStat (2)"}</definedName>
    <definedName name="ttt" hidden="1">{#N/A,#N/A,FALSE,"CreditStat";#N/A,#N/A,FALSE,"SPbrkup";#N/A,#N/A,FALSE,"MerSPsyn";#N/A,#N/A,FALSE,"MerSPwKCsyn";#N/A,#N/A,FALSE,"MerSPwKCsyn (2)";#N/A,#N/A,FALSE,"CreditStat (2)"}</definedName>
    <definedName name="v" localSheetId="0" hidden="1">{"standalone1",#N/A,FALSE,"DCFBase";"standalone2",#N/A,FALSE,"DCFBase"}</definedName>
    <definedName name="v" hidden="1">{"standalone1",#N/A,FALSE,"DCFBase";"standalone2",#N/A,FALSE,"DCFBase"}</definedName>
    <definedName name="vv" localSheetId="0" hidden="1">{#N/A,#N/A,FALSE,"CreditStat";#N/A,#N/A,FALSE,"SPbrkup";#N/A,#N/A,FALSE,"MerSPsyn";#N/A,#N/A,FALSE,"MerSPwKCsyn";#N/A,#N/A,FALSE,"MerSPwKCsyn (2)";#N/A,#N/A,FALSE,"CreditStat (2)"}</definedName>
    <definedName name="vv" hidden="1">{#N/A,#N/A,FALSE,"CreditStat";#N/A,#N/A,FALSE,"SPbrkup";#N/A,#N/A,FALSE,"MerSPsyn";#N/A,#N/A,FALSE,"MerSPwKCsyn";#N/A,#N/A,FALSE,"MerSPwKCsyn (2)";#N/A,#N/A,FALSE,"CreditStat (2)"}</definedName>
    <definedName name="vvv" localSheetId="0" hidden="1">{#N/A,#N/A,FALSE,"Antony Financials";#N/A,#N/A,FALSE,"Cowboy Financials";#N/A,#N/A,FALSE,"Combined";#N/A,#N/A,FALSE,"Valuematrix";#N/A,#N/A,FALSE,"DCFAntony";#N/A,#N/A,FALSE,"DCFCowboy";#N/A,#N/A,FALSE,"DCFCombined"}</definedName>
    <definedName name="vvv" hidden="1">{#N/A,#N/A,FALSE,"Antony Financials";#N/A,#N/A,FALSE,"Cowboy Financials";#N/A,#N/A,FALSE,"Combined";#N/A,#N/A,FALSE,"Valuematrix";#N/A,#N/A,FALSE,"DCFAntony";#N/A,#N/A,FALSE,"DCFCowboy";#N/A,#N/A,FALSE,"DCFCombined"}</definedName>
    <definedName name="w" localSheetId="0" hidden="1">{#N/A,#N/A,FALSE,"CreditStat";#N/A,#N/A,FALSE,"SPbrkup";#N/A,#N/A,FALSE,"MerSPsyn";#N/A,#N/A,FALSE,"MerSPwKCsyn";#N/A,#N/A,FALSE,"MerSPwKCsyn (2)";#N/A,#N/A,FALSE,"CreditStat (2)"}</definedName>
    <definedName name="w" hidden="1">{#N/A,#N/A,FALSE,"CreditStat";#N/A,#N/A,FALSE,"SPbrkup";#N/A,#N/A,FALSE,"MerSPsyn";#N/A,#N/A,FALSE,"MerSPwKCsyn";#N/A,#N/A,FALSE,"MerSPwKCsyn (2)";#N/A,#N/A,FALSE,"CreditStat (2)"}</definedName>
    <definedName name="WeekdayOption" localSheetId="0">MATCH([0]!WeekStart,Instructions!Weekdays,0)+10</definedName>
    <definedName name="WeekdayOption">MATCH(WeekStart,Weekdays,0)+10</definedName>
    <definedName name="Weekdays" localSheetId="0">{"Monday","Tuesday","Wednesday","Thursday","Friday","Saturday","Sunday"}</definedName>
    <definedName name="Weekdays">{"Monday","Tuesday","Wednesday","Thursday","Friday","Saturday","Sunday"}</definedName>
    <definedName name="WeekStart">'Workload Calendar'!$B$6</definedName>
    <definedName name="WeekStartValue" localSheetId="0">IF([0]!WeekStart="Monday",2,1)</definedName>
    <definedName name="WeekStartValue">IF(WeekStart="Monday",2,1)</definedName>
    <definedName name="wrn.dcf." localSheetId="0"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verything." localSheetId="0"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print._.standalone." localSheetId="0" hidden="1">{"standalone1",#N/A,FALSE,"DCFBase";"standalone2",#N/A,FALSE,"DCFBase"}</definedName>
    <definedName name="wrn.print._.standalone." hidden="1">{"standalone1",#N/A,FALSE,"DCFBase";"standalone2",#N/A,FALSE,"DCFBase"}</definedName>
    <definedName name="wrn.SKSCS1." localSheetId="0"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ummaryPgs." localSheetId="0"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Top._.Level._.Summaries."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op._.Level._.Summaries."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weety." localSheetId="0" hidden="1">{#N/A,#N/A,FALSE,"A&amp;E";#N/A,#N/A,FALSE,"HighTop";#N/A,#N/A,FALSE,"JG";#N/A,#N/A,FALSE,"RI";#N/A,#N/A,FALSE,"woHT";#N/A,#N/A,FALSE,"woHT&amp;JG"}</definedName>
    <definedName name="wrn.Tweety." hidden="1">{#N/A,#N/A,FALSE,"A&amp;E";#N/A,#N/A,FALSE,"HighTop";#N/A,#N/A,FALSE,"JG";#N/A,#N/A,FALSE,"RI";#N/A,#N/A,FALSE,"woHT";#N/A,#N/A,FALSE,"woHT&amp;JG"}</definedName>
    <definedName name="wrn.vortrag." localSheetId="0" hidden="1">{#N/A,#N/A,FALSE,"sales ytd";#N/A,#N/A,FALSE,"investments";#N/A,#N/A,FALSE,"bus. synergies 1997";#N/A,#N/A,FALSE,"synergies outlook"}</definedName>
    <definedName name="wrn.vortrag." hidden="1">{#N/A,#N/A,FALSE,"sales ytd";#N/A,#N/A,FALSE,"investments";#N/A,#N/A,FALSE,"bus. synergies 1997";#N/A,#N/A,FALSE,"synergies outlook"}</definedName>
    <definedName name="zzz"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zzz"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s>
  <calcPr calcId="191029"/>
  <pivotCaches>
    <pivotCache cacheId="0" r:id="rId6"/>
  </pivotCaches>
  <extLst>
    <ext xmlns:x14="http://schemas.microsoft.com/office/spreadsheetml/2009/9/main" uri="{BBE1A952-AA13-448e-AADC-164F8A28A991}">
      <x14:slicerCaches>
        <x14:slicerCache r:id="rId7"/>
        <x14:slicerCache r:id="rId8"/>
        <x14:slicerCache r:id="rId9"/>
        <x14:slicerCache r:id="rId10"/>
        <x14:slicerCache r:id="rId11"/>
        <x14:slicerCache r:id="rId1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3" i="17" l="1"/>
  <c r="N4" i="17"/>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N260" i="17"/>
  <c r="N261" i="17"/>
  <c r="N262" i="17"/>
  <c r="N263" i="17"/>
  <c r="N264" i="17"/>
  <c r="N265" i="17"/>
  <c r="N266" i="17"/>
  <c r="N267" i="17"/>
  <c r="N268" i="17"/>
  <c r="N269" i="17"/>
  <c r="N270" i="17"/>
  <c r="N271" i="17"/>
  <c r="N272" i="17"/>
  <c r="N273" i="17"/>
  <c r="N274" i="17"/>
  <c r="N275" i="17"/>
  <c r="N276" i="17"/>
  <c r="N277" i="17"/>
  <c r="N278" i="17"/>
  <c r="N279" i="17"/>
  <c r="N280" i="17"/>
  <c r="N281" i="17"/>
  <c r="N282" i="17"/>
  <c r="N283" i="17"/>
  <c r="N284" i="17"/>
  <c r="N285" i="17"/>
  <c r="N286" i="17"/>
  <c r="N287" i="17"/>
  <c r="N288" i="17"/>
  <c r="N289" i="17"/>
  <c r="N290" i="17"/>
  <c r="N291" i="17"/>
  <c r="N292" i="17"/>
  <c r="N293" i="17"/>
  <c r="N294" i="17"/>
  <c r="N295" i="17"/>
  <c r="N296" i="17"/>
  <c r="N297" i="17"/>
  <c r="N298" i="17"/>
  <c r="N299" i="17"/>
  <c r="N300" i="17"/>
  <c r="N301" i="17"/>
  <c r="N302" i="17"/>
  <c r="N303" i="17"/>
  <c r="N304" i="17"/>
  <c r="N305" i="17"/>
  <c r="N306" i="17"/>
  <c r="N307" i="17"/>
  <c r="N308" i="17"/>
  <c r="N309" i="17"/>
  <c r="N310" i="17"/>
  <c r="N311" i="17"/>
  <c r="N312" i="17"/>
  <c r="N313" i="17"/>
  <c r="N314" i="17"/>
  <c r="N315" i="17"/>
  <c r="N316" i="17"/>
  <c r="N317" i="17"/>
  <c r="N318" i="17"/>
  <c r="N319" i="17"/>
  <c r="N320" i="17"/>
  <c r="N321" i="17"/>
  <c r="N322" i="17"/>
  <c r="N323" i="17"/>
  <c r="N324" i="17"/>
  <c r="N325" i="17"/>
  <c r="N326" i="17"/>
  <c r="N327" i="17"/>
  <c r="N328" i="17"/>
  <c r="N329" i="17"/>
  <c r="N330" i="17"/>
  <c r="N331" i="17"/>
  <c r="N332" i="17"/>
  <c r="N333" i="17"/>
  <c r="N334" i="17"/>
  <c r="N335" i="17"/>
  <c r="N336" i="17"/>
  <c r="N337" i="17"/>
  <c r="N338" i="17"/>
  <c r="N339" i="17"/>
  <c r="N340" i="17"/>
  <c r="N341" i="17"/>
  <c r="N342" i="17"/>
  <c r="N343" i="17"/>
  <c r="N344" i="17"/>
  <c r="N345" i="17"/>
  <c r="N346" i="17"/>
  <c r="N347" i="17"/>
  <c r="N348" i="17"/>
  <c r="N349" i="17"/>
  <c r="N350" i="17"/>
  <c r="N351" i="17"/>
  <c r="N352" i="17"/>
  <c r="N353" i="17"/>
  <c r="N354" i="17"/>
  <c r="N355" i="17"/>
  <c r="N356" i="17"/>
  <c r="N357" i="17"/>
  <c r="N358" i="17"/>
  <c r="N359" i="17"/>
  <c r="N360" i="17"/>
  <c r="N361" i="17"/>
  <c r="N362" i="17"/>
  <c r="N363" i="17"/>
  <c r="N364" i="17"/>
  <c r="N365" i="17"/>
  <c r="N366" i="17"/>
  <c r="N367" i="17"/>
  <c r="N368" i="17"/>
  <c r="N369" i="17"/>
  <c r="N370" i="17"/>
  <c r="N371" i="17"/>
  <c r="N372" i="17"/>
  <c r="N373" i="17"/>
  <c r="N374" i="17"/>
  <c r="N375" i="17"/>
  <c r="N376" i="17"/>
  <c r="N377" i="17"/>
  <c r="N378" i="17"/>
  <c r="N379" i="17"/>
  <c r="N380" i="17"/>
  <c r="N381" i="17"/>
  <c r="N382" i="17"/>
  <c r="N383" i="17"/>
  <c r="N384" i="17"/>
  <c r="N385" i="17"/>
  <c r="N386" i="17"/>
  <c r="N387" i="17"/>
  <c r="N388" i="17"/>
  <c r="N389" i="17"/>
  <c r="N390" i="17"/>
  <c r="N391" i="17"/>
  <c r="N392" i="17"/>
  <c r="N393" i="17"/>
  <c r="N394" i="17"/>
  <c r="N395" i="17"/>
  <c r="N396" i="17"/>
  <c r="N397" i="17"/>
  <c r="N398" i="17"/>
  <c r="N399" i="17"/>
  <c r="N400" i="17"/>
  <c r="N401" i="17"/>
  <c r="N402" i="17"/>
  <c r="N403" i="17"/>
  <c r="N404" i="17"/>
  <c r="N405" i="17"/>
  <c r="N406" i="17"/>
  <c r="N407" i="17"/>
  <c r="N408" i="17"/>
  <c r="N409" i="17"/>
  <c r="N410" i="17"/>
  <c r="N411" i="17"/>
  <c r="N412" i="17"/>
  <c r="N413" i="17"/>
  <c r="N414" i="17"/>
  <c r="N415" i="17"/>
  <c r="N416" i="17"/>
  <c r="N417" i="17"/>
  <c r="N418" i="17"/>
  <c r="N419" i="17"/>
  <c r="N420" i="17"/>
  <c r="N421" i="17"/>
  <c r="N422" i="17"/>
  <c r="N423" i="17"/>
  <c r="N424" i="17"/>
  <c r="N425" i="17"/>
  <c r="N426" i="17"/>
  <c r="N427" i="17"/>
  <c r="N428" i="17"/>
  <c r="N429" i="17"/>
  <c r="N430" i="17"/>
  <c r="N431" i="17"/>
  <c r="N432" i="17"/>
  <c r="N433" i="17"/>
  <c r="N434" i="17"/>
  <c r="N435" i="17"/>
  <c r="N436" i="17"/>
  <c r="N437" i="17"/>
  <c r="N438" i="17"/>
  <c r="N439" i="17"/>
  <c r="N440" i="17"/>
  <c r="N441" i="17"/>
  <c r="N442" i="17"/>
  <c r="N443" i="17"/>
  <c r="N444" i="17"/>
  <c r="N445" i="17"/>
  <c r="N446" i="17"/>
  <c r="N447" i="17"/>
  <c r="N448" i="17"/>
  <c r="N449" i="17"/>
  <c r="N450" i="17"/>
  <c r="N451" i="17"/>
  <c r="N452" i="17"/>
  <c r="N453" i="17"/>
  <c r="N454" i="17"/>
  <c r="N455" i="17"/>
  <c r="N456" i="17"/>
  <c r="N457" i="17"/>
  <c r="N458" i="17"/>
  <c r="N459" i="17"/>
  <c r="N460" i="17"/>
  <c r="N461" i="17"/>
  <c r="N462" i="17"/>
  <c r="N463" i="17"/>
  <c r="N464" i="17"/>
  <c r="N465" i="17"/>
  <c r="N466" i="17"/>
  <c r="N467" i="17"/>
  <c r="N468" i="17"/>
  <c r="N469" i="17"/>
  <c r="N470" i="17"/>
  <c r="N471" i="17"/>
  <c r="N472" i="17"/>
  <c r="N473" i="17"/>
  <c r="N474" i="17"/>
  <c r="N475" i="17"/>
  <c r="N476" i="17"/>
  <c r="N477" i="17"/>
  <c r="N478" i="17"/>
  <c r="N479" i="17"/>
  <c r="N480" i="17"/>
  <c r="N481" i="17"/>
  <c r="N482" i="17"/>
  <c r="N483" i="17"/>
  <c r="N484" i="17"/>
  <c r="N485" i="17"/>
  <c r="N486" i="17"/>
  <c r="N487" i="17"/>
  <c r="N488" i="17"/>
  <c r="N489" i="17"/>
  <c r="N490" i="17"/>
  <c r="N491" i="17"/>
  <c r="N492" i="17"/>
  <c r="N493" i="17"/>
  <c r="N494" i="17"/>
  <c r="N495" i="17"/>
  <c r="N496" i="17"/>
  <c r="N497" i="17"/>
  <c r="N498" i="17"/>
  <c r="N499" i="17"/>
  <c r="N500" i="17"/>
  <c r="N501" i="17"/>
  <c r="N502" i="17"/>
  <c r="N503" i="17"/>
  <c r="N504" i="17"/>
  <c r="N505" i="17"/>
  <c r="N506" i="17"/>
  <c r="N507" i="17"/>
  <c r="N508" i="17"/>
  <c r="N509" i="17"/>
  <c r="N510" i="17"/>
  <c r="N511" i="17"/>
  <c r="N512" i="17"/>
  <c r="N513" i="17"/>
  <c r="N514" i="17"/>
  <c r="N515" i="17"/>
  <c r="N516" i="17"/>
  <c r="N517" i="17"/>
  <c r="N518" i="17"/>
  <c r="N519" i="17"/>
  <c r="N520" i="17"/>
  <c r="N521" i="17"/>
  <c r="N522" i="17"/>
  <c r="N523" i="17"/>
  <c r="N524" i="17"/>
  <c r="N525" i="17"/>
  <c r="N526" i="17"/>
  <c r="N527" i="17"/>
  <c r="N528" i="17"/>
  <c r="N529" i="17"/>
  <c r="N530" i="17"/>
  <c r="N531" i="17"/>
  <c r="N532" i="17"/>
  <c r="N533" i="17"/>
  <c r="N534" i="17"/>
  <c r="N535" i="17"/>
  <c r="N536" i="17"/>
  <c r="N537" i="17"/>
  <c r="N538" i="17"/>
  <c r="N539" i="17"/>
  <c r="N540" i="17"/>
  <c r="N541" i="17"/>
  <c r="N542" i="17"/>
  <c r="N543" i="17"/>
  <c r="N544" i="17"/>
  <c r="N545" i="17"/>
  <c r="N546" i="17"/>
  <c r="N547" i="17"/>
  <c r="N548" i="17"/>
  <c r="N549" i="17"/>
  <c r="N550" i="17"/>
  <c r="N551" i="17"/>
  <c r="N552" i="17"/>
  <c r="N553" i="17"/>
  <c r="N554" i="17"/>
  <c r="N555" i="17"/>
  <c r="N556" i="17"/>
  <c r="N557" i="17"/>
  <c r="N558" i="17"/>
  <c r="N559" i="17"/>
  <c r="N560" i="17"/>
  <c r="N561" i="17"/>
  <c r="N562" i="17"/>
  <c r="N563" i="17"/>
  <c r="N564" i="17"/>
  <c r="N565" i="17"/>
  <c r="N566" i="17"/>
  <c r="N567" i="17"/>
  <c r="N568" i="17"/>
  <c r="N569" i="17"/>
  <c r="N570" i="17"/>
  <c r="N571" i="17"/>
  <c r="N572" i="17"/>
  <c r="N573" i="17"/>
  <c r="N574" i="17"/>
  <c r="N575" i="17"/>
  <c r="N576" i="17"/>
  <c r="N577" i="17"/>
  <c r="N578" i="17"/>
  <c r="N579" i="17"/>
  <c r="N580" i="17"/>
  <c r="N581" i="17"/>
  <c r="N582" i="17"/>
  <c r="N583" i="17"/>
  <c r="N584" i="17"/>
  <c r="N585" i="17"/>
  <c r="N586" i="17"/>
  <c r="N587" i="17"/>
  <c r="N588" i="17"/>
  <c r="N589" i="17"/>
  <c r="N590" i="17"/>
  <c r="N591" i="17"/>
  <c r="N592" i="17"/>
  <c r="N593" i="17"/>
  <c r="N594" i="17"/>
  <c r="N595" i="17"/>
  <c r="N596" i="17"/>
  <c r="N597" i="17"/>
  <c r="N598" i="17"/>
  <c r="N599" i="17"/>
  <c r="N600" i="17"/>
  <c r="N601" i="17"/>
  <c r="N602" i="17"/>
  <c r="N603" i="17"/>
  <c r="N604" i="17"/>
  <c r="N605" i="17"/>
  <c r="N606" i="17"/>
  <c r="N607" i="17"/>
  <c r="N608" i="17"/>
  <c r="N609" i="17"/>
  <c r="N610" i="17"/>
  <c r="N611" i="17"/>
  <c r="N612" i="17"/>
  <c r="N613" i="17"/>
  <c r="N614" i="17"/>
  <c r="N615" i="17"/>
  <c r="N616" i="17"/>
  <c r="N617" i="17"/>
  <c r="N618" i="17"/>
  <c r="N619" i="17"/>
  <c r="N620" i="17"/>
  <c r="N621" i="17"/>
  <c r="N622" i="17"/>
  <c r="N623" i="17"/>
  <c r="N624" i="17"/>
  <c r="N625" i="17"/>
  <c r="N626" i="17"/>
  <c r="N627" i="17"/>
  <c r="N628" i="17"/>
  <c r="N629" i="17"/>
  <c r="N630" i="17"/>
  <c r="N631" i="17"/>
  <c r="N632" i="17"/>
  <c r="N633" i="17"/>
  <c r="N634" i="17"/>
  <c r="N635" i="17"/>
  <c r="N636" i="17"/>
  <c r="N637" i="17"/>
  <c r="N638" i="17"/>
  <c r="N639" i="17"/>
  <c r="N640" i="17"/>
  <c r="N641" i="17"/>
  <c r="N642" i="17"/>
  <c r="N643" i="17"/>
  <c r="N644" i="17"/>
  <c r="N645" i="17"/>
  <c r="N646" i="17"/>
  <c r="N647" i="17"/>
  <c r="N648" i="17"/>
  <c r="N649" i="17"/>
  <c r="N650" i="17"/>
  <c r="N651" i="17"/>
  <c r="N652" i="17"/>
  <c r="N653" i="17"/>
  <c r="N654" i="17"/>
  <c r="N655" i="17"/>
  <c r="N656" i="17"/>
  <c r="N657" i="17"/>
  <c r="N658" i="17"/>
  <c r="N659" i="17"/>
  <c r="N660" i="17"/>
  <c r="N661" i="17"/>
  <c r="N662" i="17"/>
  <c r="N663" i="17"/>
  <c r="N664" i="17"/>
  <c r="N665" i="17"/>
  <c r="N666" i="17"/>
  <c r="N667" i="17"/>
  <c r="N668" i="17"/>
  <c r="N669" i="17"/>
  <c r="N670" i="17"/>
  <c r="N671" i="17"/>
  <c r="N672" i="17"/>
  <c r="N673" i="17"/>
  <c r="N674" i="17"/>
  <c r="N675" i="17"/>
  <c r="N676" i="17"/>
  <c r="N677" i="17"/>
  <c r="N678" i="17"/>
  <c r="N679" i="17"/>
  <c r="N680" i="17"/>
  <c r="N681" i="17"/>
  <c r="N682" i="17"/>
  <c r="N683" i="17"/>
  <c r="N684" i="17"/>
  <c r="N685" i="17"/>
  <c r="N686" i="17"/>
  <c r="N687" i="17"/>
  <c r="N688" i="17"/>
  <c r="N689" i="17"/>
  <c r="N690" i="17"/>
  <c r="N691" i="17"/>
  <c r="N692" i="17"/>
  <c r="N693" i="17"/>
  <c r="N694" i="17"/>
  <c r="N695" i="17"/>
  <c r="N696" i="17"/>
  <c r="N697" i="17"/>
  <c r="N698" i="17"/>
  <c r="N699" i="17"/>
  <c r="N700" i="17"/>
  <c r="N701" i="17"/>
  <c r="N702" i="17"/>
  <c r="N703" i="17"/>
  <c r="N704" i="17"/>
  <c r="N705" i="17"/>
  <c r="N706" i="17"/>
  <c r="N707" i="17"/>
  <c r="N708" i="17"/>
  <c r="N709" i="17"/>
  <c r="N710" i="17"/>
  <c r="N711" i="17"/>
  <c r="N712" i="17"/>
  <c r="N713" i="17"/>
  <c r="N714" i="17"/>
  <c r="N715" i="17"/>
  <c r="N716" i="17"/>
  <c r="N717" i="17"/>
  <c r="N718" i="17"/>
  <c r="N719" i="17"/>
  <c r="N720" i="17"/>
  <c r="N721" i="17"/>
  <c r="N722" i="17"/>
  <c r="N723" i="17"/>
  <c r="N724" i="17"/>
  <c r="N725" i="17"/>
  <c r="N726" i="17"/>
  <c r="N727" i="17"/>
  <c r="N728" i="17"/>
  <c r="N729" i="17"/>
  <c r="N730" i="17"/>
  <c r="N731" i="17"/>
  <c r="N732" i="17"/>
  <c r="N733" i="17"/>
  <c r="N734" i="17"/>
  <c r="N735" i="17"/>
  <c r="N736" i="17"/>
  <c r="N737" i="17"/>
  <c r="N738" i="17"/>
  <c r="N739" i="17"/>
  <c r="N740" i="17"/>
  <c r="N741" i="17"/>
  <c r="N742" i="17"/>
  <c r="N743" i="17"/>
  <c r="N744" i="17"/>
  <c r="N745" i="17"/>
  <c r="N746" i="17"/>
  <c r="N747" i="17"/>
  <c r="N748" i="17"/>
  <c r="N749" i="17"/>
  <c r="N750" i="17"/>
  <c r="N751" i="17"/>
  <c r="N752" i="17"/>
  <c r="N753" i="17"/>
  <c r="N754" i="17"/>
  <c r="N755" i="17"/>
  <c r="N756" i="17"/>
  <c r="N757" i="17"/>
  <c r="N758" i="17"/>
  <c r="N759" i="17"/>
  <c r="N760" i="17"/>
  <c r="N761" i="17"/>
  <c r="N762" i="17"/>
  <c r="N763" i="17"/>
  <c r="N764" i="17"/>
  <c r="N765" i="17"/>
  <c r="N766" i="17"/>
  <c r="N767" i="17"/>
  <c r="N768" i="17"/>
  <c r="N769" i="17"/>
  <c r="N770" i="17"/>
  <c r="N771" i="17"/>
  <c r="N772" i="17"/>
  <c r="N773" i="17"/>
  <c r="N774" i="17"/>
  <c r="N775" i="17"/>
  <c r="N776" i="17"/>
  <c r="N777" i="17"/>
  <c r="N778" i="17"/>
  <c r="N779" i="17"/>
  <c r="N780" i="17"/>
  <c r="N781" i="17"/>
  <c r="N782" i="17"/>
  <c r="N783" i="17"/>
  <c r="N784" i="17"/>
  <c r="N785" i="17"/>
  <c r="N786" i="17"/>
  <c r="N787" i="17"/>
  <c r="N788" i="17"/>
  <c r="N789" i="17"/>
  <c r="N790" i="17"/>
  <c r="N791" i="17"/>
  <c r="N792" i="17"/>
  <c r="N793" i="17"/>
  <c r="N794" i="17"/>
  <c r="N795" i="17"/>
  <c r="N796" i="17"/>
  <c r="N797" i="17"/>
  <c r="N798" i="17"/>
  <c r="N799" i="17"/>
  <c r="N800" i="17"/>
  <c r="N801" i="17"/>
  <c r="N802" i="17"/>
  <c r="N803" i="17"/>
  <c r="N804" i="17"/>
  <c r="N805" i="17"/>
  <c r="N806" i="17"/>
  <c r="N807" i="17"/>
  <c r="N808" i="17"/>
  <c r="N809" i="17"/>
  <c r="N810" i="17"/>
  <c r="N811" i="17"/>
  <c r="N812" i="17"/>
  <c r="N813" i="17"/>
  <c r="N814" i="17"/>
  <c r="N815" i="17"/>
  <c r="N816" i="17"/>
  <c r="N817" i="17"/>
  <c r="N818" i="17"/>
  <c r="N819" i="17"/>
  <c r="N820" i="17"/>
  <c r="N821" i="17"/>
  <c r="N822" i="17"/>
  <c r="N823" i="17"/>
  <c r="N824" i="17"/>
  <c r="N825" i="17"/>
  <c r="N826" i="17"/>
  <c r="N827" i="17"/>
  <c r="N828" i="17"/>
  <c r="N829" i="17"/>
  <c r="N830" i="17"/>
  <c r="N831" i="17"/>
  <c r="N832" i="17"/>
  <c r="N833" i="17"/>
  <c r="N834" i="17"/>
  <c r="N835" i="17"/>
  <c r="N836" i="17"/>
  <c r="N837" i="17"/>
  <c r="N838" i="17"/>
  <c r="N839" i="17"/>
  <c r="N840" i="17"/>
  <c r="N841" i="17"/>
  <c r="N842" i="17"/>
  <c r="N843" i="17"/>
  <c r="N844" i="17"/>
  <c r="N845" i="17"/>
  <c r="N846" i="17"/>
  <c r="N847" i="17"/>
  <c r="N848" i="17"/>
  <c r="N849" i="17"/>
  <c r="N850" i="17"/>
  <c r="N851" i="17"/>
  <c r="N852" i="17"/>
  <c r="N853" i="17"/>
  <c r="N854" i="17"/>
  <c r="N855" i="17"/>
  <c r="N856" i="17"/>
  <c r="N857" i="17"/>
  <c r="N858" i="17"/>
  <c r="N859" i="17"/>
  <c r="N860" i="17"/>
  <c r="N861" i="17"/>
  <c r="N862" i="17"/>
  <c r="N863" i="17"/>
  <c r="N864" i="17"/>
  <c r="N865" i="17"/>
  <c r="N866" i="17"/>
  <c r="N867" i="17"/>
  <c r="N868" i="17"/>
  <c r="N869" i="17"/>
  <c r="N870" i="17"/>
  <c r="N871" i="17"/>
  <c r="N872" i="17"/>
  <c r="N873" i="17"/>
  <c r="N874" i="17"/>
  <c r="N875" i="17"/>
  <c r="N876" i="17"/>
  <c r="N877" i="17"/>
  <c r="N878" i="17"/>
  <c r="N879" i="17"/>
  <c r="N880" i="17"/>
  <c r="N881" i="17"/>
  <c r="N882" i="17"/>
  <c r="N883" i="17"/>
  <c r="N884" i="17"/>
  <c r="N885" i="17"/>
  <c r="N886" i="17"/>
  <c r="N887" i="17"/>
  <c r="N888" i="17"/>
  <c r="N889" i="17"/>
  <c r="N890" i="17"/>
  <c r="N891" i="17"/>
  <c r="N892" i="17"/>
  <c r="N893" i="17"/>
  <c r="N894" i="17"/>
  <c r="N895" i="17"/>
  <c r="N896" i="17"/>
  <c r="N897" i="17"/>
  <c r="N898" i="17"/>
  <c r="N899" i="17"/>
  <c r="N900" i="17"/>
  <c r="N901" i="17"/>
  <c r="N902" i="17"/>
  <c r="N903" i="17"/>
  <c r="N904" i="17"/>
  <c r="N905" i="17"/>
  <c r="N906" i="17"/>
  <c r="N907" i="17"/>
  <c r="N908" i="17"/>
  <c r="N909" i="17"/>
  <c r="N910" i="17"/>
  <c r="N911" i="17"/>
  <c r="N912" i="17"/>
  <c r="N913" i="17"/>
  <c r="N914" i="17"/>
  <c r="N915" i="17"/>
  <c r="N916" i="17"/>
  <c r="N917" i="17"/>
  <c r="N918" i="17"/>
  <c r="N919" i="17"/>
  <c r="N920" i="17"/>
  <c r="N921" i="17"/>
  <c r="N922" i="17"/>
  <c r="N923" i="17"/>
  <c r="N924" i="17"/>
  <c r="N925" i="17"/>
  <c r="N926" i="17"/>
  <c r="N927" i="17"/>
  <c r="N928" i="17"/>
  <c r="N929" i="17"/>
  <c r="N930" i="17"/>
  <c r="N931" i="17"/>
  <c r="N932" i="17"/>
  <c r="N933" i="17"/>
  <c r="N934" i="17"/>
  <c r="N935" i="17"/>
  <c r="N936" i="17"/>
  <c r="N937" i="17"/>
  <c r="N938" i="17"/>
  <c r="N939" i="17"/>
  <c r="N940" i="17"/>
  <c r="N941" i="17"/>
  <c r="N942" i="17"/>
  <c r="N943" i="17"/>
  <c r="N944" i="17"/>
  <c r="N945" i="17"/>
  <c r="N946" i="17"/>
  <c r="N947" i="17"/>
  <c r="N948" i="17"/>
  <c r="N949" i="17"/>
  <c r="N950" i="17"/>
  <c r="N951" i="17"/>
  <c r="N952" i="17"/>
  <c r="N953" i="17"/>
  <c r="N954" i="17"/>
  <c r="N955" i="17"/>
  <c r="N956" i="17"/>
  <c r="N957" i="17"/>
  <c r="N958" i="17"/>
  <c r="N959" i="17"/>
  <c r="N960" i="17"/>
  <c r="N961" i="17"/>
  <c r="N962" i="17"/>
  <c r="N963" i="17"/>
  <c r="N964" i="17"/>
  <c r="N965" i="17"/>
  <c r="N966" i="17"/>
  <c r="N967" i="17"/>
  <c r="N968" i="17"/>
  <c r="N969" i="17"/>
  <c r="N970" i="17"/>
  <c r="N971" i="17"/>
  <c r="N972" i="17"/>
  <c r="N973" i="17"/>
  <c r="N974" i="17"/>
  <c r="N975" i="17"/>
  <c r="N976" i="17"/>
  <c r="N977" i="17"/>
  <c r="N978" i="17"/>
  <c r="N979" i="17"/>
  <c r="N980" i="17"/>
  <c r="N981" i="17"/>
  <c r="N982" i="17"/>
  <c r="N983" i="17"/>
  <c r="N984" i="17"/>
  <c r="N985" i="17"/>
  <c r="N986" i="17"/>
  <c r="N987" i="17"/>
  <c r="N988" i="17"/>
  <c r="N989" i="17"/>
  <c r="N990" i="17"/>
  <c r="N991" i="17"/>
  <c r="N992" i="17"/>
  <c r="N993" i="17"/>
  <c r="N994" i="17"/>
  <c r="N995" i="17"/>
  <c r="N996" i="17"/>
  <c r="N997" i="17"/>
  <c r="N998" i="17"/>
  <c r="N999" i="17"/>
  <c r="N1000" i="17"/>
  <c r="H32" i="17"/>
  <c r="H33" i="17"/>
  <c r="H34" i="17"/>
  <c r="H35" i="17"/>
  <c r="H36" i="17"/>
  <c r="H37" i="17"/>
  <c r="H38" i="17"/>
  <c r="K38" i="17" s="1"/>
  <c r="H39" i="17"/>
  <c r="K39" i="17" s="1"/>
  <c r="H40" i="17"/>
  <c r="K40" i="17" s="1"/>
  <c r="H41" i="17"/>
  <c r="K41" i="17" s="1"/>
  <c r="H42" i="17"/>
  <c r="K42" i="17" s="1"/>
  <c r="H43" i="17"/>
  <c r="K43" i="17" s="1"/>
  <c r="H44" i="17"/>
  <c r="K44" i="17" s="1"/>
  <c r="H45" i="17"/>
  <c r="K45" i="17" s="1"/>
  <c r="H46" i="17"/>
  <c r="K46" i="17" s="1"/>
  <c r="H47" i="17"/>
  <c r="K47" i="17" s="1"/>
  <c r="H48" i="17"/>
  <c r="K48" i="17" s="1"/>
  <c r="H49" i="17"/>
  <c r="K49" i="17" s="1"/>
  <c r="H50" i="17"/>
  <c r="K50" i="17" s="1"/>
  <c r="H51" i="17"/>
  <c r="K51" i="17" s="1"/>
  <c r="H52" i="17"/>
  <c r="K52" i="17" s="1"/>
  <c r="H53" i="17"/>
  <c r="K53" i="17" s="1"/>
  <c r="H54" i="17"/>
  <c r="K54" i="17" s="1"/>
  <c r="H55" i="17"/>
  <c r="K55" i="17" s="1"/>
  <c r="H56" i="17"/>
  <c r="K56" i="17" s="1"/>
  <c r="H57" i="17"/>
  <c r="K57" i="17" s="1"/>
  <c r="H58" i="17"/>
  <c r="K58" i="17" s="1"/>
  <c r="H59" i="17"/>
  <c r="K59" i="17" s="1"/>
  <c r="H60" i="17"/>
  <c r="K60" i="17" s="1"/>
  <c r="H61" i="17"/>
  <c r="K61" i="17" s="1"/>
  <c r="H62" i="17"/>
  <c r="K62" i="17" s="1"/>
  <c r="H63" i="17"/>
  <c r="K63" i="17" s="1"/>
  <c r="H64" i="17"/>
  <c r="K64" i="17" s="1"/>
  <c r="H65" i="17"/>
  <c r="K65" i="17" s="1"/>
  <c r="H66" i="17"/>
  <c r="K66" i="17" s="1"/>
  <c r="H67" i="17"/>
  <c r="K67" i="17" s="1"/>
  <c r="H68" i="17"/>
  <c r="K68" i="17" s="1"/>
  <c r="H69" i="17"/>
  <c r="K69" i="17" s="1"/>
  <c r="H70" i="17"/>
  <c r="K70" i="17" s="1"/>
  <c r="H71" i="17"/>
  <c r="K71" i="17" s="1"/>
  <c r="H72" i="17"/>
  <c r="K72" i="17" s="1"/>
  <c r="H73" i="17"/>
  <c r="K73" i="17" s="1"/>
  <c r="H74" i="17"/>
  <c r="K74" i="17" s="1"/>
  <c r="H75" i="17"/>
  <c r="K75" i="17" s="1"/>
  <c r="H76" i="17"/>
  <c r="K76" i="17" s="1"/>
  <c r="H77" i="17"/>
  <c r="K77" i="17" s="1"/>
  <c r="H78" i="17"/>
  <c r="K78" i="17" s="1"/>
  <c r="H79" i="17"/>
  <c r="K79" i="17" s="1"/>
  <c r="H80" i="17"/>
  <c r="K80" i="17" s="1"/>
  <c r="H81" i="17"/>
  <c r="K81" i="17" s="1"/>
  <c r="H82" i="17"/>
  <c r="K82" i="17" s="1"/>
  <c r="H83" i="17"/>
  <c r="K83" i="17" s="1"/>
  <c r="H84" i="17"/>
  <c r="K84" i="17" s="1"/>
  <c r="H85" i="17"/>
  <c r="K85" i="17" s="1"/>
  <c r="H86" i="17"/>
  <c r="K86" i="17" s="1"/>
  <c r="H87" i="17"/>
  <c r="K87" i="17" s="1"/>
  <c r="H88" i="17"/>
  <c r="K88" i="17" s="1"/>
  <c r="H89" i="17"/>
  <c r="K89" i="17" s="1"/>
  <c r="H90" i="17"/>
  <c r="K90" i="17" s="1"/>
  <c r="H91" i="17"/>
  <c r="K91" i="17" s="1"/>
  <c r="H92" i="17"/>
  <c r="K92" i="17" s="1"/>
  <c r="H93" i="17"/>
  <c r="K93" i="17" s="1"/>
  <c r="H94" i="17"/>
  <c r="K94" i="17" s="1"/>
  <c r="H95" i="17"/>
  <c r="K95" i="17" s="1"/>
  <c r="H96" i="17"/>
  <c r="K96" i="17" s="1"/>
  <c r="H97" i="17"/>
  <c r="K97" i="17" s="1"/>
  <c r="H98" i="17"/>
  <c r="K98" i="17" s="1"/>
  <c r="H99" i="17"/>
  <c r="K99" i="17" s="1"/>
  <c r="H100" i="17"/>
  <c r="K100" i="17" s="1"/>
  <c r="H101" i="17"/>
  <c r="K101" i="17" s="1"/>
  <c r="H102" i="17"/>
  <c r="K102" i="17" s="1"/>
  <c r="H103" i="17"/>
  <c r="K103" i="17" s="1"/>
  <c r="H104" i="17"/>
  <c r="K104" i="17" s="1"/>
  <c r="H105" i="17"/>
  <c r="K105" i="17" s="1"/>
  <c r="H106" i="17"/>
  <c r="K106" i="17" s="1"/>
  <c r="H107" i="17"/>
  <c r="K107" i="17" s="1"/>
  <c r="H108" i="17"/>
  <c r="K108" i="17" s="1"/>
  <c r="H109" i="17"/>
  <c r="K109" i="17" s="1"/>
  <c r="H110" i="17"/>
  <c r="K110" i="17" s="1"/>
  <c r="H111" i="17"/>
  <c r="K111" i="17" s="1"/>
  <c r="H112" i="17"/>
  <c r="K112" i="17" s="1"/>
  <c r="H113" i="17"/>
  <c r="K113" i="17" s="1"/>
  <c r="H114" i="17"/>
  <c r="K114" i="17" s="1"/>
  <c r="H115" i="17"/>
  <c r="K115" i="17" s="1"/>
  <c r="H116" i="17"/>
  <c r="K116" i="17" s="1"/>
  <c r="H117" i="17"/>
  <c r="K117" i="17" s="1"/>
  <c r="H118" i="17"/>
  <c r="K118" i="17" s="1"/>
  <c r="H119" i="17"/>
  <c r="K119" i="17" s="1"/>
  <c r="H120" i="17"/>
  <c r="K120" i="17" s="1"/>
  <c r="H121" i="17"/>
  <c r="K121" i="17" s="1"/>
  <c r="H122" i="17"/>
  <c r="K122" i="17" s="1"/>
  <c r="H123" i="17"/>
  <c r="K123" i="17" s="1"/>
  <c r="H124" i="17"/>
  <c r="K124" i="17" s="1"/>
  <c r="H125" i="17"/>
  <c r="K125" i="17" s="1"/>
  <c r="H126" i="17"/>
  <c r="K126" i="17" s="1"/>
  <c r="H127" i="17"/>
  <c r="K127" i="17" s="1"/>
  <c r="H128" i="17"/>
  <c r="K128" i="17" s="1"/>
  <c r="H129" i="17"/>
  <c r="K129" i="17" s="1"/>
  <c r="H130" i="17"/>
  <c r="K130" i="17" s="1"/>
  <c r="H131" i="17"/>
  <c r="K131" i="17" s="1"/>
  <c r="H132" i="17"/>
  <c r="K132" i="17" s="1"/>
  <c r="H133" i="17"/>
  <c r="K133" i="17" s="1"/>
  <c r="H134" i="17"/>
  <c r="K134" i="17" s="1"/>
  <c r="H135" i="17"/>
  <c r="K135" i="17" s="1"/>
  <c r="H136" i="17"/>
  <c r="K136" i="17" s="1"/>
  <c r="H137" i="17"/>
  <c r="K137" i="17" s="1"/>
  <c r="H138" i="17"/>
  <c r="K138" i="17" s="1"/>
  <c r="H139" i="17"/>
  <c r="K139" i="17" s="1"/>
  <c r="H140" i="17"/>
  <c r="K140" i="17" s="1"/>
  <c r="H141" i="17"/>
  <c r="K141" i="17" s="1"/>
  <c r="H142" i="17"/>
  <c r="K142" i="17" s="1"/>
  <c r="H143" i="17"/>
  <c r="K143" i="17" s="1"/>
  <c r="H144" i="17"/>
  <c r="K144" i="17" s="1"/>
  <c r="H145" i="17"/>
  <c r="K145" i="17" s="1"/>
  <c r="H146" i="17"/>
  <c r="K146" i="17" s="1"/>
  <c r="H147" i="17"/>
  <c r="K147" i="17" s="1"/>
  <c r="H148" i="17"/>
  <c r="K148" i="17" s="1"/>
  <c r="H149" i="17"/>
  <c r="K149" i="17" s="1"/>
  <c r="H150" i="17"/>
  <c r="K150" i="17" s="1"/>
  <c r="H151" i="17"/>
  <c r="K151" i="17" s="1"/>
  <c r="H152" i="17"/>
  <c r="K152" i="17" s="1"/>
  <c r="H153" i="17"/>
  <c r="K153" i="17" s="1"/>
  <c r="H154" i="17"/>
  <c r="K154" i="17" s="1"/>
  <c r="H155" i="17"/>
  <c r="K155" i="17" s="1"/>
  <c r="H156" i="17"/>
  <c r="K156" i="17" s="1"/>
  <c r="H157" i="17"/>
  <c r="K157" i="17" s="1"/>
  <c r="H158" i="17"/>
  <c r="K158" i="17" s="1"/>
  <c r="H159" i="17"/>
  <c r="K159" i="17" s="1"/>
  <c r="H160" i="17"/>
  <c r="K160" i="17" s="1"/>
  <c r="H161" i="17"/>
  <c r="K161" i="17" s="1"/>
  <c r="H162" i="17"/>
  <c r="K162" i="17" s="1"/>
  <c r="H163" i="17"/>
  <c r="K163" i="17" s="1"/>
  <c r="H164" i="17"/>
  <c r="K164" i="17" s="1"/>
  <c r="H165" i="17"/>
  <c r="K165" i="17" s="1"/>
  <c r="H166" i="17"/>
  <c r="K166" i="17" s="1"/>
  <c r="H167" i="17"/>
  <c r="K167" i="17" s="1"/>
  <c r="H168" i="17"/>
  <c r="K168" i="17" s="1"/>
  <c r="H169" i="17"/>
  <c r="K169" i="17" s="1"/>
  <c r="H170" i="17"/>
  <c r="K170" i="17" s="1"/>
  <c r="H171" i="17"/>
  <c r="K171" i="17" s="1"/>
  <c r="H172" i="17"/>
  <c r="K172" i="17" s="1"/>
  <c r="H173" i="17"/>
  <c r="K173" i="17" s="1"/>
  <c r="H174" i="17"/>
  <c r="K174" i="17" s="1"/>
  <c r="H175" i="17"/>
  <c r="K175" i="17" s="1"/>
  <c r="H176" i="17"/>
  <c r="K176" i="17" s="1"/>
  <c r="H177" i="17"/>
  <c r="K177" i="17" s="1"/>
  <c r="H178" i="17"/>
  <c r="K178" i="17" s="1"/>
  <c r="H179" i="17"/>
  <c r="K179" i="17" s="1"/>
  <c r="H180" i="17"/>
  <c r="K180" i="17" s="1"/>
  <c r="H181" i="17"/>
  <c r="K181" i="17" s="1"/>
  <c r="H182" i="17"/>
  <c r="K182" i="17" s="1"/>
  <c r="H183" i="17"/>
  <c r="K183" i="17" s="1"/>
  <c r="H184" i="17"/>
  <c r="K184" i="17" s="1"/>
  <c r="H185" i="17"/>
  <c r="K185" i="17" s="1"/>
  <c r="H186" i="17"/>
  <c r="K186" i="17" s="1"/>
  <c r="H187" i="17"/>
  <c r="K187" i="17" s="1"/>
  <c r="H188" i="17"/>
  <c r="K188" i="17" s="1"/>
  <c r="H189" i="17"/>
  <c r="K189" i="17" s="1"/>
  <c r="H190" i="17"/>
  <c r="K190" i="17" s="1"/>
  <c r="H191" i="17"/>
  <c r="K191" i="17" s="1"/>
  <c r="H192" i="17"/>
  <c r="K192" i="17" s="1"/>
  <c r="H193" i="17"/>
  <c r="K193" i="17" s="1"/>
  <c r="H194" i="17"/>
  <c r="K194" i="17" s="1"/>
  <c r="H195" i="17"/>
  <c r="K195" i="17" s="1"/>
  <c r="H196" i="17"/>
  <c r="K196" i="17" s="1"/>
  <c r="H197" i="17"/>
  <c r="K197" i="17" s="1"/>
  <c r="H198" i="17"/>
  <c r="K198" i="17" s="1"/>
  <c r="H199" i="17"/>
  <c r="K199" i="17" s="1"/>
  <c r="H200" i="17"/>
  <c r="K200" i="17" s="1"/>
  <c r="H201" i="17"/>
  <c r="K201" i="17" s="1"/>
  <c r="H202" i="17"/>
  <c r="K202" i="17" s="1"/>
  <c r="H203" i="17"/>
  <c r="K203" i="17" s="1"/>
  <c r="H204" i="17"/>
  <c r="K204" i="17" s="1"/>
  <c r="H205" i="17"/>
  <c r="K205" i="17" s="1"/>
  <c r="H206" i="17"/>
  <c r="K206" i="17" s="1"/>
  <c r="H207" i="17"/>
  <c r="K207" i="17" s="1"/>
  <c r="H208" i="17"/>
  <c r="K208" i="17" s="1"/>
  <c r="H209" i="17"/>
  <c r="K209" i="17" s="1"/>
  <c r="H210" i="17"/>
  <c r="K210" i="17" s="1"/>
  <c r="H211" i="17"/>
  <c r="K211" i="17" s="1"/>
  <c r="H212" i="17"/>
  <c r="K212" i="17" s="1"/>
  <c r="H213" i="17"/>
  <c r="K213" i="17" s="1"/>
  <c r="H214" i="17"/>
  <c r="K214" i="17" s="1"/>
  <c r="H215" i="17"/>
  <c r="K215" i="17" s="1"/>
  <c r="H216" i="17"/>
  <c r="K216" i="17" s="1"/>
  <c r="H217" i="17"/>
  <c r="K217" i="17" s="1"/>
  <c r="H218" i="17"/>
  <c r="K218" i="17" s="1"/>
  <c r="H219" i="17"/>
  <c r="K219" i="17" s="1"/>
  <c r="H220" i="17"/>
  <c r="K220" i="17" s="1"/>
  <c r="H221" i="17"/>
  <c r="K221" i="17" s="1"/>
  <c r="H222" i="17"/>
  <c r="K222" i="17" s="1"/>
  <c r="H223" i="17"/>
  <c r="K223" i="17" s="1"/>
  <c r="H224" i="17"/>
  <c r="K224" i="17" s="1"/>
  <c r="H225" i="17"/>
  <c r="K225" i="17" s="1"/>
  <c r="H226" i="17"/>
  <c r="K226" i="17" s="1"/>
  <c r="H227" i="17"/>
  <c r="K227" i="17" s="1"/>
  <c r="H228" i="17"/>
  <c r="K228" i="17" s="1"/>
  <c r="H229" i="17"/>
  <c r="K229" i="17" s="1"/>
  <c r="H230" i="17"/>
  <c r="K230" i="17" s="1"/>
  <c r="H231" i="17"/>
  <c r="K231" i="17" s="1"/>
  <c r="H232" i="17"/>
  <c r="K232" i="17" s="1"/>
  <c r="H233" i="17"/>
  <c r="K233" i="17" s="1"/>
  <c r="H234" i="17"/>
  <c r="K234" i="17" s="1"/>
  <c r="H235" i="17"/>
  <c r="K235" i="17" s="1"/>
  <c r="H236" i="17"/>
  <c r="K236" i="17" s="1"/>
  <c r="H237" i="17"/>
  <c r="K237" i="17" s="1"/>
  <c r="H238" i="17"/>
  <c r="K238" i="17" s="1"/>
  <c r="H239" i="17"/>
  <c r="K239" i="17" s="1"/>
  <c r="H240" i="17"/>
  <c r="K240" i="17" s="1"/>
  <c r="H241" i="17"/>
  <c r="K241" i="17" s="1"/>
  <c r="H242" i="17"/>
  <c r="K242" i="17" s="1"/>
  <c r="H243" i="17"/>
  <c r="K243" i="17" s="1"/>
  <c r="H244" i="17"/>
  <c r="K244" i="17" s="1"/>
  <c r="H245" i="17"/>
  <c r="K245" i="17" s="1"/>
  <c r="H246" i="17"/>
  <c r="K246" i="17" s="1"/>
  <c r="H247" i="17"/>
  <c r="K247" i="17" s="1"/>
  <c r="H248" i="17"/>
  <c r="K248" i="17" s="1"/>
  <c r="H249" i="17"/>
  <c r="K249" i="17" s="1"/>
  <c r="H250" i="17"/>
  <c r="K250" i="17" s="1"/>
  <c r="H251" i="17"/>
  <c r="K251" i="17" s="1"/>
  <c r="H252" i="17"/>
  <c r="K252" i="17" s="1"/>
  <c r="H253" i="17"/>
  <c r="K253" i="17" s="1"/>
  <c r="H254" i="17"/>
  <c r="K254" i="17" s="1"/>
  <c r="H255" i="17"/>
  <c r="K255" i="17" s="1"/>
  <c r="H256" i="17"/>
  <c r="K256" i="17" s="1"/>
  <c r="H257" i="17"/>
  <c r="K257" i="17" s="1"/>
  <c r="H258" i="17"/>
  <c r="K258" i="17" s="1"/>
  <c r="H259" i="17"/>
  <c r="K259" i="17" s="1"/>
  <c r="H260" i="17"/>
  <c r="K260" i="17" s="1"/>
  <c r="H261" i="17"/>
  <c r="K261" i="17" s="1"/>
  <c r="H262" i="17"/>
  <c r="K262" i="17" s="1"/>
  <c r="H263" i="17"/>
  <c r="K263" i="17" s="1"/>
  <c r="H264" i="17"/>
  <c r="K264" i="17" s="1"/>
  <c r="H265" i="17"/>
  <c r="K265" i="17" s="1"/>
  <c r="H266" i="17"/>
  <c r="K266" i="17" s="1"/>
  <c r="H267" i="17"/>
  <c r="K267" i="17" s="1"/>
  <c r="H268" i="17"/>
  <c r="K268" i="17" s="1"/>
  <c r="H269" i="17"/>
  <c r="K269" i="17" s="1"/>
  <c r="H270" i="17"/>
  <c r="K270" i="17" s="1"/>
  <c r="H271" i="17"/>
  <c r="K271" i="17" s="1"/>
  <c r="H272" i="17"/>
  <c r="K272" i="17" s="1"/>
  <c r="H273" i="17"/>
  <c r="K273" i="17" s="1"/>
  <c r="H274" i="17"/>
  <c r="K274" i="17" s="1"/>
  <c r="H275" i="17"/>
  <c r="K275" i="17" s="1"/>
  <c r="H276" i="17"/>
  <c r="K276" i="17" s="1"/>
  <c r="H277" i="17"/>
  <c r="K277" i="17" s="1"/>
  <c r="H278" i="17"/>
  <c r="K278" i="17" s="1"/>
  <c r="H279" i="17"/>
  <c r="K279" i="17" s="1"/>
  <c r="H280" i="17"/>
  <c r="K280" i="17" s="1"/>
  <c r="H281" i="17"/>
  <c r="K281" i="17" s="1"/>
  <c r="H282" i="17"/>
  <c r="K282" i="17" s="1"/>
  <c r="H283" i="17"/>
  <c r="K283" i="17" s="1"/>
  <c r="H284" i="17"/>
  <c r="K284" i="17" s="1"/>
  <c r="H285" i="17"/>
  <c r="K285" i="17" s="1"/>
  <c r="H286" i="17"/>
  <c r="K286" i="17" s="1"/>
  <c r="H287" i="17"/>
  <c r="K287" i="17" s="1"/>
  <c r="H288" i="17"/>
  <c r="K288" i="17" s="1"/>
  <c r="H289" i="17"/>
  <c r="K289" i="17" s="1"/>
  <c r="H290" i="17"/>
  <c r="K290" i="17" s="1"/>
  <c r="H291" i="17"/>
  <c r="K291" i="17" s="1"/>
  <c r="H292" i="17"/>
  <c r="K292" i="17" s="1"/>
  <c r="H293" i="17"/>
  <c r="K293" i="17" s="1"/>
  <c r="H294" i="17"/>
  <c r="K294" i="17" s="1"/>
  <c r="H295" i="17"/>
  <c r="K295" i="17" s="1"/>
  <c r="H296" i="17"/>
  <c r="K296" i="17" s="1"/>
  <c r="H297" i="17"/>
  <c r="K297" i="17" s="1"/>
  <c r="H298" i="17"/>
  <c r="K298" i="17" s="1"/>
  <c r="H299" i="17"/>
  <c r="K299" i="17" s="1"/>
  <c r="H300" i="17"/>
  <c r="K300" i="17" s="1"/>
  <c r="H301" i="17"/>
  <c r="K301" i="17" s="1"/>
  <c r="H302" i="17"/>
  <c r="K302" i="17" s="1"/>
  <c r="H303" i="17"/>
  <c r="K303" i="17" s="1"/>
  <c r="H304" i="17"/>
  <c r="K304" i="17" s="1"/>
  <c r="H305" i="17"/>
  <c r="K305" i="17" s="1"/>
  <c r="H306" i="17"/>
  <c r="K306" i="17" s="1"/>
  <c r="H307" i="17"/>
  <c r="K307" i="17" s="1"/>
  <c r="H308" i="17"/>
  <c r="K308" i="17" s="1"/>
  <c r="H309" i="17"/>
  <c r="K309" i="17" s="1"/>
  <c r="H310" i="17"/>
  <c r="K310" i="17" s="1"/>
  <c r="H311" i="17"/>
  <c r="K311" i="17" s="1"/>
  <c r="H312" i="17"/>
  <c r="K312" i="17" s="1"/>
  <c r="H313" i="17"/>
  <c r="K313" i="17" s="1"/>
  <c r="H314" i="17"/>
  <c r="K314" i="17" s="1"/>
  <c r="H315" i="17"/>
  <c r="K315" i="17" s="1"/>
  <c r="H316" i="17"/>
  <c r="K316" i="17" s="1"/>
  <c r="H317" i="17"/>
  <c r="K317" i="17" s="1"/>
  <c r="H318" i="17"/>
  <c r="K318" i="17" s="1"/>
  <c r="H319" i="17"/>
  <c r="K319" i="17" s="1"/>
  <c r="H320" i="17"/>
  <c r="K320" i="17" s="1"/>
  <c r="H321" i="17"/>
  <c r="K321" i="17" s="1"/>
  <c r="H322" i="17"/>
  <c r="K322" i="17" s="1"/>
  <c r="H323" i="17"/>
  <c r="K323" i="17" s="1"/>
  <c r="H324" i="17"/>
  <c r="K324" i="17" s="1"/>
  <c r="H325" i="17"/>
  <c r="K325" i="17" s="1"/>
  <c r="H326" i="17"/>
  <c r="K326" i="17" s="1"/>
  <c r="H327" i="17"/>
  <c r="K327" i="17" s="1"/>
  <c r="H328" i="17"/>
  <c r="K328" i="17" s="1"/>
  <c r="H329" i="17"/>
  <c r="K329" i="17" s="1"/>
  <c r="H330" i="17"/>
  <c r="K330" i="17" s="1"/>
  <c r="H331" i="17"/>
  <c r="K331" i="17" s="1"/>
  <c r="H332" i="17"/>
  <c r="K332" i="17" s="1"/>
  <c r="H333" i="17"/>
  <c r="K333" i="17" s="1"/>
  <c r="H334" i="17"/>
  <c r="K334" i="17" s="1"/>
  <c r="H335" i="17"/>
  <c r="K335" i="17" s="1"/>
  <c r="H336" i="17"/>
  <c r="K336" i="17" s="1"/>
  <c r="H337" i="17"/>
  <c r="K337" i="17" s="1"/>
  <c r="H338" i="17"/>
  <c r="K338" i="17" s="1"/>
  <c r="H339" i="17"/>
  <c r="K339" i="17" s="1"/>
  <c r="H340" i="17"/>
  <c r="K340" i="17" s="1"/>
  <c r="H341" i="17"/>
  <c r="K341" i="17" s="1"/>
  <c r="H342" i="17"/>
  <c r="K342" i="17" s="1"/>
  <c r="H343" i="17"/>
  <c r="K343" i="17" s="1"/>
  <c r="H344" i="17"/>
  <c r="K344" i="17" s="1"/>
  <c r="H345" i="17"/>
  <c r="K345" i="17" s="1"/>
  <c r="H346" i="17"/>
  <c r="K346" i="17" s="1"/>
  <c r="H347" i="17"/>
  <c r="K347" i="17" s="1"/>
  <c r="H348" i="17"/>
  <c r="K348" i="17" s="1"/>
  <c r="H349" i="17"/>
  <c r="K349" i="17" s="1"/>
  <c r="H350" i="17"/>
  <c r="K350" i="17" s="1"/>
  <c r="H351" i="17"/>
  <c r="K351" i="17" s="1"/>
  <c r="H352" i="17"/>
  <c r="K352" i="17" s="1"/>
  <c r="H353" i="17"/>
  <c r="K353" i="17" s="1"/>
  <c r="H354" i="17"/>
  <c r="K354" i="17" s="1"/>
  <c r="H355" i="17"/>
  <c r="K355" i="17" s="1"/>
  <c r="H356" i="17"/>
  <c r="K356" i="17" s="1"/>
  <c r="H357" i="17"/>
  <c r="K357" i="17" s="1"/>
  <c r="H358" i="17"/>
  <c r="K358" i="17" s="1"/>
  <c r="H359" i="17"/>
  <c r="K359" i="17" s="1"/>
  <c r="H360" i="17"/>
  <c r="K360" i="17" s="1"/>
  <c r="H361" i="17"/>
  <c r="K361" i="17" s="1"/>
  <c r="H362" i="17"/>
  <c r="K362" i="17" s="1"/>
  <c r="H363" i="17"/>
  <c r="K363" i="17" s="1"/>
  <c r="H364" i="17"/>
  <c r="K364" i="17" s="1"/>
  <c r="H365" i="17"/>
  <c r="K365" i="17" s="1"/>
  <c r="H366" i="17"/>
  <c r="K366" i="17" s="1"/>
  <c r="H367" i="17"/>
  <c r="K367" i="17" s="1"/>
  <c r="H368" i="17"/>
  <c r="K368" i="17" s="1"/>
  <c r="H369" i="17"/>
  <c r="K369" i="17" s="1"/>
  <c r="H370" i="17"/>
  <c r="K370" i="17" s="1"/>
  <c r="H371" i="17"/>
  <c r="K371" i="17" s="1"/>
  <c r="H372" i="17"/>
  <c r="K372" i="17" s="1"/>
  <c r="H373" i="17"/>
  <c r="K373" i="17" s="1"/>
  <c r="H374" i="17"/>
  <c r="K374" i="17" s="1"/>
  <c r="H375" i="17"/>
  <c r="K375" i="17" s="1"/>
  <c r="H376" i="17"/>
  <c r="K376" i="17" s="1"/>
  <c r="H377" i="17"/>
  <c r="K377" i="17" s="1"/>
  <c r="H378" i="17"/>
  <c r="K378" i="17" s="1"/>
  <c r="H379" i="17"/>
  <c r="K379" i="17" s="1"/>
  <c r="H380" i="17"/>
  <c r="K380" i="17" s="1"/>
  <c r="H381" i="17"/>
  <c r="K381" i="17" s="1"/>
  <c r="H382" i="17"/>
  <c r="K382" i="17" s="1"/>
  <c r="H383" i="17"/>
  <c r="K383" i="17" s="1"/>
  <c r="H384" i="17"/>
  <c r="K384" i="17" s="1"/>
  <c r="H385" i="17"/>
  <c r="K385" i="17" s="1"/>
  <c r="H386" i="17"/>
  <c r="K386" i="17" s="1"/>
  <c r="H387" i="17"/>
  <c r="K387" i="17" s="1"/>
  <c r="H388" i="17"/>
  <c r="K388" i="17" s="1"/>
  <c r="H389" i="17"/>
  <c r="K389" i="17" s="1"/>
  <c r="H390" i="17"/>
  <c r="K390" i="17" s="1"/>
  <c r="H391" i="17"/>
  <c r="K391" i="17" s="1"/>
  <c r="H392" i="17"/>
  <c r="K392" i="17" s="1"/>
  <c r="H393" i="17"/>
  <c r="K393" i="17" s="1"/>
  <c r="H394" i="17"/>
  <c r="K394" i="17" s="1"/>
  <c r="H395" i="17"/>
  <c r="K395" i="17" s="1"/>
  <c r="H396" i="17"/>
  <c r="K396" i="17" s="1"/>
  <c r="H397" i="17"/>
  <c r="K397" i="17" s="1"/>
  <c r="H398" i="17"/>
  <c r="K398" i="17" s="1"/>
  <c r="H399" i="17"/>
  <c r="K399" i="17" s="1"/>
  <c r="H400" i="17"/>
  <c r="K400" i="17" s="1"/>
  <c r="H401" i="17"/>
  <c r="K401" i="17" s="1"/>
  <c r="H402" i="17"/>
  <c r="K402" i="17" s="1"/>
  <c r="H403" i="17"/>
  <c r="K403" i="17" s="1"/>
  <c r="H404" i="17"/>
  <c r="K404" i="17" s="1"/>
  <c r="H405" i="17"/>
  <c r="K405" i="17" s="1"/>
  <c r="H406" i="17"/>
  <c r="K406" i="17" s="1"/>
  <c r="H407" i="17"/>
  <c r="K407" i="17" s="1"/>
  <c r="H408" i="17"/>
  <c r="K408" i="17" s="1"/>
  <c r="H409" i="17"/>
  <c r="K409" i="17" s="1"/>
  <c r="H410" i="17"/>
  <c r="K410" i="17" s="1"/>
  <c r="H411" i="17"/>
  <c r="K411" i="17" s="1"/>
  <c r="H412" i="17"/>
  <c r="K412" i="17" s="1"/>
  <c r="H413" i="17"/>
  <c r="K413" i="17" s="1"/>
  <c r="H414" i="17"/>
  <c r="K414" i="17" s="1"/>
  <c r="H415" i="17"/>
  <c r="K415" i="17" s="1"/>
  <c r="H416" i="17"/>
  <c r="K416" i="17" s="1"/>
  <c r="H417" i="17"/>
  <c r="K417" i="17" s="1"/>
  <c r="H418" i="17"/>
  <c r="K418" i="17" s="1"/>
  <c r="H419" i="17"/>
  <c r="K419" i="17" s="1"/>
  <c r="H420" i="17"/>
  <c r="K420" i="17" s="1"/>
  <c r="H421" i="17"/>
  <c r="K421" i="17" s="1"/>
  <c r="H422" i="17"/>
  <c r="K422" i="17" s="1"/>
  <c r="H423" i="17"/>
  <c r="K423" i="17" s="1"/>
  <c r="H424" i="17"/>
  <c r="K424" i="17" s="1"/>
  <c r="H425" i="17"/>
  <c r="K425" i="17" s="1"/>
  <c r="H426" i="17"/>
  <c r="K426" i="17" s="1"/>
  <c r="H427" i="17"/>
  <c r="K427" i="17" s="1"/>
  <c r="H428" i="17"/>
  <c r="K428" i="17" s="1"/>
  <c r="H429" i="17"/>
  <c r="K429" i="17" s="1"/>
  <c r="H430" i="17"/>
  <c r="K430" i="17" s="1"/>
  <c r="H431" i="17"/>
  <c r="K431" i="17" s="1"/>
  <c r="H432" i="17"/>
  <c r="K432" i="17" s="1"/>
  <c r="H433" i="17"/>
  <c r="K433" i="17" s="1"/>
  <c r="H434" i="17"/>
  <c r="K434" i="17" s="1"/>
  <c r="H435" i="17"/>
  <c r="K435" i="17" s="1"/>
  <c r="H436" i="17"/>
  <c r="K436" i="17" s="1"/>
  <c r="H437" i="17"/>
  <c r="K437" i="17" s="1"/>
  <c r="H438" i="17"/>
  <c r="K438" i="17" s="1"/>
  <c r="H439" i="17"/>
  <c r="K439" i="17" s="1"/>
  <c r="H440" i="17"/>
  <c r="K440" i="17" s="1"/>
  <c r="H441" i="17"/>
  <c r="K441" i="17" s="1"/>
  <c r="H442" i="17"/>
  <c r="K442" i="17" s="1"/>
  <c r="H443" i="17"/>
  <c r="K443" i="17" s="1"/>
  <c r="H444" i="17"/>
  <c r="K444" i="17" s="1"/>
  <c r="H445" i="17"/>
  <c r="K445" i="17" s="1"/>
  <c r="H446" i="17"/>
  <c r="K446" i="17" s="1"/>
  <c r="H447" i="17"/>
  <c r="K447" i="17" s="1"/>
  <c r="H448" i="17"/>
  <c r="K448" i="17" s="1"/>
  <c r="H449" i="17"/>
  <c r="K449" i="17" s="1"/>
  <c r="H450" i="17"/>
  <c r="K450" i="17" s="1"/>
  <c r="H451" i="17"/>
  <c r="K451" i="17" s="1"/>
  <c r="H452" i="17"/>
  <c r="K452" i="17" s="1"/>
  <c r="H453" i="17"/>
  <c r="K453" i="17" s="1"/>
  <c r="H454" i="17"/>
  <c r="K454" i="17" s="1"/>
  <c r="H455" i="17"/>
  <c r="K455" i="17" s="1"/>
  <c r="H456" i="17"/>
  <c r="K456" i="17" s="1"/>
  <c r="H457" i="17"/>
  <c r="K457" i="17" s="1"/>
  <c r="H458" i="17"/>
  <c r="K458" i="17" s="1"/>
  <c r="H459" i="17"/>
  <c r="K459" i="17" s="1"/>
  <c r="H460" i="17"/>
  <c r="K460" i="17" s="1"/>
  <c r="H461" i="17"/>
  <c r="K461" i="17" s="1"/>
  <c r="H462" i="17"/>
  <c r="K462" i="17" s="1"/>
  <c r="H463" i="17"/>
  <c r="K463" i="17" s="1"/>
  <c r="H464" i="17"/>
  <c r="K464" i="17" s="1"/>
  <c r="H465" i="17"/>
  <c r="K465" i="17" s="1"/>
  <c r="H466" i="17"/>
  <c r="K466" i="17" s="1"/>
  <c r="H467" i="17"/>
  <c r="K467" i="17" s="1"/>
  <c r="H468" i="17"/>
  <c r="K468" i="17" s="1"/>
  <c r="H469" i="17"/>
  <c r="K469" i="17" s="1"/>
  <c r="H470" i="17"/>
  <c r="K470" i="17" s="1"/>
  <c r="H471" i="17"/>
  <c r="K471" i="17" s="1"/>
  <c r="H472" i="17"/>
  <c r="K472" i="17" s="1"/>
  <c r="H473" i="17"/>
  <c r="K473" i="17" s="1"/>
  <c r="H474" i="17"/>
  <c r="K474" i="17" s="1"/>
  <c r="H475" i="17"/>
  <c r="K475" i="17" s="1"/>
  <c r="H476" i="17"/>
  <c r="K476" i="17" s="1"/>
  <c r="H477" i="17"/>
  <c r="K477" i="17" s="1"/>
  <c r="H478" i="17"/>
  <c r="K478" i="17" s="1"/>
  <c r="H479" i="17"/>
  <c r="K479" i="17" s="1"/>
  <c r="H480" i="17"/>
  <c r="K480" i="17" s="1"/>
  <c r="H481" i="17"/>
  <c r="K481" i="17" s="1"/>
  <c r="H482" i="17"/>
  <c r="K482" i="17" s="1"/>
  <c r="H483" i="17"/>
  <c r="K483" i="17" s="1"/>
  <c r="H484" i="17"/>
  <c r="K484" i="17" s="1"/>
  <c r="H485" i="17"/>
  <c r="K485" i="17" s="1"/>
  <c r="H486" i="17"/>
  <c r="K486" i="17" s="1"/>
  <c r="H487" i="17"/>
  <c r="K487" i="17" s="1"/>
  <c r="H488" i="17"/>
  <c r="K488" i="17" s="1"/>
  <c r="H489" i="17"/>
  <c r="K489" i="17" s="1"/>
  <c r="H490" i="17"/>
  <c r="K490" i="17" s="1"/>
  <c r="H491" i="17"/>
  <c r="K491" i="17" s="1"/>
  <c r="H492" i="17"/>
  <c r="K492" i="17" s="1"/>
  <c r="H493" i="17"/>
  <c r="K493" i="17" s="1"/>
  <c r="H494" i="17"/>
  <c r="K494" i="17" s="1"/>
  <c r="H495" i="17"/>
  <c r="K495" i="17" s="1"/>
  <c r="H496" i="17"/>
  <c r="K496" i="17" s="1"/>
  <c r="H497" i="17"/>
  <c r="K497" i="17" s="1"/>
  <c r="H498" i="17"/>
  <c r="K498" i="17" s="1"/>
  <c r="H499" i="17"/>
  <c r="K499" i="17" s="1"/>
  <c r="H500" i="17"/>
  <c r="K500" i="17" s="1"/>
  <c r="H501" i="17"/>
  <c r="K501" i="17" s="1"/>
  <c r="H502" i="17"/>
  <c r="K502" i="17" s="1"/>
  <c r="H503" i="17"/>
  <c r="K503" i="17" s="1"/>
  <c r="H504" i="17"/>
  <c r="K504" i="17" s="1"/>
  <c r="H505" i="17"/>
  <c r="K505" i="17" s="1"/>
  <c r="H506" i="17"/>
  <c r="K506" i="17" s="1"/>
  <c r="H507" i="17"/>
  <c r="K507" i="17" s="1"/>
  <c r="H508" i="17"/>
  <c r="K508" i="17" s="1"/>
  <c r="H509" i="17"/>
  <c r="K509" i="17" s="1"/>
  <c r="H510" i="17"/>
  <c r="K510" i="17" s="1"/>
  <c r="H511" i="17"/>
  <c r="K511" i="17" s="1"/>
  <c r="H512" i="17"/>
  <c r="K512" i="17" s="1"/>
  <c r="H513" i="17"/>
  <c r="K513" i="17" s="1"/>
  <c r="H514" i="17"/>
  <c r="K514" i="17" s="1"/>
  <c r="H515" i="17"/>
  <c r="K515" i="17" s="1"/>
  <c r="H516" i="17"/>
  <c r="K516" i="17" s="1"/>
  <c r="H517" i="17"/>
  <c r="K517" i="17" s="1"/>
  <c r="H518" i="17"/>
  <c r="K518" i="17" s="1"/>
  <c r="H519" i="17"/>
  <c r="K519" i="17" s="1"/>
  <c r="H520" i="17"/>
  <c r="K520" i="17" s="1"/>
  <c r="H521" i="17"/>
  <c r="K521" i="17" s="1"/>
  <c r="H522" i="17"/>
  <c r="K522" i="17" s="1"/>
  <c r="H523" i="17"/>
  <c r="K523" i="17" s="1"/>
  <c r="H524" i="17"/>
  <c r="K524" i="17" s="1"/>
  <c r="H525" i="17"/>
  <c r="K525" i="17" s="1"/>
  <c r="H526" i="17"/>
  <c r="K526" i="17" s="1"/>
  <c r="H527" i="17"/>
  <c r="K527" i="17" s="1"/>
  <c r="H528" i="17"/>
  <c r="K528" i="17" s="1"/>
  <c r="H529" i="17"/>
  <c r="K529" i="17" s="1"/>
  <c r="H530" i="17"/>
  <c r="K530" i="17" s="1"/>
  <c r="H531" i="17"/>
  <c r="K531" i="17" s="1"/>
  <c r="H532" i="17"/>
  <c r="K532" i="17" s="1"/>
  <c r="H533" i="17"/>
  <c r="K533" i="17" s="1"/>
  <c r="H534" i="17"/>
  <c r="K534" i="17" s="1"/>
  <c r="H535" i="17"/>
  <c r="K535" i="17" s="1"/>
  <c r="H536" i="17"/>
  <c r="K536" i="17" s="1"/>
  <c r="H537" i="17"/>
  <c r="K537" i="17" s="1"/>
  <c r="H538" i="17"/>
  <c r="K538" i="17" s="1"/>
  <c r="H539" i="17"/>
  <c r="K539" i="17" s="1"/>
  <c r="H540" i="17"/>
  <c r="K540" i="17" s="1"/>
  <c r="H541" i="17"/>
  <c r="K541" i="17" s="1"/>
  <c r="H542" i="17"/>
  <c r="K542" i="17" s="1"/>
  <c r="H543" i="17"/>
  <c r="K543" i="17" s="1"/>
  <c r="H544" i="17"/>
  <c r="K544" i="17" s="1"/>
  <c r="H545" i="17"/>
  <c r="K545" i="17" s="1"/>
  <c r="H546" i="17"/>
  <c r="K546" i="17" s="1"/>
  <c r="H547" i="17"/>
  <c r="K547" i="17" s="1"/>
  <c r="H548" i="17"/>
  <c r="K548" i="17" s="1"/>
  <c r="H549" i="17"/>
  <c r="K549" i="17" s="1"/>
  <c r="H550" i="17"/>
  <c r="K550" i="17" s="1"/>
  <c r="H551" i="17"/>
  <c r="K551" i="17" s="1"/>
  <c r="H552" i="17"/>
  <c r="K552" i="17" s="1"/>
  <c r="H553" i="17"/>
  <c r="K553" i="17" s="1"/>
  <c r="H554" i="17"/>
  <c r="K554" i="17" s="1"/>
  <c r="H555" i="17"/>
  <c r="K555" i="17" s="1"/>
  <c r="H556" i="17"/>
  <c r="K556" i="17" s="1"/>
  <c r="H557" i="17"/>
  <c r="K557" i="17" s="1"/>
  <c r="H558" i="17"/>
  <c r="K558" i="17" s="1"/>
  <c r="H559" i="17"/>
  <c r="K559" i="17" s="1"/>
  <c r="H560" i="17"/>
  <c r="K560" i="17" s="1"/>
  <c r="H561" i="17"/>
  <c r="K561" i="17" s="1"/>
  <c r="H562" i="17"/>
  <c r="K562" i="17" s="1"/>
  <c r="H563" i="17"/>
  <c r="K563" i="17" s="1"/>
  <c r="H564" i="17"/>
  <c r="K564" i="17" s="1"/>
  <c r="H565" i="17"/>
  <c r="K565" i="17" s="1"/>
  <c r="H566" i="17"/>
  <c r="K566" i="17" s="1"/>
  <c r="H567" i="17"/>
  <c r="K567" i="17" s="1"/>
  <c r="H568" i="17"/>
  <c r="K568" i="17" s="1"/>
  <c r="H569" i="17"/>
  <c r="K569" i="17" s="1"/>
  <c r="H570" i="17"/>
  <c r="K570" i="17" s="1"/>
  <c r="H571" i="17"/>
  <c r="K571" i="17" s="1"/>
  <c r="H572" i="17"/>
  <c r="K572" i="17" s="1"/>
  <c r="H573" i="17"/>
  <c r="K573" i="17" s="1"/>
  <c r="H574" i="17"/>
  <c r="K574" i="17" s="1"/>
  <c r="H575" i="17"/>
  <c r="K575" i="17" s="1"/>
  <c r="H576" i="17"/>
  <c r="K576" i="17" s="1"/>
  <c r="H577" i="17"/>
  <c r="K577" i="17" s="1"/>
  <c r="H578" i="17"/>
  <c r="K578" i="17" s="1"/>
  <c r="H579" i="17"/>
  <c r="K579" i="17" s="1"/>
  <c r="H580" i="17"/>
  <c r="K580" i="17" s="1"/>
  <c r="H581" i="17"/>
  <c r="K581" i="17" s="1"/>
  <c r="H582" i="17"/>
  <c r="K582" i="17" s="1"/>
  <c r="H583" i="17"/>
  <c r="K583" i="17" s="1"/>
  <c r="H584" i="17"/>
  <c r="K584" i="17" s="1"/>
  <c r="H585" i="17"/>
  <c r="K585" i="17" s="1"/>
  <c r="H586" i="17"/>
  <c r="K586" i="17" s="1"/>
  <c r="H587" i="17"/>
  <c r="K587" i="17" s="1"/>
  <c r="H588" i="17"/>
  <c r="K588" i="17" s="1"/>
  <c r="H589" i="17"/>
  <c r="K589" i="17" s="1"/>
  <c r="H590" i="17"/>
  <c r="K590" i="17" s="1"/>
  <c r="H591" i="17"/>
  <c r="K591" i="17" s="1"/>
  <c r="H592" i="17"/>
  <c r="K592" i="17" s="1"/>
  <c r="H593" i="17"/>
  <c r="K593" i="17" s="1"/>
  <c r="H594" i="17"/>
  <c r="K594" i="17" s="1"/>
  <c r="H595" i="17"/>
  <c r="K595" i="17" s="1"/>
  <c r="H596" i="17"/>
  <c r="K596" i="17" s="1"/>
  <c r="H597" i="17"/>
  <c r="K597" i="17" s="1"/>
  <c r="H598" i="17"/>
  <c r="K598" i="17" s="1"/>
  <c r="H599" i="17"/>
  <c r="K599" i="17" s="1"/>
  <c r="H600" i="17"/>
  <c r="K600" i="17" s="1"/>
  <c r="H601" i="17"/>
  <c r="K601" i="17" s="1"/>
  <c r="H602" i="17"/>
  <c r="K602" i="17" s="1"/>
  <c r="H603" i="17"/>
  <c r="K603" i="17" s="1"/>
  <c r="H604" i="17"/>
  <c r="K604" i="17" s="1"/>
  <c r="H605" i="17"/>
  <c r="K605" i="17" s="1"/>
  <c r="H606" i="17"/>
  <c r="K606" i="17" s="1"/>
  <c r="H607" i="17"/>
  <c r="K607" i="17" s="1"/>
  <c r="H608" i="17"/>
  <c r="K608" i="17" s="1"/>
  <c r="H609" i="17"/>
  <c r="K609" i="17" s="1"/>
  <c r="H610" i="17"/>
  <c r="K610" i="17" s="1"/>
  <c r="H611" i="17"/>
  <c r="K611" i="17" s="1"/>
  <c r="H612" i="17"/>
  <c r="K612" i="17" s="1"/>
  <c r="H613" i="17"/>
  <c r="K613" i="17" s="1"/>
  <c r="H614" i="17"/>
  <c r="K614" i="17" s="1"/>
  <c r="H615" i="17"/>
  <c r="K615" i="17" s="1"/>
  <c r="H616" i="17"/>
  <c r="K616" i="17" s="1"/>
  <c r="H617" i="17"/>
  <c r="K617" i="17" s="1"/>
  <c r="H618" i="17"/>
  <c r="K618" i="17" s="1"/>
  <c r="H619" i="17"/>
  <c r="K619" i="17" s="1"/>
  <c r="H620" i="17"/>
  <c r="K620" i="17" s="1"/>
  <c r="H621" i="17"/>
  <c r="K621" i="17" s="1"/>
  <c r="H622" i="17"/>
  <c r="K622" i="17" s="1"/>
  <c r="H623" i="17"/>
  <c r="K623" i="17" s="1"/>
  <c r="H624" i="17"/>
  <c r="K624" i="17" s="1"/>
  <c r="H625" i="17"/>
  <c r="K625" i="17" s="1"/>
  <c r="H626" i="17"/>
  <c r="K626" i="17" s="1"/>
  <c r="H627" i="17"/>
  <c r="K627" i="17" s="1"/>
  <c r="H628" i="17"/>
  <c r="K628" i="17" s="1"/>
  <c r="H629" i="17"/>
  <c r="K629" i="17" s="1"/>
  <c r="H630" i="17"/>
  <c r="K630" i="17" s="1"/>
  <c r="H631" i="17"/>
  <c r="K631" i="17" s="1"/>
  <c r="H632" i="17"/>
  <c r="K632" i="17" s="1"/>
  <c r="H633" i="17"/>
  <c r="K633" i="17" s="1"/>
  <c r="H634" i="17"/>
  <c r="K634" i="17" s="1"/>
  <c r="H635" i="17"/>
  <c r="K635" i="17" s="1"/>
  <c r="H636" i="17"/>
  <c r="K636" i="17" s="1"/>
  <c r="H637" i="17"/>
  <c r="K637" i="17" s="1"/>
  <c r="H638" i="17"/>
  <c r="K638" i="17" s="1"/>
  <c r="H639" i="17"/>
  <c r="K639" i="17" s="1"/>
  <c r="H640" i="17"/>
  <c r="K640" i="17" s="1"/>
  <c r="H641" i="17"/>
  <c r="K641" i="17" s="1"/>
  <c r="H642" i="17"/>
  <c r="K642" i="17" s="1"/>
  <c r="H643" i="17"/>
  <c r="K643" i="17" s="1"/>
  <c r="H644" i="17"/>
  <c r="K644" i="17" s="1"/>
  <c r="H645" i="17"/>
  <c r="K645" i="17" s="1"/>
  <c r="H646" i="17"/>
  <c r="K646" i="17" s="1"/>
  <c r="H647" i="17"/>
  <c r="K647" i="17" s="1"/>
  <c r="H648" i="17"/>
  <c r="K648" i="17" s="1"/>
  <c r="H649" i="17"/>
  <c r="K649" i="17" s="1"/>
  <c r="H650" i="17"/>
  <c r="K650" i="17" s="1"/>
  <c r="H651" i="17"/>
  <c r="K651" i="17" s="1"/>
  <c r="H652" i="17"/>
  <c r="K652" i="17" s="1"/>
  <c r="H653" i="17"/>
  <c r="K653" i="17" s="1"/>
  <c r="H654" i="17"/>
  <c r="K654" i="17" s="1"/>
  <c r="H655" i="17"/>
  <c r="K655" i="17" s="1"/>
  <c r="H656" i="17"/>
  <c r="K656" i="17" s="1"/>
  <c r="H657" i="17"/>
  <c r="K657" i="17" s="1"/>
  <c r="H658" i="17"/>
  <c r="K658" i="17" s="1"/>
  <c r="H659" i="17"/>
  <c r="K659" i="17" s="1"/>
  <c r="H660" i="17"/>
  <c r="K660" i="17" s="1"/>
  <c r="H661" i="17"/>
  <c r="K661" i="17" s="1"/>
  <c r="H662" i="17"/>
  <c r="K662" i="17" s="1"/>
  <c r="H663" i="17"/>
  <c r="K663" i="17" s="1"/>
  <c r="H664" i="17"/>
  <c r="K664" i="17" s="1"/>
  <c r="H665" i="17"/>
  <c r="K665" i="17" s="1"/>
  <c r="H666" i="17"/>
  <c r="K666" i="17" s="1"/>
  <c r="H667" i="17"/>
  <c r="K667" i="17" s="1"/>
  <c r="H668" i="17"/>
  <c r="K668" i="17" s="1"/>
  <c r="H669" i="17"/>
  <c r="K669" i="17" s="1"/>
  <c r="H670" i="17"/>
  <c r="K670" i="17" s="1"/>
  <c r="H671" i="17"/>
  <c r="K671" i="17" s="1"/>
  <c r="H672" i="17"/>
  <c r="K672" i="17" s="1"/>
  <c r="H673" i="17"/>
  <c r="K673" i="17" s="1"/>
  <c r="H674" i="17"/>
  <c r="K674" i="17" s="1"/>
  <c r="H675" i="17"/>
  <c r="K675" i="17" s="1"/>
  <c r="H676" i="17"/>
  <c r="K676" i="17" s="1"/>
  <c r="H677" i="17"/>
  <c r="K677" i="17" s="1"/>
  <c r="H678" i="17"/>
  <c r="K678" i="17" s="1"/>
  <c r="H679" i="17"/>
  <c r="K679" i="17" s="1"/>
  <c r="H680" i="17"/>
  <c r="K680" i="17" s="1"/>
  <c r="H681" i="17"/>
  <c r="K681" i="17" s="1"/>
  <c r="H682" i="17"/>
  <c r="K682" i="17" s="1"/>
  <c r="H683" i="17"/>
  <c r="K683" i="17" s="1"/>
  <c r="H684" i="17"/>
  <c r="K684" i="17" s="1"/>
  <c r="H685" i="17"/>
  <c r="K685" i="17" s="1"/>
  <c r="H686" i="17"/>
  <c r="K686" i="17" s="1"/>
  <c r="H687" i="17"/>
  <c r="K687" i="17" s="1"/>
  <c r="H688" i="17"/>
  <c r="K688" i="17" s="1"/>
  <c r="H689" i="17"/>
  <c r="K689" i="17" s="1"/>
  <c r="H690" i="17"/>
  <c r="K690" i="17" s="1"/>
  <c r="H691" i="17"/>
  <c r="K691" i="17" s="1"/>
  <c r="H692" i="17"/>
  <c r="K692" i="17" s="1"/>
  <c r="H693" i="17"/>
  <c r="K693" i="17" s="1"/>
  <c r="H694" i="17"/>
  <c r="K694" i="17" s="1"/>
  <c r="H695" i="17"/>
  <c r="K695" i="17" s="1"/>
  <c r="H696" i="17"/>
  <c r="K696" i="17" s="1"/>
  <c r="H697" i="17"/>
  <c r="K697" i="17" s="1"/>
  <c r="H698" i="17"/>
  <c r="K698" i="17" s="1"/>
  <c r="H699" i="17"/>
  <c r="K699" i="17" s="1"/>
  <c r="H700" i="17"/>
  <c r="K700" i="17" s="1"/>
  <c r="H701" i="17"/>
  <c r="K701" i="17" s="1"/>
  <c r="H702" i="17"/>
  <c r="K702" i="17" s="1"/>
  <c r="H703" i="17"/>
  <c r="K703" i="17" s="1"/>
  <c r="H704" i="17"/>
  <c r="K704" i="17" s="1"/>
  <c r="H705" i="17"/>
  <c r="K705" i="17" s="1"/>
  <c r="H706" i="17"/>
  <c r="K706" i="17" s="1"/>
  <c r="H707" i="17"/>
  <c r="K707" i="17" s="1"/>
  <c r="H708" i="17"/>
  <c r="K708" i="17" s="1"/>
  <c r="H709" i="17"/>
  <c r="K709" i="17" s="1"/>
  <c r="H710" i="17"/>
  <c r="K710" i="17" s="1"/>
  <c r="H711" i="17"/>
  <c r="K711" i="17" s="1"/>
  <c r="H712" i="17"/>
  <c r="K712" i="17" s="1"/>
  <c r="H713" i="17"/>
  <c r="K713" i="17" s="1"/>
  <c r="H714" i="17"/>
  <c r="K714" i="17" s="1"/>
  <c r="H715" i="17"/>
  <c r="K715" i="17" s="1"/>
  <c r="H716" i="17"/>
  <c r="K716" i="17" s="1"/>
  <c r="H717" i="17"/>
  <c r="K717" i="17" s="1"/>
  <c r="H718" i="17"/>
  <c r="K718" i="17" s="1"/>
  <c r="H719" i="17"/>
  <c r="K719" i="17" s="1"/>
  <c r="H720" i="17"/>
  <c r="K720" i="17" s="1"/>
  <c r="H721" i="17"/>
  <c r="K721" i="17" s="1"/>
  <c r="H722" i="17"/>
  <c r="K722" i="17" s="1"/>
  <c r="H723" i="17"/>
  <c r="K723" i="17" s="1"/>
  <c r="H724" i="17"/>
  <c r="K724" i="17" s="1"/>
  <c r="H725" i="17"/>
  <c r="K725" i="17" s="1"/>
  <c r="H726" i="17"/>
  <c r="K726" i="17" s="1"/>
  <c r="H727" i="17"/>
  <c r="K727" i="17" s="1"/>
  <c r="H728" i="17"/>
  <c r="K728" i="17" s="1"/>
  <c r="H729" i="17"/>
  <c r="K729" i="17" s="1"/>
  <c r="H730" i="17"/>
  <c r="K730" i="17" s="1"/>
  <c r="H731" i="17"/>
  <c r="K731" i="17" s="1"/>
  <c r="H732" i="17"/>
  <c r="K732" i="17" s="1"/>
  <c r="H733" i="17"/>
  <c r="K733" i="17" s="1"/>
  <c r="H734" i="17"/>
  <c r="K734" i="17" s="1"/>
  <c r="H735" i="17"/>
  <c r="K735" i="17" s="1"/>
  <c r="H736" i="17"/>
  <c r="K736" i="17" s="1"/>
  <c r="H737" i="17"/>
  <c r="K737" i="17" s="1"/>
  <c r="H738" i="17"/>
  <c r="K738" i="17" s="1"/>
  <c r="H739" i="17"/>
  <c r="K739" i="17" s="1"/>
  <c r="H740" i="17"/>
  <c r="K740" i="17" s="1"/>
  <c r="H741" i="17"/>
  <c r="K741" i="17" s="1"/>
  <c r="H742" i="17"/>
  <c r="K742" i="17" s="1"/>
  <c r="H743" i="17"/>
  <c r="K743" i="17" s="1"/>
  <c r="H744" i="17"/>
  <c r="K744" i="17" s="1"/>
  <c r="H745" i="17"/>
  <c r="K745" i="17" s="1"/>
  <c r="H746" i="17"/>
  <c r="K746" i="17" s="1"/>
  <c r="H747" i="17"/>
  <c r="K747" i="17" s="1"/>
  <c r="H748" i="17"/>
  <c r="K748" i="17" s="1"/>
  <c r="H749" i="17"/>
  <c r="K749" i="17" s="1"/>
  <c r="H750" i="17"/>
  <c r="K750" i="17" s="1"/>
  <c r="H751" i="17"/>
  <c r="K751" i="17" s="1"/>
  <c r="H752" i="17"/>
  <c r="K752" i="17" s="1"/>
  <c r="H753" i="17"/>
  <c r="K753" i="17" s="1"/>
  <c r="H754" i="17"/>
  <c r="K754" i="17" s="1"/>
  <c r="H755" i="17"/>
  <c r="K755" i="17" s="1"/>
  <c r="H756" i="17"/>
  <c r="K756" i="17" s="1"/>
  <c r="H757" i="17"/>
  <c r="K757" i="17" s="1"/>
  <c r="H758" i="17"/>
  <c r="K758" i="17" s="1"/>
  <c r="H759" i="17"/>
  <c r="K759" i="17" s="1"/>
  <c r="H760" i="17"/>
  <c r="K760" i="17" s="1"/>
  <c r="H761" i="17"/>
  <c r="K761" i="17" s="1"/>
  <c r="H762" i="17"/>
  <c r="K762" i="17" s="1"/>
  <c r="H763" i="17"/>
  <c r="K763" i="17" s="1"/>
  <c r="H764" i="17"/>
  <c r="K764" i="17" s="1"/>
  <c r="H765" i="17"/>
  <c r="K765" i="17" s="1"/>
  <c r="H766" i="17"/>
  <c r="K766" i="17" s="1"/>
  <c r="H767" i="17"/>
  <c r="K767" i="17" s="1"/>
  <c r="H768" i="17"/>
  <c r="K768" i="17" s="1"/>
  <c r="H769" i="17"/>
  <c r="K769" i="17" s="1"/>
  <c r="H770" i="17"/>
  <c r="K770" i="17" s="1"/>
  <c r="H771" i="17"/>
  <c r="K771" i="17" s="1"/>
  <c r="H772" i="17"/>
  <c r="K772" i="17" s="1"/>
  <c r="H773" i="17"/>
  <c r="K773" i="17" s="1"/>
  <c r="H774" i="17"/>
  <c r="K774" i="17" s="1"/>
  <c r="H775" i="17"/>
  <c r="K775" i="17" s="1"/>
  <c r="H776" i="17"/>
  <c r="K776" i="17" s="1"/>
  <c r="H777" i="17"/>
  <c r="K777" i="17" s="1"/>
  <c r="H778" i="17"/>
  <c r="K778" i="17" s="1"/>
  <c r="H779" i="17"/>
  <c r="K779" i="17" s="1"/>
  <c r="H780" i="17"/>
  <c r="K780" i="17" s="1"/>
  <c r="H781" i="17"/>
  <c r="K781" i="17" s="1"/>
  <c r="H782" i="17"/>
  <c r="K782" i="17" s="1"/>
  <c r="H783" i="17"/>
  <c r="K783" i="17" s="1"/>
  <c r="H784" i="17"/>
  <c r="K784" i="17" s="1"/>
  <c r="H785" i="17"/>
  <c r="K785" i="17" s="1"/>
  <c r="H786" i="17"/>
  <c r="K786" i="17" s="1"/>
  <c r="H787" i="17"/>
  <c r="K787" i="17" s="1"/>
  <c r="H788" i="17"/>
  <c r="K788" i="17" s="1"/>
  <c r="H789" i="17"/>
  <c r="K789" i="17" s="1"/>
  <c r="H790" i="17"/>
  <c r="K790" i="17" s="1"/>
  <c r="H791" i="17"/>
  <c r="K791" i="17" s="1"/>
  <c r="H792" i="17"/>
  <c r="K792" i="17" s="1"/>
  <c r="H793" i="17"/>
  <c r="K793" i="17" s="1"/>
  <c r="H794" i="17"/>
  <c r="K794" i="17" s="1"/>
  <c r="H795" i="17"/>
  <c r="K795" i="17" s="1"/>
  <c r="H796" i="17"/>
  <c r="K796" i="17" s="1"/>
  <c r="H797" i="17"/>
  <c r="K797" i="17" s="1"/>
  <c r="H798" i="17"/>
  <c r="K798" i="17" s="1"/>
  <c r="H799" i="17"/>
  <c r="K799" i="17" s="1"/>
  <c r="H800" i="17"/>
  <c r="K800" i="17" s="1"/>
  <c r="H801" i="17"/>
  <c r="K801" i="17" s="1"/>
  <c r="H802" i="17"/>
  <c r="K802" i="17" s="1"/>
  <c r="H803" i="17"/>
  <c r="K803" i="17" s="1"/>
  <c r="H804" i="17"/>
  <c r="K804" i="17" s="1"/>
  <c r="H805" i="17"/>
  <c r="K805" i="17" s="1"/>
  <c r="H806" i="17"/>
  <c r="K806" i="17" s="1"/>
  <c r="H807" i="17"/>
  <c r="K807" i="17" s="1"/>
  <c r="H808" i="17"/>
  <c r="K808" i="17" s="1"/>
  <c r="H809" i="17"/>
  <c r="K809" i="17" s="1"/>
  <c r="H810" i="17"/>
  <c r="K810" i="17" s="1"/>
  <c r="H811" i="17"/>
  <c r="K811" i="17" s="1"/>
  <c r="H812" i="17"/>
  <c r="K812" i="17" s="1"/>
  <c r="H813" i="17"/>
  <c r="K813" i="17" s="1"/>
  <c r="H814" i="17"/>
  <c r="K814" i="17" s="1"/>
  <c r="H815" i="17"/>
  <c r="K815" i="17" s="1"/>
  <c r="H816" i="17"/>
  <c r="K816" i="17" s="1"/>
  <c r="H817" i="17"/>
  <c r="K817" i="17" s="1"/>
  <c r="H818" i="17"/>
  <c r="K818" i="17" s="1"/>
  <c r="H819" i="17"/>
  <c r="K819" i="17" s="1"/>
  <c r="H820" i="17"/>
  <c r="K820" i="17" s="1"/>
  <c r="H821" i="17"/>
  <c r="K821" i="17" s="1"/>
  <c r="H822" i="17"/>
  <c r="K822" i="17" s="1"/>
  <c r="H823" i="17"/>
  <c r="K823" i="17" s="1"/>
  <c r="H824" i="17"/>
  <c r="K824" i="17" s="1"/>
  <c r="H825" i="17"/>
  <c r="K825" i="17" s="1"/>
  <c r="H826" i="17"/>
  <c r="K826" i="17" s="1"/>
  <c r="H827" i="17"/>
  <c r="K827" i="17" s="1"/>
  <c r="H828" i="17"/>
  <c r="K828" i="17" s="1"/>
  <c r="H829" i="17"/>
  <c r="K829" i="17" s="1"/>
  <c r="H830" i="17"/>
  <c r="K830" i="17" s="1"/>
  <c r="H831" i="17"/>
  <c r="K831" i="17" s="1"/>
  <c r="H832" i="17"/>
  <c r="K832" i="17" s="1"/>
  <c r="H833" i="17"/>
  <c r="K833" i="17" s="1"/>
  <c r="H834" i="17"/>
  <c r="K834" i="17" s="1"/>
  <c r="H835" i="17"/>
  <c r="K835" i="17" s="1"/>
  <c r="H836" i="17"/>
  <c r="K836" i="17" s="1"/>
  <c r="H837" i="17"/>
  <c r="K837" i="17" s="1"/>
  <c r="H838" i="17"/>
  <c r="K838" i="17" s="1"/>
  <c r="H839" i="17"/>
  <c r="K839" i="17" s="1"/>
  <c r="H840" i="17"/>
  <c r="K840" i="17" s="1"/>
  <c r="H841" i="17"/>
  <c r="K841" i="17" s="1"/>
  <c r="H842" i="17"/>
  <c r="K842" i="17" s="1"/>
  <c r="H843" i="17"/>
  <c r="K843" i="17" s="1"/>
  <c r="H844" i="17"/>
  <c r="K844" i="17" s="1"/>
  <c r="H845" i="17"/>
  <c r="K845" i="17" s="1"/>
  <c r="H846" i="17"/>
  <c r="K846" i="17" s="1"/>
  <c r="H847" i="17"/>
  <c r="K847" i="17" s="1"/>
  <c r="H848" i="17"/>
  <c r="K848" i="17" s="1"/>
  <c r="H849" i="17"/>
  <c r="K849" i="17" s="1"/>
  <c r="H850" i="17"/>
  <c r="K850" i="17" s="1"/>
  <c r="H851" i="17"/>
  <c r="K851" i="17" s="1"/>
  <c r="H852" i="17"/>
  <c r="K852" i="17" s="1"/>
  <c r="H853" i="17"/>
  <c r="K853" i="17" s="1"/>
  <c r="H854" i="17"/>
  <c r="K854" i="17" s="1"/>
  <c r="H855" i="17"/>
  <c r="K855" i="17" s="1"/>
  <c r="H856" i="17"/>
  <c r="K856" i="17" s="1"/>
  <c r="H857" i="17"/>
  <c r="K857" i="17" s="1"/>
  <c r="H858" i="17"/>
  <c r="K858" i="17" s="1"/>
  <c r="H859" i="17"/>
  <c r="K859" i="17" s="1"/>
  <c r="H860" i="17"/>
  <c r="K860" i="17" s="1"/>
  <c r="H861" i="17"/>
  <c r="K861" i="17" s="1"/>
  <c r="H862" i="17"/>
  <c r="K862" i="17" s="1"/>
  <c r="H863" i="17"/>
  <c r="K863" i="17" s="1"/>
  <c r="H864" i="17"/>
  <c r="K864" i="17" s="1"/>
  <c r="H865" i="17"/>
  <c r="K865" i="17" s="1"/>
  <c r="H866" i="17"/>
  <c r="K866" i="17" s="1"/>
  <c r="H867" i="17"/>
  <c r="K867" i="17" s="1"/>
  <c r="H868" i="17"/>
  <c r="K868" i="17" s="1"/>
  <c r="H869" i="17"/>
  <c r="K869" i="17" s="1"/>
  <c r="H870" i="17"/>
  <c r="K870" i="17" s="1"/>
  <c r="H871" i="17"/>
  <c r="K871" i="17" s="1"/>
  <c r="H872" i="17"/>
  <c r="K872" i="17" s="1"/>
  <c r="H873" i="17"/>
  <c r="K873" i="17" s="1"/>
  <c r="H874" i="17"/>
  <c r="K874" i="17" s="1"/>
  <c r="H875" i="17"/>
  <c r="K875" i="17" s="1"/>
  <c r="H876" i="17"/>
  <c r="K876" i="17" s="1"/>
  <c r="H877" i="17"/>
  <c r="K877" i="17" s="1"/>
  <c r="H878" i="17"/>
  <c r="K878" i="17" s="1"/>
  <c r="H879" i="17"/>
  <c r="K879" i="17" s="1"/>
  <c r="H880" i="17"/>
  <c r="K880" i="17" s="1"/>
  <c r="H881" i="17"/>
  <c r="K881" i="17" s="1"/>
  <c r="H882" i="17"/>
  <c r="K882" i="17" s="1"/>
  <c r="H883" i="17"/>
  <c r="K883" i="17" s="1"/>
  <c r="H884" i="17"/>
  <c r="K884" i="17" s="1"/>
  <c r="H885" i="17"/>
  <c r="K885" i="17" s="1"/>
  <c r="H886" i="17"/>
  <c r="K886" i="17" s="1"/>
  <c r="H887" i="17"/>
  <c r="K887" i="17" s="1"/>
  <c r="H888" i="17"/>
  <c r="K888" i="17" s="1"/>
  <c r="H889" i="17"/>
  <c r="K889" i="17" s="1"/>
  <c r="H890" i="17"/>
  <c r="K890" i="17" s="1"/>
  <c r="H891" i="17"/>
  <c r="K891" i="17" s="1"/>
  <c r="H892" i="17"/>
  <c r="K892" i="17" s="1"/>
  <c r="H893" i="17"/>
  <c r="K893" i="17" s="1"/>
  <c r="H894" i="17"/>
  <c r="K894" i="17" s="1"/>
  <c r="H895" i="17"/>
  <c r="K895" i="17" s="1"/>
  <c r="H896" i="17"/>
  <c r="K896" i="17" s="1"/>
  <c r="H897" i="17"/>
  <c r="K897" i="17" s="1"/>
  <c r="H898" i="17"/>
  <c r="K898" i="17" s="1"/>
  <c r="H899" i="17"/>
  <c r="K899" i="17" s="1"/>
  <c r="H900" i="17"/>
  <c r="K900" i="17" s="1"/>
  <c r="H901" i="17"/>
  <c r="K901" i="17" s="1"/>
  <c r="H902" i="17"/>
  <c r="K902" i="17" s="1"/>
  <c r="H903" i="17"/>
  <c r="K903" i="17" s="1"/>
  <c r="H904" i="17"/>
  <c r="K904" i="17" s="1"/>
  <c r="H905" i="17"/>
  <c r="K905" i="17" s="1"/>
  <c r="H906" i="17"/>
  <c r="K906" i="17" s="1"/>
  <c r="H907" i="17"/>
  <c r="K907" i="17" s="1"/>
  <c r="H908" i="17"/>
  <c r="K908" i="17" s="1"/>
  <c r="H909" i="17"/>
  <c r="K909" i="17" s="1"/>
  <c r="H910" i="17"/>
  <c r="K910" i="17" s="1"/>
  <c r="H911" i="17"/>
  <c r="K911" i="17" s="1"/>
  <c r="H912" i="17"/>
  <c r="K912" i="17" s="1"/>
  <c r="H913" i="17"/>
  <c r="K913" i="17" s="1"/>
  <c r="H914" i="17"/>
  <c r="K914" i="17" s="1"/>
  <c r="H915" i="17"/>
  <c r="K915" i="17" s="1"/>
  <c r="H916" i="17"/>
  <c r="K916" i="17" s="1"/>
  <c r="H917" i="17"/>
  <c r="K917" i="17" s="1"/>
  <c r="H918" i="17"/>
  <c r="K918" i="17" s="1"/>
  <c r="H919" i="17"/>
  <c r="K919" i="17" s="1"/>
  <c r="H920" i="17"/>
  <c r="K920" i="17" s="1"/>
  <c r="H921" i="17"/>
  <c r="K921" i="17" s="1"/>
  <c r="H922" i="17"/>
  <c r="K922" i="17" s="1"/>
  <c r="H923" i="17"/>
  <c r="K923" i="17" s="1"/>
  <c r="H924" i="17"/>
  <c r="K924" i="17" s="1"/>
  <c r="H925" i="17"/>
  <c r="K925" i="17" s="1"/>
  <c r="H926" i="17"/>
  <c r="K926" i="17" s="1"/>
  <c r="H927" i="17"/>
  <c r="K927" i="17" s="1"/>
  <c r="H928" i="17"/>
  <c r="K928" i="17" s="1"/>
  <c r="H929" i="17"/>
  <c r="K929" i="17" s="1"/>
  <c r="H930" i="17"/>
  <c r="K930" i="17" s="1"/>
  <c r="H931" i="17"/>
  <c r="K931" i="17" s="1"/>
  <c r="H932" i="17"/>
  <c r="K932" i="17" s="1"/>
  <c r="H933" i="17"/>
  <c r="K933" i="17" s="1"/>
  <c r="H934" i="17"/>
  <c r="K934" i="17" s="1"/>
  <c r="H935" i="17"/>
  <c r="K935" i="17" s="1"/>
  <c r="H936" i="17"/>
  <c r="K936" i="17" s="1"/>
  <c r="H937" i="17"/>
  <c r="K937" i="17" s="1"/>
  <c r="H938" i="17"/>
  <c r="K938" i="17" s="1"/>
  <c r="H939" i="17"/>
  <c r="K939" i="17" s="1"/>
  <c r="H940" i="17"/>
  <c r="K940" i="17" s="1"/>
  <c r="H941" i="17"/>
  <c r="K941" i="17" s="1"/>
  <c r="H942" i="17"/>
  <c r="K942" i="17" s="1"/>
  <c r="H943" i="17"/>
  <c r="K943" i="17" s="1"/>
  <c r="H944" i="17"/>
  <c r="K944" i="17" s="1"/>
  <c r="H945" i="17"/>
  <c r="K945" i="17" s="1"/>
  <c r="H946" i="17"/>
  <c r="K946" i="17" s="1"/>
  <c r="H947" i="17"/>
  <c r="K947" i="17" s="1"/>
  <c r="H948" i="17"/>
  <c r="K948" i="17" s="1"/>
  <c r="H949" i="17"/>
  <c r="K949" i="17" s="1"/>
  <c r="H950" i="17"/>
  <c r="K950" i="17" s="1"/>
  <c r="H951" i="17"/>
  <c r="K951" i="17" s="1"/>
  <c r="H952" i="17"/>
  <c r="K952" i="17" s="1"/>
  <c r="H953" i="17"/>
  <c r="K953" i="17" s="1"/>
  <c r="H954" i="17"/>
  <c r="K954" i="17" s="1"/>
  <c r="H955" i="17"/>
  <c r="K955" i="17" s="1"/>
  <c r="H956" i="17"/>
  <c r="K956" i="17" s="1"/>
  <c r="H957" i="17"/>
  <c r="K957" i="17" s="1"/>
  <c r="H958" i="17"/>
  <c r="K958" i="17" s="1"/>
  <c r="H959" i="17"/>
  <c r="K959" i="17" s="1"/>
  <c r="H960" i="17"/>
  <c r="K960" i="17" s="1"/>
  <c r="H961" i="17"/>
  <c r="K961" i="17" s="1"/>
  <c r="H962" i="17"/>
  <c r="K962" i="17" s="1"/>
  <c r="H963" i="17"/>
  <c r="K963" i="17" s="1"/>
  <c r="H964" i="17"/>
  <c r="K964" i="17" s="1"/>
  <c r="H965" i="17"/>
  <c r="K965" i="17" s="1"/>
  <c r="H966" i="17"/>
  <c r="K966" i="17" s="1"/>
  <c r="H967" i="17"/>
  <c r="K967" i="17" s="1"/>
  <c r="H968" i="17"/>
  <c r="K968" i="17" s="1"/>
  <c r="H969" i="17"/>
  <c r="K969" i="17" s="1"/>
  <c r="H970" i="17"/>
  <c r="K970" i="17" s="1"/>
  <c r="H971" i="17"/>
  <c r="K971" i="17" s="1"/>
  <c r="H972" i="17"/>
  <c r="K972" i="17" s="1"/>
  <c r="H973" i="17"/>
  <c r="K973" i="17" s="1"/>
  <c r="H974" i="17"/>
  <c r="K974" i="17" s="1"/>
  <c r="H975" i="17"/>
  <c r="K975" i="17" s="1"/>
  <c r="H976" i="17"/>
  <c r="K976" i="17" s="1"/>
  <c r="H977" i="17"/>
  <c r="K977" i="17" s="1"/>
  <c r="H978" i="17"/>
  <c r="K978" i="17" s="1"/>
  <c r="H979" i="17"/>
  <c r="K979" i="17" s="1"/>
  <c r="H980" i="17"/>
  <c r="K980" i="17" s="1"/>
  <c r="H981" i="17"/>
  <c r="K981" i="17" s="1"/>
  <c r="H982" i="17"/>
  <c r="K982" i="17" s="1"/>
  <c r="H983" i="17"/>
  <c r="K983" i="17" s="1"/>
  <c r="H984" i="17"/>
  <c r="K984" i="17" s="1"/>
  <c r="H985" i="17"/>
  <c r="K985" i="17" s="1"/>
  <c r="H986" i="17"/>
  <c r="K986" i="17" s="1"/>
  <c r="H987" i="17"/>
  <c r="K987" i="17" s="1"/>
  <c r="H988" i="17"/>
  <c r="K988" i="17" s="1"/>
  <c r="H989" i="17"/>
  <c r="K989" i="17" s="1"/>
  <c r="H990" i="17"/>
  <c r="K990" i="17" s="1"/>
  <c r="H991" i="17"/>
  <c r="K991" i="17" s="1"/>
  <c r="H992" i="17"/>
  <c r="K992" i="17" s="1"/>
  <c r="H993" i="17"/>
  <c r="K993" i="17" s="1"/>
  <c r="H994" i="17"/>
  <c r="K994" i="17" s="1"/>
  <c r="H995" i="17"/>
  <c r="K995" i="17" s="1"/>
  <c r="H996" i="17"/>
  <c r="K996" i="17" s="1"/>
  <c r="H997" i="17"/>
  <c r="K997" i="17" s="1"/>
  <c r="H998" i="17"/>
  <c r="K998" i="17" s="1"/>
  <c r="H999" i="17"/>
  <c r="K999" i="17" s="1"/>
  <c r="H1000" i="17"/>
  <c r="K1000" i="17" s="1"/>
  <c r="I32" i="17"/>
  <c r="J32" i="17" s="1"/>
  <c r="I33" i="17"/>
  <c r="J33" i="17" s="1"/>
  <c r="I34" i="17"/>
  <c r="J34" i="17" s="1"/>
  <c r="I35" i="17"/>
  <c r="J35" i="17" s="1"/>
  <c r="I36" i="17"/>
  <c r="J36" i="17" s="1"/>
  <c r="I37" i="17"/>
  <c r="J37" i="17" s="1"/>
  <c r="I38" i="17"/>
  <c r="J38" i="17" s="1"/>
  <c r="I39" i="17"/>
  <c r="J39" i="17" s="1"/>
  <c r="I40" i="17"/>
  <c r="J40" i="17" s="1"/>
  <c r="I41" i="17"/>
  <c r="J41" i="17" s="1"/>
  <c r="I42" i="17"/>
  <c r="J42" i="17" s="1"/>
  <c r="I43" i="17"/>
  <c r="J43" i="17" s="1"/>
  <c r="I44" i="17"/>
  <c r="J44" i="17" s="1"/>
  <c r="I45" i="17"/>
  <c r="J45" i="17" s="1"/>
  <c r="I46" i="17"/>
  <c r="J46" i="17" s="1"/>
  <c r="I47" i="17"/>
  <c r="J47" i="17" s="1"/>
  <c r="I48" i="17"/>
  <c r="J48" i="17" s="1"/>
  <c r="I49" i="17"/>
  <c r="J49" i="17" s="1"/>
  <c r="I50" i="17"/>
  <c r="J50" i="17" s="1"/>
  <c r="I51" i="17"/>
  <c r="J51" i="17" s="1"/>
  <c r="I52" i="17"/>
  <c r="J52" i="17" s="1"/>
  <c r="I53" i="17"/>
  <c r="J53" i="17" s="1"/>
  <c r="I54" i="17"/>
  <c r="J54" i="17" s="1"/>
  <c r="I55" i="17"/>
  <c r="J55" i="17" s="1"/>
  <c r="I56" i="17"/>
  <c r="J56" i="17" s="1"/>
  <c r="I57" i="17"/>
  <c r="J57" i="17" s="1"/>
  <c r="I58" i="17"/>
  <c r="J58" i="17" s="1"/>
  <c r="I59" i="17"/>
  <c r="J59" i="17" s="1"/>
  <c r="I60" i="17"/>
  <c r="J60" i="17" s="1"/>
  <c r="I61" i="17"/>
  <c r="J61" i="17" s="1"/>
  <c r="I62" i="17"/>
  <c r="J62" i="17" s="1"/>
  <c r="I63" i="17"/>
  <c r="J63" i="17" s="1"/>
  <c r="I64" i="17"/>
  <c r="J64" i="17" s="1"/>
  <c r="I65" i="17"/>
  <c r="J65" i="17" s="1"/>
  <c r="I66" i="17"/>
  <c r="J66" i="17" s="1"/>
  <c r="I67" i="17"/>
  <c r="J67" i="17" s="1"/>
  <c r="I68" i="17"/>
  <c r="J68" i="17" s="1"/>
  <c r="I69" i="17"/>
  <c r="J69" i="17" s="1"/>
  <c r="I70" i="17"/>
  <c r="J70" i="17" s="1"/>
  <c r="I71" i="17"/>
  <c r="J71" i="17" s="1"/>
  <c r="I72" i="17"/>
  <c r="J72" i="17" s="1"/>
  <c r="I73" i="17"/>
  <c r="J73" i="17" s="1"/>
  <c r="I74" i="17"/>
  <c r="J74" i="17" s="1"/>
  <c r="I75" i="17"/>
  <c r="J75" i="17" s="1"/>
  <c r="I76" i="17"/>
  <c r="J76" i="17" s="1"/>
  <c r="I77" i="17"/>
  <c r="J77" i="17" s="1"/>
  <c r="I78" i="17"/>
  <c r="J78" i="17" s="1"/>
  <c r="I79" i="17"/>
  <c r="J79" i="17" s="1"/>
  <c r="I80" i="17"/>
  <c r="J80" i="17" s="1"/>
  <c r="I81" i="17"/>
  <c r="J81" i="17" s="1"/>
  <c r="I82" i="17"/>
  <c r="J82" i="17" s="1"/>
  <c r="I83" i="17"/>
  <c r="J83" i="17" s="1"/>
  <c r="I84" i="17"/>
  <c r="J84" i="17" s="1"/>
  <c r="I85" i="17"/>
  <c r="J85" i="17" s="1"/>
  <c r="I86" i="17"/>
  <c r="J86" i="17" s="1"/>
  <c r="I87" i="17"/>
  <c r="J87" i="17" s="1"/>
  <c r="I88" i="17"/>
  <c r="J88" i="17" s="1"/>
  <c r="I89" i="17"/>
  <c r="J89" i="17" s="1"/>
  <c r="I90" i="17"/>
  <c r="J90" i="17" s="1"/>
  <c r="I91" i="17"/>
  <c r="J91" i="17" s="1"/>
  <c r="I92" i="17"/>
  <c r="J92" i="17" s="1"/>
  <c r="I93" i="17"/>
  <c r="J93" i="17" s="1"/>
  <c r="I94" i="17"/>
  <c r="J94" i="17" s="1"/>
  <c r="I95" i="17"/>
  <c r="J95" i="17" s="1"/>
  <c r="I96" i="17"/>
  <c r="J96" i="17" s="1"/>
  <c r="I97" i="17"/>
  <c r="J97" i="17" s="1"/>
  <c r="I98" i="17"/>
  <c r="J98" i="17" s="1"/>
  <c r="I99" i="17"/>
  <c r="J99" i="17" s="1"/>
  <c r="I100" i="17"/>
  <c r="J100" i="17" s="1"/>
  <c r="I101" i="17"/>
  <c r="J101" i="17" s="1"/>
  <c r="I102" i="17"/>
  <c r="J102" i="17" s="1"/>
  <c r="I103" i="17"/>
  <c r="J103" i="17" s="1"/>
  <c r="I104" i="17"/>
  <c r="J104" i="17" s="1"/>
  <c r="I105" i="17"/>
  <c r="J105" i="17" s="1"/>
  <c r="I106" i="17"/>
  <c r="J106" i="17" s="1"/>
  <c r="I107" i="17"/>
  <c r="J107" i="17" s="1"/>
  <c r="I108" i="17"/>
  <c r="J108" i="17" s="1"/>
  <c r="I109" i="17"/>
  <c r="J109" i="17" s="1"/>
  <c r="I110" i="17"/>
  <c r="J110" i="17" s="1"/>
  <c r="I111" i="17"/>
  <c r="J111" i="17" s="1"/>
  <c r="I112" i="17"/>
  <c r="J112" i="17" s="1"/>
  <c r="I113" i="17"/>
  <c r="J113" i="17" s="1"/>
  <c r="I114" i="17"/>
  <c r="J114" i="17" s="1"/>
  <c r="I115" i="17"/>
  <c r="J115" i="17" s="1"/>
  <c r="I116" i="17"/>
  <c r="J116" i="17" s="1"/>
  <c r="I117" i="17"/>
  <c r="J117" i="17" s="1"/>
  <c r="I118" i="17"/>
  <c r="J118" i="17" s="1"/>
  <c r="I119" i="17"/>
  <c r="J119" i="17" s="1"/>
  <c r="I120" i="17"/>
  <c r="J120" i="17" s="1"/>
  <c r="I121" i="17"/>
  <c r="J121" i="17" s="1"/>
  <c r="I122" i="17"/>
  <c r="J122" i="17" s="1"/>
  <c r="I123" i="17"/>
  <c r="J123" i="17" s="1"/>
  <c r="I124" i="17"/>
  <c r="J124" i="17" s="1"/>
  <c r="I125" i="17"/>
  <c r="J125" i="17" s="1"/>
  <c r="I126" i="17"/>
  <c r="J126" i="17" s="1"/>
  <c r="I127" i="17"/>
  <c r="J127" i="17" s="1"/>
  <c r="I128" i="17"/>
  <c r="J128" i="17" s="1"/>
  <c r="I129" i="17"/>
  <c r="J129" i="17" s="1"/>
  <c r="I130" i="17"/>
  <c r="J130" i="17" s="1"/>
  <c r="I131" i="17"/>
  <c r="J131" i="17" s="1"/>
  <c r="I132" i="17"/>
  <c r="J132" i="17" s="1"/>
  <c r="I133" i="17"/>
  <c r="J133" i="17" s="1"/>
  <c r="I134" i="17"/>
  <c r="J134" i="17" s="1"/>
  <c r="I135" i="17"/>
  <c r="J135" i="17" s="1"/>
  <c r="I136" i="17"/>
  <c r="J136" i="17" s="1"/>
  <c r="I137" i="17"/>
  <c r="J137" i="17" s="1"/>
  <c r="I138" i="17"/>
  <c r="J138" i="17" s="1"/>
  <c r="I139" i="17"/>
  <c r="J139" i="17" s="1"/>
  <c r="I140" i="17"/>
  <c r="J140" i="17" s="1"/>
  <c r="I141" i="17"/>
  <c r="J141" i="17" s="1"/>
  <c r="I142" i="17"/>
  <c r="J142" i="17" s="1"/>
  <c r="I143" i="17"/>
  <c r="J143" i="17" s="1"/>
  <c r="I144" i="17"/>
  <c r="J144" i="17" s="1"/>
  <c r="I145" i="17"/>
  <c r="J145" i="17" s="1"/>
  <c r="I146" i="17"/>
  <c r="J146" i="17" s="1"/>
  <c r="I147" i="17"/>
  <c r="J147" i="17" s="1"/>
  <c r="I148" i="17"/>
  <c r="J148" i="17" s="1"/>
  <c r="I149" i="17"/>
  <c r="J149" i="17" s="1"/>
  <c r="I150" i="17"/>
  <c r="J150" i="17" s="1"/>
  <c r="I151" i="17"/>
  <c r="J151" i="17" s="1"/>
  <c r="I152" i="17"/>
  <c r="J152" i="17" s="1"/>
  <c r="I153" i="17"/>
  <c r="J153" i="17" s="1"/>
  <c r="I154" i="17"/>
  <c r="J154" i="17" s="1"/>
  <c r="I155" i="17"/>
  <c r="J155" i="17" s="1"/>
  <c r="I156" i="17"/>
  <c r="J156" i="17" s="1"/>
  <c r="I157" i="17"/>
  <c r="J157" i="17" s="1"/>
  <c r="I158" i="17"/>
  <c r="J158" i="17" s="1"/>
  <c r="I159" i="17"/>
  <c r="J159" i="17" s="1"/>
  <c r="I160" i="17"/>
  <c r="J160" i="17" s="1"/>
  <c r="I161" i="17"/>
  <c r="J161" i="17" s="1"/>
  <c r="I162" i="17"/>
  <c r="J162" i="17" s="1"/>
  <c r="I163" i="17"/>
  <c r="J163" i="17" s="1"/>
  <c r="I164" i="17"/>
  <c r="J164" i="17" s="1"/>
  <c r="I165" i="17"/>
  <c r="J165" i="17" s="1"/>
  <c r="I166" i="17"/>
  <c r="J166" i="17" s="1"/>
  <c r="I167" i="17"/>
  <c r="J167" i="17" s="1"/>
  <c r="I168" i="17"/>
  <c r="J168" i="17" s="1"/>
  <c r="I169" i="17"/>
  <c r="J169" i="17" s="1"/>
  <c r="I170" i="17"/>
  <c r="J170" i="17" s="1"/>
  <c r="I171" i="17"/>
  <c r="J171" i="17" s="1"/>
  <c r="I172" i="17"/>
  <c r="J172" i="17" s="1"/>
  <c r="I173" i="17"/>
  <c r="J173" i="17" s="1"/>
  <c r="I174" i="17"/>
  <c r="J174" i="17" s="1"/>
  <c r="I175" i="17"/>
  <c r="J175" i="17" s="1"/>
  <c r="I176" i="17"/>
  <c r="J176" i="17" s="1"/>
  <c r="I177" i="17"/>
  <c r="J177" i="17" s="1"/>
  <c r="I178" i="17"/>
  <c r="J178" i="17" s="1"/>
  <c r="I179" i="17"/>
  <c r="J179" i="17" s="1"/>
  <c r="I180" i="17"/>
  <c r="J180" i="17" s="1"/>
  <c r="I181" i="17"/>
  <c r="J181" i="17" s="1"/>
  <c r="I182" i="17"/>
  <c r="J182" i="17" s="1"/>
  <c r="I183" i="17"/>
  <c r="J183" i="17" s="1"/>
  <c r="I184" i="17"/>
  <c r="J184" i="17" s="1"/>
  <c r="I185" i="17"/>
  <c r="J185" i="17" s="1"/>
  <c r="I186" i="17"/>
  <c r="J186" i="17" s="1"/>
  <c r="I187" i="17"/>
  <c r="J187" i="17" s="1"/>
  <c r="I188" i="17"/>
  <c r="J188" i="17" s="1"/>
  <c r="I189" i="17"/>
  <c r="J189" i="17" s="1"/>
  <c r="I190" i="17"/>
  <c r="J190" i="17" s="1"/>
  <c r="I191" i="17"/>
  <c r="J191" i="17" s="1"/>
  <c r="I192" i="17"/>
  <c r="J192" i="17" s="1"/>
  <c r="I193" i="17"/>
  <c r="J193" i="17" s="1"/>
  <c r="I194" i="17"/>
  <c r="J194" i="17" s="1"/>
  <c r="I195" i="17"/>
  <c r="J195" i="17" s="1"/>
  <c r="I196" i="17"/>
  <c r="J196" i="17" s="1"/>
  <c r="I197" i="17"/>
  <c r="J197" i="17" s="1"/>
  <c r="I198" i="17"/>
  <c r="J198" i="17" s="1"/>
  <c r="I199" i="17"/>
  <c r="J199" i="17" s="1"/>
  <c r="I200" i="17"/>
  <c r="J200" i="17" s="1"/>
  <c r="I201" i="17"/>
  <c r="J201" i="17" s="1"/>
  <c r="I202" i="17"/>
  <c r="J202" i="17" s="1"/>
  <c r="I203" i="17"/>
  <c r="J203" i="17" s="1"/>
  <c r="I204" i="17"/>
  <c r="J204" i="17" s="1"/>
  <c r="I205" i="17"/>
  <c r="J205" i="17" s="1"/>
  <c r="I206" i="17"/>
  <c r="J206" i="17" s="1"/>
  <c r="I207" i="17"/>
  <c r="J207" i="17" s="1"/>
  <c r="I208" i="17"/>
  <c r="J208" i="17" s="1"/>
  <c r="I209" i="17"/>
  <c r="J209" i="17" s="1"/>
  <c r="I210" i="17"/>
  <c r="J210" i="17" s="1"/>
  <c r="I211" i="17"/>
  <c r="J211" i="17" s="1"/>
  <c r="I212" i="17"/>
  <c r="J212" i="17" s="1"/>
  <c r="I213" i="17"/>
  <c r="J213" i="17" s="1"/>
  <c r="I214" i="17"/>
  <c r="J214" i="17" s="1"/>
  <c r="I215" i="17"/>
  <c r="J215" i="17" s="1"/>
  <c r="I216" i="17"/>
  <c r="J216" i="17" s="1"/>
  <c r="I217" i="17"/>
  <c r="J217" i="17" s="1"/>
  <c r="I218" i="17"/>
  <c r="J218" i="17" s="1"/>
  <c r="I219" i="17"/>
  <c r="J219" i="17" s="1"/>
  <c r="I220" i="17"/>
  <c r="J220" i="17" s="1"/>
  <c r="I221" i="17"/>
  <c r="J221" i="17" s="1"/>
  <c r="I222" i="17"/>
  <c r="J222" i="17" s="1"/>
  <c r="I223" i="17"/>
  <c r="J223" i="17" s="1"/>
  <c r="I224" i="17"/>
  <c r="J224" i="17" s="1"/>
  <c r="I225" i="17"/>
  <c r="J225" i="17" s="1"/>
  <c r="I226" i="17"/>
  <c r="J226" i="17" s="1"/>
  <c r="I227" i="17"/>
  <c r="J227" i="17" s="1"/>
  <c r="I228" i="17"/>
  <c r="I229" i="17"/>
  <c r="I230" i="17"/>
  <c r="I231" i="17"/>
  <c r="I232" i="17"/>
  <c r="I233" i="17"/>
  <c r="I234" i="17"/>
  <c r="I235" i="17"/>
  <c r="I236" i="17"/>
  <c r="I237" i="17"/>
  <c r="I238" i="17"/>
  <c r="I239" i="17"/>
  <c r="I240" i="17"/>
  <c r="I241" i="17"/>
  <c r="I242" i="17"/>
  <c r="I243" i="17"/>
  <c r="I244" i="17"/>
  <c r="I245" i="17"/>
  <c r="I246" i="17"/>
  <c r="I247" i="17"/>
  <c r="I248" i="17"/>
  <c r="I249" i="17"/>
  <c r="I250" i="17"/>
  <c r="I251" i="17"/>
  <c r="I252" i="17"/>
  <c r="I253" i="17"/>
  <c r="I254" i="17"/>
  <c r="I255" i="17"/>
  <c r="I256" i="17"/>
  <c r="I257" i="17"/>
  <c r="I258" i="17"/>
  <c r="I259" i="17"/>
  <c r="I260" i="17"/>
  <c r="I261" i="17"/>
  <c r="I262" i="17"/>
  <c r="I263" i="17"/>
  <c r="I264" i="17"/>
  <c r="I265" i="17"/>
  <c r="I266" i="17"/>
  <c r="I267" i="17"/>
  <c r="I268" i="17"/>
  <c r="I269" i="17"/>
  <c r="I270" i="17"/>
  <c r="I271" i="17"/>
  <c r="I272" i="17"/>
  <c r="I273" i="17"/>
  <c r="I274" i="17"/>
  <c r="I275" i="17"/>
  <c r="I276" i="17"/>
  <c r="I277" i="17"/>
  <c r="I278" i="17"/>
  <c r="I279" i="17"/>
  <c r="I280" i="17"/>
  <c r="I281" i="17"/>
  <c r="I282" i="17"/>
  <c r="I283" i="17"/>
  <c r="I284" i="17"/>
  <c r="I285" i="17"/>
  <c r="I286" i="17"/>
  <c r="I287" i="17"/>
  <c r="I288" i="17"/>
  <c r="I289" i="17"/>
  <c r="I290" i="17"/>
  <c r="I291" i="17"/>
  <c r="I292" i="17"/>
  <c r="I293" i="17"/>
  <c r="I294" i="17"/>
  <c r="I295" i="17"/>
  <c r="I296" i="17"/>
  <c r="I297" i="17"/>
  <c r="I298" i="17"/>
  <c r="I299" i="17"/>
  <c r="I300" i="17"/>
  <c r="I301" i="17"/>
  <c r="I302" i="17"/>
  <c r="I303" i="17"/>
  <c r="I304" i="17"/>
  <c r="I305" i="17"/>
  <c r="I306" i="17"/>
  <c r="I307" i="17"/>
  <c r="I308" i="17"/>
  <c r="I309" i="17"/>
  <c r="I310" i="17"/>
  <c r="I311" i="17"/>
  <c r="I312" i="17"/>
  <c r="I313" i="17"/>
  <c r="I314" i="17"/>
  <c r="I315" i="17"/>
  <c r="I316" i="17"/>
  <c r="I317" i="17"/>
  <c r="I318" i="17"/>
  <c r="I319" i="17"/>
  <c r="I320" i="17"/>
  <c r="I321" i="17"/>
  <c r="I322" i="17"/>
  <c r="I323" i="17"/>
  <c r="I324" i="17"/>
  <c r="I325" i="17"/>
  <c r="I326" i="17"/>
  <c r="I327" i="17"/>
  <c r="I328" i="17"/>
  <c r="I329" i="17"/>
  <c r="I330" i="17"/>
  <c r="I331" i="17"/>
  <c r="I332" i="17"/>
  <c r="I333" i="17"/>
  <c r="I334" i="17"/>
  <c r="I335" i="17"/>
  <c r="I336" i="17"/>
  <c r="I337" i="17"/>
  <c r="I338" i="17"/>
  <c r="I339" i="17"/>
  <c r="I340" i="17"/>
  <c r="I341" i="17"/>
  <c r="I342" i="17"/>
  <c r="I343" i="17"/>
  <c r="I344" i="17"/>
  <c r="I345" i="17"/>
  <c r="I346" i="17"/>
  <c r="I347" i="17"/>
  <c r="I348" i="17"/>
  <c r="I349" i="17"/>
  <c r="I350" i="17"/>
  <c r="I351" i="17"/>
  <c r="I352" i="17"/>
  <c r="I353" i="17"/>
  <c r="I354" i="17"/>
  <c r="I355" i="17"/>
  <c r="I356" i="17"/>
  <c r="I357" i="17"/>
  <c r="I358" i="17"/>
  <c r="I359" i="17"/>
  <c r="I360" i="17"/>
  <c r="I361" i="17"/>
  <c r="I362" i="17"/>
  <c r="I363" i="17"/>
  <c r="I364" i="17"/>
  <c r="I365" i="17"/>
  <c r="I366" i="17"/>
  <c r="I367" i="17"/>
  <c r="I368" i="17"/>
  <c r="I369" i="17"/>
  <c r="I370" i="17"/>
  <c r="I371" i="17"/>
  <c r="I372" i="17"/>
  <c r="I373" i="17"/>
  <c r="I374" i="17"/>
  <c r="I375" i="17"/>
  <c r="I376" i="17"/>
  <c r="I377" i="17"/>
  <c r="I378" i="17"/>
  <c r="I379" i="17"/>
  <c r="I380" i="17"/>
  <c r="I381" i="17"/>
  <c r="I382" i="17"/>
  <c r="I383" i="17"/>
  <c r="I384" i="17"/>
  <c r="I385" i="17"/>
  <c r="I386" i="17"/>
  <c r="I387" i="17"/>
  <c r="I388" i="17"/>
  <c r="I389" i="17"/>
  <c r="I390" i="17"/>
  <c r="I391" i="17"/>
  <c r="J391" i="17" s="1"/>
  <c r="I392" i="17"/>
  <c r="J392" i="17" s="1"/>
  <c r="I393" i="17"/>
  <c r="J393" i="17" s="1"/>
  <c r="I394" i="17"/>
  <c r="J394" i="17" s="1"/>
  <c r="I395" i="17"/>
  <c r="J395" i="17" s="1"/>
  <c r="I396" i="17"/>
  <c r="J396" i="17" s="1"/>
  <c r="I397" i="17"/>
  <c r="J397" i="17" s="1"/>
  <c r="I398" i="17"/>
  <c r="J398" i="17" s="1"/>
  <c r="I399" i="17"/>
  <c r="J399" i="17" s="1"/>
  <c r="I400" i="17"/>
  <c r="J400" i="17" s="1"/>
  <c r="I401" i="17"/>
  <c r="J401" i="17" s="1"/>
  <c r="I402" i="17"/>
  <c r="J402" i="17" s="1"/>
  <c r="I403" i="17"/>
  <c r="J403" i="17" s="1"/>
  <c r="I404" i="17"/>
  <c r="J404" i="17" s="1"/>
  <c r="I405" i="17"/>
  <c r="J405" i="17" s="1"/>
  <c r="I406" i="17"/>
  <c r="J406" i="17" s="1"/>
  <c r="I407" i="17"/>
  <c r="J407" i="17" s="1"/>
  <c r="I408" i="17"/>
  <c r="J408" i="17" s="1"/>
  <c r="I409" i="17"/>
  <c r="J409" i="17" s="1"/>
  <c r="I410" i="17"/>
  <c r="J410" i="17" s="1"/>
  <c r="I411" i="17"/>
  <c r="J411" i="17" s="1"/>
  <c r="I412" i="17"/>
  <c r="J412" i="17" s="1"/>
  <c r="I413" i="17"/>
  <c r="J413" i="17" s="1"/>
  <c r="I414" i="17"/>
  <c r="J414" i="17" s="1"/>
  <c r="I415" i="17"/>
  <c r="J415" i="17" s="1"/>
  <c r="I416" i="17"/>
  <c r="J416" i="17" s="1"/>
  <c r="I417" i="17"/>
  <c r="J417" i="17" s="1"/>
  <c r="I418" i="17"/>
  <c r="J418" i="17" s="1"/>
  <c r="I419" i="17"/>
  <c r="J419" i="17" s="1"/>
  <c r="I420" i="17"/>
  <c r="J420" i="17" s="1"/>
  <c r="I421" i="17"/>
  <c r="J421" i="17" s="1"/>
  <c r="I422" i="17"/>
  <c r="J422" i="17" s="1"/>
  <c r="I423" i="17"/>
  <c r="J423" i="17" s="1"/>
  <c r="I424" i="17"/>
  <c r="J424" i="17" s="1"/>
  <c r="I425" i="17"/>
  <c r="J425" i="17" s="1"/>
  <c r="I426" i="17"/>
  <c r="J426" i="17" s="1"/>
  <c r="I427" i="17"/>
  <c r="J427" i="17" s="1"/>
  <c r="I428" i="17"/>
  <c r="J428" i="17" s="1"/>
  <c r="I429" i="17"/>
  <c r="J429" i="17" s="1"/>
  <c r="I430" i="17"/>
  <c r="J430" i="17" s="1"/>
  <c r="I431" i="17"/>
  <c r="J431" i="17" s="1"/>
  <c r="I432" i="17"/>
  <c r="J432" i="17" s="1"/>
  <c r="I433" i="17"/>
  <c r="J433" i="17" s="1"/>
  <c r="I434" i="17"/>
  <c r="J434" i="17" s="1"/>
  <c r="I435" i="17"/>
  <c r="J435" i="17" s="1"/>
  <c r="I436" i="17"/>
  <c r="J436" i="17" s="1"/>
  <c r="I437" i="17"/>
  <c r="J437" i="17" s="1"/>
  <c r="I438" i="17"/>
  <c r="J438" i="17" s="1"/>
  <c r="I439" i="17"/>
  <c r="J439" i="17" s="1"/>
  <c r="I440" i="17"/>
  <c r="J440" i="17" s="1"/>
  <c r="I441" i="17"/>
  <c r="J441" i="17" s="1"/>
  <c r="I442" i="17"/>
  <c r="J442" i="17" s="1"/>
  <c r="I443" i="17"/>
  <c r="J443" i="17" s="1"/>
  <c r="I444" i="17"/>
  <c r="J444" i="17" s="1"/>
  <c r="I445" i="17"/>
  <c r="J445" i="17" s="1"/>
  <c r="I446" i="17"/>
  <c r="J446" i="17" s="1"/>
  <c r="I447" i="17"/>
  <c r="J447" i="17" s="1"/>
  <c r="I448" i="17"/>
  <c r="J448" i="17" s="1"/>
  <c r="I449" i="17"/>
  <c r="J449" i="17" s="1"/>
  <c r="I450" i="17"/>
  <c r="J450" i="17" s="1"/>
  <c r="I451" i="17"/>
  <c r="J451" i="17" s="1"/>
  <c r="I452" i="17"/>
  <c r="J452" i="17" s="1"/>
  <c r="I453" i="17"/>
  <c r="J453" i="17" s="1"/>
  <c r="I454" i="17"/>
  <c r="J454" i="17" s="1"/>
  <c r="I455" i="17"/>
  <c r="J455" i="17" s="1"/>
  <c r="I456" i="17"/>
  <c r="J456" i="17" s="1"/>
  <c r="I457" i="17"/>
  <c r="J457" i="17" s="1"/>
  <c r="I458" i="17"/>
  <c r="J458" i="17" s="1"/>
  <c r="I459" i="17"/>
  <c r="J459" i="17" s="1"/>
  <c r="I460" i="17"/>
  <c r="J460" i="17" s="1"/>
  <c r="I461" i="17"/>
  <c r="J461" i="17" s="1"/>
  <c r="I462" i="17"/>
  <c r="J462" i="17" s="1"/>
  <c r="I463" i="17"/>
  <c r="J463" i="17" s="1"/>
  <c r="I464" i="17"/>
  <c r="J464" i="17" s="1"/>
  <c r="I465" i="17"/>
  <c r="J465" i="17" s="1"/>
  <c r="I466" i="17"/>
  <c r="J466" i="17" s="1"/>
  <c r="I467" i="17"/>
  <c r="J467" i="17" s="1"/>
  <c r="I468" i="17"/>
  <c r="J468" i="17" s="1"/>
  <c r="I469" i="17"/>
  <c r="J469" i="17" s="1"/>
  <c r="I470" i="17"/>
  <c r="J470" i="17" s="1"/>
  <c r="I471" i="17"/>
  <c r="J471" i="17" s="1"/>
  <c r="I472" i="17"/>
  <c r="J472" i="17" s="1"/>
  <c r="I473" i="17"/>
  <c r="J473" i="17" s="1"/>
  <c r="I474" i="17"/>
  <c r="J474" i="17" s="1"/>
  <c r="I475" i="17"/>
  <c r="J475" i="17" s="1"/>
  <c r="I476" i="17"/>
  <c r="J476" i="17" s="1"/>
  <c r="I477" i="17"/>
  <c r="J477" i="17" s="1"/>
  <c r="I478" i="17"/>
  <c r="J478" i="17" s="1"/>
  <c r="I479" i="17"/>
  <c r="J479" i="17" s="1"/>
  <c r="I480" i="17"/>
  <c r="J480" i="17" s="1"/>
  <c r="I481" i="17"/>
  <c r="J481" i="17" s="1"/>
  <c r="I482" i="17"/>
  <c r="J482" i="17" s="1"/>
  <c r="I483" i="17"/>
  <c r="J483" i="17" s="1"/>
  <c r="I484" i="17"/>
  <c r="J484" i="17" s="1"/>
  <c r="I485" i="17"/>
  <c r="J485" i="17" s="1"/>
  <c r="I486" i="17"/>
  <c r="J486" i="17" s="1"/>
  <c r="I487" i="17"/>
  <c r="J487" i="17" s="1"/>
  <c r="I488" i="17"/>
  <c r="J488" i="17" s="1"/>
  <c r="I489" i="17"/>
  <c r="J489" i="17" s="1"/>
  <c r="I490" i="17"/>
  <c r="J490" i="17" s="1"/>
  <c r="I491" i="17"/>
  <c r="J491" i="17" s="1"/>
  <c r="I492" i="17"/>
  <c r="J492" i="17" s="1"/>
  <c r="I493" i="17"/>
  <c r="J493" i="17" s="1"/>
  <c r="I494" i="17"/>
  <c r="J494" i="17" s="1"/>
  <c r="I495" i="17"/>
  <c r="J495" i="17" s="1"/>
  <c r="I496" i="17"/>
  <c r="J496" i="17" s="1"/>
  <c r="I497" i="17"/>
  <c r="J497" i="17" s="1"/>
  <c r="I498" i="17"/>
  <c r="J498" i="17" s="1"/>
  <c r="I499" i="17"/>
  <c r="J499" i="17" s="1"/>
  <c r="I500" i="17"/>
  <c r="J500" i="17" s="1"/>
  <c r="I501" i="17"/>
  <c r="J501" i="17" s="1"/>
  <c r="I502" i="17"/>
  <c r="J502" i="17" s="1"/>
  <c r="I503" i="17"/>
  <c r="J503" i="17" s="1"/>
  <c r="I504" i="17"/>
  <c r="J504" i="17" s="1"/>
  <c r="I505" i="17"/>
  <c r="J505" i="17" s="1"/>
  <c r="I506" i="17"/>
  <c r="J506" i="17" s="1"/>
  <c r="I507" i="17"/>
  <c r="J507" i="17" s="1"/>
  <c r="I508" i="17"/>
  <c r="J508" i="17" s="1"/>
  <c r="I509" i="17"/>
  <c r="J509" i="17" s="1"/>
  <c r="I510" i="17"/>
  <c r="J510" i="17" s="1"/>
  <c r="I511" i="17"/>
  <c r="J511" i="17" s="1"/>
  <c r="I512" i="17"/>
  <c r="J512" i="17" s="1"/>
  <c r="I513" i="17"/>
  <c r="J513" i="17" s="1"/>
  <c r="I514" i="17"/>
  <c r="J514" i="17" s="1"/>
  <c r="I515" i="17"/>
  <c r="J515" i="17" s="1"/>
  <c r="I516" i="17"/>
  <c r="J516" i="17" s="1"/>
  <c r="I517" i="17"/>
  <c r="J517" i="17" s="1"/>
  <c r="I518" i="17"/>
  <c r="J518" i="17" s="1"/>
  <c r="I519" i="17"/>
  <c r="J519" i="17" s="1"/>
  <c r="I520" i="17"/>
  <c r="J520" i="17" s="1"/>
  <c r="I521" i="17"/>
  <c r="J521" i="17" s="1"/>
  <c r="I522" i="17"/>
  <c r="J522" i="17" s="1"/>
  <c r="I523" i="17"/>
  <c r="J523" i="17" s="1"/>
  <c r="I524" i="17"/>
  <c r="J524" i="17" s="1"/>
  <c r="I525" i="17"/>
  <c r="J525" i="17" s="1"/>
  <c r="I526" i="17"/>
  <c r="J526" i="17" s="1"/>
  <c r="I527" i="17"/>
  <c r="J527" i="17" s="1"/>
  <c r="I528" i="17"/>
  <c r="J528" i="17" s="1"/>
  <c r="I529" i="17"/>
  <c r="J529" i="17" s="1"/>
  <c r="I530" i="17"/>
  <c r="J530" i="17" s="1"/>
  <c r="I531" i="17"/>
  <c r="J531" i="17" s="1"/>
  <c r="I532" i="17"/>
  <c r="J532" i="17" s="1"/>
  <c r="I533" i="17"/>
  <c r="J533" i="17" s="1"/>
  <c r="I534" i="17"/>
  <c r="J534" i="17" s="1"/>
  <c r="I535" i="17"/>
  <c r="J535" i="17" s="1"/>
  <c r="I536" i="17"/>
  <c r="J536" i="17" s="1"/>
  <c r="I537" i="17"/>
  <c r="J537" i="17" s="1"/>
  <c r="I538" i="17"/>
  <c r="J538" i="17" s="1"/>
  <c r="I539" i="17"/>
  <c r="J539" i="17" s="1"/>
  <c r="I540" i="17"/>
  <c r="J540" i="17" s="1"/>
  <c r="I541" i="17"/>
  <c r="J541" i="17" s="1"/>
  <c r="I542" i="17"/>
  <c r="J542" i="17" s="1"/>
  <c r="I543" i="17"/>
  <c r="J543" i="17" s="1"/>
  <c r="I544" i="17"/>
  <c r="J544" i="17" s="1"/>
  <c r="I545" i="17"/>
  <c r="J545" i="17" s="1"/>
  <c r="I546" i="17"/>
  <c r="J546" i="17" s="1"/>
  <c r="I547" i="17"/>
  <c r="J547" i="17" s="1"/>
  <c r="I548" i="17"/>
  <c r="J548" i="17" s="1"/>
  <c r="I549" i="17"/>
  <c r="J549" i="17" s="1"/>
  <c r="I550" i="17"/>
  <c r="J550" i="17" s="1"/>
  <c r="I551" i="17"/>
  <c r="J551" i="17" s="1"/>
  <c r="I552" i="17"/>
  <c r="J552" i="17" s="1"/>
  <c r="I553" i="17"/>
  <c r="J553" i="17" s="1"/>
  <c r="I554" i="17"/>
  <c r="J554" i="17" s="1"/>
  <c r="I555" i="17"/>
  <c r="J555" i="17" s="1"/>
  <c r="I556" i="17"/>
  <c r="J556" i="17" s="1"/>
  <c r="I557" i="17"/>
  <c r="J557" i="17" s="1"/>
  <c r="I558" i="17"/>
  <c r="J558" i="17" s="1"/>
  <c r="I559" i="17"/>
  <c r="J559" i="17" s="1"/>
  <c r="I560" i="17"/>
  <c r="J560" i="17" s="1"/>
  <c r="I561" i="17"/>
  <c r="J561" i="17" s="1"/>
  <c r="I562" i="17"/>
  <c r="J562" i="17" s="1"/>
  <c r="I563" i="17"/>
  <c r="J563" i="17" s="1"/>
  <c r="I564" i="17"/>
  <c r="J564" i="17" s="1"/>
  <c r="I565" i="17"/>
  <c r="J565" i="17" s="1"/>
  <c r="I566" i="17"/>
  <c r="J566" i="17" s="1"/>
  <c r="I567" i="17"/>
  <c r="J567" i="17" s="1"/>
  <c r="I568" i="17"/>
  <c r="J568" i="17" s="1"/>
  <c r="I569" i="17"/>
  <c r="J569" i="17" s="1"/>
  <c r="I570" i="17"/>
  <c r="J570" i="17" s="1"/>
  <c r="I571" i="17"/>
  <c r="J571" i="17" s="1"/>
  <c r="I572" i="17"/>
  <c r="J572" i="17" s="1"/>
  <c r="I573" i="17"/>
  <c r="J573" i="17" s="1"/>
  <c r="I574" i="17"/>
  <c r="J574" i="17" s="1"/>
  <c r="I575" i="17"/>
  <c r="J575" i="17" s="1"/>
  <c r="I576" i="17"/>
  <c r="J576" i="17" s="1"/>
  <c r="I577" i="17"/>
  <c r="J577" i="17" s="1"/>
  <c r="I578" i="17"/>
  <c r="J578" i="17" s="1"/>
  <c r="I579" i="17"/>
  <c r="J579" i="17" s="1"/>
  <c r="I580" i="17"/>
  <c r="J580" i="17" s="1"/>
  <c r="I581" i="17"/>
  <c r="J581" i="17" s="1"/>
  <c r="I582" i="17"/>
  <c r="J582" i="17" s="1"/>
  <c r="I583" i="17"/>
  <c r="J583" i="17" s="1"/>
  <c r="I584" i="17"/>
  <c r="J584" i="17" s="1"/>
  <c r="I585" i="17"/>
  <c r="J585" i="17" s="1"/>
  <c r="I586" i="17"/>
  <c r="J586" i="17" s="1"/>
  <c r="I587" i="17"/>
  <c r="J587" i="17" s="1"/>
  <c r="I588" i="17"/>
  <c r="J588" i="17" s="1"/>
  <c r="I589" i="17"/>
  <c r="J589" i="17" s="1"/>
  <c r="I590" i="17"/>
  <c r="J590" i="17" s="1"/>
  <c r="I591" i="17"/>
  <c r="J591" i="17" s="1"/>
  <c r="I592" i="17"/>
  <c r="J592" i="17" s="1"/>
  <c r="I593" i="17"/>
  <c r="J593" i="17" s="1"/>
  <c r="I594" i="17"/>
  <c r="J594" i="17" s="1"/>
  <c r="I595" i="17"/>
  <c r="J595" i="17" s="1"/>
  <c r="I596" i="17"/>
  <c r="J596" i="17" s="1"/>
  <c r="I597" i="17"/>
  <c r="J597" i="17" s="1"/>
  <c r="I598" i="17"/>
  <c r="J598" i="17" s="1"/>
  <c r="I599" i="17"/>
  <c r="J599" i="17" s="1"/>
  <c r="I600" i="17"/>
  <c r="J600" i="17" s="1"/>
  <c r="I601" i="17"/>
  <c r="J601" i="17" s="1"/>
  <c r="I602" i="17"/>
  <c r="J602" i="17" s="1"/>
  <c r="I603" i="17"/>
  <c r="J603" i="17" s="1"/>
  <c r="I604" i="17"/>
  <c r="J604" i="17" s="1"/>
  <c r="I605" i="17"/>
  <c r="J605" i="17" s="1"/>
  <c r="I606" i="17"/>
  <c r="J606" i="17" s="1"/>
  <c r="I607" i="17"/>
  <c r="J607" i="17" s="1"/>
  <c r="I608" i="17"/>
  <c r="J608" i="17" s="1"/>
  <c r="I609" i="17"/>
  <c r="J609" i="17" s="1"/>
  <c r="I610" i="17"/>
  <c r="J610" i="17" s="1"/>
  <c r="I611" i="17"/>
  <c r="J611" i="17" s="1"/>
  <c r="I612" i="17"/>
  <c r="J612" i="17" s="1"/>
  <c r="I613" i="17"/>
  <c r="J613" i="17" s="1"/>
  <c r="I614" i="17"/>
  <c r="J614" i="17" s="1"/>
  <c r="I615" i="17"/>
  <c r="J615" i="17" s="1"/>
  <c r="I616" i="17"/>
  <c r="J616" i="17" s="1"/>
  <c r="I617" i="17"/>
  <c r="J617" i="17" s="1"/>
  <c r="I618" i="17"/>
  <c r="J618" i="17" s="1"/>
  <c r="I619" i="17"/>
  <c r="J619" i="17" s="1"/>
  <c r="I620" i="17"/>
  <c r="J620" i="17" s="1"/>
  <c r="I621" i="17"/>
  <c r="J621" i="17" s="1"/>
  <c r="I622" i="17"/>
  <c r="J622" i="17" s="1"/>
  <c r="I623" i="17"/>
  <c r="J623" i="17" s="1"/>
  <c r="I624" i="17"/>
  <c r="J624" i="17" s="1"/>
  <c r="I625" i="17"/>
  <c r="J625" i="17" s="1"/>
  <c r="I626" i="17"/>
  <c r="J626" i="17" s="1"/>
  <c r="I627" i="17"/>
  <c r="J627" i="17" s="1"/>
  <c r="I628" i="17"/>
  <c r="J628" i="17" s="1"/>
  <c r="I629" i="17"/>
  <c r="J629" i="17" s="1"/>
  <c r="I630" i="17"/>
  <c r="J630" i="17" s="1"/>
  <c r="I631" i="17"/>
  <c r="J631" i="17" s="1"/>
  <c r="I632" i="17"/>
  <c r="J632" i="17" s="1"/>
  <c r="I633" i="17"/>
  <c r="J633" i="17" s="1"/>
  <c r="I634" i="17"/>
  <c r="J634" i="17" s="1"/>
  <c r="I635" i="17"/>
  <c r="J635" i="17" s="1"/>
  <c r="I636" i="17"/>
  <c r="J636" i="17" s="1"/>
  <c r="I637" i="17"/>
  <c r="J637" i="17" s="1"/>
  <c r="I638" i="17"/>
  <c r="J638" i="17" s="1"/>
  <c r="I639" i="17"/>
  <c r="J639" i="17" s="1"/>
  <c r="I640" i="17"/>
  <c r="J640" i="17" s="1"/>
  <c r="I641" i="17"/>
  <c r="J641" i="17" s="1"/>
  <c r="I642" i="17"/>
  <c r="J642" i="17" s="1"/>
  <c r="I643" i="17"/>
  <c r="J643" i="17" s="1"/>
  <c r="I644" i="17"/>
  <c r="J644" i="17" s="1"/>
  <c r="I645" i="17"/>
  <c r="J645" i="17" s="1"/>
  <c r="I646" i="17"/>
  <c r="J646" i="17" s="1"/>
  <c r="I647" i="17"/>
  <c r="J647" i="17" s="1"/>
  <c r="I648" i="17"/>
  <c r="J648" i="17" s="1"/>
  <c r="I649" i="17"/>
  <c r="J649" i="17" s="1"/>
  <c r="I650" i="17"/>
  <c r="J650" i="17" s="1"/>
  <c r="I651" i="17"/>
  <c r="J651" i="17" s="1"/>
  <c r="I652" i="17"/>
  <c r="J652" i="17" s="1"/>
  <c r="I653" i="17"/>
  <c r="J653" i="17" s="1"/>
  <c r="I654" i="17"/>
  <c r="J654" i="17" s="1"/>
  <c r="I655" i="17"/>
  <c r="J655" i="17" s="1"/>
  <c r="I656" i="17"/>
  <c r="J656" i="17" s="1"/>
  <c r="I657" i="17"/>
  <c r="J657" i="17" s="1"/>
  <c r="I658" i="17"/>
  <c r="J658" i="17" s="1"/>
  <c r="I659" i="17"/>
  <c r="J659" i="17" s="1"/>
  <c r="I660" i="17"/>
  <c r="J660" i="17" s="1"/>
  <c r="I661" i="17"/>
  <c r="J661" i="17" s="1"/>
  <c r="I662" i="17"/>
  <c r="J662" i="17" s="1"/>
  <c r="I663" i="17"/>
  <c r="J663" i="17" s="1"/>
  <c r="I664" i="17"/>
  <c r="J664" i="17" s="1"/>
  <c r="I665" i="17"/>
  <c r="J665" i="17" s="1"/>
  <c r="I666" i="17"/>
  <c r="J666" i="17" s="1"/>
  <c r="I667" i="17"/>
  <c r="J667" i="17" s="1"/>
  <c r="I668" i="17"/>
  <c r="J668" i="17" s="1"/>
  <c r="I669" i="17"/>
  <c r="J669" i="17" s="1"/>
  <c r="I670" i="17"/>
  <c r="J670" i="17" s="1"/>
  <c r="I671" i="17"/>
  <c r="J671" i="17" s="1"/>
  <c r="I672" i="17"/>
  <c r="J672" i="17" s="1"/>
  <c r="I673" i="17"/>
  <c r="J673" i="17" s="1"/>
  <c r="I674" i="17"/>
  <c r="J674" i="17" s="1"/>
  <c r="I675" i="17"/>
  <c r="J675" i="17" s="1"/>
  <c r="I676" i="17"/>
  <c r="J676" i="17" s="1"/>
  <c r="I677" i="17"/>
  <c r="J677" i="17" s="1"/>
  <c r="I678" i="17"/>
  <c r="J678" i="17" s="1"/>
  <c r="I679" i="17"/>
  <c r="J679" i="17" s="1"/>
  <c r="I680" i="17"/>
  <c r="J680" i="17" s="1"/>
  <c r="I681" i="17"/>
  <c r="J681" i="17" s="1"/>
  <c r="I682" i="17"/>
  <c r="J682" i="17" s="1"/>
  <c r="I683" i="17"/>
  <c r="J683" i="17" s="1"/>
  <c r="I684" i="17"/>
  <c r="J684" i="17" s="1"/>
  <c r="I685" i="17"/>
  <c r="J685" i="17" s="1"/>
  <c r="I686" i="17"/>
  <c r="J686" i="17" s="1"/>
  <c r="I687" i="17"/>
  <c r="J687" i="17" s="1"/>
  <c r="I688" i="17"/>
  <c r="J688" i="17" s="1"/>
  <c r="I689" i="17"/>
  <c r="J689" i="17" s="1"/>
  <c r="I690" i="17"/>
  <c r="J690" i="17" s="1"/>
  <c r="I691" i="17"/>
  <c r="J691" i="17" s="1"/>
  <c r="I692" i="17"/>
  <c r="J692" i="17" s="1"/>
  <c r="I693" i="17"/>
  <c r="J693" i="17" s="1"/>
  <c r="I694" i="17"/>
  <c r="J694" i="17" s="1"/>
  <c r="I695" i="17"/>
  <c r="J695" i="17" s="1"/>
  <c r="I696" i="17"/>
  <c r="J696" i="17" s="1"/>
  <c r="I697" i="17"/>
  <c r="J697" i="17" s="1"/>
  <c r="I698" i="17"/>
  <c r="J698" i="17" s="1"/>
  <c r="I699" i="17"/>
  <c r="J699" i="17" s="1"/>
  <c r="I700" i="17"/>
  <c r="J700" i="17" s="1"/>
  <c r="I701" i="17"/>
  <c r="J701" i="17" s="1"/>
  <c r="I702" i="17"/>
  <c r="J702" i="17" s="1"/>
  <c r="I703" i="17"/>
  <c r="J703" i="17" s="1"/>
  <c r="I704" i="17"/>
  <c r="J704" i="17" s="1"/>
  <c r="I705" i="17"/>
  <c r="J705" i="17" s="1"/>
  <c r="I706" i="17"/>
  <c r="J706" i="17" s="1"/>
  <c r="I707" i="17"/>
  <c r="J707" i="17" s="1"/>
  <c r="I708" i="17"/>
  <c r="J708" i="17" s="1"/>
  <c r="I709" i="17"/>
  <c r="J709" i="17" s="1"/>
  <c r="I710" i="17"/>
  <c r="J710" i="17" s="1"/>
  <c r="I711" i="17"/>
  <c r="J711" i="17" s="1"/>
  <c r="I712" i="17"/>
  <c r="J712" i="17" s="1"/>
  <c r="I713" i="17"/>
  <c r="J713" i="17" s="1"/>
  <c r="I714" i="17"/>
  <c r="J714" i="17" s="1"/>
  <c r="I715" i="17"/>
  <c r="J715" i="17" s="1"/>
  <c r="I716" i="17"/>
  <c r="J716" i="17" s="1"/>
  <c r="I717" i="17"/>
  <c r="J717" i="17" s="1"/>
  <c r="I718" i="17"/>
  <c r="J718" i="17" s="1"/>
  <c r="I719" i="17"/>
  <c r="J719" i="17" s="1"/>
  <c r="I720" i="17"/>
  <c r="J720" i="17" s="1"/>
  <c r="I721" i="17"/>
  <c r="J721" i="17" s="1"/>
  <c r="I722" i="17"/>
  <c r="J722" i="17" s="1"/>
  <c r="I723" i="17"/>
  <c r="J723" i="17" s="1"/>
  <c r="I724" i="17"/>
  <c r="J724" i="17" s="1"/>
  <c r="I725" i="17"/>
  <c r="J725" i="17" s="1"/>
  <c r="I726" i="17"/>
  <c r="J726" i="17" s="1"/>
  <c r="I727" i="17"/>
  <c r="J727" i="17" s="1"/>
  <c r="I728" i="17"/>
  <c r="J728" i="17" s="1"/>
  <c r="I729" i="17"/>
  <c r="J729" i="17" s="1"/>
  <c r="I730" i="17"/>
  <c r="J730" i="17" s="1"/>
  <c r="I731" i="17"/>
  <c r="J731" i="17" s="1"/>
  <c r="I732" i="17"/>
  <c r="J732" i="17" s="1"/>
  <c r="I733" i="17"/>
  <c r="J733" i="17" s="1"/>
  <c r="I734" i="17"/>
  <c r="J734" i="17" s="1"/>
  <c r="I735" i="17"/>
  <c r="J735" i="17" s="1"/>
  <c r="I736" i="17"/>
  <c r="J736" i="17" s="1"/>
  <c r="I737" i="17"/>
  <c r="J737" i="17" s="1"/>
  <c r="I738" i="17"/>
  <c r="J738" i="17" s="1"/>
  <c r="I739" i="17"/>
  <c r="J739" i="17" s="1"/>
  <c r="I740" i="17"/>
  <c r="J740" i="17" s="1"/>
  <c r="I741" i="17"/>
  <c r="J741" i="17" s="1"/>
  <c r="I742" i="17"/>
  <c r="J742" i="17" s="1"/>
  <c r="I743" i="17"/>
  <c r="J743" i="17" s="1"/>
  <c r="I744" i="17"/>
  <c r="J744" i="17" s="1"/>
  <c r="I745" i="17"/>
  <c r="J745" i="17" s="1"/>
  <c r="I746" i="17"/>
  <c r="J746" i="17" s="1"/>
  <c r="I747" i="17"/>
  <c r="J747" i="17" s="1"/>
  <c r="I748" i="17"/>
  <c r="J748" i="17" s="1"/>
  <c r="I749" i="17"/>
  <c r="J749" i="17" s="1"/>
  <c r="I750" i="17"/>
  <c r="J750" i="17" s="1"/>
  <c r="I751" i="17"/>
  <c r="J751" i="17" s="1"/>
  <c r="I752" i="17"/>
  <c r="J752" i="17" s="1"/>
  <c r="I753" i="17"/>
  <c r="J753" i="17" s="1"/>
  <c r="I754" i="17"/>
  <c r="J754" i="17" s="1"/>
  <c r="I755" i="17"/>
  <c r="J755" i="17" s="1"/>
  <c r="I756" i="17"/>
  <c r="J756" i="17" s="1"/>
  <c r="I757" i="17"/>
  <c r="J757" i="17" s="1"/>
  <c r="I758" i="17"/>
  <c r="J758" i="17" s="1"/>
  <c r="I759" i="17"/>
  <c r="J759" i="17" s="1"/>
  <c r="I760" i="17"/>
  <c r="J760" i="17" s="1"/>
  <c r="I761" i="17"/>
  <c r="J761" i="17" s="1"/>
  <c r="I762" i="17"/>
  <c r="J762" i="17" s="1"/>
  <c r="I763" i="17"/>
  <c r="J763" i="17" s="1"/>
  <c r="I764" i="17"/>
  <c r="J764" i="17" s="1"/>
  <c r="I765" i="17"/>
  <c r="J765" i="17" s="1"/>
  <c r="I766" i="17"/>
  <c r="J766" i="17" s="1"/>
  <c r="I767" i="17"/>
  <c r="J767" i="17" s="1"/>
  <c r="I768" i="17"/>
  <c r="J768" i="17" s="1"/>
  <c r="I769" i="17"/>
  <c r="J769" i="17" s="1"/>
  <c r="I770" i="17"/>
  <c r="J770" i="17" s="1"/>
  <c r="I771" i="17"/>
  <c r="J771" i="17" s="1"/>
  <c r="I772" i="17"/>
  <c r="J772" i="17" s="1"/>
  <c r="I773" i="17"/>
  <c r="J773" i="17" s="1"/>
  <c r="I774" i="17"/>
  <c r="J774" i="17" s="1"/>
  <c r="I775" i="17"/>
  <c r="J775" i="17" s="1"/>
  <c r="I776" i="17"/>
  <c r="J776" i="17" s="1"/>
  <c r="I777" i="17"/>
  <c r="J777" i="17" s="1"/>
  <c r="I778" i="17"/>
  <c r="J778" i="17" s="1"/>
  <c r="I779" i="17"/>
  <c r="J779" i="17" s="1"/>
  <c r="I780" i="17"/>
  <c r="J780" i="17" s="1"/>
  <c r="I781" i="17"/>
  <c r="J781" i="17" s="1"/>
  <c r="I782" i="17"/>
  <c r="J782" i="17" s="1"/>
  <c r="I783" i="17"/>
  <c r="J783" i="17" s="1"/>
  <c r="I784" i="17"/>
  <c r="J784" i="17" s="1"/>
  <c r="I785" i="17"/>
  <c r="J785" i="17" s="1"/>
  <c r="I786" i="17"/>
  <c r="J786" i="17" s="1"/>
  <c r="I787" i="17"/>
  <c r="J787" i="17" s="1"/>
  <c r="I788" i="17"/>
  <c r="J788" i="17" s="1"/>
  <c r="I789" i="17"/>
  <c r="J789" i="17" s="1"/>
  <c r="I790" i="17"/>
  <c r="J790" i="17" s="1"/>
  <c r="I791" i="17"/>
  <c r="J791" i="17" s="1"/>
  <c r="I792" i="17"/>
  <c r="J792" i="17" s="1"/>
  <c r="I793" i="17"/>
  <c r="J793" i="17" s="1"/>
  <c r="I794" i="17"/>
  <c r="J794" i="17" s="1"/>
  <c r="I795" i="17"/>
  <c r="J795" i="17" s="1"/>
  <c r="I796" i="17"/>
  <c r="J796" i="17" s="1"/>
  <c r="I797" i="17"/>
  <c r="J797" i="17" s="1"/>
  <c r="I798" i="17"/>
  <c r="J798" i="17" s="1"/>
  <c r="I799" i="17"/>
  <c r="J799" i="17" s="1"/>
  <c r="I800" i="17"/>
  <c r="J800" i="17" s="1"/>
  <c r="I801" i="17"/>
  <c r="J801" i="17" s="1"/>
  <c r="I802" i="17"/>
  <c r="J802" i="17" s="1"/>
  <c r="I803" i="17"/>
  <c r="J803" i="17" s="1"/>
  <c r="I804" i="17"/>
  <c r="J804" i="17" s="1"/>
  <c r="I805" i="17"/>
  <c r="J805" i="17" s="1"/>
  <c r="I806" i="17"/>
  <c r="J806" i="17" s="1"/>
  <c r="I807" i="17"/>
  <c r="J807" i="17" s="1"/>
  <c r="I808" i="17"/>
  <c r="J808" i="17" s="1"/>
  <c r="I809" i="17"/>
  <c r="J809" i="17" s="1"/>
  <c r="I810" i="17"/>
  <c r="J810" i="17" s="1"/>
  <c r="I811" i="17"/>
  <c r="J811" i="17" s="1"/>
  <c r="I812" i="17"/>
  <c r="J812" i="17" s="1"/>
  <c r="I813" i="17"/>
  <c r="J813" i="17" s="1"/>
  <c r="I814" i="17"/>
  <c r="J814" i="17" s="1"/>
  <c r="I815" i="17"/>
  <c r="J815" i="17" s="1"/>
  <c r="I816" i="17"/>
  <c r="J816" i="17" s="1"/>
  <c r="I817" i="17"/>
  <c r="J817" i="17" s="1"/>
  <c r="I818" i="17"/>
  <c r="J818" i="17" s="1"/>
  <c r="I819" i="17"/>
  <c r="J819" i="17" s="1"/>
  <c r="I820" i="17"/>
  <c r="J820" i="17" s="1"/>
  <c r="I821" i="17"/>
  <c r="J821" i="17" s="1"/>
  <c r="I822" i="17"/>
  <c r="J822" i="17" s="1"/>
  <c r="I823" i="17"/>
  <c r="J823" i="17" s="1"/>
  <c r="I824" i="17"/>
  <c r="J824" i="17" s="1"/>
  <c r="I825" i="17"/>
  <c r="J825" i="17" s="1"/>
  <c r="I826" i="17"/>
  <c r="J826" i="17" s="1"/>
  <c r="I827" i="17"/>
  <c r="J827" i="17" s="1"/>
  <c r="I828" i="17"/>
  <c r="J828" i="17" s="1"/>
  <c r="I829" i="17"/>
  <c r="J829" i="17" s="1"/>
  <c r="I830" i="17"/>
  <c r="J830" i="17" s="1"/>
  <c r="I831" i="17"/>
  <c r="J831" i="17" s="1"/>
  <c r="I832" i="17"/>
  <c r="J832" i="17" s="1"/>
  <c r="I833" i="17"/>
  <c r="J833" i="17" s="1"/>
  <c r="I834" i="17"/>
  <c r="J834" i="17" s="1"/>
  <c r="I835" i="17"/>
  <c r="J835" i="17" s="1"/>
  <c r="I836" i="17"/>
  <c r="J836" i="17" s="1"/>
  <c r="I837" i="17"/>
  <c r="J837" i="17" s="1"/>
  <c r="I838" i="17"/>
  <c r="J838" i="17" s="1"/>
  <c r="I839" i="17"/>
  <c r="J839" i="17" s="1"/>
  <c r="I840" i="17"/>
  <c r="J840" i="17" s="1"/>
  <c r="I841" i="17"/>
  <c r="J841" i="17" s="1"/>
  <c r="I842" i="17"/>
  <c r="J842" i="17" s="1"/>
  <c r="I843" i="17"/>
  <c r="J843" i="17" s="1"/>
  <c r="I844" i="17"/>
  <c r="J844" i="17" s="1"/>
  <c r="I845" i="17"/>
  <c r="J845" i="17" s="1"/>
  <c r="I846" i="17"/>
  <c r="J846" i="17" s="1"/>
  <c r="I847" i="17"/>
  <c r="J847" i="17" s="1"/>
  <c r="I848" i="17"/>
  <c r="J848" i="17" s="1"/>
  <c r="I849" i="17"/>
  <c r="J849" i="17" s="1"/>
  <c r="I850" i="17"/>
  <c r="J850" i="17" s="1"/>
  <c r="I851" i="17"/>
  <c r="J851" i="17" s="1"/>
  <c r="I852" i="17"/>
  <c r="J852" i="17" s="1"/>
  <c r="I853" i="17"/>
  <c r="J853" i="17" s="1"/>
  <c r="I854" i="17"/>
  <c r="J854" i="17" s="1"/>
  <c r="I855" i="17"/>
  <c r="J855" i="17" s="1"/>
  <c r="I856" i="17"/>
  <c r="J856" i="17" s="1"/>
  <c r="I857" i="17"/>
  <c r="J857" i="17" s="1"/>
  <c r="I858" i="17"/>
  <c r="J858" i="17" s="1"/>
  <c r="I859" i="17"/>
  <c r="J859" i="17" s="1"/>
  <c r="I860" i="17"/>
  <c r="J860" i="17" s="1"/>
  <c r="I861" i="17"/>
  <c r="J861" i="17" s="1"/>
  <c r="I862" i="17"/>
  <c r="J862" i="17" s="1"/>
  <c r="I863" i="17"/>
  <c r="J863" i="17" s="1"/>
  <c r="I864" i="17"/>
  <c r="J864" i="17" s="1"/>
  <c r="I865" i="17"/>
  <c r="J865" i="17" s="1"/>
  <c r="I866" i="17"/>
  <c r="J866" i="17" s="1"/>
  <c r="I867" i="17"/>
  <c r="J867" i="17" s="1"/>
  <c r="I868" i="17"/>
  <c r="J868" i="17" s="1"/>
  <c r="I869" i="17"/>
  <c r="J869" i="17" s="1"/>
  <c r="I870" i="17"/>
  <c r="J870" i="17" s="1"/>
  <c r="I871" i="17"/>
  <c r="J871" i="17" s="1"/>
  <c r="I872" i="17"/>
  <c r="J872" i="17" s="1"/>
  <c r="I873" i="17"/>
  <c r="J873" i="17" s="1"/>
  <c r="I874" i="17"/>
  <c r="J874" i="17" s="1"/>
  <c r="I875" i="17"/>
  <c r="J875" i="17" s="1"/>
  <c r="I876" i="17"/>
  <c r="J876" i="17" s="1"/>
  <c r="I877" i="17"/>
  <c r="J877" i="17" s="1"/>
  <c r="I878" i="17"/>
  <c r="J878" i="17" s="1"/>
  <c r="I879" i="17"/>
  <c r="J879" i="17" s="1"/>
  <c r="I880" i="17"/>
  <c r="J880" i="17" s="1"/>
  <c r="I881" i="17"/>
  <c r="J881" i="17" s="1"/>
  <c r="I882" i="17"/>
  <c r="J882" i="17" s="1"/>
  <c r="I883" i="17"/>
  <c r="J883" i="17" s="1"/>
  <c r="I884" i="17"/>
  <c r="J884" i="17" s="1"/>
  <c r="I885" i="17"/>
  <c r="J885" i="17" s="1"/>
  <c r="I886" i="17"/>
  <c r="J886" i="17" s="1"/>
  <c r="I887" i="17"/>
  <c r="J887" i="17" s="1"/>
  <c r="I888" i="17"/>
  <c r="J888" i="17" s="1"/>
  <c r="I889" i="17"/>
  <c r="J889" i="17" s="1"/>
  <c r="I890" i="17"/>
  <c r="J890" i="17" s="1"/>
  <c r="I891" i="17"/>
  <c r="J891" i="17" s="1"/>
  <c r="I892" i="17"/>
  <c r="J892" i="17" s="1"/>
  <c r="I893" i="17"/>
  <c r="J893" i="17" s="1"/>
  <c r="I894" i="17"/>
  <c r="J894" i="17" s="1"/>
  <c r="I895" i="17"/>
  <c r="J895" i="17" s="1"/>
  <c r="I896" i="17"/>
  <c r="J896" i="17" s="1"/>
  <c r="I897" i="17"/>
  <c r="J897" i="17" s="1"/>
  <c r="I898" i="17"/>
  <c r="J898" i="17" s="1"/>
  <c r="I899" i="17"/>
  <c r="J899" i="17" s="1"/>
  <c r="I900" i="17"/>
  <c r="J900" i="17" s="1"/>
  <c r="I901" i="17"/>
  <c r="J901" i="17" s="1"/>
  <c r="I902" i="17"/>
  <c r="J902" i="17" s="1"/>
  <c r="I903" i="17"/>
  <c r="J903" i="17" s="1"/>
  <c r="I904" i="17"/>
  <c r="J904" i="17" s="1"/>
  <c r="I905" i="17"/>
  <c r="J905" i="17" s="1"/>
  <c r="I906" i="17"/>
  <c r="J906" i="17" s="1"/>
  <c r="I907" i="17"/>
  <c r="J907" i="17" s="1"/>
  <c r="I908" i="17"/>
  <c r="J908" i="17" s="1"/>
  <c r="I909" i="17"/>
  <c r="J909" i="17" s="1"/>
  <c r="I910" i="17"/>
  <c r="J910" i="17" s="1"/>
  <c r="I911" i="17"/>
  <c r="J911" i="17" s="1"/>
  <c r="I912" i="17"/>
  <c r="J912" i="17" s="1"/>
  <c r="I913" i="17"/>
  <c r="J913" i="17" s="1"/>
  <c r="I914" i="17"/>
  <c r="J914" i="17" s="1"/>
  <c r="I915" i="17"/>
  <c r="J915" i="17" s="1"/>
  <c r="I916" i="17"/>
  <c r="J916" i="17" s="1"/>
  <c r="I917" i="17"/>
  <c r="J917" i="17" s="1"/>
  <c r="I918" i="17"/>
  <c r="J918" i="17" s="1"/>
  <c r="I919" i="17"/>
  <c r="J919" i="17" s="1"/>
  <c r="I920" i="17"/>
  <c r="J920" i="17" s="1"/>
  <c r="I921" i="17"/>
  <c r="J921" i="17" s="1"/>
  <c r="I922" i="17"/>
  <c r="J922" i="17" s="1"/>
  <c r="I923" i="17"/>
  <c r="J923" i="17" s="1"/>
  <c r="I924" i="17"/>
  <c r="J924" i="17" s="1"/>
  <c r="I925" i="17"/>
  <c r="J925" i="17" s="1"/>
  <c r="I926" i="17"/>
  <c r="J926" i="17" s="1"/>
  <c r="I927" i="17"/>
  <c r="J927" i="17" s="1"/>
  <c r="I928" i="17"/>
  <c r="J928" i="17" s="1"/>
  <c r="I929" i="17"/>
  <c r="J929" i="17" s="1"/>
  <c r="I930" i="17"/>
  <c r="J930" i="17" s="1"/>
  <c r="I931" i="17"/>
  <c r="J931" i="17" s="1"/>
  <c r="I932" i="17"/>
  <c r="J932" i="17" s="1"/>
  <c r="I933" i="17"/>
  <c r="J933" i="17" s="1"/>
  <c r="I934" i="17"/>
  <c r="J934" i="17" s="1"/>
  <c r="I935" i="17"/>
  <c r="J935" i="17" s="1"/>
  <c r="I936" i="17"/>
  <c r="J936" i="17" s="1"/>
  <c r="I937" i="17"/>
  <c r="J937" i="17" s="1"/>
  <c r="I938" i="17"/>
  <c r="J938" i="17" s="1"/>
  <c r="I939" i="17"/>
  <c r="J939" i="17" s="1"/>
  <c r="I940" i="17"/>
  <c r="J940" i="17" s="1"/>
  <c r="I941" i="17"/>
  <c r="J941" i="17" s="1"/>
  <c r="I942" i="17"/>
  <c r="J942" i="17" s="1"/>
  <c r="I943" i="17"/>
  <c r="J943" i="17" s="1"/>
  <c r="I944" i="17"/>
  <c r="J944" i="17" s="1"/>
  <c r="I945" i="17"/>
  <c r="J945" i="17" s="1"/>
  <c r="I946" i="17"/>
  <c r="J946" i="17" s="1"/>
  <c r="I947" i="17"/>
  <c r="J947" i="17" s="1"/>
  <c r="I948" i="17"/>
  <c r="J948" i="17" s="1"/>
  <c r="I949" i="17"/>
  <c r="J949" i="17" s="1"/>
  <c r="I950" i="17"/>
  <c r="J950" i="17" s="1"/>
  <c r="I951" i="17"/>
  <c r="J951" i="17" s="1"/>
  <c r="I952" i="17"/>
  <c r="J952" i="17" s="1"/>
  <c r="I953" i="17"/>
  <c r="J953" i="17" s="1"/>
  <c r="I954" i="17"/>
  <c r="J954" i="17" s="1"/>
  <c r="I955" i="17"/>
  <c r="J955" i="17" s="1"/>
  <c r="I956" i="17"/>
  <c r="J956" i="17" s="1"/>
  <c r="I957" i="17"/>
  <c r="J957" i="17" s="1"/>
  <c r="I958" i="17"/>
  <c r="J958" i="17" s="1"/>
  <c r="I959" i="17"/>
  <c r="J959" i="17" s="1"/>
  <c r="I960" i="17"/>
  <c r="J960" i="17" s="1"/>
  <c r="I961" i="17"/>
  <c r="J961" i="17" s="1"/>
  <c r="I962" i="17"/>
  <c r="J962" i="17" s="1"/>
  <c r="I963" i="17"/>
  <c r="J963" i="17" s="1"/>
  <c r="I964" i="17"/>
  <c r="J964" i="17" s="1"/>
  <c r="I965" i="17"/>
  <c r="J965" i="17" s="1"/>
  <c r="I966" i="17"/>
  <c r="J966" i="17" s="1"/>
  <c r="I967" i="17"/>
  <c r="J967" i="17" s="1"/>
  <c r="I968" i="17"/>
  <c r="J968" i="17" s="1"/>
  <c r="I969" i="17"/>
  <c r="J969" i="17" s="1"/>
  <c r="I970" i="17"/>
  <c r="J970" i="17" s="1"/>
  <c r="I971" i="17"/>
  <c r="J971" i="17" s="1"/>
  <c r="I972" i="17"/>
  <c r="J972" i="17" s="1"/>
  <c r="I973" i="17"/>
  <c r="J973" i="17" s="1"/>
  <c r="I974" i="17"/>
  <c r="J974" i="17" s="1"/>
  <c r="I975" i="17"/>
  <c r="J975" i="17" s="1"/>
  <c r="I976" i="17"/>
  <c r="J976" i="17" s="1"/>
  <c r="I977" i="17"/>
  <c r="J977" i="17" s="1"/>
  <c r="I978" i="17"/>
  <c r="J978" i="17" s="1"/>
  <c r="I979" i="17"/>
  <c r="J979" i="17" s="1"/>
  <c r="I980" i="17"/>
  <c r="J980" i="17" s="1"/>
  <c r="I981" i="17"/>
  <c r="J981" i="17" s="1"/>
  <c r="I982" i="17"/>
  <c r="J982" i="17" s="1"/>
  <c r="I983" i="17"/>
  <c r="J983" i="17" s="1"/>
  <c r="I984" i="17"/>
  <c r="J984" i="17" s="1"/>
  <c r="I985" i="17"/>
  <c r="J985" i="17" s="1"/>
  <c r="I986" i="17"/>
  <c r="J986" i="17" s="1"/>
  <c r="I987" i="17"/>
  <c r="J987" i="17" s="1"/>
  <c r="I988" i="17"/>
  <c r="J988" i="17" s="1"/>
  <c r="I989" i="17"/>
  <c r="J989" i="17" s="1"/>
  <c r="I990" i="17"/>
  <c r="J990" i="17" s="1"/>
  <c r="I991" i="17"/>
  <c r="J991" i="17" s="1"/>
  <c r="I992" i="17"/>
  <c r="J992" i="17" s="1"/>
  <c r="I993" i="17"/>
  <c r="J993" i="17" s="1"/>
  <c r="I994" i="17"/>
  <c r="J994" i="17" s="1"/>
  <c r="I995" i="17"/>
  <c r="J995" i="17" s="1"/>
  <c r="I996" i="17"/>
  <c r="J996" i="17" s="1"/>
  <c r="I997" i="17"/>
  <c r="J997" i="17" s="1"/>
  <c r="I998" i="17"/>
  <c r="J998" i="17" s="1"/>
  <c r="I999" i="17"/>
  <c r="J999" i="17" s="1"/>
  <c r="I1000" i="17"/>
  <c r="J1000" i="17" s="1"/>
  <c r="J228" i="17"/>
  <c r="J229" i="17"/>
  <c r="J230" i="17"/>
  <c r="J231" i="17"/>
  <c r="J232" i="17"/>
  <c r="J233" i="17"/>
  <c r="J234" i="17"/>
  <c r="J235" i="17"/>
  <c r="J236" i="17"/>
  <c r="J237" i="17"/>
  <c r="J238" i="17"/>
  <c r="J239" i="17"/>
  <c r="J240" i="17"/>
  <c r="J241" i="17"/>
  <c r="J242" i="17"/>
  <c r="J243" i="17"/>
  <c r="J244" i="17"/>
  <c r="J245" i="17"/>
  <c r="J246" i="17"/>
  <c r="J247" i="17"/>
  <c r="J248" i="17"/>
  <c r="J249" i="17"/>
  <c r="J250" i="17"/>
  <c r="J251" i="17"/>
  <c r="J252" i="17"/>
  <c r="J253" i="17"/>
  <c r="J254" i="17"/>
  <c r="J255" i="17"/>
  <c r="J256" i="17"/>
  <c r="J257" i="17"/>
  <c r="J258" i="17"/>
  <c r="J259" i="17"/>
  <c r="J260" i="17"/>
  <c r="J261" i="17"/>
  <c r="J262" i="17"/>
  <c r="J263" i="17"/>
  <c r="J264" i="17"/>
  <c r="J265" i="17"/>
  <c r="J266" i="17"/>
  <c r="J267" i="17"/>
  <c r="J268" i="17"/>
  <c r="J269" i="17"/>
  <c r="J270" i="17"/>
  <c r="J271" i="17"/>
  <c r="J272" i="17"/>
  <c r="J273" i="17"/>
  <c r="J274" i="17"/>
  <c r="J275" i="17"/>
  <c r="J276" i="17"/>
  <c r="J277" i="17"/>
  <c r="J278" i="17"/>
  <c r="J279" i="17"/>
  <c r="J280" i="17"/>
  <c r="J281" i="17"/>
  <c r="J282" i="17"/>
  <c r="J283" i="17"/>
  <c r="J284" i="17"/>
  <c r="J285" i="17"/>
  <c r="J286" i="17"/>
  <c r="J287" i="17"/>
  <c r="J288" i="17"/>
  <c r="J289" i="17"/>
  <c r="J290" i="17"/>
  <c r="J291" i="17"/>
  <c r="J292" i="17"/>
  <c r="J293" i="17"/>
  <c r="J294" i="17"/>
  <c r="J295" i="17"/>
  <c r="J296" i="17"/>
  <c r="J297" i="17"/>
  <c r="J298" i="17"/>
  <c r="J299" i="17"/>
  <c r="J300" i="17"/>
  <c r="J301" i="17"/>
  <c r="J302" i="17"/>
  <c r="J303" i="17"/>
  <c r="J304" i="17"/>
  <c r="J305" i="17"/>
  <c r="J306" i="17"/>
  <c r="J307" i="17"/>
  <c r="J308" i="17"/>
  <c r="J309" i="17"/>
  <c r="J310" i="17"/>
  <c r="J311" i="17"/>
  <c r="J312" i="17"/>
  <c r="J313" i="17"/>
  <c r="J314" i="17"/>
  <c r="J315" i="17"/>
  <c r="J316" i="17"/>
  <c r="J317" i="17"/>
  <c r="J318" i="17"/>
  <c r="J319" i="17"/>
  <c r="J320" i="17"/>
  <c r="J321" i="17"/>
  <c r="J322" i="17"/>
  <c r="J323" i="17"/>
  <c r="J324" i="17"/>
  <c r="J325" i="17"/>
  <c r="J326" i="17"/>
  <c r="J327" i="17"/>
  <c r="J328" i="17"/>
  <c r="J329" i="17"/>
  <c r="J330" i="17"/>
  <c r="J331" i="17"/>
  <c r="J332" i="17"/>
  <c r="J333" i="17"/>
  <c r="J334" i="17"/>
  <c r="J335" i="17"/>
  <c r="J336" i="17"/>
  <c r="J337" i="17"/>
  <c r="J338" i="17"/>
  <c r="J339" i="17"/>
  <c r="J340" i="17"/>
  <c r="J341" i="17"/>
  <c r="J342" i="17"/>
  <c r="J343" i="17"/>
  <c r="J344" i="17"/>
  <c r="J345" i="17"/>
  <c r="J346" i="17"/>
  <c r="J347" i="17"/>
  <c r="J348" i="17"/>
  <c r="J349" i="17"/>
  <c r="J350" i="17"/>
  <c r="J351" i="17"/>
  <c r="J352" i="17"/>
  <c r="J353" i="17"/>
  <c r="J354" i="17"/>
  <c r="J355" i="17"/>
  <c r="J356" i="17"/>
  <c r="J357" i="17"/>
  <c r="J358" i="17"/>
  <c r="J359" i="17"/>
  <c r="J360" i="17"/>
  <c r="J361" i="17"/>
  <c r="J362" i="17"/>
  <c r="J363" i="17"/>
  <c r="J364" i="17"/>
  <c r="J365" i="17"/>
  <c r="J366" i="17"/>
  <c r="J367" i="17"/>
  <c r="J368" i="17"/>
  <c r="J369" i="17"/>
  <c r="J370" i="17"/>
  <c r="J371" i="17"/>
  <c r="J372" i="17"/>
  <c r="J373" i="17"/>
  <c r="J374" i="17"/>
  <c r="J375" i="17"/>
  <c r="J376" i="17"/>
  <c r="J377" i="17"/>
  <c r="J378" i="17"/>
  <c r="J379" i="17"/>
  <c r="J380" i="17"/>
  <c r="J381" i="17"/>
  <c r="J382" i="17"/>
  <c r="J383" i="17"/>
  <c r="J384" i="17"/>
  <c r="J385" i="17"/>
  <c r="J386" i="17"/>
  <c r="J387" i="17"/>
  <c r="J388" i="17"/>
  <c r="J389" i="17"/>
  <c r="J390" i="17"/>
  <c r="K32" i="17"/>
  <c r="K33" i="17"/>
  <c r="K34" i="17"/>
  <c r="K35" i="17"/>
  <c r="K36" i="17"/>
  <c r="K37" i="17"/>
  <c r="L32" i="17"/>
  <c r="L33" i="17"/>
  <c r="L34" i="17"/>
  <c r="L35" i="17"/>
  <c r="L36" i="17"/>
  <c r="L37" i="17"/>
  <c r="L38" i="17"/>
  <c r="L39" i="17"/>
  <c r="L40" i="17"/>
  <c r="L41" i="17"/>
  <c r="L42" i="17"/>
  <c r="L43" i="17"/>
  <c r="L44" i="17"/>
  <c r="L45" i="17"/>
  <c r="L46" i="17"/>
  <c r="L47"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L132" i="17"/>
  <c r="L133"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 r="L164" i="17"/>
  <c r="L165" i="17"/>
  <c r="L166" i="17"/>
  <c r="L167" i="17"/>
  <c r="L168" i="17"/>
  <c r="L169" i="17"/>
  <c r="L170" i="17"/>
  <c r="L171" i="17"/>
  <c r="L172" i="17"/>
  <c r="L173" i="17"/>
  <c r="L174" i="17"/>
  <c r="L175" i="17"/>
  <c r="L176" i="17"/>
  <c r="L177" i="17"/>
  <c r="L178" i="17"/>
  <c r="L179" i="17"/>
  <c r="L180" i="17"/>
  <c r="L181" i="17"/>
  <c r="L182" i="17"/>
  <c r="L183" i="17"/>
  <c r="L184" i="17"/>
  <c r="L185" i="17"/>
  <c r="L186" i="17"/>
  <c r="L187" i="17"/>
  <c r="L188" i="17"/>
  <c r="L189" i="17"/>
  <c r="L190" i="17"/>
  <c r="L191" i="17"/>
  <c r="L192" i="17"/>
  <c r="L193" i="17"/>
  <c r="L194" i="17"/>
  <c r="L195" i="17"/>
  <c r="L196" i="17"/>
  <c r="L197" i="17"/>
  <c r="L198" i="17"/>
  <c r="L199" i="17"/>
  <c r="L200" i="17"/>
  <c r="L201" i="17"/>
  <c r="L202" i="17"/>
  <c r="L203" i="17"/>
  <c r="L204" i="17"/>
  <c r="L205" i="17"/>
  <c r="L206" i="17"/>
  <c r="L207" i="17"/>
  <c r="L208" i="17"/>
  <c r="L209" i="17"/>
  <c r="L210" i="17"/>
  <c r="L211" i="17"/>
  <c r="L212" i="17"/>
  <c r="L213" i="17"/>
  <c r="L214" i="17"/>
  <c r="L215" i="17"/>
  <c r="L216" i="17"/>
  <c r="L217" i="17"/>
  <c r="L218" i="17"/>
  <c r="L219" i="17"/>
  <c r="L220" i="17"/>
  <c r="L221" i="17"/>
  <c r="L222" i="17"/>
  <c r="L223" i="17"/>
  <c r="L224" i="17"/>
  <c r="L225" i="17"/>
  <c r="L226" i="17"/>
  <c r="L227" i="17"/>
  <c r="L228" i="17"/>
  <c r="L229" i="17"/>
  <c r="L230" i="17"/>
  <c r="L231" i="17"/>
  <c r="L232" i="17"/>
  <c r="L233" i="17"/>
  <c r="L234" i="17"/>
  <c r="L235" i="17"/>
  <c r="L236" i="17"/>
  <c r="L237" i="17"/>
  <c r="L238" i="17"/>
  <c r="L239" i="17"/>
  <c r="L240" i="17"/>
  <c r="L241" i="17"/>
  <c r="L242" i="17"/>
  <c r="L243" i="17"/>
  <c r="L244" i="17"/>
  <c r="L245" i="17"/>
  <c r="L246" i="17"/>
  <c r="L247" i="17"/>
  <c r="L248" i="17"/>
  <c r="L249" i="17"/>
  <c r="L250" i="17"/>
  <c r="L251" i="17"/>
  <c r="L252" i="17"/>
  <c r="L253" i="17"/>
  <c r="L254" i="17"/>
  <c r="L255" i="17"/>
  <c r="L256" i="17"/>
  <c r="L257" i="17"/>
  <c r="L258" i="17"/>
  <c r="L259" i="17"/>
  <c r="L260" i="17"/>
  <c r="L261" i="17"/>
  <c r="L262" i="17"/>
  <c r="L263" i="17"/>
  <c r="L264" i="17"/>
  <c r="L265" i="17"/>
  <c r="L266" i="17"/>
  <c r="L267" i="17"/>
  <c r="L268" i="17"/>
  <c r="L269" i="17"/>
  <c r="L270" i="17"/>
  <c r="L271" i="17"/>
  <c r="L272" i="17"/>
  <c r="L273" i="17"/>
  <c r="L274" i="17"/>
  <c r="L275" i="17"/>
  <c r="L276" i="17"/>
  <c r="L277" i="17"/>
  <c r="L278" i="17"/>
  <c r="L279" i="17"/>
  <c r="L280" i="17"/>
  <c r="L281" i="17"/>
  <c r="L282" i="17"/>
  <c r="L283" i="17"/>
  <c r="L284" i="17"/>
  <c r="L285" i="17"/>
  <c r="L286" i="17"/>
  <c r="L287" i="17"/>
  <c r="L288" i="17"/>
  <c r="L289" i="17"/>
  <c r="L290" i="17"/>
  <c r="L291" i="17"/>
  <c r="L292" i="17"/>
  <c r="L293" i="17"/>
  <c r="L294" i="17"/>
  <c r="L295" i="17"/>
  <c r="L296" i="17"/>
  <c r="L297" i="17"/>
  <c r="L298" i="17"/>
  <c r="L299" i="17"/>
  <c r="L300" i="17"/>
  <c r="L301" i="17"/>
  <c r="L302" i="17"/>
  <c r="L303" i="17"/>
  <c r="L304" i="17"/>
  <c r="L305" i="17"/>
  <c r="L306" i="17"/>
  <c r="L307" i="17"/>
  <c r="L308" i="17"/>
  <c r="L309" i="17"/>
  <c r="L310" i="17"/>
  <c r="L311" i="17"/>
  <c r="L312" i="17"/>
  <c r="L313" i="17"/>
  <c r="L314" i="17"/>
  <c r="L315" i="17"/>
  <c r="L316" i="17"/>
  <c r="L317" i="17"/>
  <c r="L318" i="17"/>
  <c r="L319" i="17"/>
  <c r="L320" i="17"/>
  <c r="L321" i="17"/>
  <c r="L322" i="17"/>
  <c r="L323" i="17"/>
  <c r="L324" i="17"/>
  <c r="L325" i="17"/>
  <c r="L326" i="17"/>
  <c r="L327" i="17"/>
  <c r="L328" i="17"/>
  <c r="L329" i="17"/>
  <c r="L330" i="17"/>
  <c r="L331" i="17"/>
  <c r="L332" i="17"/>
  <c r="L333" i="17"/>
  <c r="L334" i="17"/>
  <c r="L335" i="17"/>
  <c r="L336" i="17"/>
  <c r="L337" i="17"/>
  <c r="L338" i="17"/>
  <c r="L339" i="17"/>
  <c r="L340" i="17"/>
  <c r="L341" i="17"/>
  <c r="L342" i="17"/>
  <c r="L343" i="17"/>
  <c r="L344" i="17"/>
  <c r="L345" i="17"/>
  <c r="L346" i="17"/>
  <c r="L347" i="17"/>
  <c r="L348" i="17"/>
  <c r="L349" i="17"/>
  <c r="L350" i="17"/>
  <c r="L351" i="17"/>
  <c r="L352" i="17"/>
  <c r="L353" i="17"/>
  <c r="L354" i="17"/>
  <c r="L355" i="17"/>
  <c r="L356" i="17"/>
  <c r="L357" i="17"/>
  <c r="L358" i="17"/>
  <c r="L359" i="17"/>
  <c r="L360" i="17"/>
  <c r="L361" i="17"/>
  <c r="L362" i="17"/>
  <c r="L363" i="17"/>
  <c r="L364" i="17"/>
  <c r="L365" i="17"/>
  <c r="L366" i="17"/>
  <c r="L367" i="17"/>
  <c r="L368" i="17"/>
  <c r="L369" i="17"/>
  <c r="L370" i="17"/>
  <c r="L371" i="17"/>
  <c r="L372" i="17"/>
  <c r="L373" i="17"/>
  <c r="L374" i="17"/>
  <c r="L375" i="17"/>
  <c r="L376" i="17"/>
  <c r="L377" i="17"/>
  <c r="L378" i="17"/>
  <c r="L379" i="17"/>
  <c r="L380" i="17"/>
  <c r="L381" i="17"/>
  <c r="L382" i="17"/>
  <c r="L383" i="17"/>
  <c r="L384" i="17"/>
  <c r="L385" i="17"/>
  <c r="L386" i="17"/>
  <c r="L387" i="17"/>
  <c r="L388" i="17"/>
  <c r="L389" i="17"/>
  <c r="L390" i="17"/>
  <c r="L391" i="17"/>
  <c r="L392" i="17"/>
  <c r="L393" i="17"/>
  <c r="L394" i="17"/>
  <c r="L395" i="17"/>
  <c r="L396" i="17"/>
  <c r="L397" i="17"/>
  <c r="L398" i="17"/>
  <c r="L399" i="17"/>
  <c r="L400" i="17"/>
  <c r="L401" i="17"/>
  <c r="L402" i="17"/>
  <c r="L403" i="17"/>
  <c r="L404" i="17"/>
  <c r="L405" i="17"/>
  <c r="L406" i="17"/>
  <c r="L407" i="17"/>
  <c r="L408" i="17"/>
  <c r="L409" i="17"/>
  <c r="L410" i="17"/>
  <c r="L411" i="17"/>
  <c r="L412" i="17"/>
  <c r="L413" i="17"/>
  <c r="L414" i="17"/>
  <c r="L415" i="17"/>
  <c r="L416" i="17"/>
  <c r="L417" i="17"/>
  <c r="L418" i="17"/>
  <c r="L419" i="17"/>
  <c r="L420" i="17"/>
  <c r="L421" i="17"/>
  <c r="L422" i="17"/>
  <c r="L423" i="17"/>
  <c r="L424" i="17"/>
  <c r="L425" i="17"/>
  <c r="L426" i="17"/>
  <c r="L427" i="17"/>
  <c r="L428" i="17"/>
  <c r="L429" i="17"/>
  <c r="L430" i="17"/>
  <c r="L431" i="17"/>
  <c r="L432" i="17"/>
  <c r="L433" i="17"/>
  <c r="L434" i="17"/>
  <c r="L435" i="17"/>
  <c r="L436" i="17"/>
  <c r="L437" i="17"/>
  <c r="L438" i="17"/>
  <c r="L439" i="17"/>
  <c r="L440" i="17"/>
  <c r="L441" i="17"/>
  <c r="L442" i="17"/>
  <c r="L443" i="17"/>
  <c r="L444" i="17"/>
  <c r="L445" i="17"/>
  <c r="L446" i="17"/>
  <c r="L447" i="17"/>
  <c r="L448" i="17"/>
  <c r="L449" i="17"/>
  <c r="L450" i="17"/>
  <c r="L451" i="17"/>
  <c r="L452" i="17"/>
  <c r="L453" i="17"/>
  <c r="L454" i="17"/>
  <c r="L455" i="17"/>
  <c r="L456" i="17"/>
  <c r="L457" i="17"/>
  <c r="L458" i="17"/>
  <c r="L459" i="17"/>
  <c r="L460" i="17"/>
  <c r="L461" i="17"/>
  <c r="L462" i="17"/>
  <c r="L463" i="17"/>
  <c r="L464" i="17"/>
  <c r="L465" i="17"/>
  <c r="L466" i="17"/>
  <c r="L467" i="17"/>
  <c r="L468" i="17"/>
  <c r="L469" i="17"/>
  <c r="L470" i="17"/>
  <c r="L471" i="17"/>
  <c r="L472" i="17"/>
  <c r="L473" i="17"/>
  <c r="L474" i="17"/>
  <c r="L475" i="17"/>
  <c r="L476" i="17"/>
  <c r="L477" i="17"/>
  <c r="L478" i="17"/>
  <c r="L479" i="17"/>
  <c r="L480" i="17"/>
  <c r="L481" i="17"/>
  <c r="L482" i="17"/>
  <c r="L483" i="17"/>
  <c r="L484" i="17"/>
  <c r="L485" i="17"/>
  <c r="L486" i="17"/>
  <c r="L487" i="17"/>
  <c r="L488" i="17"/>
  <c r="L489" i="17"/>
  <c r="L490" i="17"/>
  <c r="L491" i="17"/>
  <c r="L492" i="17"/>
  <c r="L493" i="17"/>
  <c r="L494" i="17"/>
  <c r="L495" i="17"/>
  <c r="L496" i="17"/>
  <c r="L497" i="17"/>
  <c r="L498" i="17"/>
  <c r="L499" i="17"/>
  <c r="L500" i="17"/>
  <c r="L501" i="17"/>
  <c r="L502" i="17"/>
  <c r="L503" i="17"/>
  <c r="L504" i="17"/>
  <c r="L505" i="17"/>
  <c r="L506" i="17"/>
  <c r="L507" i="17"/>
  <c r="L508" i="17"/>
  <c r="L509" i="17"/>
  <c r="L510" i="17"/>
  <c r="L511" i="17"/>
  <c r="L512" i="17"/>
  <c r="L513" i="17"/>
  <c r="L514" i="17"/>
  <c r="L515" i="17"/>
  <c r="L516" i="17"/>
  <c r="L517" i="17"/>
  <c r="L518" i="17"/>
  <c r="L519" i="17"/>
  <c r="L520" i="17"/>
  <c r="L521" i="17"/>
  <c r="L522" i="17"/>
  <c r="L523" i="17"/>
  <c r="L524" i="17"/>
  <c r="L525" i="17"/>
  <c r="L526" i="17"/>
  <c r="L527" i="17"/>
  <c r="L528" i="17"/>
  <c r="L529" i="17"/>
  <c r="L530" i="17"/>
  <c r="L531" i="17"/>
  <c r="L532" i="17"/>
  <c r="L533" i="17"/>
  <c r="L534" i="17"/>
  <c r="L535" i="17"/>
  <c r="L536" i="17"/>
  <c r="L537" i="17"/>
  <c r="L538" i="17"/>
  <c r="L539" i="17"/>
  <c r="L540" i="17"/>
  <c r="L541" i="17"/>
  <c r="L542" i="17"/>
  <c r="L543" i="17"/>
  <c r="L544" i="17"/>
  <c r="L545" i="17"/>
  <c r="L546" i="17"/>
  <c r="L547" i="17"/>
  <c r="L548" i="17"/>
  <c r="L549" i="17"/>
  <c r="L550" i="17"/>
  <c r="L551" i="17"/>
  <c r="L552" i="17"/>
  <c r="L553" i="17"/>
  <c r="L554" i="17"/>
  <c r="L555" i="17"/>
  <c r="L556" i="17"/>
  <c r="L557" i="17"/>
  <c r="L558" i="17"/>
  <c r="L559" i="17"/>
  <c r="L560" i="17"/>
  <c r="L561" i="17"/>
  <c r="L562" i="17"/>
  <c r="L563" i="17"/>
  <c r="L564" i="17"/>
  <c r="L565" i="17"/>
  <c r="L566" i="17"/>
  <c r="L567" i="17"/>
  <c r="L568" i="17"/>
  <c r="L569" i="17"/>
  <c r="L570" i="17"/>
  <c r="L571" i="17"/>
  <c r="L572" i="17"/>
  <c r="L573" i="17"/>
  <c r="L574" i="17"/>
  <c r="L575" i="17"/>
  <c r="L576" i="17"/>
  <c r="L577" i="17"/>
  <c r="L578" i="17"/>
  <c r="L579" i="17"/>
  <c r="L580" i="17"/>
  <c r="L581" i="17"/>
  <c r="L582" i="17"/>
  <c r="L583" i="17"/>
  <c r="L584" i="17"/>
  <c r="L585" i="17"/>
  <c r="L586" i="17"/>
  <c r="L587" i="17"/>
  <c r="L588" i="17"/>
  <c r="L589" i="17"/>
  <c r="L590" i="17"/>
  <c r="L591" i="17"/>
  <c r="L592" i="17"/>
  <c r="L593" i="17"/>
  <c r="L594" i="17"/>
  <c r="L595" i="17"/>
  <c r="L596" i="17"/>
  <c r="L597" i="17"/>
  <c r="L598" i="17"/>
  <c r="L599" i="17"/>
  <c r="L600" i="17"/>
  <c r="L601" i="17"/>
  <c r="L602" i="17"/>
  <c r="L603" i="17"/>
  <c r="L604" i="17"/>
  <c r="L605" i="17"/>
  <c r="L606" i="17"/>
  <c r="L607" i="17"/>
  <c r="L608" i="17"/>
  <c r="L609" i="17"/>
  <c r="L610" i="17"/>
  <c r="L611" i="17"/>
  <c r="L612" i="17"/>
  <c r="L613" i="17"/>
  <c r="L614" i="17"/>
  <c r="L615" i="17"/>
  <c r="L616" i="17"/>
  <c r="L617" i="17"/>
  <c r="L618" i="17"/>
  <c r="L619" i="17"/>
  <c r="L620" i="17"/>
  <c r="L621" i="17"/>
  <c r="L622" i="17"/>
  <c r="L623" i="17"/>
  <c r="L624" i="17"/>
  <c r="L625" i="17"/>
  <c r="L626" i="17"/>
  <c r="L627" i="17"/>
  <c r="L628" i="17"/>
  <c r="L629" i="17"/>
  <c r="L630" i="17"/>
  <c r="L631" i="17"/>
  <c r="L632" i="17"/>
  <c r="L633" i="17"/>
  <c r="L634" i="17"/>
  <c r="L635" i="17"/>
  <c r="L636" i="17"/>
  <c r="L637" i="17"/>
  <c r="L638" i="17"/>
  <c r="L639" i="17"/>
  <c r="L640" i="17"/>
  <c r="L641" i="17"/>
  <c r="L642" i="17"/>
  <c r="L643" i="17"/>
  <c r="L644" i="17"/>
  <c r="L645" i="17"/>
  <c r="L646" i="17"/>
  <c r="L647" i="17"/>
  <c r="L648" i="17"/>
  <c r="L649" i="17"/>
  <c r="L650" i="17"/>
  <c r="L651" i="17"/>
  <c r="L652" i="17"/>
  <c r="L653" i="17"/>
  <c r="L654" i="17"/>
  <c r="L655" i="17"/>
  <c r="L656" i="17"/>
  <c r="L657" i="17"/>
  <c r="L658" i="17"/>
  <c r="L659" i="17"/>
  <c r="L660" i="17"/>
  <c r="L661" i="17"/>
  <c r="L662" i="17"/>
  <c r="L663" i="17"/>
  <c r="L664" i="17"/>
  <c r="L665" i="17"/>
  <c r="L666" i="17"/>
  <c r="L667" i="17"/>
  <c r="L668" i="17"/>
  <c r="L669" i="17"/>
  <c r="L670" i="17"/>
  <c r="L671" i="17"/>
  <c r="L672" i="17"/>
  <c r="L673" i="17"/>
  <c r="L674" i="17"/>
  <c r="L675" i="17"/>
  <c r="L676" i="17"/>
  <c r="L677" i="17"/>
  <c r="L678" i="17"/>
  <c r="L679" i="17"/>
  <c r="L680" i="17"/>
  <c r="L681" i="17"/>
  <c r="L682" i="17"/>
  <c r="L683" i="17"/>
  <c r="L684" i="17"/>
  <c r="L685" i="17"/>
  <c r="L686" i="17"/>
  <c r="L687" i="17"/>
  <c r="L688" i="17"/>
  <c r="L689" i="17"/>
  <c r="L690" i="17"/>
  <c r="L691" i="17"/>
  <c r="L692" i="17"/>
  <c r="L693" i="17"/>
  <c r="L694" i="17"/>
  <c r="L695" i="17"/>
  <c r="L696" i="17"/>
  <c r="L697" i="17"/>
  <c r="L698" i="17"/>
  <c r="L699" i="17"/>
  <c r="L700" i="17"/>
  <c r="L701" i="17"/>
  <c r="L702" i="17"/>
  <c r="L703" i="17"/>
  <c r="L704" i="17"/>
  <c r="L705" i="17"/>
  <c r="L706" i="17"/>
  <c r="L707" i="17"/>
  <c r="L708" i="17"/>
  <c r="L709" i="17"/>
  <c r="L710" i="17"/>
  <c r="L711" i="17"/>
  <c r="L712" i="17"/>
  <c r="L713" i="17"/>
  <c r="L714" i="17"/>
  <c r="L715" i="17"/>
  <c r="L716" i="17"/>
  <c r="L717" i="17"/>
  <c r="L718" i="17"/>
  <c r="L719" i="17"/>
  <c r="L720" i="17"/>
  <c r="L721" i="17"/>
  <c r="L722" i="17"/>
  <c r="L723" i="17"/>
  <c r="L724" i="17"/>
  <c r="L725" i="17"/>
  <c r="L726" i="17"/>
  <c r="L727" i="17"/>
  <c r="L728" i="17"/>
  <c r="L729" i="17"/>
  <c r="L730" i="17"/>
  <c r="L731" i="17"/>
  <c r="L732" i="17"/>
  <c r="L733" i="17"/>
  <c r="L734" i="17"/>
  <c r="L735" i="17"/>
  <c r="L736" i="17"/>
  <c r="L737" i="17"/>
  <c r="L738" i="17"/>
  <c r="L739" i="17"/>
  <c r="L740" i="17"/>
  <c r="L741" i="17"/>
  <c r="L742" i="17"/>
  <c r="L743" i="17"/>
  <c r="L744" i="17"/>
  <c r="L745" i="17"/>
  <c r="L746" i="17"/>
  <c r="L747" i="17"/>
  <c r="L748" i="17"/>
  <c r="L749" i="17"/>
  <c r="L750" i="17"/>
  <c r="L751" i="17"/>
  <c r="L752" i="17"/>
  <c r="L753" i="17"/>
  <c r="L754" i="17"/>
  <c r="L755" i="17"/>
  <c r="L756" i="17"/>
  <c r="L757" i="17"/>
  <c r="L758" i="17"/>
  <c r="L759" i="17"/>
  <c r="L760" i="17"/>
  <c r="L761" i="17"/>
  <c r="L762" i="17"/>
  <c r="L763" i="17"/>
  <c r="L764" i="17"/>
  <c r="L765" i="17"/>
  <c r="L766" i="17"/>
  <c r="L767" i="17"/>
  <c r="L768" i="17"/>
  <c r="L769" i="17"/>
  <c r="L770" i="17"/>
  <c r="L771" i="17"/>
  <c r="L772" i="17"/>
  <c r="L773" i="17"/>
  <c r="L774" i="17"/>
  <c r="L775" i="17"/>
  <c r="L776" i="17"/>
  <c r="L777" i="17"/>
  <c r="L778" i="17"/>
  <c r="L779" i="17"/>
  <c r="L780" i="17"/>
  <c r="L781" i="17"/>
  <c r="L782" i="17"/>
  <c r="L783" i="17"/>
  <c r="L784" i="17"/>
  <c r="L785" i="17"/>
  <c r="L786" i="17"/>
  <c r="L787" i="17"/>
  <c r="L788" i="17"/>
  <c r="L789" i="17"/>
  <c r="L790" i="17"/>
  <c r="L791" i="17"/>
  <c r="L792" i="17"/>
  <c r="L793" i="17"/>
  <c r="L794" i="17"/>
  <c r="L795" i="17"/>
  <c r="L796" i="17"/>
  <c r="L797" i="17"/>
  <c r="L798" i="17"/>
  <c r="L799" i="17"/>
  <c r="L800" i="17"/>
  <c r="L801" i="17"/>
  <c r="L802" i="17"/>
  <c r="L803" i="17"/>
  <c r="L804" i="17"/>
  <c r="L805" i="17"/>
  <c r="L806" i="17"/>
  <c r="L807" i="17"/>
  <c r="L808" i="17"/>
  <c r="L809" i="17"/>
  <c r="L810" i="17"/>
  <c r="L811" i="17"/>
  <c r="L812" i="17"/>
  <c r="L813" i="17"/>
  <c r="L814" i="17"/>
  <c r="L815" i="17"/>
  <c r="L816" i="17"/>
  <c r="L817" i="17"/>
  <c r="L818" i="17"/>
  <c r="L819" i="17"/>
  <c r="L820" i="17"/>
  <c r="L821" i="17"/>
  <c r="L822" i="17"/>
  <c r="L823" i="17"/>
  <c r="L824" i="17"/>
  <c r="L825" i="17"/>
  <c r="L826" i="17"/>
  <c r="L827" i="17"/>
  <c r="L828" i="17"/>
  <c r="L829" i="17"/>
  <c r="L830" i="17"/>
  <c r="L831" i="17"/>
  <c r="L832" i="17"/>
  <c r="L833" i="17"/>
  <c r="L834" i="17"/>
  <c r="L835" i="17"/>
  <c r="L836" i="17"/>
  <c r="L837" i="17"/>
  <c r="L838" i="17"/>
  <c r="L839" i="17"/>
  <c r="L840" i="17"/>
  <c r="L841" i="17"/>
  <c r="L842" i="17"/>
  <c r="L843" i="17"/>
  <c r="L844" i="17"/>
  <c r="L845" i="17"/>
  <c r="L846" i="17"/>
  <c r="L847" i="17"/>
  <c r="L848" i="17"/>
  <c r="L849" i="17"/>
  <c r="L850" i="17"/>
  <c r="L851" i="17"/>
  <c r="L852" i="17"/>
  <c r="L853" i="17"/>
  <c r="L854" i="17"/>
  <c r="L855" i="17"/>
  <c r="L856" i="17"/>
  <c r="L857" i="17"/>
  <c r="L858" i="17"/>
  <c r="L859" i="17"/>
  <c r="L860" i="17"/>
  <c r="L861" i="17"/>
  <c r="L862" i="17"/>
  <c r="L863" i="17"/>
  <c r="L864" i="17"/>
  <c r="L865" i="17"/>
  <c r="L866" i="17"/>
  <c r="L867" i="17"/>
  <c r="L868" i="17"/>
  <c r="L869" i="17"/>
  <c r="L870" i="17"/>
  <c r="L871" i="17"/>
  <c r="L872" i="17"/>
  <c r="L873" i="17"/>
  <c r="L874" i="17"/>
  <c r="L875" i="17"/>
  <c r="L876" i="17"/>
  <c r="L877" i="17"/>
  <c r="L878" i="17"/>
  <c r="L879" i="17"/>
  <c r="L880" i="17"/>
  <c r="L881" i="17"/>
  <c r="L882" i="17"/>
  <c r="L883" i="17"/>
  <c r="L884" i="17"/>
  <c r="L885" i="17"/>
  <c r="L886" i="17"/>
  <c r="L887" i="17"/>
  <c r="L888" i="17"/>
  <c r="L889" i="17"/>
  <c r="L890" i="17"/>
  <c r="L891" i="17"/>
  <c r="L892" i="17"/>
  <c r="L893" i="17"/>
  <c r="L894" i="17"/>
  <c r="L895" i="17"/>
  <c r="L896" i="17"/>
  <c r="L897" i="17"/>
  <c r="L898" i="17"/>
  <c r="L899" i="17"/>
  <c r="L900" i="17"/>
  <c r="L901" i="17"/>
  <c r="L902" i="17"/>
  <c r="L903" i="17"/>
  <c r="L904" i="17"/>
  <c r="L905" i="17"/>
  <c r="L906" i="17"/>
  <c r="L907" i="17"/>
  <c r="L908" i="17"/>
  <c r="L909" i="17"/>
  <c r="L910" i="17"/>
  <c r="L911" i="17"/>
  <c r="L912" i="17"/>
  <c r="L913" i="17"/>
  <c r="L914" i="17"/>
  <c r="L915" i="17"/>
  <c r="L916" i="17"/>
  <c r="L917" i="17"/>
  <c r="L918" i="17"/>
  <c r="L919" i="17"/>
  <c r="L920" i="17"/>
  <c r="L921" i="17"/>
  <c r="L922" i="17"/>
  <c r="L923" i="17"/>
  <c r="L924" i="17"/>
  <c r="L925" i="17"/>
  <c r="L926" i="17"/>
  <c r="L927" i="17"/>
  <c r="L928" i="17"/>
  <c r="L929" i="17"/>
  <c r="L930" i="17"/>
  <c r="L931" i="17"/>
  <c r="L932" i="17"/>
  <c r="L933" i="17"/>
  <c r="L934" i="17"/>
  <c r="L935" i="17"/>
  <c r="L936" i="17"/>
  <c r="L937" i="17"/>
  <c r="L938" i="17"/>
  <c r="L939" i="17"/>
  <c r="L940" i="17"/>
  <c r="L941" i="17"/>
  <c r="L942" i="17"/>
  <c r="L943" i="17"/>
  <c r="L944" i="17"/>
  <c r="L945" i="17"/>
  <c r="L946" i="17"/>
  <c r="L947" i="17"/>
  <c r="L948" i="17"/>
  <c r="L949" i="17"/>
  <c r="L950" i="17"/>
  <c r="L951" i="17"/>
  <c r="L952" i="17"/>
  <c r="L953" i="17"/>
  <c r="L954" i="17"/>
  <c r="L955" i="17"/>
  <c r="L956" i="17"/>
  <c r="L957" i="17"/>
  <c r="L958" i="17"/>
  <c r="L959" i="17"/>
  <c r="L960" i="17"/>
  <c r="L961" i="17"/>
  <c r="L962" i="17"/>
  <c r="L963" i="17"/>
  <c r="L964" i="17"/>
  <c r="L965" i="17"/>
  <c r="L966" i="17"/>
  <c r="L967" i="17"/>
  <c r="L968" i="17"/>
  <c r="L969" i="17"/>
  <c r="L970" i="17"/>
  <c r="L971" i="17"/>
  <c r="L972" i="17"/>
  <c r="L973" i="17"/>
  <c r="L974" i="17"/>
  <c r="L975" i="17"/>
  <c r="L976" i="17"/>
  <c r="L977" i="17"/>
  <c r="L978" i="17"/>
  <c r="L979" i="17"/>
  <c r="L980" i="17"/>
  <c r="L981" i="17"/>
  <c r="L982" i="17"/>
  <c r="L983" i="17"/>
  <c r="L984" i="17"/>
  <c r="L985" i="17"/>
  <c r="L986" i="17"/>
  <c r="L987" i="17"/>
  <c r="L988" i="17"/>
  <c r="L989" i="17"/>
  <c r="L990" i="17"/>
  <c r="L991" i="17"/>
  <c r="L992" i="17"/>
  <c r="L993" i="17"/>
  <c r="L994" i="17"/>
  <c r="L995" i="17"/>
  <c r="L996" i="17"/>
  <c r="L997" i="17"/>
  <c r="L998" i="17"/>
  <c r="L999" i="17"/>
  <c r="L1000"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M555" i="17"/>
  <c r="M556" i="17"/>
  <c r="M557" i="17"/>
  <c r="M558" i="17"/>
  <c r="M559" i="17"/>
  <c r="M560" i="17"/>
  <c r="M561" i="17"/>
  <c r="M562" i="17"/>
  <c r="M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M691" i="17"/>
  <c r="M692" i="17"/>
  <c r="M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M885" i="17"/>
  <c r="M886" i="17"/>
  <c r="M887" i="17"/>
  <c r="M888" i="17"/>
  <c r="M889" i="17"/>
  <c r="M890" i="17"/>
  <c r="M891" i="17"/>
  <c r="M892" i="17"/>
  <c r="M893" i="17"/>
  <c r="M894" i="17"/>
  <c r="M895" i="17"/>
  <c r="M896" i="17"/>
  <c r="M897" i="17"/>
  <c r="M898" i="17"/>
  <c r="M899" i="17"/>
  <c r="M900" i="17"/>
  <c r="M901" i="17"/>
  <c r="M902" i="17"/>
  <c r="M903" i="17"/>
  <c r="M904" i="17"/>
  <c r="M905" i="17"/>
  <c r="M906" i="17"/>
  <c r="M907" i="17"/>
  <c r="M908" i="17"/>
  <c r="M909" i="17"/>
  <c r="M910" i="17"/>
  <c r="M911" i="17"/>
  <c r="M912" i="17"/>
  <c r="M913" i="17"/>
  <c r="M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B6" i="14"/>
  <c r="H3" i="17"/>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I23" i="17"/>
  <c r="J23" i="17" s="1"/>
  <c r="I24" i="17"/>
  <c r="J24" i="17" s="1"/>
  <c r="I25" i="17"/>
  <c r="J25" i="17" s="1"/>
  <c r="I26" i="17"/>
  <c r="J26" i="17" s="1"/>
  <c r="I27" i="17"/>
  <c r="J27" i="17" s="1"/>
  <c r="I28" i="17"/>
  <c r="J28" i="17" s="1"/>
  <c r="I29" i="17"/>
  <c r="J29" i="17" s="1"/>
  <c r="I30" i="17"/>
  <c r="J30" i="17" s="1"/>
  <c r="I31" i="17"/>
  <c r="J31" i="17" s="1"/>
  <c r="L23" i="17"/>
  <c r="L24" i="17"/>
  <c r="L25" i="17"/>
  <c r="L26" i="17"/>
  <c r="L27" i="17"/>
  <c r="L28" i="17"/>
  <c r="L29" i="17"/>
  <c r="L30" i="17"/>
  <c r="L31" i="17"/>
  <c r="M23" i="17"/>
  <c r="M24" i="17"/>
  <c r="M25" i="17"/>
  <c r="M26" i="17"/>
  <c r="M27" i="17"/>
  <c r="M28" i="17"/>
  <c r="M29" i="17"/>
  <c r="M30" i="17"/>
  <c r="M31" i="17"/>
  <c r="I16" i="17"/>
  <c r="J16" i="17" s="1"/>
  <c r="I17" i="17"/>
  <c r="J17" i="17" s="1"/>
  <c r="I18" i="17"/>
  <c r="J18" i="17" s="1"/>
  <c r="I19" i="17"/>
  <c r="J19" i="17" s="1"/>
  <c r="I20" i="17"/>
  <c r="J20" i="17" s="1"/>
  <c r="I21" i="17"/>
  <c r="J21" i="17" s="1"/>
  <c r="I22" i="17"/>
  <c r="J22" i="17" s="1"/>
  <c r="L16" i="17"/>
  <c r="L17" i="17"/>
  <c r="L18" i="17"/>
  <c r="L19" i="17"/>
  <c r="L20" i="17"/>
  <c r="L21" i="17"/>
  <c r="L22" i="17"/>
  <c r="M16" i="17"/>
  <c r="M17" i="17"/>
  <c r="M18" i="17"/>
  <c r="M19" i="17"/>
  <c r="M20" i="17"/>
  <c r="M21" i="17"/>
  <c r="M22" i="17"/>
  <c r="M3" i="17"/>
  <c r="M4" i="17"/>
  <c r="M5" i="17"/>
  <c r="M6" i="17"/>
  <c r="M7" i="17"/>
  <c r="M8" i="17"/>
  <c r="M9" i="17"/>
  <c r="M10" i="17"/>
  <c r="M11" i="17"/>
  <c r="M12" i="17"/>
  <c r="M13" i="17"/>
  <c r="M14" i="17"/>
  <c r="M15" i="17"/>
  <c r="L3" i="17"/>
  <c r="L4" i="17"/>
  <c r="L5" i="17"/>
  <c r="L6" i="17"/>
  <c r="L7" i="17"/>
  <c r="L8" i="17"/>
  <c r="L9" i="17"/>
  <c r="L10" i="17"/>
  <c r="L11" i="17"/>
  <c r="L12" i="17"/>
  <c r="L13" i="17"/>
  <c r="L14" i="17"/>
  <c r="L15" i="17"/>
  <c r="I3" i="17"/>
  <c r="J3" i="17" s="1"/>
  <c r="I4" i="17"/>
  <c r="J4" i="17" s="1"/>
  <c r="I5" i="17"/>
  <c r="J5" i="17" s="1"/>
  <c r="I6" i="17"/>
  <c r="J6" i="17" s="1"/>
  <c r="I7" i="17"/>
  <c r="J7" i="17" s="1"/>
  <c r="I8" i="17"/>
  <c r="J8" i="17" s="1"/>
  <c r="I9" i="17"/>
  <c r="J9" i="17" s="1"/>
  <c r="I10" i="17"/>
  <c r="J10" i="17" s="1"/>
  <c r="I11" i="17"/>
  <c r="J11" i="17" s="1"/>
  <c r="I12" i="17"/>
  <c r="J12" i="17" s="1"/>
  <c r="I13" i="17"/>
  <c r="J13" i="17" s="1"/>
  <c r="I14" i="17"/>
  <c r="J14" i="17" s="1"/>
  <c r="I15" i="17"/>
  <c r="J15" i="17" s="1"/>
  <c r="K28" i="17" l="1"/>
  <c r="K18" i="17"/>
  <c r="K22" i="17"/>
  <c r="K14" i="17"/>
  <c r="K15" i="17"/>
  <c r="K9" i="17"/>
  <c r="K30" i="17"/>
  <c r="K27" i="17"/>
  <c r="K24" i="17"/>
  <c r="K23" i="17"/>
  <c r="K10" i="17"/>
  <c r="K20" i="17"/>
  <c r="K19" i="17"/>
  <c r="K31" i="17"/>
  <c r="K26" i="17"/>
  <c r="K8" i="17"/>
  <c r="K7" i="17"/>
  <c r="K17" i="17"/>
  <c r="K25" i="17"/>
  <c r="K6" i="17"/>
  <c r="K29" i="17"/>
  <c r="K16" i="17"/>
  <c r="K13" i="17"/>
  <c r="K12" i="17"/>
  <c r="K11" i="17"/>
  <c r="K21" i="17"/>
  <c r="K3" i="17"/>
  <c r="K5" i="17"/>
  <c r="K4" i="17"/>
  <c r="B7" i="14" l="1" a="1"/>
  <c r="B7" i="14" s="1"/>
  <c r="B8" i="14" s="1" a="1"/>
  <c r="B8" i="14" s="1"/>
  <c r="B9" i="14" a="1"/>
  <c r="H9" i="14" s="1"/>
  <c r="H10" i="14" s="1" a="1"/>
  <c r="H10" i="14" s="1"/>
  <c r="B11" i="14" a="1"/>
  <c r="E11" i="14" s="1"/>
  <c r="E12" i="14" s="1" a="1"/>
  <c r="E12" i="14" s="1"/>
  <c r="B13" i="14" a="1"/>
  <c r="G13" i="14" s="1"/>
  <c r="G14" i="14" s="1" a="1"/>
  <c r="G14" i="14" s="1"/>
  <c r="B15" i="14" a="1"/>
  <c r="G15" i="14" s="1"/>
  <c r="G16" i="14" s="1" a="1"/>
  <c r="G16" i="14" s="1"/>
  <c r="B17" i="14" a="1"/>
  <c r="B17" i="14" s="1"/>
  <c r="B18" i="14" s="1" a="1"/>
  <c r="B18" i="14" s="1"/>
  <c r="F9" i="14" l="1"/>
  <c r="F10" i="14" s="1" a="1"/>
  <c r="F10" i="14" s="1"/>
  <c r="B9" i="14"/>
  <c r="B10" i="14" s="1" a="1"/>
  <c r="B10" i="14" s="1"/>
  <c r="D9" i="14"/>
  <c r="D10" i="14" s="1" a="1"/>
  <c r="D10" i="14" s="1"/>
  <c r="C9" i="14"/>
  <c r="C10" i="14" s="1" a="1"/>
  <c r="C10" i="14" s="1"/>
  <c r="F15" i="14"/>
  <c r="F16" i="14" s="1" a="1"/>
  <c r="F16" i="14" s="1"/>
  <c r="D15" i="14"/>
  <c r="D16" i="14" s="1" a="1"/>
  <c r="D16" i="14" s="1"/>
  <c r="E9" i="14"/>
  <c r="E10" i="14" s="1" a="1"/>
  <c r="E10" i="14" s="1"/>
  <c r="G9" i="14"/>
  <c r="G10" i="14" s="1" a="1"/>
  <c r="G10" i="14" s="1"/>
  <c r="H7" i="14"/>
  <c r="E13" i="14"/>
  <c r="E14" i="14" s="1" a="1"/>
  <c r="E14" i="14" s="1"/>
  <c r="B13" i="14"/>
  <c r="B14" i="14" s="1" a="1"/>
  <c r="B14" i="14" s="1"/>
  <c r="C7" i="14"/>
  <c r="D7" i="14"/>
  <c r="F13" i="14"/>
  <c r="F14" i="14" s="1" a="1"/>
  <c r="F14" i="14" s="1"/>
  <c r="F7" i="14"/>
  <c r="E7" i="14"/>
  <c r="C11" i="14"/>
  <c r="C12" i="14" s="1" a="1"/>
  <c r="C12" i="14" s="1"/>
  <c r="F11" i="14"/>
  <c r="F12" i="14" s="1" a="1"/>
  <c r="F12" i="14" s="1"/>
  <c r="G11" i="14"/>
  <c r="G12" i="14" s="1" a="1"/>
  <c r="G12" i="14" s="1"/>
  <c r="B15" i="14"/>
  <c r="B16" i="14" s="1" a="1"/>
  <c r="B16" i="14" s="1"/>
  <c r="C13" i="14"/>
  <c r="C14" i="14" s="1" a="1"/>
  <c r="C14" i="14" s="1"/>
  <c r="H11" i="14"/>
  <c r="H12" i="14" s="1" a="1"/>
  <c r="H12" i="14" s="1"/>
  <c r="C15" i="14"/>
  <c r="C16" i="14" s="1" a="1"/>
  <c r="C16" i="14" s="1"/>
  <c r="C17" i="14"/>
  <c r="C18" i="14" s="1" a="1"/>
  <c r="C18" i="14" s="1"/>
  <c r="E15" i="14"/>
  <c r="E16" i="14" s="1" a="1"/>
  <c r="E16" i="14" s="1"/>
  <c r="H13" i="14"/>
  <c r="H14" i="14" s="1" a="1"/>
  <c r="H14" i="14" s="1"/>
  <c r="D13" i="14"/>
  <c r="D14" i="14" s="1" a="1"/>
  <c r="D14" i="14" s="1"/>
  <c r="H15" i="14"/>
  <c r="H16" i="14" s="1" a="1"/>
  <c r="H16" i="14" s="1"/>
  <c r="D11" i="14"/>
  <c r="D12" i="14" s="1" a="1"/>
  <c r="D12" i="14" s="1"/>
  <c r="B11" i="14"/>
  <c r="B12" i="14" s="1" a="1"/>
  <c r="B12" i="14" s="1"/>
  <c r="G7" i="14"/>
  <c r="H8" i="14" l="1" a="1"/>
  <c r="H8" i="14" s="1"/>
  <c r="H6" i="14"/>
  <c r="E8" i="14" a="1"/>
  <c r="E8" i="14" s="1"/>
  <c r="E6" i="14"/>
  <c r="G8" i="14" a="1"/>
  <c r="G8" i="14" s="1"/>
  <c r="G6" i="14"/>
  <c r="F8" i="14" a="1"/>
  <c r="F8" i="14" s="1"/>
  <c r="F6" i="14"/>
  <c r="D8" i="14" a="1"/>
  <c r="D8" i="14" s="1"/>
  <c r="D6" i="14"/>
  <c r="C8" i="14" a="1"/>
  <c r="C8" i="14" s="1"/>
  <c r="C6" i="1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<sst xmlns="http://schemas.openxmlformats.org/spreadsheetml/2006/main" count="329" uniqueCount="103">
  <si>
    <t>Notes:</t>
  </si>
  <si>
    <t>Saturday</t>
  </si>
  <si>
    <t>Sunday</t>
  </si>
  <si>
    <t>Date</t>
  </si>
  <si>
    <t>Priotity</t>
  </si>
  <si>
    <t>Low</t>
  </si>
  <si>
    <t>High</t>
  </si>
  <si>
    <t>Medium</t>
  </si>
  <si>
    <t>MONDAY</t>
  </si>
  <si>
    <t>Title</t>
  </si>
  <si>
    <t>Content</t>
  </si>
  <si>
    <t>Explanation of sheets</t>
  </si>
  <si>
    <t>How to customize</t>
  </si>
  <si>
    <t>1)</t>
  </si>
  <si>
    <t>2)</t>
  </si>
  <si>
    <t>3)</t>
  </si>
  <si>
    <t>4)</t>
  </si>
  <si>
    <t>5)</t>
  </si>
  <si>
    <t>6)</t>
  </si>
  <si>
    <t>7)</t>
  </si>
  <si>
    <t>8)</t>
  </si>
  <si>
    <t>To maximize calendar view click "Full screen" button</t>
  </si>
  <si>
    <t>9)</t>
  </si>
  <si>
    <t>Category</t>
  </si>
  <si>
    <t>Task Description</t>
  </si>
  <si>
    <t>Starting Time</t>
  </si>
  <si>
    <t>Ending Time</t>
  </si>
  <si>
    <t>Select Day OFF 1</t>
  </si>
  <si>
    <t>Select Day OFF 2</t>
  </si>
  <si>
    <t>Month</t>
  </si>
  <si>
    <t>Week</t>
  </si>
  <si>
    <t>Remote Working</t>
  </si>
  <si>
    <t>Study</t>
  </si>
  <si>
    <t>Workout</t>
  </si>
  <si>
    <t>Meeting</t>
  </si>
  <si>
    <t>Day</t>
  </si>
  <si>
    <t>Required hrs</t>
  </si>
  <si>
    <t>Total day hrs</t>
  </si>
  <si>
    <t>Available hours (Normal days)</t>
  </si>
  <si>
    <t>Available hours (Day OFF)</t>
  </si>
  <si>
    <t>Jan</t>
  </si>
  <si>
    <t>Feb</t>
  </si>
  <si>
    <t>Mar</t>
  </si>
  <si>
    <t>Apr</t>
  </si>
  <si>
    <t>May</t>
  </si>
  <si>
    <t>Jun</t>
  </si>
  <si>
    <t>Jul</t>
  </si>
  <si>
    <t>Aug</t>
  </si>
  <si>
    <t>Sep</t>
  </si>
  <si>
    <t>Oct</t>
  </si>
  <si>
    <t>Nov</t>
  </si>
  <si>
    <t>Dec</t>
  </si>
  <si>
    <t>Row Labels</t>
  </si>
  <si>
    <t>Available hrs</t>
  </si>
  <si>
    <t xml:space="preserve">Total day hrs </t>
  </si>
  <si>
    <t xml:space="preserve">Required hrs </t>
  </si>
  <si>
    <t>December</t>
  </si>
  <si>
    <t>Descripe your task</t>
  </si>
  <si>
    <t>Grand Total</t>
  </si>
  <si>
    <t>Enter Year ↓</t>
  </si>
  <si>
    <t>Select Month ↓</t>
  </si>
  <si>
    <t>Select Starting Day ↓</t>
  </si>
  <si>
    <t>Sum of Required hrs</t>
  </si>
  <si>
    <t>Workload Calendar</t>
  </si>
  <si>
    <t>Workload Capacity Calendar</t>
  </si>
  <si>
    <t>Raw Data</t>
  </si>
  <si>
    <t>Team / Person In Charge</t>
  </si>
  <si>
    <t>Team 4</t>
  </si>
  <si>
    <t>Team 2</t>
  </si>
  <si>
    <t>Team 1</t>
  </si>
  <si>
    <t>Team 3</t>
  </si>
  <si>
    <t>This template designed to control and organize your daily workload capacity based on available time</t>
  </si>
  <si>
    <t>Manage your daily tasks workload and visualize it in a smart and automated calendar that help to distribute your daily tasks over the days considering priorities</t>
  </si>
  <si>
    <t>You can also use this template to manage workload of your team to be balanced over working hours timeline</t>
  </si>
  <si>
    <t>In this sheet you will add your tasks raw data in details according to header title and this data will automatically reflect workload calendar analysis</t>
  </si>
  <si>
    <t>Through this sheet you can visualize and get smart analysis dashboard with automated calendar to analyze workload capacity for each day in the selected month/year</t>
  </si>
  <si>
    <t>Starting from "Workload Calendar" sheet you can set some important parameters "Yellow Headers" that help you to control workload capacity ( Select Day OFF 1,2 and Available hours for both Normal Days and Day OFF)</t>
  </si>
  <si>
    <t>Go to "Raw Data" sheet to start registering your daily tasks.</t>
  </si>
  <si>
    <t>For each task add Date, Category, Task Description, Team / Person In Charge and select Priority using drop-down menu</t>
  </si>
  <si>
    <t>Then you can set Starting Time and Ending Time</t>
  </si>
  <si>
    <t>"Available Hours" column will show you how many hours available to consume for related date according to Available hours you already set in "Workload Calendar" sheet. Once you consume all available hours then you will get red color formatting to alarm that it is over capacity</t>
  </si>
  <si>
    <t>To add more tasks simply you can start adding new task after the last row of this table then you can see the table is extended with auto fill to gray colored column</t>
  </si>
  <si>
    <t>Go to "Workload Calendar" sheet to review a summary for you workload data</t>
  </si>
  <si>
    <t xml:space="preserve">You should update your workload calendar and dashboard charts by clicking "Refresh Data" button </t>
  </si>
  <si>
    <t>Above you can see dymanic slicers that help you to filter the dashboard and smart calendar based on select items</t>
  </si>
  <si>
    <t>You can change calendar view Month/Year/Starting day using above green header cells</t>
  </si>
  <si>
    <t>On the left side area you can find a quick insights to give a summary for your workload items</t>
  </si>
  <si>
    <t>Below table show you workload details filtered based on selected items from the slicers</t>
  </si>
  <si>
    <t>10)</t>
  </si>
  <si>
    <t>11)</t>
  </si>
  <si>
    <t>12)</t>
  </si>
  <si>
    <t>13)</t>
  </si>
  <si>
    <t>14)</t>
  </si>
  <si>
    <t>It is only allowed to enter data in green color header coloumns and not allowed to add any data at dark gray color header columns</t>
  </si>
  <si>
    <t>Unlock macros for downloaded</t>
  </si>
  <si>
    <t>templates --&gt;</t>
  </si>
  <si>
    <t>Right click on template file --&gt; Propertise</t>
  </si>
  <si>
    <t>--&gt;Unlock</t>
  </si>
  <si>
    <t>© 2020 Excel Master. All rights reserved.</t>
  </si>
  <si>
    <t>This template is proprietary to Excel Master and may not be reproduced, distributed, or used for commercial purposes without explicit permission. Unauthorized use or reproduction of this template may result in legal action.</t>
  </si>
  <si>
    <t>www.Excelmastersheet.com</t>
  </si>
  <si>
    <t>(blank)</t>
  </si>
  <si>
    <t>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</si>
</sst>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dd"/>
    <numFmt numFmtId="165" formatCode="[$-F800]dddd\,\ mmmm\ dd\,\ yyyy"/>
    <numFmt numFmtId="166" formatCode="[$-409]h:mm\ AM/PM;@"/>
    <numFmt numFmtId="167" formatCode="h:mm;@"/>
    <numFmt numFmtId="168" formatCode="0.0"/>
  </numFmts>
  <fonts count="39" x14ac:knownFonts="1">
    <font>
      <sz val="11"/>
      <name val="Trebuchet MS"/>
      <family val="2"/>
      <scheme val="minor"/>
    </font>
    <font>
      <sz val="11"/>
      <color theme="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b/>
      <sz val="11"/>
      <color theme="1"/>
      <name val="Trebuchet MS"/>
      <family val="2"/>
      <scheme val="minor"/>
    </font>
    <font>
      <i/>
      <sz val="11"/>
      <color theme="3" tint="-0.24994659260841701"/>
      <name val="Trebuchet MS"/>
      <family val="2"/>
      <scheme val="minor"/>
    </font>
    <font>
      <sz val="11"/>
      <name val="Arial"/>
      <family val="2"/>
      <scheme val="major"/>
    </font>
    <font>
      <sz val="10"/>
      <name val="Arial"/>
      <family val="2"/>
      <scheme val="major"/>
    </font>
    <font>
      <sz val="10"/>
      <color theme="1"/>
      <name val="Arial"/>
      <family val="2"/>
      <scheme val="major"/>
    </font>
    <font>
      <sz val="12"/>
      <color theme="1"/>
      <name val="Trebuchet MS"/>
      <family val="2"/>
      <scheme val="minor"/>
    </font>
    <font>
      <sz val="10"/>
      <color theme="1"/>
      <name val="Arial"/>
      <family val="2"/>
    </font>
    <font>
      <u/>
      <sz val="10"/>
      <color theme="10"/>
      <name val="Arial"/>
      <family val="2"/>
    </font>
    <font>
      <b/>
      <sz val="10"/>
      <color theme="0"/>
      <name val="Arial"/>
      <family val="2"/>
      <scheme val="major"/>
    </font>
    <font>
      <sz val="10"/>
      <color rgb="FFFF0000"/>
      <name val="Arial"/>
      <family val="2"/>
      <scheme val="major"/>
    </font>
    <font>
      <sz val="8"/>
      <name val="Trebuchet MS"/>
      <family val="2"/>
      <scheme val="minor"/>
    </font>
    <font>
      <b/>
      <sz val="10"/>
      <color theme="1"/>
      <name val="Arial"/>
      <family val="2"/>
      <scheme val="major"/>
    </font>
    <font>
      <sz val="10"/>
      <color theme="0" tint="-0.34998626667073579"/>
      <name val="Arial"/>
      <family val="2"/>
      <scheme val="major"/>
    </font>
    <font>
      <b/>
      <u/>
      <sz val="10"/>
      <color theme="1"/>
      <name val="Arial"/>
      <family val="2"/>
      <scheme val="major"/>
    </font>
    <font>
      <sz val="10"/>
      <color rgb="FF50B47F"/>
      <name val="Arial"/>
      <family val="2"/>
      <scheme val="major"/>
    </font>
    <font>
      <sz val="10"/>
      <color theme="0"/>
      <name val="Arial"/>
      <family val="2"/>
      <scheme val="major"/>
    </font>
    <font>
      <sz val="10"/>
      <color theme="1" tint="0.249977111117893"/>
      <name val="Arial"/>
      <family val="2"/>
      <scheme val="major"/>
    </font>
    <font>
      <sz val="10"/>
      <color theme="1" tint="0.499984740745262"/>
      <name val="Arial"/>
      <family val="2"/>
      <scheme val="major"/>
    </font>
    <font>
      <sz val="14"/>
      <color theme="1"/>
      <name val="Arial"/>
      <family val="2"/>
      <scheme val="major"/>
    </font>
    <font>
      <sz val="11"/>
      <color rgb="FF000000"/>
      <name val="Trebuchet MS"/>
      <family val="2"/>
    </font>
    <font>
      <b/>
      <sz val="10"/>
      <color theme="1"/>
      <name val="Arial"/>
      <family val="2"/>
    </font>
    <font>
      <b/>
      <sz val="10"/>
      <name val="Arial"/>
      <family val="2"/>
    </font>
    <font>
      <sz val="10"/>
      <name val="Arial"/>
      <family val="2"/>
    </font>
    <font>
      <i/>
      <sz val="10"/>
      <color theme="1" tint="0.34998626667073579"/>
      <name val="Arial"/>
      <family val="2"/>
    </font>
    <font>
      <u/>
      <sz val="11"/>
      <color theme="0"/>
      <name val="Arial"/>
      <family val="2"/>
    </font>
  </fonts>
  <fills count="16">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CC"/>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114E69"/>
        <bgColor indexed="64"/>
      </patternFill>
    </fill>
    <fill>
      <patternFill patternType="solid">
        <fgColor rgb="FF28B78D"/>
        <bgColor indexed="64"/>
      </patternFill>
    </fill>
    <fill>
      <patternFill patternType="solid">
        <fgColor rgb="FFA0A9AE"/>
        <bgColor indexed="64"/>
      </patternFill>
    </fill>
  </fills>
  <borders count="18">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style="thin">
        <color theme="0" tint="-0.14996795556505021"/>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style="thin">
        <color theme="0" tint="-0.14996795556505021"/>
      </right>
      <top style="thin">
        <color theme="0" tint="-0.14996795556505021"/>
      </top>
      <bottom style="thin">
        <color theme="0" tint="-0.2499465926084170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25">
    <xf numFmtId="0" fontId="0" fillId="0" borderId="0" applyFill="0" applyBorder="0" applyProtection="0"/>
    <xf numFmtId="0" fontId="13"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4" fontId="9" fillId="0" borderId="8" applyFill="0" applyProtection="0">
      <alignment horizontal="left" vertical="center" wrapText="1" indent="1"/>
    </xf>
    <xf numFmtId="164" fontId="12" fillId="0" borderId="6" applyFill="0" applyProtection="0">
      <alignment horizontal="left" vertical="top" wrapText="1" indent="1"/>
    </xf>
    <xf numFmtId="164" fontId="2" fillId="0" borderId="0" applyNumberFormat="0" applyFill="0" applyProtection="0">
      <alignment horizontal="left" vertical="top" wrapText="1" indent="1"/>
    </xf>
    <xf numFmtId="164" fontId="11" fillId="0" borderId="7" applyNumberFormat="0" applyFill="0" applyProtection="0">
      <alignment horizontal="left" vertical="center" wrapText="1" indent="1"/>
    </xf>
    <xf numFmtId="0" fontId="6" fillId="6" borderId="0" applyNumberFormat="0" applyBorder="0" applyProtection="0">
      <alignment horizontal="center"/>
    </xf>
    <xf numFmtId="0" fontId="10" fillId="7" borderId="3" applyNumberFormat="0" applyProtection="0">
      <alignment horizontal="left" vertical="center" indent="1"/>
    </xf>
    <xf numFmtId="0" fontId="10" fillId="6" borderId="3" applyNumberFormat="0" applyProtection="0">
      <alignment horizontal="left" indent="1"/>
    </xf>
    <xf numFmtId="0" fontId="8" fillId="0" borderId="0" applyNumberFormat="0" applyFill="0" applyBorder="0" applyAlignment="0" applyProtection="0"/>
    <xf numFmtId="0" fontId="11" fillId="8" borderId="9" applyNumberFormat="0" applyFont="0" applyAlignment="0" applyProtection="0"/>
    <xf numFmtId="0" fontId="15" fillId="0" borderId="0" applyNumberFormat="0" applyFill="0" applyBorder="0" applyAlignment="0" applyProtection="0"/>
    <xf numFmtId="0" fontId="14" fillId="0" borderId="10" applyNumberFormat="0" applyFill="0" applyAlignment="0" applyProtection="0"/>
    <xf numFmtId="0" fontId="19" fillId="0" borderId="0"/>
    <xf numFmtId="0" fontId="20" fillId="0" borderId="0"/>
    <xf numFmtId="0" fontId="21" fillId="0" borderId="0" applyNumberFormat="0" applyFill="0" applyBorder="0" applyAlignment="0" applyProtection="0"/>
    <xf numFmtId="0" fontId="1" fillId="0" borderId="0"/>
    <xf numFmtId="9" fontId="11"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cellStyleXfs>
  <cellXfs count="89">
    <xf numFmtId="0" fontId="0" fillId="0" borderId="0" xfId="0"/>
    <xf numFmtId="0" fontId="16" fillId="0" borderId="0" xfId="0" applyFont="1"/>
    <xf numFmtId="0" fontId="17" fillId="0" borderId="0" xfId="0" applyFont="1"/>
    <xf numFmtId="0" fontId="16" fillId="9" borderId="0" xfId="0" applyFont="1" applyFill="1"/>
    <xf numFmtId="0" fontId="0" fillId="0" borderId="0" xfId="0" pivotButton="1"/>
    <xf numFmtId="0" fontId="18" fillId="0" borderId="0" xfId="17" applyFont="1"/>
    <xf numFmtId="0" fontId="25" fillId="0" borderId="0" xfId="17" applyFont="1"/>
    <xf numFmtId="0" fontId="26" fillId="0" borderId="0" xfId="17" applyFont="1"/>
    <xf numFmtId="0" fontId="27" fillId="0" borderId="0" xfId="17" quotePrefix="1" applyFont="1" applyAlignment="1">
      <alignment horizontal="right"/>
    </xf>
    <xf numFmtId="0" fontId="28" fillId="0" borderId="0" xfId="17" quotePrefix="1" applyFont="1" applyAlignment="1">
      <alignment horizontal="right"/>
    </xf>
    <xf numFmtId="0" fontId="25" fillId="0" borderId="0" xfId="17" quotePrefix="1" applyFont="1" applyAlignment="1">
      <alignment horizontal="right"/>
    </xf>
    <xf numFmtId="0" fontId="17" fillId="0" borderId="0" xfId="0" applyFont="1" applyAlignment="1">
      <alignment horizontal="center" vertical="center"/>
    </xf>
    <xf numFmtId="0" fontId="16" fillId="12" borderId="0" xfId="0" applyFont="1" applyFill="1"/>
    <xf numFmtId="0" fontId="29" fillId="12" borderId="0" xfId="2" applyFont="1" applyFill="1" applyAlignment="1">
      <alignment vertical="center"/>
    </xf>
    <xf numFmtId="0" fontId="29" fillId="12" borderId="0" xfId="0" applyFont="1" applyFill="1" applyBorder="1" applyAlignment="1">
      <alignment horizontal="center" vertical="center" wrapText="1"/>
    </xf>
    <xf numFmtId="0" fontId="29" fillId="12" borderId="0" xfId="0" applyFont="1" applyFill="1" applyAlignment="1">
      <alignment vertical="center"/>
    </xf>
    <xf numFmtId="0" fontId="17" fillId="12" borderId="0" xfId="0" applyFont="1" applyFill="1"/>
    <xf numFmtId="0" fontId="18" fillId="0" borderId="0" xfId="19" applyFont="1" applyAlignment="1">
      <alignment horizontal="center" vertical="center"/>
    </xf>
    <xf numFmtId="14" fontId="17" fillId="0" borderId="12" xfId="19" applyNumberFormat="1" applyFont="1" applyBorder="1" applyAlignment="1">
      <alignment horizontal="center" vertical="center"/>
    </xf>
    <xf numFmtId="0" fontId="17" fillId="0" borderId="12" xfId="19" applyFont="1" applyBorder="1" applyAlignment="1">
      <alignment horizontal="center" vertical="center"/>
    </xf>
    <xf numFmtId="167" fontId="17" fillId="0" borderId="12" xfId="19" applyNumberFormat="1" applyFont="1" applyBorder="1" applyAlignment="1">
      <alignment horizontal="center" vertical="center"/>
    </xf>
    <xf numFmtId="0" fontId="23" fillId="0" borderId="0" xfId="19" applyFont="1" applyAlignment="1">
      <alignment horizontal="center" vertical="center"/>
    </xf>
    <xf numFmtId="165" fontId="17" fillId="0" borderId="0" xfId="19" applyNumberFormat="1" applyFont="1" applyAlignment="1">
      <alignment horizontal="center" vertical="center"/>
    </xf>
    <xf numFmtId="0" fontId="17" fillId="0" borderId="0" xfId="19" applyFont="1" applyAlignment="1">
      <alignment horizontal="center" vertical="center"/>
    </xf>
    <xf numFmtId="0" fontId="0" fillId="0" borderId="0" xfId="0" applyAlignment="1">
      <alignment horizontal="center" vertical="center"/>
    </xf>
    <xf numFmtId="167" fontId="31" fillId="11" borderId="12" xfId="19" applyNumberFormat="1" applyFont="1" applyFill="1" applyBorder="1" applyAlignment="1">
      <alignment horizontal="center" vertical="center"/>
    </xf>
    <xf numFmtId="1" fontId="31" fillId="11" borderId="12" xfId="19" applyNumberFormat="1" applyFont="1" applyFill="1" applyBorder="1" applyAlignment="1">
      <alignment horizontal="center" vertical="center"/>
    </xf>
    <xf numFmtId="168" fontId="31" fillId="11" borderId="12" xfId="19" applyNumberFormat="1" applyFont="1" applyFill="1" applyBorder="1" applyAlignment="1">
      <alignment horizontal="center" vertical="center"/>
    </xf>
    <xf numFmtId="0" fontId="30" fillId="2" borderId="13" xfId="0" applyFont="1" applyFill="1" applyBorder="1" applyAlignment="1">
      <alignment horizontal="center" vertical="center"/>
    </xf>
    <xf numFmtId="0" fontId="31" fillId="11" borderId="12" xfId="19" applyFont="1" applyFill="1" applyBorder="1" applyAlignment="1">
      <alignment horizontal="center" vertical="center"/>
    </xf>
    <xf numFmtId="164" fontId="25" fillId="0" borderId="8" xfId="5" applyFont="1" applyFill="1">
      <alignment horizontal="left" vertical="center" wrapText="1" indent="1"/>
    </xf>
    <xf numFmtId="164" fontId="25" fillId="0" borderId="4" xfId="5" applyFont="1" applyFill="1" applyBorder="1">
      <alignment horizontal="left" vertical="center" wrapText="1" indent="1"/>
    </xf>
    <xf numFmtId="0" fontId="18" fillId="10" borderId="14" xfId="0" applyFont="1" applyFill="1" applyBorder="1" applyAlignment="1">
      <alignment horizontal="center" vertical="center"/>
    </xf>
    <xf numFmtId="14" fontId="17" fillId="0" borderId="16" xfId="19" applyNumberFormat="1" applyFont="1" applyBorder="1" applyAlignment="1">
      <alignment horizontal="center" vertical="center"/>
    </xf>
    <xf numFmtId="0" fontId="17" fillId="0" borderId="16" xfId="19" applyFont="1" applyBorder="1" applyAlignment="1">
      <alignment horizontal="center" vertical="center"/>
    </xf>
    <xf numFmtId="167" fontId="17" fillId="0" borderId="16" xfId="19" applyNumberFormat="1" applyFont="1" applyBorder="1" applyAlignment="1">
      <alignment horizontal="center" vertical="center"/>
    </xf>
    <xf numFmtId="0" fontId="0" fillId="0" borderId="0" xfId="0" applyAlignment="1">
      <alignment horizontal="left"/>
    </xf>
    <xf numFmtId="164" fontId="16" fillId="12" borderId="0" xfId="0" applyNumberFormat="1" applyFont="1" applyFill="1"/>
    <xf numFmtId="9" fontId="32" fillId="0" borderId="6" xfId="20" applyFont="1" applyFill="1" applyBorder="1" applyAlignment="1">
      <alignment horizontal="center" vertical="center" wrapText="1"/>
    </xf>
    <xf numFmtId="9" fontId="32" fillId="0" borderId="5" xfId="20" applyFont="1" applyFill="1" applyBorder="1" applyAlignment="1">
      <alignment horizontal="center" vertical="center" wrapText="1"/>
    </xf>
    <xf numFmtId="9" fontId="32" fillId="0" borderId="11" xfId="20" applyFont="1" applyFill="1" applyBorder="1" applyAlignment="1">
      <alignment horizontal="center" vertical="center" wrapText="1"/>
    </xf>
    <xf numFmtId="0" fontId="17" fillId="0" borderId="12" xfId="9" applyFont="1" applyFill="1" applyBorder="1" applyAlignment="1">
      <alignment horizontal="center" vertical="center"/>
    </xf>
    <xf numFmtId="0" fontId="30" fillId="2" borderId="12" xfId="0" applyFont="1" applyFill="1" applyBorder="1" applyAlignment="1">
      <alignment horizontal="center" vertical="center"/>
    </xf>
    <xf numFmtId="0" fontId="17" fillId="12" borderId="0" xfId="0" applyFont="1" applyFill="1" applyAlignment="1">
      <alignment horizontal="center"/>
    </xf>
    <xf numFmtId="0" fontId="17" fillId="0" borderId="12" xfId="2" applyFont="1" applyFill="1" applyBorder="1" applyAlignment="1">
      <alignment horizontal="center" vertical="center"/>
    </xf>
    <xf numFmtId="0" fontId="16" fillId="0" borderId="0" xfId="0" pivotButton="1" applyFont="1" applyAlignment="1">
      <alignment horizontal="center"/>
    </xf>
    <xf numFmtId="0" fontId="16" fillId="0" borderId="0" xfId="0" applyFont="1" applyAlignment="1">
      <alignment horizontal="center"/>
    </xf>
    <xf numFmtId="14" fontId="16" fillId="0" borderId="0" xfId="0" applyNumberFormat="1" applyFont="1" applyAlignment="1">
      <alignment horizontal="center"/>
    </xf>
    <xf numFmtId="167" fontId="16" fillId="0" borderId="0" xfId="0" applyNumberFormat="1" applyFont="1" applyAlignment="1">
      <alignment horizontal="center"/>
    </xf>
    <xf numFmtId="0" fontId="16" fillId="12" borderId="0" xfId="0" applyFont="1" applyFill="1" applyAlignment="1">
      <alignment horizontal="center"/>
    </xf>
    <xf numFmtId="14" fontId="0" fillId="0" borderId="0" xfId="0" applyNumberFormat="1" applyAlignment="1">
      <alignment horizontal="left"/>
    </xf>
    <xf numFmtId="9" fontId="0" fillId="0" borderId="0" xfId="0" applyNumberFormat="1"/>
    <xf numFmtId="0" fontId="17" fillId="0" borderId="0" xfId="17" applyFont="1"/>
    <xf numFmtId="0" fontId="34" fillId="0" borderId="0" xfId="21" quotePrefix="1" applyFont="1" applyAlignment="1">
      <alignment horizontal="right"/>
    </xf>
    <xf numFmtId="0" fontId="20" fillId="0" borderId="0" xfId="21"/>
    <xf numFmtId="0" fontId="20" fillId="0" borderId="0" xfId="21" quotePrefix="1" applyAlignment="1">
      <alignment horizontal="right"/>
    </xf>
    <xf numFmtId="0" fontId="20" fillId="0" borderId="0" xfId="21" quotePrefix="1"/>
    <xf numFmtId="0" fontId="35" fillId="0" borderId="0" xfId="21" applyFont="1"/>
    <xf numFmtId="0" fontId="36" fillId="0" borderId="0" xfId="21" applyFont="1"/>
    <xf numFmtId="0" fontId="36" fillId="0" borderId="0" xfId="21" quotePrefix="1" applyFont="1" applyAlignment="1">
      <alignment horizontal="left"/>
    </xf>
    <xf numFmtId="0" fontId="20" fillId="0" borderId="0" xfId="21" applyAlignment="1">
      <alignment horizontal="right"/>
    </xf>
    <xf numFmtId="0" fontId="20" fillId="0" borderId="0" xfId="21" applyAlignment="1">
      <alignment horizontal="left"/>
    </xf>
    <xf numFmtId="0" fontId="37" fillId="0" borderId="0" xfId="21" applyFont="1"/>
    <xf numFmtId="0" fontId="34" fillId="0" borderId="0" xfId="21" applyFont="1" applyAlignment="1">
      <alignment horizontal="right"/>
    </xf>
    <xf numFmtId="0" fontId="21" fillId="0" borderId="0" xfId="18"/>
    <xf numFmtId="0" fontId="20" fillId="13" borderId="0" xfId="21" applyFill="1"/>
    <xf numFmtId="165" fontId="29" fillId="14" borderId="15" xfId="19" applyNumberFormat="1" applyFont="1" applyFill="1" applyBorder="1" applyAlignment="1">
      <alignment horizontal="center" vertical="center"/>
    </xf>
    <xf numFmtId="0" fontId="29" fillId="14" borderId="15" xfId="19" applyFont="1" applyFill="1" applyBorder="1" applyAlignment="1">
      <alignment horizontal="center" vertical="center"/>
    </xf>
    <xf numFmtId="166" fontId="29" fillId="14" borderId="15" xfId="19" applyNumberFormat="1" applyFont="1" applyFill="1" applyBorder="1" applyAlignment="1">
      <alignment horizontal="center" vertical="center"/>
    </xf>
    <xf numFmtId="166" fontId="29" fillId="15" borderId="0" xfId="19" applyNumberFormat="1" applyFont="1" applyFill="1" applyAlignment="1">
      <alignment horizontal="center" vertical="center"/>
    </xf>
    <xf numFmtId="14" fontId="17" fillId="0" borderId="17" xfId="19" applyNumberFormat="1" applyFont="1" applyBorder="1" applyAlignment="1">
      <alignment horizontal="center" vertical="center"/>
    </xf>
    <xf numFmtId="0" fontId="17" fillId="0" borderId="17" xfId="19" applyFont="1" applyBorder="1" applyAlignment="1">
      <alignment horizontal="center" vertical="center"/>
    </xf>
    <xf numFmtId="167" fontId="17" fillId="0" borderId="17" xfId="19" applyNumberFormat="1" applyFont="1" applyBorder="1" applyAlignment="1">
      <alignment horizontal="center" vertical="center"/>
    </xf>
    <xf numFmtId="168" fontId="31" fillId="11" borderId="17" xfId="19" applyNumberFormat="1" applyFont="1" applyFill="1" applyBorder="1" applyAlignment="1">
      <alignment horizontal="center" vertical="center"/>
    </xf>
    <xf numFmtId="167" fontId="31" fillId="11" borderId="17" xfId="19" applyNumberFormat="1" applyFont="1" applyFill="1" applyBorder="1" applyAlignment="1">
      <alignment horizontal="center" vertical="center"/>
    </xf>
    <xf numFmtId="1" fontId="31" fillId="11" borderId="17" xfId="19" applyNumberFormat="1" applyFont="1" applyFill="1" applyBorder="1" applyAlignment="1">
      <alignment horizontal="center" vertical="center"/>
    </xf>
    <xf numFmtId="0" fontId="31" fillId="11" borderId="17" xfId="19" applyFont="1" applyFill="1" applyBorder="1" applyAlignment="1">
      <alignment horizontal="center" vertical="center"/>
    </xf>
    <xf numFmtId="0" fontId="22" fillId="13" borderId="3" xfId="10" applyFont="1" applyFill="1">
      <alignment horizontal="left" vertical="center" indent="1"/>
    </xf>
    <xf numFmtId="0" fontId="22" fillId="13" borderId="3" xfId="11" applyFont="1" applyFill="1" applyAlignment="1">
      <alignment horizontal="left" vertical="center" indent="1"/>
    </xf>
    <xf numFmtId="0" fontId="22" fillId="15" borderId="12" xfId="0" applyFont="1" applyFill="1" applyBorder="1" applyAlignment="1">
      <alignment horizontal="center" vertical="center" wrapText="1"/>
    </xf>
    <xf numFmtId="0" fontId="22" fillId="15" borderId="12" xfId="0" applyFont="1" applyFill="1" applyBorder="1" applyAlignment="1">
      <alignment horizontal="center" vertical="center"/>
    </xf>
    <xf numFmtId="0" fontId="29" fillId="0" borderId="0" xfId="19" applyFont="1" applyAlignment="1">
      <alignment horizontal="center" vertical="center"/>
    </xf>
    <xf numFmtId="0" fontId="17" fillId="11" borderId="0" xfId="0" applyFont="1" applyFill="1" applyAlignment="1">
      <alignment horizontal="center" vertical="center"/>
    </xf>
    <xf numFmtId="0" fontId="17" fillId="11" borderId="0" xfId="19" applyFont="1" applyFill="1" applyAlignment="1">
      <alignment horizontal="center" vertical="center"/>
    </xf>
    <xf numFmtId="0" fontId="20" fillId="13" borderId="0" xfId="21" applyFill="1" applyAlignment="1">
      <alignment horizontal="center"/>
    </xf>
    <xf numFmtId="0" fontId="20" fillId="0" borderId="0" xfId="21" applyAlignment="1">
      <alignment horizontal="center"/>
    </xf>
    <xf numFmtId="0" fontId="38" fillId="13" borderId="0" xfId="21" applyFont="1" applyFill="1" applyAlignment="1">
      <alignment horizontal="center" vertical="center"/>
    </xf>
    <xf numFmtId="0" fontId="17" fillId="0" borderId="7" xfId="8" applyNumberFormat="1" applyFont="1">
      <alignment horizontal="left" vertical="center" wrapText="1" indent="1"/>
    </xf>
    <xf numFmtId="0" fontId="18" fillId="0" borderId="0" xfId="7" applyNumberFormat="1" applyFont="1">
      <alignment horizontal="left" vertical="top" wrapText="1" indent="1"/>
    </xf>
  </cellXfs>
  <cellStyles count="25">
    <cellStyle name="40% - Accent1" xfId="1" builtinId="31" customBuiltin="1"/>
    <cellStyle name="Accent1" xfId="3" builtinId="29" customBuiltin="1"/>
    <cellStyle name="Accent5" xfId="4" builtinId="45" customBuiltin="1"/>
    <cellStyle name="Comma 2" xfId="22" xr:uid="{AC71D8D9-C059-4364-9B1D-8EBE9EF4AA54}"/>
    <cellStyle name="Currency 2" xfId="24" xr:uid="{6E95612D-69DC-415F-85D2-41AAA7266691}"/>
    <cellStyle name="Day" xfId="5" xr:uid="{00000000-0005-0000-0000-000003000000}"/>
    <cellStyle name="Day Detail" xfId="6" xr:uid="{00000000-0005-0000-0000-000004000000}"/>
    <cellStyle name="Explanatory Text" xfId="14" builtinId="53" customBuiltin="1"/>
    <cellStyle name="Heading 1" xfId="2" builtinId="16" customBuiltin="1"/>
    <cellStyle name="Heading 2" xfId="10" builtinId="17" customBuiltin="1"/>
    <cellStyle name="Heading 3" xfId="11" builtinId="18" customBuiltin="1"/>
    <cellStyle name="Heading 4" xfId="12" builtinId="19" customBuiltin="1"/>
    <cellStyle name="Hyperlink 2" xfId="18" xr:uid="{9CB2CE72-07F2-4FC3-9CC2-80260CBE33A2}"/>
    <cellStyle name="Normal" xfId="0" builtinId="0" customBuiltin="1"/>
    <cellStyle name="Normal 2" xfId="16" xr:uid="{3CA9EF0E-259B-416A-9208-795FE141DC32}"/>
    <cellStyle name="Normal 2 2" xfId="17" xr:uid="{4F67A3C4-1490-4CD8-936F-597056A3DCE4}"/>
    <cellStyle name="Normal 2 2 2" xfId="21" xr:uid="{DEBEFA92-5A7B-459A-A803-883FD28B1B10}"/>
    <cellStyle name="Normal 3" xfId="19" xr:uid="{2231F0E0-76EE-4CCD-B90A-EB31BD5D4816}"/>
    <cellStyle name="Note" xfId="13" builtinId="10" customBuiltin="1"/>
    <cellStyle name="Notes" xfId="7" xr:uid="{00000000-0005-0000-0000-00000C000000}"/>
    <cellStyle name="Notes Header" xfId="8" xr:uid="{00000000-0005-0000-0000-00000D000000}"/>
    <cellStyle name="Percent" xfId="20" builtinId="5"/>
    <cellStyle name="Percent 2" xfId="23" xr:uid="{3D12606E-CF52-4093-A24B-FFCC3A21392D}"/>
    <cellStyle name="Title" xfId="9" builtinId="15" customBuiltin="1"/>
    <cellStyle name="Total" xfId="15" builtinId="25" customBuiltin="1"/>
  </cellStyles>
  <dxfs count="69">
    <dxf>
      <numFmt numFmtId="19" formatCode="m/d/yyyy"/>
    </dxf>
    <dxf>
      <numFmt numFmtId="19" formatCode="m/d/yyyy"/>
    </dxf>
    <dxf>
      <numFmt numFmtId="13" formatCode="0%"/>
    </dxf>
    <dxf>
      <numFmt numFmtId="13" formatCode="0%"/>
    </dxf>
    <dxf>
      <font>
        <name val="Arial"/>
        <scheme val="major"/>
      </font>
    </dxf>
    <dxf>
      <font>
        <name val="Arial"/>
        <scheme val="major"/>
      </font>
    </dxf>
    <dxf>
      <font>
        <name val="Arial"/>
        <scheme val="major"/>
      </font>
    </dxf>
    <dxf>
      <font>
        <name val="Arial"/>
        <scheme val="major"/>
      </font>
    </dxf>
    <dxf>
      <font>
        <name val="Arial"/>
        <scheme val="major"/>
      </font>
    </dxf>
    <dxf>
      <font>
        <name val="Arial"/>
        <scheme val="major"/>
      </font>
    </dxf>
    <dxf>
      <font>
        <name val="Arial"/>
        <scheme val="major"/>
      </font>
    </dxf>
    <dxf>
      <font>
        <name val="Arial"/>
        <scheme val="major"/>
      </font>
    </dxf>
    <dxf>
      <font>
        <name val="Arial"/>
        <scheme val="major"/>
      </font>
    </dxf>
    <dxf>
      <font>
        <name val="Arial"/>
        <scheme val="major"/>
      </font>
    </dxf>
    <dxf>
      <font>
        <name val="Arial"/>
        <scheme val="major"/>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49998474074526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0.24994659260841701"/>
      </font>
      <fill>
        <patternFill patternType="none">
          <bgColor auto="1"/>
        </patternFill>
      </fill>
    </dxf>
    <dxf>
      <font>
        <strike val="0"/>
        <outline val="0"/>
        <shadow val="0"/>
        <u val="none"/>
        <vertAlign val="baseline"/>
        <sz val="10"/>
        <color auto="1"/>
        <name val="Arial"/>
        <family val="2"/>
        <scheme val="major"/>
      </font>
      <numFmt numFmtId="0" formatCode="General"/>
      <fill>
        <patternFill patternType="solid">
          <fgColor indexed="64"/>
          <bgColor theme="0" tint="-4.9989318521683403E-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499984740745262"/>
        <name val="Arial"/>
        <family val="2"/>
        <scheme val="major"/>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tint="0.499984740745262"/>
        <name val="Arial"/>
        <family val="2"/>
        <scheme val="major"/>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499984740745262"/>
        <name val="Arial"/>
        <family val="2"/>
        <scheme val="major"/>
      </font>
      <numFmt numFmtId="168" formatCode="0.0"/>
      <fill>
        <patternFill>
          <fgColor indexed="64"/>
          <bgColor theme="0" tint="-4.9989318521683403E-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499984740745262"/>
        <name val="Arial"/>
        <family val="2"/>
        <scheme val="major"/>
      </font>
      <numFmt numFmtId="168" formatCode="0.0"/>
      <fill>
        <patternFill>
          <fgColor indexed="64"/>
          <bgColor theme="0" tint="-4.9989318521683403E-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499984740745262"/>
        <name val="Arial"/>
        <family val="2"/>
        <scheme val="major"/>
      </font>
      <numFmt numFmtId="167" formatCode="h:mm;@"/>
      <fill>
        <patternFill>
          <fgColor indexed="64"/>
          <bgColor theme="0" tint="-4.9989318521683403E-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499984740745262"/>
        <name val="Arial"/>
        <family val="2"/>
        <scheme val="major"/>
      </font>
      <numFmt numFmtId="168"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major"/>
      </font>
      <numFmt numFmtId="167" formatCode="h:mm;@"/>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major"/>
      </font>
      <numFmt numFmtId="167" formatCode="h:mm;@"/>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auto="1"/>
        <name val="Arial"/>
        <family val="2"/>
        <scheme val="major"/>
      </font>
      <numFmt numFmtId="0" formatCode="Genera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major"/>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major"/>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major"/>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major"/>
      </font>
      <numFmt numFmtId="19" formatCode="m/d/yyyy"/>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Arial"/>
        <family val="2"/>
        <scheme val="major"/>
      </font>
      <alignment horizontal="center" vertical="center" textRotation="0" wrapText="0" indent="0" justifyLastLine="0" shrinkToFit="0" readingOrder="0"/>
    </dxf>
    <dxf>
      <font>
        <b val="0"/>
        <strike val="0"/>
        <outline val="0"/>
        <shadow val="0"/>
        <u val="none"/>
        <vertAlign val="baseline"/>
        <sz val="10"/>
        <color theme="0"/>
        <name val="Arial"/>
        <family val="2"/>
        <scheme val="major"/>
      </font>
      <alignment horizontal="center" vertical="center" textRotation="0" wrapText="0" indent="0" justifyLastLine="0" shrinkToFit="0" readingOrder="0"/>
    </dxf>
    <dxf>
      <font>
        <color theme="0"/>
      </font>
      <fill>
        <patternFill>
          <bgColor rgb="FFFF000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sz val="11"/>
        <color theme="1"/>
      </font>
      <border>
        <vertical/>
        <horizontal/>
      </border>
    </dxf>
    <dxf>
      <font>
        <color theme="1"/>
      </font>
      <border diagonalUp="0" diagonalDown="0">
        <left/>
        <right/>
        <top/>
        <bottom/>
        <vertical/>
        <horizontal/>
      </border>
    </dxf>
    <dxf>
      <font>
        <b/>
        <color theme="1"/>
      </font>
      <border>
        <bottom style="thin">
          <color theme="9"/>
        </bottom>
        <vertical/>
        <horizontal/>
      </border>
    </dxf>
    <dxf>
      <font>
        <color theme="1"/>
      </font>
      <border diagonalUp="0" diagonalDown="0">
        <left/>
        <right/>
        <top/>
        <bottom/>
        <vertical/>
        <horizontal/>
      </border>
    </dxf>
    <dxf>
      <font>
        <b/>
        <color theme="1"/>
      </font>
      <border>
        <bottom style="thin">
          <color theme="5"/>
        </bottom>
        <vertical/>
        <horizontal/>
      </border>
    </dxf>
    <dxf>
      <font>
        <color theme="1"/>
      </font>
      <border diagonalUp="0" diagonalDown="0">
        <left/>
        <right/>
        <top/>
        <bottom/>
        <vertical/>
        <horizontal/>
      </border>
    </dxf>
    <dxf>
      <font>
        <b/>
        <color theme="1"/>
      </font>
      <border>
        <bottom style="thin">
          <color theme="9"/>
        </bottom>
        <vertical/>
        <horizontal/>
      </border>
    </dxf>
    <dxf>
      <font>
        <color theme="1"/>
      </font>
      <border diagonalUp="0" diagonalDown="0">
        <left/>
        <right/>
        <top/>
        <bottom/>
        <vertical/>
        <horizontal/>
      </border>
    </dxf>
    <dxf>
      <font>
        <b/>
        <color theme="1"/>
      </font>
      <border>
        <bottom style="thin">
          <color theme="6"/>
        </bottom>
        <vertical/>
        <horizontal/>
      </border>
    </dxf>
    <dxf>
      <font>
        <color theme="1"/>
      </font>
      <border diagonalUp="0" diagonalDown="0">
        <left/>
        <right/>
        <top/>
        <bottom/>
        <vertical/>
        <horizontal/>
      </border>
    </dxf>
    <dxf>
      <font>
        <b/>
        <color theme="1"/>
      </font>
      <border>
        <bottom style="thin">
          <color theme="5"/>
        </bottom>
        <vertical/>
        <horizontal/>
      </border>
    </dxf>
    <dxf>
      <font>
        <color theme="1"/>
      </font>
      <border diagonalUp="0" diagonalDown="0">
        <left/>
        <right/>
        <top/>
        <bottom/>
        <vertical/>
        <horizontal/>
      </border>
    </dxf>
    <dxf>
      <border diagonalUp="0" diagonalDown="0">
        <left/>
        <right/>
        <top/>
        <bottom/>
        <vertical/>
        <horizontal/>
      </border>
    </dxf>
    <dxf>
      <font>
        <color theme="0"/>
      </font>
    </dxf>
    <dxf>
      <fill>
        <patternFill>
          <bgColor rgb="FF28B78D"/>
        </patternFill>
      </fill>
      <border diagonalUp="0" diagonalDown="0">
        <left/>
        <right/>
        <top/>
        <bottom/>
        <vertical/>
        <horizontal/>
      </border>
    </dxf>
  </dxfs>
  <tableStyles count="8" defaultTableStyle="TableStyleMedium9" defaultPivotStyle="PivotStyleLight16">
    <tableStyle name="Slicer Style 1 2 5 4" pivot="0" table="0" count="9" xr9:uid="{E5BADEE8-D0F8-479C-BCEC-0D5273D42C2D}">
      <tableStyleElement type="wholeTable" dxfId="68"/>
      <tableStyleElement type="headerRow" dxfId="67"/>
    </tableStyle>
    <tableStyle name="Slicer Style 1 3" pivot="0" table="0" count="8" xr9:uid="{3EFDAB82-8C6B-455D-9A62-925CC664F912}">
      <tableStyleElement type="wholeTable" dxfId="66"/>
    </tableStyle>
    <tableStyle name="SlicerStyleDark2 2" pivot="0" table="0" count="10" xr9:uid="{43BBBE58-A435-4224-A0EB-3556A80BCB2C}">
      <tableStyleElement type="wholeTable" dxfId="65"/>
      <tableStyleElement type="headerRow" dxfId="64"/>
    </tableStyle>
    <tableStyle name="SlicerStyleDark3 2" pivot="0" table="0" count="10" xr9:uid="{78214D1C-59E7-4CC9-9944-E5719BF1996A}">
      <tableStyleElement type="wholeTable" dxfId="63"/>
      <tableStyleElement type="headerRow" dxfId="62"/>
    </tableStyle>
    <tableStyle name="SlicerStyleDark6 2" pivot="0" table="0" count="10" xr9:uid="{955371ED-D602-4D67-BD9A-3B83E10D37FF}">
      <tableStyleElement type="wholeTable" dxfId="61"/>
      <tableStyleElement type="headerRow" dxfId="60"/>
    </tableStyle>
    <tableStyle name="SlicerStyleLight2 2" pivot="0" table="0" count="10" xr9:uid="{DE6C092A-01AC-44F0-A0F4-0464C8CF486E}">
      <tableStyleElement type="wholeTable" dxfId="59"/>
      <tableStyleElement type="headerRow" dxfId="58"/>
    </tableStyle>
    <tableStyle name="SlicerStyleLight6 2" pivot="0" table="0" count="10" xr9:uid="{B63814EA-8372-4539-8DB5-088A28AD1617}">
      <tableStyleElement type="wholeTable" dxfId="57"/>
      <tableStyleElement type="headerRow" dxfId="56"/>
    </tableStyle>
    <tableStyle name="TimeSlicerStyleDark2 2" pivot="0" table="0" count="9" xr9:uid="{EA707114-38F6-4A83-8969-BA7629B7E80B}">
      <tableStyleElement type="wholeTable" dxfId="55"/>
      <tableStyleElement type="headerRow" dxfId="5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28B78D"/>
      <color rgb="FFA0A9AE"/>
      <color rgb="FF114E69"/>
      <color rgb="FFFFF7DD"/>
      <color rgb="FFFFEDB3"/>
      <color rgb="FF8FCFAD"/>
      <color rgb="FF50B47F"/>
      <color rgb="FFE04848"/>
      <color rgb="FFF1ADAD"/>
      <color rgb="FF646464"/>
    </mruColors>
  </colors>
  <extLst>
    <ext xmlns:x14="http://schemas.microsoft.com/office/spreadsheetml/2009/9/main" uri="{46F421CA-312F-682f-3DD2-61675219B42D}">
      <x14:dxfs count="5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ill>
            <patternFill patternType="none">
              <bgColor auto="1"/>
            </patternFill>
          </fill>
        </dxf>
        <dxf>
          <font>
            <color theme="0"/>
          </font>
          <fill>
            <patternFill>
              <bgColor rgb="FF114E69"/>
            </patternFill>
          </fill>
        </dxf>
        <dxf>
          <fill>
            <patternFill>
              <bgColor rgb="FF28B78D"/>
            </patternFill>
          </fill>
        </dxf>
        <dxf>
          <fill>
            <patternFill>
              <bgColor theme="0" tint="-0.24994659260841701"/>
            </patternFill>
          </fill>
        </dxf>
        <dxf>
          <fill>
            <patternFill>
              <bgColor rgb="FFA0A9AE"/>
            </patternFill>
          </fill>
        </dxf>
        <dxf>
          <fill>
            <patternFill>
              <bgColor theme="0" tint="-0.24994659260841701"/>
            </patternFill>
          </fill>
        </dxf>
        <dxf>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x14:dxfs>
    </ext>
    <ext xmlns:x14="http://schemas.microsoft.com/office/spreadsheetml/2009/9/main" uri="{EB79DEF2-80B8-43e5-95BD-54CBDDF9020C}">
      <x14:slicerStyles defaultSlicerStyle="SlicerStyleLight1">
        <x14:slicerStyle name="Slicer Style 1 2 5 4">
          <x14:slicerStyleElements>
            <x14:slicerStyleElement type="unselectedItemWithData" dxfId="53"/>
            <x14:slicerStyleElement type="unselectedItemWithNoData" dxfId="52"/>
            <x14:slicerStyleElement type="selectedItemWithData" dxfId="51"/>
            <x14:slicerStyleElement type="selectedItemWithNoData" dxfId="50"/>
            <x14:slicerStyleElement type="hoveredUnselectedItemWithData" dxfId="49"/>
            <x14:slicerStyleElement type="hoveredSelectedItemWithData" dxfId="48"/>
            <x14:slicerStyleElement type="hoveredSelectedItemWithNoData" dxfId="47"/>
          </x14:slicerStyleElements>
        </x14:slicerStyle>
        <x14:slicerStyle name="Slicer Style 1 3">
          <x14:slicerStyleElements>
            <x14:slicerStyleElement type="unselectedItemWithData" dxfId="46"/>
            <x14:slicerStyleElement type="unselectedItemWithNoData" dxfId="45"/>
            <x14:slicerStyleElement type="selectedItemWithData" dxfId="44"/>
            <x14:slicerStyleElement type="selectedItemWithNoData" dxfId="43"/>
            <x14:slicerStyleElement type="hoveredUnselectedItemWithData" dxfId="42"/>
            <x14:slicerStyleElement type="hoveredSelectedItemWithData" dxfId="41"/>
            <x14:slicerStyleElement type="hoveredSelectedItemWithNoData" dxfId="40"/>
          </x14:slicerStyleElements>
        </x14:slicerStyle>
        <x14:slicerStyle name="SlicerStyleDark2 2">
          <x14:slicerStyleElements>
            <x14:slicerStyleElement type="unselectedItemWithData" dxfId="39"/>
            <x14:slicerStyleElement type="unselectedItemWithNoData" dxfId="38"/>
            <x14:slicerStyleElement type="selectedItemWithData" dxfId="37"/>
            <x14:slicerStyleElement type="selectedItemWithNoData" dxfId="36"/>
            <x14:slicerStyleElement type="hoveredUnselectedItemWithData" dxfId="35"/>
            <x14:slicerStyleElement type="hoveredSelectedItemWithData" dxfId="34"/>
            <x14:slicerStyleElement type="hoveredUnselectedItemWithNoData" dxfId="33"/>
            <x14:slicerStyleElement type="hoveredSelectedItemWithNoData" dxfId="32"/>
          </x14:slicerStyleElements>
        </x14:slicerStyle>
        <x14:slicerStyle name="SlicerStyleDark3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Dark6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7">
        <dxf>
          <fill>
            <patternFill patternType="solid">
              <fgColor theme="5" tint="0.39997558519241921"/>
              <bgColor theme="5" tint="0.39997558519241921"/>
            </patternFill>
          </fill>
          <border>
            <vertical/>
            <horizontal/>
          </border>
        </dxf>
        <dxf>
          <fill>
            <gradientFill degree="90">
              <stop position="0">
                <color theme="0" tint="-0.249977111117893"/>
              </stop>
              <stop position="1">
                <color theme="0" tint="-0.249977111117893"/>
              </stop>
            </gradientFill>
          </fill>
          <border>
            <vertical/>
            <horizontal/>
          </border>
        </dxf>
        <dxf>
          <fill>
            <gradientFill degree="90">
              <stop position="0">
                <color theme="5"/>
              </stop>
              <stop position="1">
                <color theme="5" tint="-0.499984740745262"/>
              </stop>
            </gradientFill>
          </fill>
          <border>
            <vertical/>
            <horizontal/>
          </border>
        </dxf>
        <dxf>
          <font>
            <sz val="9"/>
            <color theme="1" tint="0.499984740745262"/>
          </font>
          <border>
            <left/>
            <right/>
            <top/>
            <bottom/>
            <vertical/>
            <horizontal/>
          </border>
        </dxf>
        <dxf>
          <font>
            <sz val="9"/>
            <color theme="1" tint="0.499984740745262"/>
          </font>
          <border>
            <left/>
            <right/>
            <top/>
            <bottom/>
            <vertical/>
            <horizontal/>
          </border>
        </dxf>
        <dxf>
          <font>
            <sz val="9"/>
            <color theme="1" tint="0.499984740745262"/>
          </font>
          <border>
            <left/>
            <right/>
            <top/>
            <bottom/>
            <vertical/>
            <horizontal/>
          </border>
        </dxf>
        <dxf>
          <font>
            <sz val="10"/>
            <color theme="5" tint="-0.249977111117893"/>
          </font>
          <border>
            <left/>
            <right/>
            <top/>
            <bottom/>
            <vertical/>
            <horizontal/>
          </border>
        </dxf>
      </x15:dxfs>
    </ext>
    <ext xmlns:x15="http://schemas.microsoft.com/office/spreadsheetml/2010/11/main" uri="{9260A510-F301-46a8-8635-F512D64BE5F5}">
      <x15:timelineStyles defaultTimelineStyle="TimeSlicerStyleLight1">
        <x15:timelineStyle name="TimeSlicerStyleDark2 2">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microsoft.com/office/2007/relationships/slicerCache" Target="slicerCaches/slicerCache1.xml"/><Relationship Id="rId12" Type="http://schemas.microsoft.com/office/2007/relationships/slicerCache" Target="slicerCaches/slicerCache6.xml"/><Relationship Id="rId17" Type="http://schemas.microsoft.com/office/2022/10/relationships/richValueRel" Target="richData/richValueRel.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5.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microsoft.com/office/2007/relationships/slicerCache" Target="slicerCaches/slicerCache4.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styles" Target="styles.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[WorkLoad_Capacity_Calendar.xlsx]Sheet2!category pie</c:name>
    <c:fmtId val="12"/>
  </c:pivotSource>
  <c:chart>
    <c:title>
      <c:tx>
        <c:rich>
          <a:bodyPr rot="0" spcFirstLastPara="1" vertOverflow="ellipsis" vert="horz" wrap="square" anchor="ctr" anchorCtr="1"/>
          <a:lstStyle/>
          <a:p>
            <a:pPr>
              <a:defRPr sz="1000" b="1" i="0" u="none" strike="noStrike" kern="1200" spc="0" baseline="0">
                <a:solidFill>
                  <a:schemeClr val="bg1"/>
                </a:solidFill>
                <a:latin typeface="+mj-lt"/>
                <a:ea typeface="+mn-ea"/>
                <a:cs typeface="+mn-cs"/>
              </a:defRPr>
            </a:pPr>
            <a:r>
              <a:rPr lang="en-US" sz="1000" b="1" u="none">
                <a:solidFill>
                  <a:schemeClr val="bg1"/>
                </a:solidFill>
              </a:rPr>
              <a:t>Workload vs. Category</a:t>
            </a:r>
          </a:p>
        </c:rich>
      </c:tx>
      <c:layout>
        <c:manualLayout>
          <c:xMode val="edge"/>
          <c:yMode val="edge"/>
          <c:x val="0.24687478431038193"/>
          <c:y val="0"/>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bg1"/>
              </a:solidFill>
              <a:latin typeface="+mj-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circle"/>
          <c:size val="5"/>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6350">
            <a:solidFill>
              <a:schemeClr val="lt1"/>
            </a:solidFill>
          </a:ln>
          <a:effectLst/>
        </c:spPr>
        <c:marker>
          <c:symbol val="none"/>
        </c:marker>
        <c:dLbl>
          <c:idx val="0"/>
          <c:spPr>
            <a:solidFill>
              <a:srgbClr val="FFF7DD"/>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7"/>
        <c:spPr>
          <a:solidFill>
            <a:schemeClr val="accent1"/>
          </a:solidFill>
          <a:ln w="6350">
            <a:solidFill>
              <a:schemeClr val="lt1"/>
            </a:solidFill>
          </a:ln>
          <a:effectLst/>
        </c:spPr>
      </c:pivotFmt>
      <c:pivotFmt>
        <c:idx val="8"/>
        <c:spPr>
          <a:solidFill>
            <a:schemeClr val="accent1"/>
          </a:solidFill>
          <a:ln w="6350">
            <a:solidFill>
              <a:schemeClr val="lt1"/>
            </a:solidFill>
          </a:ln>
          <a:effectLst/>
        </c:spPr>
      </c:pivotFmt>
      <c:pivotFmt>
        <c:idx val="9"/>
        <c:spPr>
          <a:solidFill>
            <a:schemeClr val="accent1"/>
          </a:solidFill>
          <a:ln w="6350">
            <a:solidFill>
              <a:schemeClr val="lt1"/>
            </a:solidFill>
          </a:ln>
          <a:effectLst/>
        </c:spPr>
      </c:pivotFmt>
      <c:pivotFmt>
        <c:idx val="10"/>
        <c:spPr>
          <a:solidFill>
            <a:schemeClr val="accent1"/>
          </a:solidFill>
          <a:ln w="6350">
            <a:solidFill>
              <a:schemeClr val="lt1"/>
            </a:solidFill>
          </a:ln>
          <a:effectLst/>
        </c:spPr>
      </c:pivotFmt>
    </c:pivotFmts>
    <c:plotArea>
      <c:layout>
        <c:manualLayout>
          <c:layoutTarget val="inner"/>
          <c:xMode val="edge"/>
          <c:yMode val="edge"/>
          <c:x val="0.11082247918583651"/>
          <c:y val="0.1000875564898968"/>
          <c:w val="0.80392701819968237"/>
          <c:h val="0.74783830998140455"/>
        </c:manualLayout>
      </c:layout>
      <c:doughnutChart>
        <c:varyColors val="1"/>
        <c:ser>
          <c:idx val="0"/>
          <c:order val="0"/>
          <c:tx>
            <c:strRef>
              <c:f>Sheet2!$G$3</c:f>
              <c:strCache>
                <c:ptCount val="1"/>
                <c:pt idx="0">
                  <c:v>Total</c:v>
                </c:pt>
              </c:strCache>
            </c:strRef>
          </c:tx>
          <c:spPr>
            <a:ln w="6350"/>
          </c:spPr>
          <c:dPt>
            <c:idx val="0"/>
            <c:bubble3D val="0"/>
            <c:spPr>
              <a:solidFill>
                <a:schemeClr val="accent1"/>
              </a:solidFill>
              <a:ln w="6350">
                <a:solidFill>
                  <a:schemeClr val="lt1"/>
                </a:solidFill>
              </a:ln>
              <a:effectLst/>
            </c:spPr>
            <c:extLst>
              <c:ext xmlns:c16="http://schemas.microsoft.com/office/drawing/2014/chart" uri="{C3380CC4-5D6E-409C-BE32-E72D297353CC}">
                <c16:uniqueId val="{00000001-5691-40FD-9952-60939023EB54}"/>
              </c:ext>
            </c:extLst>
          </c:dPt>
          <c:dPt>
            <c:idx val="1"/>
            <c:bubble3D val="0"/>
            <c:spPr>
              <a:solidFill>
                <a:schemeClr val="accent3"/>
              </a:solidFill>
              <a:ln w="6350">
                <a:solidFill>
                  <a:schemeClr val="lt1"/>
                </a:solidFill>
              </a:ln>
              <a:effectLst/>
            </c:spPr>
            <c:extLst>
              <c:ext xmlns:c16="http://schemas.microsoft.com/office/drawing/2014/chart" uri="{C3380CC4-5D6E-409C-BE32-E72D297353CC}">
                <c16:uniqueId val="{00000003-5691-40FD-9952-60939023EB54}"/>
              </c:ext>
            </c:extLst>
          </c:dPt>
          <c:dPt>
            <c:idx val="2"/>
            <c:bubble3D val="0"/>
            <c:spPr>
              <a:solidFill>
                <a:schemeClr val="accent5"/>
              </a:solidFill>
              <a:ln w="6350">
                <a:solidFill>
                  <a:schemeClr val="lt1"/>
                </a:solidFill>
              </a:ln>
              <a:effectLst/>
            </c:spPr>
            <c:extLst>
              <c:ext xmlns:c16="http://schemas.microsoft.com/office/drawing/2014/chart" uri="{C3380CC4-5D6E-409C-BE32-E72D297353CC}">
                <c16:uniqueId val="{00000005-5691-40FD-9952-60939023EB54}"/>
              </c:ext>
            </c:extLst>
          </c:dPt>
          <c:dPt>
            <c:idx val="3"/>
            <c:bubble3D val="0"/>
            <c:spPr>
              <a:solidFill>
                <a:schemeClr val="accent1">
                  <a:lumMod val="60000"/>
                </a:schemeClr>
              </a:solidFill>
              <a:ln w="6350">
                <a:solidFill>
                  <a:schemeClr val="lt1"/>
                </a:solidFill>
              </a:ln>
              <a:effectLst/>
            </c:spPr>
            <c:extLst>
              <c:ext xmlns:c16="http://schemas.microsoft.com/office/drawing/2014/chart" uri="{C3380CC4-5D6E-409C-BE32-E72D297353CC}">
                <c16:uniqueId val="{00000007-5691-40FD-9952-60939023EB54}"/>
              </c:ext>
            </c:extLst>
          </c:dPt>
          <c:dLbls>
            <c:spPr>
              <a:solidFill>
                <a:srgbClr val="FFF7DD"/>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Sheet2!$F$4:$F$8</c:f>
              <c:strCache>
                <c:ptCount val="4"/>
                <c:pt idx="0">
                  <c:v>Meeting</c:v>
                </c:pt>
                <c:pt idx="1">
                  <c:v>Remote Working</c:v>
                </c:pt>
                <c:pt idx="2">
                  <c:v>Study</c:v>
                </c:pt>
                <c:pt idx="3">
                  <c:v>Workout</c:v>
                </c:pt>
              </c:strCache>
            </c:strRef>
          </c:cat>
          <c:val>
            <c:numRef>
              <c:f>Sheet2!$G$4:$G$8</c:f>
              <c:numCache>
                <c:formatCode>General</c:formatCode>
                <c:ptCount val="4"/>
                <c:pt idx="0">
                  <c:v>2.5000000000000009</c:v>
                </c:pt>
                <c:pt idx="1">
                  <c:v>11.5</c:v>
                </c:pt>
                <c:pt idx="2">
                  <c:v>11</c:v>
                </c:pt>
                <c:pt idx="3">
                  <c:v>14</c:v>
                </c:pt>
              </c:numCache>
            </c:numRef>
          </c:val>
          <c:extLst>
            <c:ext xmlns:c16="http://schemas.microsoft.com/office/drawing/2014/chart" uri="{C3380CC4-5D6E-409C-BE32-E72D297353CC}">
              <c16:uniqueId val="{00000008-5691-40FD-9952-60939023EB54}"/>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5.3865656233471485E-3"/>
          <c:y val="0.80525247734703831"/>
          <c:w val="0.99391400023548249"/>
          <c:h val="0.188956025664996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[WorkLoad_Capacity_Calendar.xlsx]Sheet2!priority chart</c:name>
    <c:fmtId val="7"/>
  </c:pivotSource>
  <c:chart>
    <c:title>
      <c:tx>
        <c:rich>
          <a:bodyPr rot="0" spcFirstLastPara="1" vertOverflow="ellipsis" vert="horz" wrap="square" anchor="ctr" anchorCtr="1"/>
          <a:lstStyle/>
          <a:p>
            <a:pPr>
              <a:defRPr sz="1000" b="1" i="0" u="none" strike="noStrike" kern="1200" spc="0" baseline="0">
                <a:solidFill>
                  <a:schemeClr val="bg1"/>
                </a:solidFill>
                <a:latin typeface="+mj-lt"/>
                <a:ea typeface="+mn-ea"/>
                <a:cs typeface="+mn-cs"/>
              </a:defRPr>
            </a:pPr>
            <a:r>
              <a:rPr lang="en-US" sz="1000" b="1"/>
              <a:t>Load distribution % vs. Priority</a:t>
            </a:r>
          </a:p>
        </c:rich>
      </c:tx>
      <c:layout>
        <c:manualLayout>
          <c:xMode val="edge"/>
          <c:yMode val="edge"/>
          <c:x val="0.15570147918379879"/>
          <c:y val="3.3535872269804747E-3"/>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bg1"/>
              </a:solidFill>
              <a:latin typeface="+mj-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C00000"/>
          </a:solidFill>
          <a:ln>
            <a:noFill/>
          </a:ln>
          <a:effectLst/>
        </c:spPr>
      </c:pivotFmt>
      <c:pivotFmt>
        <c:idx val="4"/>
        <c:spPr>
          <a:solidFill>
            <a:srgbClr val="FFC000"/>
          </a:solidFill>
          <a:ln>
            <a:noFill/>
          </a:ln>
          <a:effectLst/>
        </c:spPr>
      </c:pivotFmt>
      <c:pivotFmt>
        <c:idx val="5"/>
        <c:spPr>
          <a:solidFill>
            <a:srgbClr val="28B78D"/>
          </a:solidFill>
          <a:ln>
            <a:noFill/>
          </a:ln>
          <a:effectLst/>
        </c:spPr>
      </c:pivotFmt>
    </c:pivotFmts>
    <c:plotArea>
      <c:layout>
        <c:manualLayout>
          <c:layoutTarget val="inner"/>
          <c:xMode val="edge"/>
          <c:yMode val="edge"/>
          <c:x val="0.22893661807125595"/>
          <c:y val="0.18936545571915267"/>
          <c:w val="0.71660793638418963"/>
          <c:h val="0.76015392353646727"/>
        </c:manualLayout>
      </c:layout>
      <c:barChart>
        <c:barDir val="bar"/>
        <c:grouping val="clustered"/>
        <c:varyColors val="0"/>
        <c:ser>
          <c:idx val="0"/>
          <c:order val="0"/>
          <c:tx>
            <c:strRef>
              <c:f>Sheet2!$K$3</c:f>
              <c:strCache>
                <c:ptCount val="1"/>
                <c:pt idx="0">
                  <c:v>Total</c:v>
                </c:pt>
              </c:strCache>
            </c:strRef>
          </c:tx>
          <c:spPr>
            <a:solidFill>
              <a:schemeClr val="accent1"/>
            </a:solidFill>
            <a:ln>
              <a:noFill/>
            </a:ln>
            <a:effectLst/>
          </c:spPr>
          <c:invertIfNegative val="0"/>
          <c:dPt>
            <c:idx val="0"/>
            <c:invertIfNegative val="0"/>
            <c:bubble3D val="0"/>
            <c:spPr>
              <a:solidFill>
                <a:srgbClr val="28B78D"/>
              </a:solidFill>
              <a:ln>
                <a:noFill/>
              </a:ln>
              <a:effectLst/>
            </c:spPr>
            <c:extLst>
              <c:ext xmlns:c16="http://schemas.microsoft.com/office/drawing/2014/chart" uri="{C3380CC4-5D6E-409C-BE32-E72D297353CC}">
                <c16:uniqueId val="{00000003-D5C1-4D7C-B124-404F9AE78D46}"/>
              </c:ext>
            </c:extLst>
          </c:dPt>
          <c:dPt>
            <c:idx val="1"/>
            <c:invertIfNegative val="0"/>
            <c:bubble3D val="0"/>
            <c:spPr>
              <a:solidFill>
                <a:srgbClr val="FFC000"/>
              </a:solidFill>
              <a:ln>
                <a:noFill/>
              </a:ln>
              <a:effectLst/>
            </c:spPr>
            <c:extLst>
              <c:ext xmlns:c16="http://schemas.microsoft.com/office/drawing/2014/chart" uri="{C3380CC4-5D6E-409C-BE32-E72D297353CC}">
                <c16:uniqueId val="{00000002-D5C1-4D7C-B124-404F9AE78D46}"/>
              </c:ext>
            </c:extLst>
          </c:dPt>
          <c:dPt>
            <c:idx val="2"/>
            <c:invertIfNegative val="0"/>
            <c:bubble3D val="0"/>
            <c:spPr>
              <a:solidFill>
                <a:srgbClr val="C00000"/>
              </a:solidFill>
              <a:ln>
                <a:noFill/>
              </a:ln>
              <a:effectLst/>
            </c:spPr>
            <c:extLst>
              <c:ext xmlns:c16="http://schemas.microsoft.com/office/drawing/2014/chart" uri="{C3380CC4-5D6E-409C-BE32-E72D297353CC}">
                <c16:uniqueId val="{00000001-D5C1-4D7C-B124-404F9AE78D46}"/>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Sheet2!$J$4:$J$7</c:f>
              <c:strCache>
                <c:ptCount val="3"/>
                <c:pt idx="0">
                  <c:v>Low</c:v>
                </c:pt>
                <c:pt idx="1">
                  <c:v>Medium</c:v>
                </c:pt>
                <c:pt idx="2">
                  <c:v>High</c:v>
                </c:pt>
              </c:strCache>
            </c:strRef>
          </c:cat>
          <c:val>
            <c:numRef>
              <c:f>Sheet2!$K$4:$K$7</c:f>
              <c:numCache>
                <c:formatCode>0%</c:formatCode>
                <c:ptCount val="3"/>
                <c:pt idx="0">
                  <c:v>0.32051282051282032</c:v>
                </c:pt>
                <c:pt idx="1">
                  <c:v>0.20512820512820512</c:v>
                </c:pt>
                <c:pt idx="2">
                  <c:v>0.47435897435897445</c:v>
                </c:pt>
              </c:numCache>
            </c:numRef>
          </c:val>
          <c:extLst>
            <c:ext xmlns:c16="http://schemas.microsoft.com/office/drawing/2014/chart" uri="{C3380CC4-5D6E-409C-BE32-E72D297353CC}">
              <c16:uniqueId val="{00000000-D5C1-4D7C-B124-404F9AE78D46}"/>
            </c:ext>
          </c:extLst>
        </c:ser>
        <c:dLbls>
          <c:dLblPos val="outEnd"/>
          <c:showLegendKey val="0"/>
          <c:showVal val="1"/>
          <c:showCatName val="0"/>
          <c:showSerName val="0"/>
          <c:showPercent val="0"/>
          <c:showBubbleSize val="0"/>
        </c:dLbls>
        <c:gapWidth val="182"/>
        <c:axId val="1786691520"/>
        <c:axId val="1932728351"/>
      </c:barChart>
      <c:catAx>
        <c:axId val="1786691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crossAx val="1932728351"/>
        <c:crosses val="autoZero"/>
        <c:auto val="1"/>
        <c:lblAlgn val="ctr"/>
        <c:lblOffset val="100"/>
        <c:noMultiLvlLbl val="0"/>
      </c:catAx>
      <c:valAx>
        <c:axId val="1932728351"/>
        <c:scaling>
          <c:orientation val="minMax"/>
        </c:scaling>
        <c:delete val="1"/>
        <c:axPos val="b"/>
        <c:numFmt formatCode="0%" sourceLinked="1"/>
        <c:majorTickMark val="none"/>
        <c:minorTickMark val="none"/>
        <c:tickLblPos val="nextTo"/>
        <c:crossAx val="178669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bg1"/>
          </a:solidFill>
          <a:latin typeface="+mj-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[WorkLoad_Capacity_Calendar.xlsx]Sheet2!PivotTable4</c:name>
    <c:fmtId val="2"/>
  </c:pivotSource>
  <c:chart>
    <c:title>
      <c:tx>
        <c:rich>
          <a:bodyPr rot="0" spcFirstLastPara="1" vertOverflow="ellipsis" vert="horz" wrap="square" anchor="ctr" anchorCtr="1"/>
          <a:lstStyle/>
          <a:p>
            <a:pPr>
              <a:defRPr sz="1000" b="1" i="0" u="none" strike="noStrike" kern="1200" spc="0" baseline="0">
                <a:solidFill>
                  <a:schemeClr val="bg1"/>
                </a:solidFill>
                <a:latin typeface="+mj-lt"/>
                <a:ea typeface="+mn-ea"/>
                <a:cs typeface="+mn-cs"/>
              </a:defRPr>
            </a:pPr>
            <a:r>
              <a:rPr lang="en-US" sz="1000" b="1">
                <a:latin typeface="+mj-lt"/>
              </a:rPr>
              <a:t>Load distribution vs. Teams</a:t>
            </a:r>
          </a:p>
        </c:rich>
      </c:tx>
      <c:layout>
        <c:manualLayout>
          <c:xMode val="edge"/>
          <c:yMode val="edge"/>
          <c:x val="0.15413276994743724"/>
          <c:y val="1.851851851851851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bg1"/>
              </a:solidFill>
              <a:latin typeface="+mj-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bg1">
              <a:lumMod val="9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0976638899684905"/>
          <c:y val="9.4907407407407413E-2"/>
          <c:w val="0.76679610811959986"/>
          <c:h val="0.89583333333333337"/>
        </c:manualLayout>
      </c:layout>
      <c:barChart>
        <c:barDir val="bar"/>
        <c:grouping val="clustered"/>
        <c:varyColors val="0"/>
        <c:ser>
          <c:idx val="0"/>
          <c:order val="0"/>
          <c:tx>
            <c:strRef>
              <c:f>Sheet2!$O$3</c:f>
              <c:strCache>
                <c:ptCount val="1"/>
                <c:pt idx="0">
                  <c:v>Total</c:v>
                </c:pt>
              </c:strCache>
            </c:strRef>
          </c:tx>
          <c:spPr>
            <a:solidFill>
              <a:schemeClr val="bg1">
                <a:lumMod val="9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Sheet2!$N$4:$N$8</c:f>
              <c:strCache>
                <c:ptCount val="4"/>
                <c:pt idx="0">
                  <c:v>Team 3</c:v>
                </c:pt>
                <c:pt idx="1">
                  <c:v>Team 1</c:v>
                </c:pt>
                <c:pt idx="2">
                  <c:v>Team 4</c:v>
                </c:pt>
                <c:pt idx="3">
                  <c:v>Team 2</c:v>
                </c:pt>
              </c:strCache>
            </c:strRef>
          </c:cat>
          <c:val>
            <c:numRef>
              <c:f>Sheet2!$O$4:$O$8</c:f>
              <c:numCache>
                <c:formatCode>0%</c:formatCode>
                <c:ptCount val="4"/>
                <c:pt idx="0">
                  <c:v>0.15384615384615383</c:v>
                </c:pt>
                <c:pt idx="1">
                  <c:v>0.21794871794871795</c:v>
                </c:pt>
                <c:pt idx="2">
                  <c:v>0.29487179487179493</c:v>
                </c:pt>
                <c:pt idx="3">
                  <c:v>0.33333333333333331</c:v>
                </c:pt>
              </c:numCache>
            </c:numRef>
          </c:val>
          <c:extLst>
            <c:ext xmlns:c16="http://schemas.microsoft.com/office/drawing/2014/chart" uri="{C3380CC4-5D6E-409C-BE32-E72D297353CC}">
              <c16:uniqueId val="{00000000-4F22-4F75-A2BA-C5B1BAD40FF0}"/>
            </c:ext>
          </c:extLst>
        </c:ser>
        <c:dLbls>
          <c:showLegendKey val="0"/>
          <c:showVal val="0"/>
          <c:showCatName val="0"/>
          <c:showSerName val="0"/>
          <c:showPercent val="0"/>
          <c:showBubbleSize val="0"/>
        </c:dLbls>
        <c:gapWidth val="182"/>
        <c:axId val="1786677120"/>
        <c:axId val="1935024783"/>
      </c:barChart>
      <c:catAx>
        <c:axId val="1786677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crossAx val="1935024783"/>
        <c:crosses val="autoZero"/>
        <c:auto val="1"/>
        <c:lblAlgn val="ctr"/>
        <c:lblOffset val="100"/>
        <c:noMultiLvlLbl val="0"/>
      </c:catAx>
      <c:valAx>
        <c:axId val="1935024783"/>
        <c:scaling>
          <c:orientation val="minMax"/>
        </c:scaling>
        <c:delete val="1"/>
        <c:axPos val="b"/>
        <c:numFmt formatCode="0%" sourceLinked="1"/>
        <c:majorTickMark val="none"/>
        <c:minorTickMark val="none"/>
        <c:tickLblPos val="nextTo"/>
        <c:crossAx val="1786677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bg1"/>
          </a:solidFill>
          <a:latin typeface="+mj-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Introduction!A1"/><Relationship Id="rId1" Type="http://schemas.openxmlformats.org/officeDocument/2006/relationships/image" Target="../media/image2.jpeg"/><Relationship Id="rId6" Type="http://schemas.openxmlformats.org/officeDocument/2006/relationships/hyperlink" Target="https://excelmastersheet.com/" TargetMode="External"/><Relationship Id="rId5" Type="http://schemas.openxmlformats.org/officeDocument/2006/relationships/hyperlink" Target="#'Workload Calendar'!A1"/><Relationship Id="rId4" Type="http://schemas.openxmlformats.org/officeDocument/2006/relationships/hyperlink" Target="#'Raw Data'!A1"/></Relationships>
</file>

<file path=xl/drawings/_rels/drawing2.xml.rels><?xml version="1.0" encoding="UTF-8" standalone="yes"?>
<Relationships xmlns="http://schemas.openxmlformats.org/package/2006/relationships"><Relationship Id="rId3" Type="http://schemas.openxmlformats.org/officeDocument/2006/relationships/hyperlink" Target="#'Raw Data'!A1"/><Relationship Id="rId2" Type="http://schemas.openxmlformats.org/officeDocument/2006/relationships/hyperlink" Target="#Instructions!A1"/><Relationship Id="rId1" Type="http://schemas.openxmlformats.org/officeDocument/2006/relationships/hyperlink" Target="#Introduction!A1"/><Relationship Id="rId5" Type="http://schemas.openxmlformats.org/officeDocument/2006/relationships/hyperlink" Target="https://excelmastersheet.com/" TargetMode="External"/><Relationship Id="rId4" Type="http://schemas.openxmlformats.org/officeDocument/2006/relationships/hyperlink" Target="#'Workload Calendar'!A1"/></Relationships>
</file>

<file path=xl/drawings/_rels/drawing3.xml.rels><?xml version="1.0" encoding="UTF-8" standalone="yes"?>
<Relationships xmlns="http://schemas.openxmlformats.org/package/2006/relationships"><Relationship Id="rId8" Type="http://schemas.openxmlformats.org/officeDocument/2006/relationships/hyperlink" Target="https://excelmastersheet.com/" TargetMode="External"/><Relationship Id="rId3" Type="http://schemas.openxmlformats.org/officeDocument/2006/relationships/chart" Target="../charts/chart3.xml"/><Relationship Id="rId7" Type="http://schemas.openxmlformats.org/officeDocument/2006/relationships/hyperlink" Target="#'Workload Calendar'!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Raw Data'!A1"/><Relationship Id="rId5" Type="http://schemas.openxmlformats.org/officeDocument/2006/relationships/hyperlink" Target="#Instructions!A1"/><Relationship Id="rId4" Type="http://schemas.openxmlformats.org/officeDocument/2006/relationships/hyperlink" Target="#Introduction!A1"/></Relationships>
</file>

<file path=xl/drawings/drawing1.xml><?xml version="1.0" encoding="utf-8"?>
<xdr:wsDr xmlns:xdr="http://schemas.openxmlformats.org/drawingml/2006/spreadsheetDrawing" xmlns:a="http://schemas.openxmlformats.org/drawingml/2006/main">
  <xdr:twoCellAnchor editAs="oneCell">
    <xdr:from>
      <xdr:col>1</xdr:col>
      <xdr:colOff>34739</xdr:colOff>
      <xdr:row>34</xdr:row>
      <xdr:rowOff>150161</xdr:rowOff>
    </xdr:from>
    <xdr:to>
      <xdr:col>5</xdr:col>
      <xdr:colOff>434116</xdr:colOff>
      <xdr:row>58</xdr:row>
      <xdr:rowOff>123039</xdr:rowOff>
    </xdr:to>
    <xdr:pic>
      <xdr:nvPicPr>
        <xdr:cNvPr id="14" name="Picture 13" descr="A screenshot of a computer error&#10;&#10;Description automatically generated">
          <a:extLst>
            <a:ext uri="{FF2B5EF4-FFF2-40B4-BE49-F238E27FC236}">
              <a16:creationId xmlns:a16="http://schemas.microsoft.com/office/drawing/2014/main" id="{3872B645-2629-47CC-8E3F-24E28ECD45BD}"/>
            </a:ext>
            <a:ext uri="{147F2762-F138-4A5C-976F-8EAC2B608ADB}">
              <a16:predDERef xmlns:a16="http://schemas.microsoft.com/office/drawing/2014/main" pred="{C33109C2-D52B-49CF-85D2-CB6CD902FEF9}"/>
            </a:ext>
          </a:extLst>
        </xdr:cNvPr>
        <xdr:cNvPicPr>
          <a:picLocks noChangeAspect="1"/>
        </xdr:cNvPicPr>
      </xdr:nvPicPr>
      <xdr:blipFill>
        <a:blip xmlns:r="http://schemas.openxmlformats.org/officeDocument/2006/relationships" r:embed="rId1"/>
        <a:stretch>
          <a:fillRect/>
        </a:stretch>
      </xdr:blipFill>
      <xdr:spPr>
        <a:xfrm>
          <a:off x="2556959" y="5994701"/>
          <a:ext cx="2837777" cy="3988619"/>
        </a:xfrm>
        <a:prstGeom prst="rect">
          <a:avLst/>
        </a:prstGeom>
      </xdr:spPr>
    </xdr:pic>
    <xdr:clientData/>
  </xdr:twoCellAnchor>
  <xdr:twoCellAnchor>
    <xdr:from>
      <xdr:col>1</xdr:col>
      <xdr:colOff>44824</xdr:colOff>
      <xdr:row>0</xdr:row>
      <xdr:rowOff>35859</xdr:rowOff>
    </xdr:from>
    <xdr:to>
      <xdr:col>9</xdr:col>
      <xdr:colOff>125515</xdr:colOff>
      <xdr:row>1</xdr:row>
      <xdr:rowOff>134471</xdr:rowOff>
    </xdr:to>
    <xdr:grpSp>
      <xdr:nvGrpSpPr>
        <xdr:cNvPr id="15" name="Group 14">
          <a:hlinkClick xmlns:r="http://schemas.openxmlformats.org/officeDocument/2006/relationships" r:id="rId2"/>
          <a:extLst>
            <a:ext uri="{FF2B5EF4-FFF2-40B4-BE49-F238E27FC236}">
              <a16:creationId xmlns:a16="http://schemas.microsoft.com/office/drawing/2014/main" id="{D1E4CAE7-B794-4976-BF1B-186C8AF0A2FF}"/>
            </a:ext>
          </a:extLst>
        </xdr:cNvPr>
        <xdr:cNvGrpSpPr/>
      </xdr:nvGrpSpPr>
      <xdr:grpSpPr>
        <a:xfrm>
          <a:off x="2567044" y="35859"/>
          <a:ext cx="4957491" cy="266252"/>
          <a:chOff x="2510118" y="35859"/>
          <a:chExt cx="5606804" cy="268941"/>
        </a:xfrm>
      </xdr:grpSpPr>
      <xdr:sp macro="" textlink="">
        <xdr:nvSpPr>
          <xdr:cNvPr id="16" name="Rectangle: Rounded Corners 15">
            <a:hlinkClick xmlns:r="http://schemas.openxmlformats.org/officeDocument/2006/relationships" r:id="rId3"/>
            <a:extLst>
              <a:ext uri="{FF2B5EF4-FFF2-40B4-BE49-F238E27FC236}">
                <a16:creationId xmlns:a16="http://schemas.microsoft.com/office/drawing/2014/main" id="{A9176D0A-FE73-A9AE-7F23-9A51931EDD5F}"/>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17" name="Rectangle: Rounded Corners 16">
            <a:hlinkClick xmlns:r="http://schemas.openxmlformats.org/officeDocument/2006/relationships" r:id="rId4"/>
            <a:extLst>
              <a:ext uri="{FF2B5EF4-FFF2-40B4-BE49-F238E27FC236}">
                <a16:creationId xmlns:a16="http://schemas.microsoft.com/office/drawing/2014/main" id="{14FD97F9-FE28-AA29-71AF-9692466BE5C4}"/>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Raw Data</a:t>
            </a:r>
          </a:p>
        </xdr:txBody>
      </xdr:sp>
      <xdr:sp macro="" textlink="">
        <xdr:nvSpPr>
          <xdr:cNvPr id="18" name="Rectangle: Rounded Corners 17">
            <a:hlinkClick xmlns:r="http://schemas.openxmlformats.org/officeDocument/2006/relationships" r:id="rId5"/>
            <a:extLst>
              <a:ext uri="{FF2B5EF4-FFF2-40B4-BE49-F238E27FC236}">
                <a16:creationId xmlns:a16="http://schemas.microsoft.com/office/drawing/2014/main" id="{06FCCCFF-870A-6A89-D930-A72775497DD3}"/>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21" name="Rectangle: Rounded Corners 20">
            <a:hlinkClick xmlns:r="http://schemas.openxmlformats.org/officeDocument/2006/relationships" r:id="rId6"/>
            <a:extLst>
              <a:ext uri="{FF2B5EF4-FFF2-40B4-BE49-F238E27FC236}">
                <a16:creationId xmlns:a16="http://schemas.microsoft.com/office/drawing/2014/main" id="{558BDD11-D99D-F921-9384-417FFE14727D}"/>
              </a:ext>
            </a:extLst>
          </xdr:cNvPr>
          <xdr:cNvSpPr/>
        </xdr:nvSpPr>
        <xdr:spPr>
          <a:xfrm>
            <a:off x="6673602" y="37741"/>
            <a:ext cx="1443320"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30480</xdr:rowOff>
    </xdr:from>
    <xdr:to>
      <xdr:col>2</xdr:col>
      <xdr:colOff>2983911</xdr:colOff>
      <xdr:row>0</xdr:row>
      <xdr:rowOff>299421</xdr:rowOff>
    </xdr:to>
    <xdr:grpSp>
      <xdr:nvGrpSpPr>
        <xdr:cNvPr id="2" name="Group 1">
          <a:hlinkClick xmlns:r="http://schemas.openxmlformats.org/officeDocument/2006/relationships" r:id="rId1"/>
          <a:extLst>
            <a:ext uri="{FF2B5EF4-FFF2-40B4-BE49-F238E27FC236}">
              <a16:creationId xmlns:a16="http://schemas.microsoft.com/office/drawing/2014/main" id="{D0CAA757-3806-4E4D-B8EE-5DD9606867AE}"/>
            </a:ext>
          </a:extLst>
        </xdr:cNvPr>
        <xdr:cNvGrpSpPr/>
      </xdr:nvGrpSpPr>
      <xdr:grpSpPr>
        <a:xfrm>
          <a:off x="30480" y="30480"/>
          <a:ext cx="4957491" cy="268941"/>
          <a:chOff x="2510118" y="35859"/>
          <a:chExt cx="5606804" cy="268941"/>
        </a:xfrm>
      </xdr:grpSpPr>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77BAE7CA-0BAE-6E35-BBD8-6CF43394B79D}"/>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8F997EC8-13D8-EF9C-03AE-83AD3980AA5E}"/>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Raw Data</a:t>
            </a:r>
          </a:p>
        </xdr:txBody>
      </xdr:sp>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6E6A894F-F3EC-6E8C-1683-0BBF874D950D}"/>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19DE5813-EB66-6BEA-B37B-F6632346B685}"/>
              </a:ext>
            </a:extLst>
          </xdr:cNvPr>
          <xdr:cNvSpPr/>
        </xdr:nvSpPr>
        <xdr:spPr>
          <a:xfrm>
            <a:off x="6673602" y="37741"/>
            <a:ext cx="1443320"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xdr:colOff>
      <xdr:row>1</xdr:row>
      <xdr:rowOff>1</xdr:rowOff>
    </xdr:from>
    <xdr:to>
      <xdr:col>2</xdr:col>
      <xdr:colOff>457201</xdr:colOff>
      <xdr:row>1</xdr:row>
      <xdr:rowOff>1278467</xdr:rowOff>
    </xdr:to>
    <mc:AlternateContent xmlns:mc="http://schemas.openxmlformats.org/markup-compatibility/2006" xmlns:a14="http://schemas.microsoft.com/office/drawing/2010/main">
      <mc:Choice Requires="a14">
        <xdr:graphicFrame macro="">
          <xdr:nvGraphicFramePr>
            <xdr:cNvPr id="3" name="Category">
              <a:extLst>
                <a:ext uri="{FF2B5EF4-FFF2-40B4-BE49-F238E27FC236}">
                  <a16:creationId xmlns:a16="http://schemas.microsoft.com/office/drawing/2014/main" id="{00000000-0008-0000-02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2733887" y="381001"/>
              <a:ext cx="2117514" cy="12784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470535</xdr:colOff>
      <xdr:row>1</xdr:row>
      <xdr:rowOff>0</xdr:rowOff>
    </xdr:from>
    <xdr:to>
      <xdr:col>3</xdr:col>
      <xdr:colOff>262468</xdr:colOff>
      <xdr:row>2</xdr:row>
      <xdr:rowOff>8467</xdr:rowOff>
    </xdr:to>
    <mc:AlternateContent xmlns:mc="http://schemas.openxmlformats.org/markup-compatibility/2006" xmlns:a14="http://schemas.microsoft.com/office/drawing/2010/main">
      <mc:Choice Requires="a14">
        <xdr:graphicFrame macro="">
          <xdr:nvGraphicFramePr>
            <xdr:cNvPr id="4" name="Priotity">
              <a:extLst>
                <a:ext uri="{FF2B5EF4-FFF2-40B4-BE49-F238E27FC236}">
                  <a16:creationId xmlns:a16="http://schemas.microsoft.com/office/drawing/2014/main" id="{00000000-0008-0000-0200-000004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riotity"/>
            </a:graphicData>
          </a:graphic>
        </xdr:graphicFrame>
      </mc:Choice>
      <mc:Fallback xmlns="">
        <xdr:sp macro="" textlink="">
          <xdr:nvSpPr>
            <xdr:cNvPr id="0" name=""/>
            <xdr:cNvSpPr>
              <a:spLocks noTextEdit="1"/>
            </xdr:cNvSpPr>
          </xdr:nvSpPr>
          <xdr:spPr>
            <a:xfrm>
              <a:off x="4864735" y="381000"/>
              <a:ext cx="1459866" cy="1295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143932</xdr:colOff>
      <xdr:row>1</xdr:row>
      <xdr:rowOff>0</xdr:rowOff>
    </xdr:from>
    <xdr:to>
      <xdr:col>4</xdr:col>
      <xdr:colOff>1269999</xdr:colOff>
      <xdr:row>1</xdr:row>
      <xdr:rowOff>1278467</xdr:rowOff>
    </xdr:to>
    <mc:AlternateContent xmlns:mc="http://schemas.openxmlformats.org/markup-compatibility/2006" xmlns:a14="http://schemas.microsoft.com/office/drawing/2010/main">
      <mc:Choice Requires="a14">
        <xdr:graphicFrame macro="">
          <xdr:nvGraphicFramePr>
            <xdr:cNvPr id="5" name="Week">
              <a:extLst>
                <a:ext uri="{FF2B5EF4-FFF2-40B4-BE49-F238E27FC236}">
                  <a16:creationId xmlns:a16="http://schemas.microsoft.com/office/drawing/2014/main" id="{00000000-0008-0000-0200-000005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Week"/>
            </a:graphicData>
          </a:graphic>
        </xdr:graphicFrame>
      </mc:Choice>
      <mc:Fallback xmlns="">
        <xdr:sp macro="" textlink="">
          <xdr:nvSpPr>
            <xdr:cNvPr id="0" name=""/>
            <xdr:cNvSpPr>
              <a:spLocks noTextEdit="1"/>
            </xdr:cNvSpPr>
          </xdr:nvSpPr>
          <xdr:spPr>
            <a:xfrm>
              <a:off x="7873999" y="381000"/>
              <a:ext cx="1126067" cy="12784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1228726</xdr:colOff>
      <xdr:row>1</xdr:row>
      <xdr:rowOff>0</xdr:rowOff>
    </xdr:from>
    <xdr:to>
      <xdr:col>9</xdr:col>
      <xdr:colOff>8467</xdr:colOff>
      <xdr:row>1</xdr:row>
      <xdr:rowOff>1278467</xdr:rowOff>
    </xdr:to>
    <mc:AlternateContent xmlns:mc="http://schemas.openxmlformats.org/markup-compatibility/2006" xmlns:a14="http://schemas.microsoft.com/office/drawing/2010/main">
      <mc:Choice Requires="a14">
        <xdr:graphicFrame macro="">
          <xdr:nvGraphicFramePr>
            <xdr:cNvPr id="7" name="Date">
              <a:extLst>
                <a:ext uri="{FF2B5EF4-FFF2-40B4-BE49-F238E27FC236}">
                  <a16:creationId xmlns:a16="http://schemas.microsoft.com/office/drawing/2014/main" id="{00000000-0008-0000-0200-000007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10626726" y="381000"/>
              <a:ext cx="3792008" cy="12784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1261533</xdr:colOff>
      <xdr:row>1</xdr:row>
      <xdr:rowOff>0</xdr:rowOff>
    </xdr:from>
    <xdr:to>
      <xdr:col>5</xdr:col>
      <xdr:colOff>1228724</xdr:colOff>
      <xdr:row>2</xdr:row>
      <xdr:rowOff>2031</xdr:rowOff>
    </xdr:to>
    <mc:AlternateContent xmlns:mc="http://schemas.openxmlformats.org/markup-compatibility/2006" xmlns:a14="http://schemas.microsoft.com/office/drawing/2010/main">
      <mc:Choice Requires="a14">
        <xdr:graphicFrame macro="">
          <xdr:nvGraphicFramePr>
            <xdr:cNvPr id="8" name="Month">
              <a:extLst>
                <a:ext uri="{FF2B5EF4-FFF2-40B4-BE49-F238E27FC236}">
                  <a16:creationId xmlns:a16="http://schemas.microsoft.com/office/drawing/2014/main" id="{00000000-0008-0000-0200-000008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8991600" y="381000"/>
              <a:ext cx="1635124" cy="128896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mc:AlternateContent xmlns:mc="http://schemas.openxmlformats.org/markup-compatibility/2006">
    <mc:Choice xmlns:a14="http://schemas.microsoft.com/office/drawing/2010/main" Requires="a14">
      <xdr:twoCellAnchor>
        <xdr:from>
          <xdr:col>0</xdr:col>
          <xdr:colOff>60960</xdr:colOff>
          <xdr:row>1</xdr:row>
          <xdr:rowOff>38100</xdr:rowOff>
        </xdr:from>
        <xdr:to>
          <xdr:col>0</xdr:col>
          <xdr:colOff>2689860</xdr:colOff>
          <xdr:row>1</xdr:row>
          <xdr:rowOff>320040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Trebuchet MS"/>
                </a:rPr>
                <a:t>Full Screen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1</xdr:row>
          <xdr:rowOff>327660</xdr:rowOff>
        </xdr:from>
        <xdr:to>
          <xdr:col>0</xdr:col>
          <xdr:colOff>2689860</xdr:colOff>
          <xdr:row>1</xdr:row>
          <xdr:rowOff>609600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Trebuchet MS"/>
                </a:rPr>
                <a:t>Refresh Data</a:t>
              </a:r>
            </a:p>
          </xdr:txBody>
        </xdr:sp>
        <xdr:clientData fPrintsWithSheet="0"/>
      </xdr:twoCellAnchor>
    </mc:Choice>
    <mc:Fallback/>
  </mc:AlternateContent>
  <xdr:twoCellAnchor>
    <xdr:from>
      <xdr:col>0</xdr:col>
      <xdr:colOff>59267</xdr:colOff>
      <xdr:row>1</xdr:row>
      <xdr:rowOff>635001</xdr:rowOff>
    </xdr:from>
    <xdr:to>
      <xdr:col>0</xdr:col>
      <xdr:colOff>2683933</xdr:colOff>
      <xdr:row>1</xdr:row>
      <xdr:rowOff>812799</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59267" y="635001"/>
          <a:ext cx="2624666" cy="177798"/>
        </a:xfrm>
        <a:prstGeom prst="rect">
          <a:avLst/>
        </a:prstGeom>
        <a:solidFill>
          <a:srgbClr val="C000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mj-lt"/>
            </a:rPr>
            <a:t>High</a:t>
          </a:r>
          <a:r>
            <a:rPr lang="en-US" sz="1000" baseline="0">
              <a:latin typeface="+mj-lt"/>
            </a:rPr>
            <a:t> workload capacity</a:t>
          </a:r>
          <a:endParaRPr lang="en-US" sz="1000">
            <a:latin typeface="+mj-lt"/>
          </a:endParaRPr>
        </a:p>
      </xdr:txBody>
    </xdr:sp>
    <xdr:clientData/>
  </xdr:twoCellAnchor>
  <xdr:twoCellAnchor>
    <xdr:from>
      <xdr:col>0</xdr:col>
      <xdr:colOff>59267</xdr:colOff>
      <xdr:row>1</xdr:row>
      <xdr:rowOff>846668</xdr:rowOff>
    </xdr:from>
    <xdr:to>
      <xdr:col>0</xdr:col>
      <xdr:colOff>2683933</xdr:colOff>
      <xdr:row>1</xdr:row>
      <xdr:rowOff>1024466</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59267" y="846668"/>
          <a:ext cx="2624666" cy="177798"/>
        </a:xfrm>
        <a:prstGeom prst="rect">
          <a:avLst/>
        </a:prstGeom>
        <a:solidFill>
          <a:srgbClr val="FFC0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ysClr val="windowText" lastClr="000000"/>
              </a:solidFill>
              <a:latin typeface="+mj-lt"/>
            </a:rPr>
            <a:t>Medium</a:t>
          </a:r>
          <a:r>
            <a:rPr lang="en-US" sz="1000" baseline="0">
              <a:solidFill>
                <a:sysClr val="windowText" lastClr="000000"/>
              </a:solidFill>
              <a:latin typeface="+mj-lt"/>
            </a:rPr>
            <a:t> workload capacity</a:t>
          </a:r>
          <a:endParaRPr lang="en-US" sz="1000">
            <a:solidFill>
              <a:sysClr val="windowText" lastClr="000000"/>
            </a:solidFill>
            <a:latin typeface="+mj-lt"/>
          </a:endParaRPr>
        </a:p>
      </xdr:txBody>
    </xdr:sp>
    <xdr:clientData/>
  </xdr:twoCellAnchor>
  <xdr:twoCellAnchor>
    <xdr:from>
      <xdr:col>0</xdr:col>
      <xdr:colOff>59267</xdr:colOff>
      <xdr:row>1</xdr:row>
      <xdr:rowOff>1049868</xdr:rowOff>
    </xdr:from>
    <xdr:to>
      <xdr:col>0</xdr:col>
      <xdr:colOff>2683933</xdr:colOff>
      <xdr:row>1</xdr:row>
      <xdr:rowOff>1227666</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59267" y="1049868"/>
          <a:ext cx="2624666" cy="177798"/>
        </a:xfrm>
        <a:prstGeom prst="rect">
          <a:avLst/>
        </a:prstGeom>
        <a:solidFill>
          <a:srgbClr val="28B78D"/>
        </a:solidFill>
        <a:ln w="3175">
          <a:solidFill>
            <a:srgbClr val="28B78D"/>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bg1"/>
              </a:solidFill>
              <a:latin typeface="+mj-lt"/>
            </a:rPr>
            <a:t>Low workload capacity</a:t>
          </a:r>
        </a:p>
      </xdr:txBody>
    </xdr:sp>
    <xdr:clientData/>
  </xdr:twoCellAnchor>
  <xdr:twoCellAnchor>
    <xdr:from>
      <xdr:col>0</xdr:col>
      <xdr:colOff>0</xdr:colOff>
      <xdr:row>2</xdr:row>
      <xdr:rowOff>25398</xdr:rowOff>
    </xdr:from>
    <xdr:to>
      <xdr:col>0</xdr:col>
      <xdr:colOff>2709333</xdr:colOff>
      <xdr:row>14</xdr:row>
      <xdr:rowOff>42334</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110067</xdr:rowOff>
    </xdr:from>
    <xdr:to>
      <xdr:col>0</xdr:col>
      <xdr:colOff>2709332</xdr:colOff>
      <xdr:row>25</xdr:row>
      <xdr:rowOff>84666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279399</xdr:colOff>
      <xdr:row>1</xdr:row>
      <xdr:rowOff>0</xdr:rowOff>
    </xdr:from>
    <xdr:to>
      <xdr:col>4</xdr:col>
      <xdr:colOff>152398</xdr:colOff>
      <xdr:row>2</xdr:row>
      <xdr:rowOff>0</xdr:rowOff>
    </xdr:to>
    <mc:AlternateContent xmlns:mc="http://schemas.openxmlformats.org/markup-compatibility/2006" xmlns:a14="http://schemas.microsoft.com/office/drawing/2010/main">
      <mc:Choice Requires="a14">
        <xdr:graphicFrame macro="">
          <xdr:nvGraphicFramePr>
            <xdr:cNvPr id="12" name="Team / Person In Charge">
              <a:extLst>
                <a:ext uri="{FF2B5EF4-FFF2-40B4-BE49-F238E27FC236}">
                  <a16:creationId xmlns:a16="http://schemas.microsoft.com/office/drawing/2014/main" id="{00000000-0008-0000-0200-00000C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eam / Person In Charge"/>
            </a:graphicData>
          </a:graphic>
        </xdr:graphicFrame>
      </mc:Choice>
      <mc:Fallback xmlns="">
        <xdr:sp macro="" textlink="">
          <xdr:nvSpPr>
            <xdr:cNvPr id="0" name=""/>
            <xdr:cNvSpPr>
              <a:spLocks noTextEdit="1"/>
            </xdr:cNvSpPr>
          </xdr:nvSpPr>
          <xdr:spPr>
            <a:xfrm>
              <a:off x="6341532" y="381000"/>
              <a:ext cx="1540933" cy="12869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25</xdr:row>
      <xdr:rowOff>118533</xdr:rowOff>
    </xdr:from>
    <xdr:to>
      <xdr:col>0</xdr:col>
      <xdr:colOff>2709333</xdr:colOff>
      <xdr:row>41</xdr:row>
      <xdr:rowOff>16933</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25401</xdr:colOff>
      <xdr:row>0</xdr:row>
      <xdr:rowOff>42335</xdr:rowOff>
    </xdr:from>
    <xdr:to>
      <xdr:col>3</xdr:col>
      <xdr:colOff>1647026</xdr:colOff>
      <xdr:row>0</xdr:row>
      <xdr:rowOff>311276</xdr:rowOff>
    </xdr:to>
    <xdr:grpSp>
      <xdr:nvGrpSpPr>
        <xdr:cNvPr id="14" name="Group 13">
          <a:hlinkClick xmlns:r="http://schemas.openxmlformats.org/officeDocument/2006/relationships" r:id="rId4"/>
          <a:extLst>
            <a:ext uri="{FF2B5EF4-FFF2-40B4-BE49-F238E27FC236}">
              <a16:creationId xmlns:a16="http://schemas.microsoft.com/office/drawing/2014/main" id="{6D463DD3-DAFA-4236-AB97-15F2C43409DC}"/>
            </a:ext>
          </a:extLst>
        </xdr:cNvPr>
        <xdr:cNvGrpSpPr/>
      </xdr:nvGrpSpPr>
      <xdr:grpSpPr>
        <a:xfrm>
          <a:off x="2751668" y="42335"/>
          <a:ext cx="4957491" cy="268941"/>
          <a:chOff x="2510118" y="35859"/>
          <a:chExt cx="5606804" cy="268941"/>
        </a:xfrm>
      </xdr:grpSpPr>
      <xdr:sp macro="" textlink="">
        <xdr:nvSpPr>
          <xdr:cNvPr id="15" name="Rectangle: Rounded Corners 14">
            <a:hlinkClick xmlns:r="http://schemas.openxmlformats.org/officeDocument/2006/relationships" r:id="rId5"/>
            <a:extLst>
              <a:ext uri="{FF2B5EF4-FFF2-40B4-BE49-F238E27FC236}">
                <a16:creationId xmlns:a16="http://schemas.microsoft.com/office/drawing/2014/main" id="{16378CC2-EAFB-FA5F-F1C5-F6DC03A8C1D8}"/>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16" name="Rectangle: Rounded Corners 15">
            <a:hlinkClick xmlns:r="http://schemas.openxmlformats.org/officeDocument/2006/relationships" r:id="rId6"/>
            <a:extLst>
              <a:ext uri="{FF2B5EF4-FFF2-40B4-BE49-F238E27FC236}">
                <a16:creationId xmlns:a16="http://schemas.microsoft.com/office/drawing/2014/main" id="{1CA486BF-0C2B-787C-D4AB-5597CDE3A3CA}"/>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Raw Data</a:t>
            </a:r>
          </a:p>
        </xdr:txBody>
      </xdr:sp>
      <xdr:sp macro="" textlink="">
        <xdr:nvSpPr>
          <xdr:cNvPr id="17" name="Rectangle: Rounded Corners 16">
            <a:hlinkClick xmlns:r="http://schemas.openxmlformats.org/officeDocument/2006/relationships" r:id="rId7"/>
            <a:extLst>
              <a:ext uri="{FF2B5EF4-FFF2-40B4-BE49-F238E27FC236}">
                <a16:creationId xmlns:a16="http://schemas.microsoft.com/office/drawing/2014/main" id="{AFA15596-8876-2809-BF39-F703A9B0D051}"/>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18" name="Rectangle: Rounded Corners 17">
            <a:hlinkClick xmlns:r="http://schemas.openxmlformats.org/officeDocument/2006/relationships" r:id="rId8"/>
            <a:extLst>
              <a:ext uri="{FF2B5EF4-FFF2-40B4-BE49-F238E27FC236}">
                <a16:creationId xmlns:a16="http://schemas.microsoft.com/office/drawing/2014/main" id="{B360144A-2D1D-3073-4FDD-4F95C780F3B5}"/>
              </a:ext>
            </a:extLst>
          </xdr:cNvPr>
          <xdr:cNvSpPr/>
        </xdr:nvSpPr>
        <xdr:spPr>
          <a:xfrm>
            <a:off x="6673602" y="37741"/>
            <a:ext cx="1443320"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mZiad" refreshedDate="45464.993405092595" createdVersion="7" refreshedVersion="8" minRefreshableVersion="3" recordCount="998" xr:uid="{F25B1E83-F618-42AB-A4F7-36CD28F6201D}">
  <cacheSource type="worksheet">
    <worksheetSource name="raw"/>
  </cacheSource>
  <cacheFields count="15">
    <cacheField name="Date" numFmtId="14">
      <sharedItems containsNonDate="0" containsDate="1" containsString="0" containsBlank="1" minDate="2022-01-04T00:00:00" maxDate="2023-12-05T00:00:00" count="136">
        <d v="2023-12-01T00:00:00"/>
        <d v="2023-12-02T00:00:00"/>
        <d v="2023-12-03T00:00:00"/>
        <d v="2023-12-04T00:00:00"/>
        <m/>
        <d v="2022-01-04T00:00:00" u="1"/>
        <d v="2022-02-02T00:00:00" u="1"/>
        <d v="2022-03-16T00:00:00" u="1"/>
        <d v="2022-04-06T00:00:00" u="1"/>
        <d v="2022-05-04T00:00:00" u="1"/>
        <d v="2022-06-01T00:00:00" u="1"/>
        <d v="2022-07-06T00:00:00" u="1"/>
        <d v="2022-08-03T00:00:00" u="1"/>
        <d v="2022-09-07T00:00:00" u="1"/>
        <d v="2022-10-12T00:00:00" u="1"/>
        <d v="2022-11-02T00:00:00" u="1"/>
        <d v="2022-12-07T00:00:00" u="1"/>
        <d v="2022-01-12T00:00:00" u="1"/>
        <d v="2022-02-16T00:00:00" u="1"/>
        <d v="2022-03-09T00:00:00" u="1"/>
        <d v="2022-06-08T00:00:00" u="1"/>
        <d v="2022-08-10T00:00:00" u="1"/>
        <d v="2022-09-20T00:00:00" u="1"/>
        <d v="2022-10-19T00:00:00" u="1"/>
        <d v="2022-11-17T00:00:00" u="1"/>
        <d v="2022-12-14T00:00:00" u="1"/>
        <d v="2022-01-20T00:00:00" u="1"/>
        <d v="2022-04-20T00:00:00" u="1"/>
        <d v="2022-05-18T00:00:00" u="1"/>
        <d v="2022-06-15T00:00:00" u="1"/>
        <d v="2022-09-14T00:00:00" u="1"/>
        <d v="2022-11-16T00:00:00" u="1"/>
        <d v="2022-12-15T00:00:00" u="1"/>
        <d v="2022-01-31T00:00:00" u="1"/>
        <d v="2022-02-28T00:00:00" u="1"/>
        <d v="2022-03-28T00:00:00" u="1"/>
        <d v="2022-04-25T00:00:00" u="1"/>
        <d v="2022-05-23T00:00:00" u="1"/>
        <d v="2022-06-27T00:00:00" u="1"/>
        <d v="2022-07-25T00:00:00" u="1"/>
        <d v="2022-09-19T00:00:00" u="1"/>
        <d v="2022-10-31T00:00:00" u="1"/>
        <d v="2022-11-28T00:00:00" u="1"/>
        <d v="2022-02-09T00:00:00" u="1"/>
        <d v="2022-04-13T00:00:00" u="1"/>
        <d v="2022-05-10T00:00:00" u="1"/>
        <d v="2022-07-13T00:00:00" u="1"/>
        <d v="2022-11-09T00:00:00" u="1"/>
        <d v="2022-01-18T00:00:00" u="1"/>
        <d v="2022-03-23T00:00:00" u="1"/>
        <d v="2022-05-06T00:00:00" u="1"/>
        <d v="2022-06-14T00:00:00" u="1"/>
        <d v="2022-11-22T00:00:00" u="1"/>
        <d v="2022-01-27T00:00:00" u="1"/>
        <d v="2022-03-03T00:00:00" u="1"/>
        <d v="2022-04-07T00:00:00" u="1"/>
        <d v="2022-05-12T00:00:00" u="1"/>
        <d v="2022-06-09T00:00:00" u="1"/>
        <d v="2022-07-27T00:00:00" u="1"/>
        <d v="2022-09-15T00:00:00" u="1"/>
        <d v="2022-10-27T00:00:00" u="1"/>
        <d v="2022-12-08T00:00:00" u="1"/>
        <d v="2022-02-22T00:00:00" u="1"/>
        <d v="2022-04-05T00:00:00" u="1"/>
        <d v="2022-06-07T00:00:00" u="1"/>
        <d v="2022-08-30T00:00:00" u="1"/>
        <d v="2022-10-11T00:00:00" u="1"/>
        <d v="2022-11-15T00:00:00" u="1"/>
        <d v="2022-12-13T00:00:00" u="1"/>
        <d v="2022-02-17T00:00:00" u="1"/>
        <d v="2022-03-24T00:00:00" u="1"/>
        <d v="2022-05-05T00:00:00" u="1"/>
        <d v="2022-06-16T00:00:00" u="1"/>
        <d v="2022-10-20T00:00:00" u="1"/>
        <d v="2022-12-01T00:00:00" u="1"/>
        <d v="2022-01-25T00:00:00" u="1"/>
        <d v="2022-05-17T00:00:00" u="1"/>
        <d v="2022-09-13T00:00:00" u="1"/>
        <d v="2022-10-25T00:00:00" u="1"/>
        <d v="2022-12-06T00:00:00" u="1"/>
        <d v="2022-07-20T00:00:00" u="1"/>
        <d v="2022-09-22T00:00:00" u="1"/>
        <d v="2022-10-26T00:00:00" u="1"/>
        <d v="2022-01-19T00:00:00" u="1"/>
        <d v="2022-02-23T00:00:00" u="1"/>
        <d v="2022-03-30T00:00:00" u="1"/>
        <d v="2022-04-27T00:00:00" u="1"/>
        <d v="2022-05-25T00:00:00" u="1"/>
        <d v="2022-06-29T00:00:00" u="1"/>
        <d v="2022-09-21T00:00:00" u="1"/>
        <d v="2022-01-11T00:00:00" u="1"/>
        <d v="2022-02-25T00:00:00" u="1"/>
        <d v="2022-04-12T00:00:00" u="1"/>
        <d v="2022-07-12T00:00:00" u="1"/>
        <d v="2022-08-09T00:00:00" u="1"/>
        <d v="2022-11-08T00:00:00" u="1"/>
        <d v="2022-03-25T00:00:00" u="1"/>
        <d v="2022-06-24T00:00:00" u="1"/>
        <d v="2022-09-23T00:00:00" u="1"/>
        <d v="2022-10-18T00:00:00" u="1"/>
        <d v="2022-11-18T00:00:00" u="1"/>
        <d v="2022-03-17T00:00:00" u="1"/>
        <d v="2022-04-21T00:00:00" u="1"/>
        <d v="2022-05-19T00:00:00" u="1"/>
        <d v="2022-07-21T00:00:00" u="1"/>
        <d v="2022-08-18T00:00:00" u="1"/>
        <d v="2022-01-26T00:00:00" u="1"/>
        <d v="2022-02-15T00:00:00" u="1"/>
        <d v="2022-05-24T00:00:00" u="1"/>
        <d v="2022-07-19T00:00:00" u="1"/>
        <d v="2022-11-01T00:00:00" u="1"/>
        <d v="2022-06-22T00:00:00" u="1"/>
        <d v="2022-07-28T00:00:00" u="1"/>
        <d v="2022-03-01T00:00:00" u="1"/>
        <d v="2022-06-28T00:00:00" u="1"/>
        <d v="2022-01-10T00:00:00" u="1"/>
        <d v="2022-02-07T00:00:00" u="1"/>
        <d v="2022-03-07T00:00:00" u="1"/>
        <d v="2022-04-11T00:00:00" u="1"/>
        <d v="2022-06-13T00:00:00" u="1"/>
        <d v="2022-07-11T00:00:00" u="1"/>
        <d v="2022-08-08T00:00:00" u="1"/>
        <d v="2022-09-12T00:00:00" u="1"/>
        <d v="2022-11-07T00:00:00" u="1"/>
        <d v="2022-12-12T00:00:00" u="1"/>
        <d v="2022-01-06T00:00:00" u="1"/>
        <d v="2022-02-03T00:00:00" u="1"/>
        <d v="2022-04-14T00:00:00" u="1"/>
        <d v="2022-05-11T00:00:00" u="1"/>
        <d v="2022-06-02T00:00:00" u="1"/>
        <d v="2022-07-07T00:00:00" u="1"/>
        <d v="2022-08-04T00:00:00" u="1"/>
        <d v="2022-09-08T00:00:00" u="1"/>
        <d v="2022-10-13T00:00:00" u="1"/>
        <d v="2022-11-10T00:00:00" u="1"/>
        <d v="2022-09-02T00:00:00" u="1"/>
      </sharedItems>
    </cacheField>
    <cacheField name="Category" numFmtId="0">
      <sharedItems containsBlank="1" count="5">
        <s v="Remote Working"/>
        <s v="Study"/>
        <s v="Workout"/>
        <s v="Meeting"/>
        <m/>
      </sharedItems>
    </cacheField>
    <cacheField name="Task Description" numFmtId="0">
      <sharedItems containsBlank="1" count="2">
        <s v="Descripe your task"/>
        <m/>
      </sharedItems>
    </cacheField>
    <cacheField name="Team / Person In Charge" numFmtId="0">
      <sharedItems containsBlank="1" count="5">
        <s v="Team 4"/>
        <s v="Team 2"/>
        <s v="Team 1"/>
        <s v="Team 3"/>
        <m/>
      </sharedItems>
    </cacheField>
    <cacheField name="Priotity" numFmtId="0">
      <sharedItems containsBlank="1" count="4">
        <s v="High"/>
        <s v="Medium"/>
        <s v="Low"/>
        <m/>
      </sharedItems>
    </cacheField>
    <cacheField name="Starting Time" numFmtId="167">
      <sharedItems containsNonDate="0" containsDate="1" containsString="0" containsBlank="1" minDate="1899-12-30T01:00:00" maxDate="1899-12-30T23:30:00" count="16">
        <d v="1899-12-30T08:00:00"/>
        <d v="1899-12-30T10:30:00"/>
        <d v="1899-12-30T12:00:00"/>
        <d v="1899-12-30T13:00:00"/>
        <d v="1899-12-30T13:30:00"/>
        <d v="1899-12-30T15:00:00"/>
        <d v="1899-12-30T16:30:00"/>
        <d v="1899-12-30T18:00:00"/>
        <d v="1899-12-30T19:00:00"/>
        <d v="1899-12-30T22:00:00"/>
        <d v="1899-12-30T23:30:00"/>
        <d v="1899-12-30T01:00:00"/>
        <d v="1899-12-30T02:00:00"/>
        <d v="1899-12-30T11:30:00"/>
        <d v="1899-12-30T14:00:00"/>
        <m/>
      </sharedItems>
    </cacheField>
    <cacheField name="Ending Time" numFmtId="167">
      <sharedItems containsNonDate="0" containsDate="1" containsString="0" containsBlank="1" minDate="1899-12-30T01:00:00" maxDate="1899-12-30T23:30:00" count="21">
        <d v="1899-12-30T10:00:00"/>
        <d v="1899-12-30T11:30:00"/>
        <d v="1899-12-30T13:00:00"/>
        <d v="1899-12-30T13:30:00"/>
        <d v="1899-12-30T14:30:00"/>
        <d v="1899-12-30T16:00:00"/>
        <d v="1899-12-30T17:30:00"/>
        <d v="1899-12-30T19:00:00"/>
        <d v="1899-12-30T22:00:00"/>
        <d v="1899-12-30T23:00:00"/>
        <d v="1899-12-30T01:00:00"/>
        <d v="1899-12-30T01:30:00"/>
        <d v="1899-12-30T02:30:00"/>
        <d v="1899-12-30T15:30:00"/>
        <d v="1899-12-30T10:30:00"/>
        <d v="1899-12-30T12:30:00"/>
        <d v="1899-12-30T16:30:00"/>
        <d v="1899-12-30T15:00:00"/>
        <d v="1899-12-30T20:00:00"/>
        <d v="1899-12-30T23:30:00"/>
        <m/>
      </sharedItems>
    </cacheField>
    <cacheField name="Required hrs" numFmtId="168">
      <sharedItems containsMixedTypes="1" containsNumber="1" minValue="0.5" maxValue="3"/>
    </cacheField>
    <cacheField name="Day" numFmtId="167">
      <sharedItems containsNonDate="0"/>
    </cacheField>
    <cacheField name="Total day hrs" numFmtId="168">
      <sharedItems containsMixedTypes="1" containsNumber="1" containsInteger="1" minValue="10" maxValue="18"/>
    </cacheField>
    <cacheField name="Available hrs" numFmtId="168">
      <sharedItems containsMixedTypes="1" containsNumber="1" minValue="0.5" maxValue="11.000000000000002"/>
    </cacheField>
    <cacheField name="Week" numFmtId="1">
      <sharedItems count="3">
        <s v="W48"/>
        <s v="W49"/>
        <s v=""/>
      </sharedItems>
    </cacheField>
    <cacheField name="Month" numFmtId="0">
      <sharedItems count="2">
        <s v="Dec"/>
        <s v=""/>
      </sharedItems>
    </cacheField>
    <cacheField name="Filter" numFmtId="0">
      <sharedItems containsSemiMixedTypes="0" containsString="0" containsNumber="1" containsInteger="1" minValue="0" maxValue="1" count="2">
        <n v="1"/>
        <n v="0"/>
      </sharedItems>
    </cacheField>
    <cacheField name="Remain hrs" numFmtId="0" formula="AVERAGE('Total day hrs')-SUM('Required hrs')" databaseField="0"/>
  </cacheFields>
  <extLst>
    <ext xmlns:x14="http://schemas.microsoft.com/office/spreadsheetml/2009/9/main" uri="{725AE2AE-9491-48be-B2B4-4EB974FC3084}">
      <x14:pivotCacheDefinition pivotCacheId="126905761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8">
  <r>
    <x v="0"/>
    <x v="0"/>
    <x v="0"/>
    <x v="0"/>
    <x v="0"/>
    <x v="0"/>
    <x v="0"/>
    <n v="2.0000000000000009"/>
    <s v="Friday"/>
    <n v="18"/>
    <n v="3.0000000000000018"/>
    <x v="0"/>
    <x v="0"/>
    <x v="0"/>
  </r>
  <r>
    <x v="0"/>
    <x v="1"/>
    <x v="0"/>
    <x v="1"/>
    <x v="1"/>
    <x v="1"/>
    <x v="1"/>
    <n v="1.0000000000000004"/>
    <s v="Friday"/>
    <n v="18"/>
    <n v="3.0000000000000018"/>
    <x v="0"/>
    <x v="0"/>
    <x v="0"/>
  </r>
  <r>
    <x v="0"/>
    <x v="2"/>
    <x v="0"/>
    <x v="2"/>
    <x v="2"/>
    <x v="2"/>
    <x v="2"/>
    <n v="0.99999999999999911"/>
    <s v="Friday"/>
    <n v="18"/>
    <n v="3.0000000000000018"/>
    <x v="0"/>
    <x v="0"/>
    <x v="0"/>
  </r>
  <r>
    <x v="0"/>
    <x v="0"/>
    <x v="0"/>
    <x v="1"/>
    <x v="1"/>
    <x v="3"/>
    <x v="3"/>
    <n v="0.50000000000000089"/>
    <s v="Friday"/>
    <n v="18"/>
    <n v="3.0000000000000018"/>
    <x v="0"/>
    <x v="0"/>
    <x v="0"/>
  </r>
  <r>
    <x v="0"/>
    <x v="2"/>
    <x v="0"/>
    <x v="2"/>
    <x v="0"/>
    <x v="4"/>
    <x v="4"/>
    <n v="0.99999999999999911"/>
    <s v="Friday"/>
    <n v="18"/>
    <n v="3.0000000000000018"/>
    <x v="0"/>
    <x v="0"/>
    <x v="0"/>
  </r>
  <r>
    <x v="0"/>
    <x v="2"/>
    <x v="0"/>
    <x v="1"/>
    <x v="2"/>
    <x v="5"/>
    <x v="5"/>
    <n v="0.99999999999999911"/>
    <s v="Friday"/>
    <n v="18"/>
    <n v="3.0000000000000018"/>
    <x v="0"/>
    <x v="0"/>
    <x v="0"/>
  </r>
  <r>
    <x v="0"/>
    <x v="1"/>
    <x v="0"/>
    <x v="3"/>
    <x v="2"/>
    <x v="6"/>
    <x v="6"/>
    <n v="0.99999999999999911"/>
    <s v="Friday"/>
    <n v="18"/>
    <n v="3.0000000000000018"/>
    <x v="0"/>
    <x v="0"/>
    <x v="0"/>
  </r>
  <r>
    <x v="0"/>
    <x v="0"/>
    <x v="0"/>
    <x v="1"/>
    <x v="2"/>
    <x v="7"/>
    <x v="7"/>
    <n v="0.99999999999999911"/>
    <s v="Friday"/>
    <n v="18"/>
    <n v="3.0000000000000018"/>
    <x v="0"/>
    <x v="0"/>
    <x v="0"/>
  </r>
  <r>
    <x v="0"/>
    <x v="1"/>
    <x v="0"/>
    <x v="3"/>
    <x v="0"/>
    <x v="8"/>
    <x v="8"/>
    <n v="3"/>
    <s v="Friday"/>
    <n v="18"/>
    <n v="3.0000000000000018"/>
    <x v="0"/>
    <x v="0"/>
    <x v="0"/>
  </r>
  <r>
    <x v="0"/>
    <x v="0"/>
    <x v="0"/>
    <x v="0"/>
    <x v="0"/>
    <x v="9"/>
    <x v="9"/>
    <n v="1.0000000000000018"/>
    <s v="Friday"/>
    <n v="18"/>
    <n v="3.0000000000000018"/>
    <x v="0"/>
    <x v="0"/>
    <x v="0"/>
  </r>
  <r>
    <x v="0"/>
    <x v="1"/>
    <x v="0"/>
    <x v="1"/>
    <x v="2"/>
    <x v="10"/>
    <x v="10"/>
    <n v="1.5"/>
    <s v="Friday"/>
    <n v="18"/>
    <n v="3.0000000000000018"/>
    <x v="0"/>
    <x v="0"/>
    <x v="0"/>
  </r>
  <r>
    <x v="0"/>
    <x v="3"/>
    <x v="0"/>
    <x v="0"/>
    <x v="1"/>
    <x v="11"/>
    <x v="11"/>
    <n v="0.5"/>
    <s v="Friday"/>
    <n v="18"/>
    <n v="3.0000000000000018"/>
    <x v="0"/>
    <x v="0"/>
    <x v="0"/>
  </r>
  <r>
    <x v="0"/>
    <x v="1"/>
    <x v="0"/>
    <x v="3"/>
    <x v="0"/>
    <x v="12"/>
    <x v="12"/>
    <n v="0.50000000000000022"/>
    <s v="Friday"/>
    <n v="18"/>
    <n v="3.0000000000000018"/>
    <x v="0"/>
    <x v="0"/>
    <x v="0"/>
  </r>
  <r>
    <x v="1"/>
    <x v="3"/>
    <x v="0"/>
    <x v="2"/>
    <x v="0"/>
    <x v="0"/>
    <x v="0"/>
    <n v="2.0000000000000009"/>
    <s v="Saturday"/>
    <n v="10"/>
    <n v="0.5"/>
    <x v="0"/>
    <x v="0"/>
    <x v="0"/>
  </r>
  <r>
    <x v="1"/>
    <x v="1"/>
    <x v="0"/>
    <x v="0"/>
    <x v="2"/>
    <x v="1"/>
    <x v="1"/>
    <n v="1.0000000000000004"/>
    <s v="Saturday"/>
    <n v="10"/>
    <n v="0.5"/>
    <x v="0"/>
    <x v="0"/>
    <x v="0"/>
  </r>
  <r>
    <x v="1"/>
    <x v="1"/>
    <x v="0"/>
    <x v="0"/>
    <x v="1"/>
    <x v="4"/>
    <x v="4"/>
    <n v="0.99999999999999911"/>
    <s v="Saturday"/>
    <n v="10"/>
    <n v="0.5"/>
    <x v="0"/>
    <x v="0"/>
    <x v="0"/>
  </r>
  <r>
    <x v="1"/>
    <x v="2"/>
    <x v="0"/>
    <x v="2"/>
    <x v="2"/>
    <x v="5"/>
    <x v="13"/>
    <n v="0.50000000000000089"/>
    <s v="Saturday"/>
    <n v="10"/>
    <n v="0.5"/>
    <x v="0"/>
    <x v="0"/>
    <x v="0"/>
  </r>
  <r>
    <x v="1"/>
    <x v="0"/>
    <x v="0"/>
    <x v="2"/>
    <x v="0"/>
    <x v="6"/>
    <x v="6"/>
    <n v="0.99999999999999911"/>
    <s v="Saturday"/>
    <n v="10"/>
    <n v="0.5"/>
    <x v="0"/>
    <x v="0"/>
    <x v="0"/>
  </r>
  <r>
    <x v="1"/>
    <x v="2"/>
    <x v="0"/>
    <x v="1"/>
    <x v="2"/>
    <x v="7"/>
    <x v="7"/>
    <n v="0.99999999999999911"/>
    <s v="Saturday"/>
    <n v="10"/>
    <n v="0.5"/>
    <x v="0"/>
    <x v="0"/>
    <x v="0"/>
  </r>
  <r>
    <x v="1"/>
    <x v="2"/>
    <x v="0"/>
    <x v="0"/>
    <x v="0"/>
    <x v="8"/>
    <x v="8"/>
    <n v="3"/>
    <s v="Saturday"/>
    <n v="10"/>
    <n v="0.5"/>
    <x v="0"/>
    <x v="0"/>
    <x v="0"/>
  </r>
  <r>
    <x v="2"/>
    <x v="2"/>
    <x v="0"/>
    <x v="1"/>
    <x v="1"/>
    <x v="0"/>
    <x v="14"/>
    <n v="2.5000000000000004"/>
    <s v="Sunday"/>
    <n v="10"/>
    <n v="2.4999999999999982"/>
    <x v="1"/>
    <x v="0"/>
    <x v="0"/>
  </r>
  <r>
    <x v="2"/>
    <x v="2"/>
    <x v="0"/>
    <x v="2"/>
    <x v="0"/>
    <x v="1"/>
    <x v="15"/>
    <n v="2.0000000000000009"/>
    <s v="Sunday"/>
    <n v="10"/>
    <n v="2.4999999999999982"/>
    <x v="1"/>
    <x v="0"/>
    <x v="0"/>
  </r>
  <r>
    <x v="2"/>
    <x v="0"/>
    <x v="0"/>
    <x v="0"/>
    <x v="0"/>
    <x v="3"/>
    <x v="4"/>
    <n v="1.5"/>
    <s v="Sunday"/>
    <n v="10"/>
    <n v="2.4999999999999982"/>
    <x v="1"/>
    <x v="0"/>
    <x v="0"/>
  </r>
  <r>
    <x v="2"/>
    <x v="0"/>
    <x v="0"/>
    <x v="1"/>
    <x v="0"/>
    <x v="5"/>
    <x v="16"/>
    <n v="1.5"/>
    <s v="Sunday"/>
    <n v="10"/>
    <n v="2.4999999999999982"/>
    <x v="1"/>
    <x v="0"/>
    <x v="0"/>
  </r>
  <r>
    <x v="3"/>
    <x v="0"/>
    <x v="0"/>
    <x v="0"/>
    <x v="2"/>
    <x v="13"/>
    <x v="2"/>
    <n v="1.4999999999999987"/>
    <s v="Monday"/>
    <n v="18"/>
    <n v="11.000000000000002"/>
    <x v="1"/>
    <x v="0"/>
    <x v="0"/>
  </r>
  <r>
    <x v="3"/>
    <x v="2"/>
    <x v="0"/>
    <x v="1"/>
    <x v="2"/>
    <x v="14"/>
    <x v="17"/>
    <n v="0.99999999999999911"/>
    <s v="Monday"/>
    <n v="18"/>
    <n v="11.000000000000002"/>
    <x v="1"/>
    <x v="0"/>
    <x v="0"/>
  </r>
  <r>
    <x v="3"/>
    <x v="2"/>
    <x v="0"/>
    <x v="2"/>
    <x v="1"/>
    <x v="6"/>
    <x v="6"/>
    <n v="0.99999999999999911"/>
    <s v="Monday"/>
    <n v="18"/>
    <n v="11.000000000000002"/>
    <x v="1"/>
    <x v="0"/>
    <x v="0"/>
  </r>
  <r>
    <x v="3"/>
    <x v="1"/>
    <x v="0"/>
    <x v="1"/>
    <x v="2"/>
    <x v="7"/>
    <x v="18"/>
    <n v="2.0000000000000009"/>
    <s v="Monday"/>
    <n v="18"/>
    <n v="11.000000000000002"/>
    <x v="1"/>
    <x v="0"/>
    <x v="0"/>
  </r>
  <r>
    <x v="3"/>
    <x v="0"/>
    <x v="0"/>
    <x v="3"/>
    <x v="1"/>
    <x v="9"/>
    <x v="19"/>
    <n v="1.5"/>
    <s v="Monday"/>
    <n v="18"/>
    <n v="11.000000000000002"/>
    <x v="1"/>
    <x v="0"/>
    <x v="0"/>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r>
    <x v="4"/>
    <x v="4"/>
    <x v="1"/>
    <x v="4"/>
    <x v="3"/>
    <x v="15"/>
    <x v="20"/>
    <s v=""/>
    <s v=""/>
    <s v=""/>
    <s v=""/>
    <x v="2"/>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CE4F0F5-BA11-4B37-9383-2415B0FA1DE3}" name="PivotTable5" cacheId="0"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B20:H51" firstHeaderRow="1" firstDataRow="1" firstDataCol="6"/>
  <pivotFields count="15">
    <pivotField axis="axisRow" compact="0" numFmtId="14" outline="0" showAll="0" defaultSubtotal="0">
      <items count="136">
        <item m="1" x="5"/>
        <item m="1" x="125"/>
        <item m="1" x="115"/>
        <item m="1" x="90"/>
        <item m="1" x="17"/>
        <item m="1" x="48"/>
        <item m="1" x="83"/>
        <item m="1" x="26"/>
        <item m="1" x="75"/>
        <item m="1" x="106"/>
        <item m="1" x="53"/>
        <item m="1" x="33"/>
        <item m="1" x="6"/>
        <item m="1" x="126"/>
        <item m="1" x="116"/>
        <item m="1" x="43"/>
        <item m="1" x="107"/>
        <item m="1" x="18"/>
        <item m="1" x="69"/>
        <item m="1" x="62"/>
        <item m="1" x="84"/>
        <item m="1" x="91"/>
        <item m="1" x="34"/>
        <item m="1" x="113"/>
        <item m="1" x="54"/>
        <item m="1" x="117"/>
        <item m="1" x="19"/>
        <item m="1" x="7"/>
        <item m="1" x="101"/>
        <item m="1" x="49"/>
        <item m="1" x="70"/>
        <item m="1" x="96"/>
        <item m="1" x="35"/>
        <item m="1" x="85"/>
        <item m="1" x="63"/>
        <item m="1" x="8"/>
        <item m="1" x="55"/>
        <item m="1" x="118"/>
        <item m="1" x="92"/>
        <item m="1" x="44"/>
        <item m="1" x="127"/>
        <item m="1" x="27"/>
        <item m="1" x="102"/>
        <item m="1" x="36"/>
        <item m="1" x="86"/>
        <item m="1" x="9"/>
        <item m="1" x="71"/>
        <item m="1" x="50"/>
        <item m="1" x="45"/>
        <item m="1" x="128"/>
        <item m="1" x="56"/>
        <item m="1" x="76"/>
        <item m="1" x="28"/>
        <item m="1" x="103"/>
        <item m="1" x="37"/>
        <item m="1" x="108"/>
        <item m="1" x="87"/>
        <item m="1" x="10"/>
        <item m="1" x="129"/>
        <item m="1" x="64"/>
        <item m="1" x="20"/>
        <item m="1" x="57"/>
        <item m="1" x="119"/>
        <item m="1" x="51"/>
        <item m="1" x="29"/>
        <item m="1" x="72"/>
        <item m="1" x="111"/>
        <item m="1" x="97"/>
        <item m="1" x="38"/>
        <item m="1" x="114"/>
        <item m="1" x="88"/>
        <item m="1" x="11"/>
        <item m="1" x="130"/>
        <item m="1" x="120"/>
        <item m="1" x="93"/>
        <item m="1" x="46"/>
        <item m="1" x="109"/>
        <item m="1" x="80"/>
        <item m="1" x="104"/>
        <item m="1" x="39"/>
        <item m="1" x="58"/>
        <item m="1" x="112"/>
        <item m="1" x="12"/>
        <item m="1" x="131"/>
        <item m="1" x="121"/>
        <item m="1" x="94"/>
        <item m="1" x="21"/>
        <item m="1" x="105"/>
        <item m="1" x="65"/>
        <item m="1" x="135"/>
        <item m="1" x="13"/>
        <item m="1" x="132"/>
        <item m="1" x="122"/>
        <item m="1" x="77"/>
        <item m="1" x="30"/>
        <item m="1" x="59"/>
        <item m="1" x="40"/>
        <item m="1" x="22"/>
        <item m="1" x="89"/>
        <item m="1" x="81"/>
        <item m="1" x="98"/>
        <item m="1" x="66"/>
        <item m="1" x="14"/>
        <item m="1" x="133"/>
        <item m="1" x="99"/>
        <item m="1" x="23"/>
        <item m="1" x="73"/>
        <item m="1" x="78"/>
        <item m="1" x="82"/>
        <item m="1" x="60"/>
        <item m="1" x="41"/>
        <item m="1" x="110"/>
        <item m="1" x="15"/>
        <item m="1" x="123"/>
        <item m="1" x="95"/>
        <item m="1" x="47"/>
        <item m="1" x="134"/>
        <item m="1" x="67"/>
        <item m="1" x="31"/>
        <item m="1" x="24"/>
        <item m="1" x="100"/>
        <item m="1" x="52"/>
        <item m="1" x="42"/>
        <item m="1" x="74"/>
        <item m="1" x="79"/>
        <item m="1" x="16"/>
        <item m="1" x="61"/>
        <item m="1" x="124"/>
        <item m="1" x="68"/>
        <item m="1" x="25"/>
        <item m="1" x="32"/>
        <item x="0"/>
        <item x="1"/>
        <item x="2"/>
        <item x="3"/>
        <item x="4"/>
      </items>
      <extLst>
        <ext xmlns:x14="http://schemas.microsoft.com/office/spreadsheetml/2009/9/main" uri="{2946ED86-A175-432a-8AC1-64E0C546D7DE}">
          <x14:pivotField fillDownLabels="1"/>
        </ext>
      </extLst>
    </pivotField>
    <pivotField axis="axisRow" compact="0" outline="0" showAll="0" defaultSubtotal="0">
      <items count="5">
        <item x="3"/>
        <item x="0"/>
        <item x="1"/>
        <item x="2"/>
        <item x="4"/>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ubtotalTop="0" showAll="0" defaultSubtotal="0">
      <items count="5">
        <item x="2"/>
        <item x="1"/>
        <item x="3"/>
        <item x="0"/>
        <item x="4"/>
      </items>
      <extLst>
        <ext xmlns:x14="http://schemas.microsoft.com/office/spreadsheetml/2009/9/main" uri="{2946ED86-A175-432a-8AC1-64E0C546D7DE}">
          <x14:pivotField fillDownLabels="1"/>
        </ext>
      </extLst>
    </pivotField>
    <pivotField axis="axisRow" compact="0" outline="0" showAll="0" defaultSubtotal="0">
      <items count="4">
        <item sd="0" x="0"/>
        <item sd="0" x="2"/>
        <item sd="0" x="1"/>
        <item sd="0" x="3"/>
      </items>
      <extLst>
        <ext xmlns:x14="http://schemas.microsoft.com/office/spreadsheetml/2009/9/main" uri="{2946ED86-A175-432a-8AC1-64E0C546D7DE}">
          <x14:pivotField fillDownLabels="1"/>
        </ext>
      </extLst>
    </pivotField>
    <pivotField axis="axisRow" compact="0" numFmtId="167" outline="0" showAll="0" sortType="ascending" defaultSubtotal="0">
      <items count="16">
        <item x="11"/>
        <item x="12"/>
        <item x="0"/>
        <item x="1"/>
        <item x="13"/>
        <item x="2"/>
        <item x="3"/>
        <item x="4"/>
        <item x="14"/>
        <item x="5"/>
        <item x="6"/>
        <item x="7"/>
        <item x="8"/>
        <item x="9"/>
        <item x="10"/>
        <item x="15"/>
      </items>
      <extLst>
        <ext xmlns:x14="http://schemas.microsoft.com/office/spreadsheetml/2009/9/main" uri="{2946ED86-A175-432a-8AC1-64E0C546D7DE}">
          <x14:pivotField fillDownLabels="1"/>
        </ext>
      </extLst>
    </pivotField>
    <pivotField axis="axisRow" compact="0" numFmtId="167" outline="0" showAll="0" defaultSubtotal="0">
      <items count="21">
        <item x="10"/>
        <item x="11"/>
        <item x="12"/>
        <item x="0"/>
        <item x="14"/>
        <item x="1"/>
        <item x="15"/>
        <item x="2"/>
        <item x="3"/>
        <item x="4"/>
        <item x="17"/>
        <item x="13"/>
        <item x="5"/>
        <item x="16"/>
        <item x="6"/>
        <item x="7"/>
        <item x="18"/>
        <item x="8"/>
        <item x="9"/>
        <item x="19"/>
        <item x="20"/>
      </items>
      <extLst>
        <ext xmlns:x14="http://schemas.microsoft.com/office/spreadsheetml/2009/9/main" uri="{2946ED86-A175-432a-8AC1-64E0C546D7DE}">
          <x14:pivotField fillDownLabels="1"/>
        </ext>
      </extLst>
    </pivotField>
    <pivotField dataField="1" compact="0" numFmtId="168"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outline="0" showAll="0" defaultSubtotal="0">
      <items count="3">
        <item x="2"/>
        <item x="0"/>
        <item x="1"/>
      </items>
      <extLst>
        <ext xmlns:x14="http://schemas.microsoft.com/office/spreadsheetml/2009/9/main" uri="{2946ED86-A175-432a-8AC1-64E0C546D7DE}">
          <x14:pivotField fillDownLabels="1"/>
        </ext>
      </extLst>
    </pivotField>
    <pivotField compact="0" outline="0" showAll="0" defaultSubtotal="0">
      <items count="2">
        <item x="0"/>
        <item x="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6">
    <field x="0"/>
    <field x="5"/>
    <field x="6"/>
    <field x="1"/>
    <field x="2"/>
    <field x="4"/>
  </rowFields>
  <rowItems count="31">
    <i>
      <x v="131"/>
      <x/>
      <x v="1"/>
      <x/>
      <x/>
      <x v="2"/>
    </i>
    <i r="1">
      <x v="1"/>
      <x v="2"/>
      <x v="2"/>
      <x/>
      <x/>
    </i>
    <i r="1">
      <x v="2"/>
      <x v="3"/>
      <x v="1"/>
      <x/>
      <x/>
    </i>
    <i r="1">
      <x v="3"/>
      <x v="5"/>
      <x v="2"/>
      <x/>
      <x v="2"/>
    </i>
    <i r="1">
      <x v="5"/>
      <x v="7"/>
      <x v="3"/>
      <x/>
      <x v="1"/>
    </i>
    <i r="1">
      <x v="6"/>
      <x v="8"/>
      <x v="1"/>
      <x/>
      <x v="2"/>
    </i>
    <i r="1">
      <x v="7"/>
      <x v="9"/>
      <x v="3"/>
      <x/>
      <x/>
    </i>
    <i r="1">
      <x v="9"/>
      <x v="12"/>
      <x v="3"/>
      <x/>
      <x v="1"/>
    </i>
    <i r="1">
      <x v="10"/>
      <x v="14"/>
      <x v="2"/>
      <x/>
      <x v="1"/>
    </i>
    <i r="1">
      <x v="11"/>
      <x v="15"/>
      <x v="1"/>
      <x/>
      <x v="1"/>
    </i>
    <i r="1">
      <x v="12"/>
      <x v="17"/>
      <x v="2"/>
      <x/>
      <x/>
    </i>
    <i r="1">
      <x v="13"/>
      <x v="18"/>
      <x v="1"/>
      <x/>
      <x/>
    </i>
    <i r="1">
      <x v="14"/>
      <x/>
      <x v="2"/>
      <x/>
      <x v="1"/>
    </i>
    <i>
      <x v="132"/>
      <x v="2"/>
      <x v="3"/>
      <x/>
      <x/>
      <x/>
    </i>
    <i r="1">
      <x v="3"/>
      <x v="5"/>
      <x v="2"/>
      <x/>
      <x v="1"/>
    </i>
    <i r="1">
      <x v="7"/>
      <x v="9"/>
      <x v="2"/>
      <x/>
      <x v="2"/>
    </i>
    <i r="1">
      <x v="9"/>
      <x v="11"/>
      <x v="3"/>
      <x/>
      <x v="1"/>
    </i>
    <i r="1">
      <x v="10"/>
      <x v="14"/>
      <x v="1"/>
      <x/>
      <x/>
    </i>
    <i r="1">
      <x v="11"/>
      <x v="15"/>
      <x v="3"/>
      <x/>
      <x v="1"/>
    </i>
    <i r="1">
      <x v="12"/>
      <x v="17"/>
      <x v="3"/>
      <x/>
      <x/>
    </i>
    <i>
      <x v="133"/>
      <x v="2"/>
      <x v="4"/>
      <x v="3"/>
      <x/>
      <x v="2"/>
    </i>
    <i r="1">
      <x v="3"/>
      <x v="6"/>
      <x v="3"/>
      <x/>
      <x/>
    </i>
    <i r="1">
      <x v="6"/>
      <x v="9"/>
      <x v="1"/>
      <x/>
      <x/>
    </i>
    <i r="1">
      <x v="9"/>
      <x v="13"/>
      <x v="1"/>
      <x/>
      <x/>
    </i>
    <i>
      <x v="134"/>
      <x v="4"/>
      <x v="7"/>
      <x v="1"/>
      <x/>
      <x v="1"/>
    </i>
    <i r="1">
      <x v="8"/>
      <x v="10"/>
      <x v="3"/>
      <x/>
      <x v="1"/>
    </i>
    <i r="1">
      <x v="10"/>
      <x v="14"/>
      <x v="3"/>
      <x/>
      <x v="2"/>
    </i>
    <i r="1">
      <x v="11"/>
      <x v="16"/>
      <x v="2"/>
      <x/>
      <x v="1"/>
    </i>
    <i r="1">
      <x v="13"/>
      <x v="19"/>
      <x v="1"/>
      <x/>
      <x v="2"/>
    </i>
    <i>
      <x v="135"/>
      <x v="15"/>
      <x v="20"/>
      <x v="4"/>
      <x v="1"/>
      <x v="3"/>
    </i>
    <i t="grand">
      <x/>
    </i>
  </rowItems>
  <colItems count="1">
    <i/>
  </colItems>
  <dataFields count="1">
    <dataField name="Required hrs " fld="7" baseField="0" baseItem="0"/>
  </dataFields>
  <formats count="22">
    <format dxfId="25">
      <pivotArea type="all" dataOnly="0" outline="0" fieldPosition="0"/>
    </format>
    <format dxfId="24">
      <pivotArea outline="0" collapsedLevelsAreSubtotals="1" fieldPosition="0"/>
    </format>
    <format dxfId="23">
      <pivotArea field="0" type="button" dataOnly="0" labelOnly="1" outline="0" axis="axisRow" fieldPosition="0"/>
    </format>
    <format dxfId="22">
      <pivotArea field="1" type="button" dataOnly="0" labelOnly="1" outline="0" axis="axisRow" fieldPosition="3"/>
    </format>
    <format dxfId="21">
      <pivotArea field="2" type="button" dataOnly="0" labelOnly="1" outline="0" axis="axisRow" fieldPosition="4"/>
    </format>
    <format dxfId="20">
      <pivotArea field="4" type="button" dataOnly="0" labelOnly="1" outline="0" axis="axisRow" fieldPosition="5"/>
    </format>
    <format dxfId="19">
      <pivotArea field="5" type="button" dataOnly="0" labelOnly="1" outline="0" axis="axisRow" fieldPosition="1"/>
    </format>
    <format dxfId="18">
      <pivotArea field="6" type="button" dataOnly="0" labelOnly="1" outline="0" axis="axisRow" fieldPosition="2"/>
    </format>
    <format dxfId="17">
      <pivotArea dataOnly="0" labelOnly="1" outline="0" fieldPosition="0">
        <references count="1">
          <reference field="0" count="0"/>
        </references>
      </pivotArea>
    </format>
    <format dxfId="16">
      <pivotArea dataOnly="0" labelOnly="1" grandRow="1" outline="0" fieldPosition="0"/>
    </format>
    <format dxfId="15">
      <pivotArea dataOnly="0" labelOnly="1" outline="0" axis="axisValues" fieldPosition="0"/>
    </format>
    <format dxfId="14">
      <pivotArea type="all" dataOnly="0" outline="0" fieldPosition="0"/>
    </format>
    <format dxfId="13">
      <pivotArea outline="0" collapsedLevelsAreSubtotals="1" fieldPosition="0"/>
    </format>
    <format dxfId="12">
      <pivotArea field="0" type="button" dataOnly="0" labelOnly="1" outline="0" axis="axisRow" fieldPosition="0"/>
    </format>
    <format dxfId="11">
      <pivotArea field="5" type="button" dataOnly="0" labelOnly="1" outline="0" axis="axisRow" fieldPosition="1"/>
    </format>
    <format dxfId="10">
      <pivotArea field="6" type="button" dataOnly="0" labelOnly="1" outline="0" axis="axisRow" fieldPosition="2"/>
    </format>
    <format dxfId="9">
      <pivotArea field="1" type="button" dataOnly="0" labelOnly="1" outline="0" axis="axisRow" fieldPosition="3"/>
    </format>
    <format dxfId="8">
      <pivotArea field="2" type="button" dataOnly="0" labelOnly="1" outline="0" axis="axisRow" fieldPosition="4"/>
    </format>
    <format dxfId="7">
      <pivotArea field="4" type="button" dataOnly="0" labelOnly="1" outline="0" axis="axisRow" fieldPosition="5"/>
    </format>
    <format dxfId="6">
      <pivotArea dataOnly="0" labelOnly="1" outline="0" fieldPosition="0">
        <references count="1">
          <reference field="0" count="0"/>
        </references>
      </pivotArea>
    </format>
    <format dxfId="5">
      <pivotArea dataOnly="0" labelOnly="1" grandRow="1" outline="0" fieldPosition="0"/>
    </format>
    <format dxfId="4">
      <pivotArea dataOnly="0" labelOnly="1" outline="0" axis="axisValues" fieldPosition="0"/>
    </format>
  </formats>
  <pivotTableStyleInfo name="PivotStyleDark3"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D307F79-54A3-48C9-A818-2FB588275BB7}"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B3:D7" firstHeaderRow="0" firstDataRow="1" firstDataCol="1" rowPageCount="1" colPageCount="1"/>
  <pivotFields count="15">
    <pivotField axis="axisRow" numFmtId="165" showAll="0">
      <items count="137">
        <item m="1" x="5"/>
        <item m="1" x="125"/>
        <item m="1" x="115"/>
        <item m="1" x="90"/>
        <item m="1" x="17"/>
        <item m="1" x="48"/>
        <item m="1" x="83"/>
        <item m="1" x="26"/>
        <item m="1" x="75"/>
        <item m="1" x="106"/>
        <item m="1" x="53"/>
        <item m="1" x="33"/>
        <item m="1" x="6"/>
        <item m="1" x="126"/>
        <item m="1" x="116"/>
        <item m="1" x="43"/>
        <item m="1" x="107"/>
        <item m="1" x="18"/>
        <item m="1" x="69"/>
        <item m="1" x="62"/>
        <item m="1" x="84"/>
        <item m="1" x="91"/>
        <item m="1" x="34"/>
        <item m="1" x="113"/>
        <item m="1" x="54"/>
        <item m="1" x="117"/>
        <item m="1" x="19"/>
        <item m="1" x="7"/>
        <item m="1" x="101"/>
        <item m="1" x="49"/>
        <item m="1" x="70"/>
        <item m="1" x="96"/>
        <item m="1" x="35"/>
        <item m="1" x="85"/>
        <item m="1" x="63"/>
        <item m="1" x="8"/>
        <item m="1" x="55"/>
        <item m="1" x="118"/>
        <item m="1" x="92"/>
        <item m="1" x="44"/>
        <item m="1" x="127"/>
        <item m="1" x="27"/>
        <item m="1" x="102"/>
        <item m="1" x="36"/>
        <item m="1" x="86"/>
        <item m="1" x="9"/>
        <item m="1" x="71"/>
        <item m="1" x="50"/>
        <item m="1" x="45"/>
        <item m="1" x="128"/>
        <item m="1" x="56"/>
        <item m="1" x="76"/>
        <item m="1" x="28"/>
        <item m="1" x="103"/>
        <item m="1" x="37"/>
        <item m="1" x="108"/>
        <item m="1" x="87"/>
        <item m="1" x="10"/>
        <item m="1" x="129"/>
        <item m="1" x="64"/>
        <item m="1" x="20"/>
        <item m="1" x="57"/>
        <item m="1" x="119"/>
        <item m="1" x="51"/>
        <item m="1" x="29"/>
        <item m="1" x="72"/>
        <item m="1" x="111"/>
        <item m="1" x="97"/>
        <item m="1" x="38"/>
        <item m="1" x="114"/>
        <item m="1" x="88"/>
        <item m="1" x="11"/>
        <item m="1" x="130"/>
        <item m="1" x="120"/>
        <item m="1" x="93"/>
        <item m="1" x="46"/>
        <item m="1" x="109"/>
        <item m="1" x="80"/>
        <item m="1" x="104"/>
        <item m="1" x="39"/>
        <item m="1" x="58"/>
        <item m="1" x="112"/>
        <item m="1" x="12"/>
        <item m="1" x="131"/>
        <item m="1" x="121"/>
        <item m="1" x="94"/>
        <item m="1" x="21"/>
        <item m="1" x="105"/>
        <item m="1" x="65"/>
        <item m="1" x="135"/>
        <item m="1" x="13"/>
        <item m="1" x="132"/>
        <item m="1" x="122"/>
        <item m="1" x="77"/>
        <item m="1" x="30"/>
        <item m="1" x="59"/>
        <item m="1" x="40"/>
        <item m="1" x="22"/>
        <item m="1" x="89"/>
        <item m="1" x="81"/>
        <item m="1" x="98"/>
        <item m="1" x="66"/>
        <item m="1" x="14"/>
        <item m="1" x="133"/>
        <item m="1" x="99"/>
        <item m="1" x="23"/>
        <item m="1" x="73"/>
        <item m="1" x="78"/>
        <item m="1" x="82"/>
        <item m="1" x="60"/>
        <item m="1" x="41"/>
        <item m="1" x="110"/>
        <item m="1" x="15"/>
        <item m="1" x="123"/>
        <item m="1" x="95"/>
        <item m="1" x="47"/>
        <item m="1" x="134"/>
        <item m="1" x="67"/>
        <item m="1" x="31"/>
        <item m="1" x="24"/>
        <item m="1" x="100"/>
        <item m="1" x="52"/>
        <item m="1" x="42"/>
        <item m="1" x="74"/>
        <item m="1" x="79"/>
        <item m="1" x="16"/>
        <item m="1" x="61"/>
        <item m="1" x="124"/>
        <item m="1" x="68"/>
        <item m="1" x="25"/>
        <item m="1" x="32"/>
        <item x="0"/>
        <item x="1"/>
        <item x="2"/>
        <item x="3"/>
        <item x="4"/>
        <item t="default"/>
      </items>
    </pivotField>
    <pivotField showAll="0">
      <items count="6">
        <item x="3"/>
        <item x="0"/>
        <item x="1"/>
        <item x="2"/>
        <item x="4"/>
        <item t="default"/>
      </items>
    </pivotField>
    <pivotField showAll="0"/>
    <pivotField showAll="0">
      <items count="6">
        <item x="2"/>
        <item x="1"/>
        <item x="3"/>
        <item x="0"/>
        <item x="4"/>
        <item t="default"/>
      </items>
    </pivotField>
    <pivotField showAll="0">
      <items count="5">
        <item x="0"/>
        <item x="2"/>
        <item x="1"/>
        <item x="3"/>
        <item t="default"/>
      </items>
    </pivotField>
    <pivotField showAll="0"/>
    <pivotField showAll="0"/>
    <pivotField dataField="1" showAll="0"/>
    <pivotField showAll="0"/>
    <pivotField dataField="1" showAll="0"/>
    <pivotField showAll="0"/>
    <pivotField showAll="0">
      <items count="4">
        <item x="2"/>
        <item x="0"/>
        <item x="1"/>
        <item t="default"/>
      </items>
    </pivotField>
    <pivotField showAll="0">
      <items count="3">
        <item x="0"/>
        <item x="1"/>
        <item t="default"/>
      </items>
    </pivotField>
    <pivotField axis="axisPage" showAll="0">
      <items count="3">
        <item x="1"/>
        <item x="0"/>
        <item t="default"/>
      </items>
    </pivotField>
    <pivotField dragToRow="0" dragToCol="0" dragToPage="0" showAll="0" defaultSubtotal="0"/>
  </pivotFields>
  <rowFields count="1">
    <field x="0"/>
  </rowFields>
  <rowItems count="4">
    <i>
      <x v="131"/>
    </i>
    <i>
      <x v="132"/>
    </i>
    <i>
      <x v="133"/>
    </i>
    <i>
      <x v="134"/>
    </i>
  </rowItems>
  <colFields count="1">
    <field x="-2"/>
  </colFields>
  <colItems count="2">
    <i>
      <x/>
    </i>
    <i i="1">
      <x v="1"/>
    </i>
  </colItems>
  <pageFields count="1">
    <pageField fld="13" item="1" hier="-1"/>
  </pageFields>
  <dataFields count="2">
    <dataField name="Total day hrs " fld="9" subtotal="average" baseField="0" baseItem="0"/>
    <dataField name="Required hrs " fld="7" baseField="0" baseItem="0"/>
  </dataFields>
  <formats count="2">
    <format dxfId="1">
      <pivotArea dataOnly="0" labelOnly="1" fieldPosition="0">
        <references count="1">
          <reference field="0"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667E40-F8BC-4A54-9646-36A45A4317CD}"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N3:O8" firstHeaderRow="1" firstDataRow="1" firstDataCol="1" rowPageCount="1" colPageCount="1"/>
  <pivotFields count="15">
    <pivotField numFmtId="14" showAll="0">
      <items count="137">
        <item m="1" x="5"/>
        <item m="1" x="125"/>
        <item m="1" x="115"/>
        <item m="1" x="90"/>
        <item m="1" x="17"/>
        <item m="1" x="48"/>
        <item m="1" x="83"/>
        <item m="1" x="26"/>
        <item m="1" x="75"/>
        <item m="1" x="106"/>
        <item m="1" x="53"/>
        <item m="1" x="33"/>
        <item m="1" x="6"/>
        <item m="1" x="126"/>
        <item m="1" x="116"/>
        <item m="1" x="43"/>
        <item m="1" x="107"/>
        <item m="1" x="18"/>
        <item m="1" x="69"/>
        <item m="1" x="62"/>
        <item m="1" x="84"/>
        <item m="1" x="91"/>
        <item m="1" x="34"/>
        <item m="1" x="113"/>
        <item m="1" x="54"/>
        <item m="1" x="117"/>
        <item m="1" x="19"/>
        <item m="1" x="7"/>
        <item m="1" x="101"/>
        <item m="1" x="49"/>
        <item m="1" x="70"/>
        <item m="1" x="96"/>
        <item m="1" x="35"/>
        <item m="1" x="85"/>
        <item m="1" x="63"/>
        <item m="1" x="8"/>
        <item m="1" x="55"/>
        <item m="1" x="118"/>
        <item m="1" x="92"/>
        <item m="1" x="44"/>
        <item m="1" x="127"/>
        <item m="1" x="27"/>
        <item m="1" x="102"/>
        <item m="1" x="36"/>
        <item m="1" x="86"/>
        <item m="1" x="9"/>
        <item m="1" x="71"/>
        <item m="1" x="50"/>
        <item m="1" x="45"/>
        <item m="1" x="128"/>
        <item m="1" x="56"/>
        <item m="1" x="76"/>
        <item m="1" x="28"/>
        <item m="1" x="103"/>
        <item m="1" x="37"/>
        <item m="1" x="108"/>
        <item m="1" x="87"/>
        <item m="1" x="10"/>
        <item m="1" x="129"/>
        <item m="1" x="64"/>
        <item m="1" x="20"/>
        <item m="1" x="57"/>
        <item m="1" x="119"/>
        <item m="1" x="51"/>
        <item m="1" x="29"/>
        <item m="1" x="72"/>
        <item m="1" x="111"/>
        <item m="1" x="97"/>
        <item m="1" x="38"/>
        <item m="1" x="114"/>
        <item m="1" x="88"/>
        <item m="1" x="11"/>
        <item m="1" x="130"/>
        <item m="1" x="120"/>
        <item m="1" x="93"/>
        <item m="1" x="46"/>
        <item m="1" x="109"/>
        <item m="1" x="80"/>
        <item m="1" x="104"/>
        <item m="1" x="39"/>
        <item m="1" x="58"/>
        <item m="1" x="112"/>
        <item m="1" x="12"/>
        <item m="1" x="131"/>
        <item m="1" x="121"/>
        <item m="1" x="94"/>
        <item m="1" x="21"/>
        <item m="1" x="105"/>
        <item m="1" x="65"/>
        <item m="1" x="135"/>
        <item m="1" x="13"/>
        <item m="1" x="132"/>
        <item m="1" x="122"/>
        <item m="1" x="77"/>
        <item m="1" x="30"/>
        <item m="1" x="59"/>
        <item m="1" x="40"/>
        <item m="1" x="22"/>
        <item m="1" x="89"/>
        <item m="1" x="81"/>
        <item m="1" x="98"/>
        <item m="1" x="66"/>
        <item m="1" x="14"/>
        <item m="1" x="133"/>
        <item m="1" x="99"/>
        <item m="1" x="23"/>
        <item m="1" x="73"/>
        <item m="1" x="78"/>
        <item m="1" x="82"/>
        <item m="1" x="60"/>
        <item m="1" x="41"/>
        <item m="1" x="110"/>
        <item m="1" x="15"/>
        <item m="1" x="123"/>
        <item m="1" x="95"/>
        <item m="1" x="47"/>
        <item m="1" x="134"/>
        <item m="1" x="67"/>
        <item m="1" x="31"/>
        <item m="1" x="24"/>
        <item m="1" x="100"/>
        <item m="1" x="52"/>
        <item m="1" x="42"/>
        <item m="1" x="74"/>
        <item m="1" x="79"/>
        <item m="1" x="16"/>
        <item m="1" x="61"/>
        <item m="1" x="124"/>
        <item m="1" x="68"/>
        <item m="1" x="25"/>
        <item m="1" x="32"/>
        <item x="0"/>
        <item x="1"/>
        <item x="2"/>
        <item x="3"/>
        <item x="4"/>
        <item t="default"/>
      </items>
    </pivotField>
    <pivotField showAll="0">
      <items count="6">
        <item x="3"/>
        <item x="0"/>
        <item x="1"/>
        <item x="2"/>
        <item x="4"/>
        <item t="default"/>
      </items>
    </pivotField>
    <pivotField showAll="0"/>
    <pivotField axis="axisRow" showAll="0" sortType="ascending">
      <items count="6">
        <item x="2"/>
        <item x="1"/>
        <item x="3"/>
        <item x="0"/>
        <item x="4"/>
        <item t="default"/>
      </items>
      <autoSortScope>
        <pivotArea dataOnly="0" outline="0" fieldPosition="0">
          <references count="1">
            <reference field="4294967294" count="1" selected="0">
              <x v="0"/>
            </reference>
          </references>
        </pivotArea>
      </autoSortScope>
    </pivotField>
    <pivotField showAll="0">
      <items count="5">
        <item x="0"/>
        <item x="2"/>
        <item x="1"/>
        <item x="3"/>
        <item t="default"/>
      </items>
    </pivotField>
    <pivotField numFmtId="167" showAll="0"/>
    <pivotField numFmtId="167" showAll="0"/>
    <pivotField dataField="1" numFmtId="168" showAll="0"/>
    <pivotField showAll="0"/>
    <pivotField numFmtId="168" showAll="0"/>
    <pivotField numFmtId="168" showAll="0"/>
    <pivotField showAll="0">
      <items count="4">
        <item x="2"/>
        <item x="0"/>
        <item x="1"/>
        <item t="default"/>
      </items>
    </pivotField>
    <pivotField showAll="0">
      <items count="3">
        <item x="0"/>
        <item x="1"/>
        <item t="default"/>
      </items>
    </pivotField>
    <pivotField axis="axisPage" showAll="0">
      <items count="3">
        <item x="1"/>
        <item x="0"/>
        <item t="default"/>
      </items>
    </pivotField>
    <pivotField dragToRow="0" dragToCol="0" dragToPage="0" showAll="0" defaultSubtotal="0"/>
  </pivotFields>
  <rowFields count="1">
    <field x="3"/>
  </rowFields>
  <rowItems count="5">
    <i>
      <x v="2"/>
    </i>
    <i>
      <x/>
    </i>
    <i>
      <x v="3"/>
    </i>
    <i>
      <x v="1"/>
    </i>
    <i t="grand">
      <x/>
    </i>
  </rowItems>
  <colItems count="1">
    <i/>
  </colItems>
  <pageFields count="1">
    <pageField fld="13" item="1" hier="-1"/>
  </pageFields>
  <dataFields count="1">
    <dataField name="Sum of Required hrs" fld="7" showDataAs="percentOfTotal" baseField="0" baseItem="0" numFmtId="9"/>
  </dataFields>
  <formats count="1">
    <format dxfId="2">
      <pivotArea outline="0" collapsedLevelsAreSubtotals="1" fieldPosition="0"/>
    </format>
  </format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121705F-791F-4026-9740-B0008EDB489F}" name="priority chart"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J3:K7" firstHeaderRow="1" firstDataRow="1" firstDataCol="1" rowPageCount="1" colPageCount="1"/>
  <pivotFields count="15">
    <pivotField numFmtId="14" showAll="0">
      <items count="137">
        <item m="1" x="5"/>
        <item m="1" x="125"/>
        <item m="1" x="115"/>
        <item m="1" x="90"/>
        <item m="1" x="17"/>
        <item m="1" x="48"/>
        <item m="1" x="83"/>
        <item m="1" x="26"/>
        <item m="1" x="75"/>
        <item m="1" x="106"/>
        <item m="1" x="53"/>
        <item m="1" x="33"/>
        <item m="1" x="6"/>
        <item m="1" x="126"/>
        <item m="1" x="116"/>
        <item m="1" x="43"/>
        <item m="1" x="107"/>
        <item m="1" x="18"/>
        <item m="1" x="69"/>
        <item m="1" x="62"/>
        <item m="1" x="84"/>
        <item m="1" x="91"/>
        <item m="1" x="34"/>
        <item m="1" x="113"/>
        <item m="1" x="54"/>
        <item m="1" x="117"/>
        <item m="1" x="19"/>
        <item m="1" x="7"/>
        <item m="1" x="101"/>
        <item m="1" x="49"/>
        <item m="1" x="70"/>
        <item m="1" x="96"/>
        <item m="1" x="35"/>
        <item m="1" x="85"/>
        <item m="1" x="63"/>
        <item m="1" x="8"/>
        <item m="1" x="55"/>
        <item m="1" x="118"/>
        <item m="1" x="92"/>
        <item m="1" x="44"/>
        <item m="1" x="127"/>
        <item m="1" x="27"/>
        <item m="1" x="102"/>
        <item m="1" x="36"/>
        <item m="1" x="86"/>
        <item m="1" x="9"/>
        <item m="1" x="71"/>
        <item m="1" x="50"/>
        <item m="1" x="45"/>
        <item m="1" x="128"/>
        <item m="1" x="56"/>
        <item m="1" x="76"/>
        <item m="1" x="28"/>
        <item m="1" x="103"/>
        <item m="1" x="37"/>
        <item m="1" x="108"/>
        <item m="1" x="87"/>
        <item m="1" x="10"/>
        <item m="1" x="129"/>
        <item m="1" x="64"/>
        <item m="1" x="20"/>
        <item m="1" x="57"/>
        <item m="1" x="119"/>
        <item m="1" x="51"/>
        <item m="1" x="29"/>
        <item m="1" x="72"/>
        <item m="1" x="111"/>
        <item m="1" x="97"/>
        <item m="1" x="38"/>
        <item m="1" x="114"/>
        <item m="1" x="88"/>
        <item m="1" x="11"/>
        <item m="1" x="130"/>
        <item m="1" x="120"/>
        <item m="1" x="93"/>
        <item m="1" x="46"/>
        <item m="1" x="109"/>
        <item m="1" x="80"/>
        <item m="1" x="104"/>
        <item m="1" x="39"/>
        <item m="1" x="58"/>
        <item m="1" x="112"/>
        <item m="1" x="12"/>
        <item m="1" x="131"/>
        <item m="1" x="121"/>
        <item m="1" x="94"/>
        <item m="1" x="21"/>
        <item m="1" x="105"/>
        <item m="1" x="65"/>
        <item m="1" x="135"/>
        <item m="1" x="13"/>
        <item m="1" x="132"/>
        <item m="1" x="122"/>
        <item m="1" x="77"/>
        <item m="1" x="30"/>
        <item m="1" x="59"/>
        <item m="1" x="40"/>
        <item m="1" x="22"/>
        <item m="1" x="89"/>
        <item m="1" x="81"/>
        <item m="1" x="98"/>
        <item m="1" x="66"/>
        <item m="1" x="14"/>
        <item m="1" x="133"/>
        <item m="1" x="99"/>
        <item m="1" x="23"/>
        <item m="1" x="73"/>
        <item m="1" x="78"/>
        <item m="1" x="82"/>
        <item m="1" x="60"/>
        <item m="1" x="41"/>
        <item m="1" x="110"/>
        <item m="1" x="15"/>
        <item m="1" x="123"/>
        <item m="1" x="95"/>
        <item m="1" x="47"/>
        <item m="1" x="134"/>
        <item m="1" x="67"/>
        <item m="1" x="31"/>
        <item m="1" x="24"/>
        <item m="1" x="100"/>
        <item m="1" x="52"/>
        <item m="1" x="42"/>
        <item m="1" x="74"/>
        <item m="1" x="79"/>
        <item m="1" x="16"/>
        <item m="1" x="61"/>
        <item m="1" x="124"/>
        <item m="1" x="68"/>
        <item m="1" x="25"/>
        <item m="1" x="32"/>
        <item x="0"/>
        <item x="1"/>
        <item x="2"/>
        <item x="3"/>
        <item x="4"/>
        <item t="default"/>
      </items>
    </pivotField>
    <pivotField showAll="0">
      <items count="6">
        <item x="3"/>
        <item x="0"/>
        <item x="1"/>
        <item x="2"/>
        <item x="4"/>
        <item t="default"/>
      </items>
    </pivotField>
    <pivotField showAll="0"/>
    <pivotField showAll="0">
      <items count="6">
        <item x="2"/>
        <item x="1"/>
        <item x="3"/>
        <item x="0"/>
        <item x="4"/>
        <item t="default"/>
      </items>
    </pivotField>
    <pivotField axis="axisRow" showAll="0">
      <items count="5">
        <item x="2"/>
        <item x="1"/>
        <item x="3"/>
        <item x="0"/>
        <item t="default"/>
      </items>
    </pivotField>
    <pivotField numFmtId="167" showAll="0"/>
    <pivotField numFmtId="167" showAll="0"/>
    <pivotField dataField="1" numFmtId="168" showAll="0"/>
    <pivotField showAll="0"/>
    <pivotField numFmtId="168" showAll="0"/>
    <pivotField numFmtId="168" showAll="0"/>
    <pivotField showAll="0">
      <items count="4">
        <item x="2"/>
        <item x="0"/>
        <item x="1"/>
        <item t="default"/>
      </items>
    </pivotField>
    <pivotField showAll="0">
      <items count="3">
        <item x="0"/>
        <item x="1"/>
        <item t="default"/>
      </items>
    </pivotField>
    <pivotField axis="axisPage" showAll="0">
      <items count="3">
        <item x="1"/>
        <item x="0"/>
        <item t="default"/>
      </items>
    </pivotField>
    <pivotField dragToRow="0" dragToCol="0" dragToPage="0" showAll="0" defaultSubtotal="0"/>
  </pivotFields>
  <rowFields count="1">
    <field x="4"/>
  </rowFields>
  <rowItems count="4">
    <i>
      <x/>
    </i>
    <i>
      <x v="1"/>
    </i>
    <i>
      <x v="3"/>
    </i>
    <i t="grand">
      <x/>
    </i>
  </rowItems>
  <colItems count="1">
    <i/>
  </colItems>
  <pageFields count="1">
    <pageField fld="13" item="1" hier="-1"/>
  </pageFields>
  <dataFields count="1">
    <dataField name="Sum of Required hrs" fld="7" showDataAs="percentOfTotal" baseField="0" baseItem="0" numFmtId="9"/>
  </dataFields>
  <formats count="1">
    <format dxfId="3">
      <pivotArea outline="0" collapsedLevelsAreSubtotals="1" fieldPosition="0"/>
    </format>
  </formats>
  <chartFormats count="4">
    <chartFormat chart="7" format="2" series="1">
      <pivotArea type="data" outline="0" fieldPosition="0">
        <references count="1">
          <reference field="4294967294" count="1" selected="0">
            <x v="0"/>
          </reference>
        </references>
      </pivotArea>
    </chartFormat>
    <chartFormat chart="7" format="3">
      <pivotArea type="data" outline="0" fieldPosition="0">
        <references count="2">
          <reference field="4294967294" count="1" selected="0">
            <x v="0"/>
          </reference>
          <reference field="4" count="1" selected="0">
            <x v="3"/>
          </reference>
        </references>
      </pivotArea>
    </chartFormat>
    <chartFormat chart="7" format="4">
      <pivotArea type="data" outline="0" fieldPosition="0">
        <references count="2">
          <reference field="4294967294" count="1" selected="0">
            <x v="0"/>
          </reference>
          <reference field="4" count="1" selected="0">
            <x v="1"/>
          </reference>
        </references>
      </pivotArea>
    </chartFormat>
    <chartFormat chart="7" format="5">
      <pivotArea type="data" outline="0" fieldPosition="0">
        <references count="2">
          <reference field="4294967294" count="1" selected="0">
            <x v="0"/>
          </reference>
          <reference field="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2EAAD53-4F2B-43EC-9D02-29186CB63B58}" name="category pie"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4">
  <location ref="F3:G8" firstHeaderRow="1" firstDataRow="1" firstDataCol="1" rowPageCount="1" colPageCount="1"/>
  <pivotFields count="15">
    <pivotField numFmtId="14" showAll="0">
      <items count="137">
        <item m="1" x="5"/>
        <item m="1" x="125"/>
        <item m="1" x="115"/>
        <item m="1" x="90"/>
        <item m="1" x="17"/>
        <item m="1" x="48"/>
        <item m="1" x="83"/>
        <item m="1" x="26"/>
        <item m="1" x="75"/>
        <item m="1" x="106"/>
        <item m="1" x="53"/>
        <item m="1" x="33"/>
        <item m="1" x="6"/>
        <item m="1" x="126"/>
        <item m="1" x="116"/>
        <item m="1" x="43"/>
        <item m="1" x="107"/>
        <item m="1" x="18"/>
        <item m="1" x="69"/>
        <item m="1" x="62"/>
        <item m="1" x="84"/>
        <item m="1" x="91"/>
        <item m="1" x="34"/>
        <item m="1" x="113"/>
        <item m="1" x="54"/>
        <item m="1" x="117"/>
        <item m="1" x="19"/>
        <item m="1" x="7"/>
        <item m="1" x="101"/>
        <item m="1" x="49"/>
        <item m="1" x="70"/>
        <item m="1" x="96"/>
        <item m="1" x="35"/>
        <item m="1" x="85"/>
        <item m="1" x="63"/>
        <item m="1" x="8"/>
        <item m="1" x="55"/>
        <item m="1" x="118"/>
        <item m="1" x="92"/>
        <item m="1" x="44"/>
        <item m="1" x="127"/>
        <item m="1" x="27"/>
        <item m="1" x="102"/>
        <item m="1" x="36"/>
        <item m="1" x="86"/>
        <item m="1" x="9"/>
        <item m="1" x="71"/>
        <item m="1" x="50"/>
        <item m="1" x="45"/>
        <item m="1" x="128"/>
        <item m="1" x="56"/>
        <item m="1" x="76"/>
        <item m="1" x="28"/>
        <item m="1" x="103"/>
        <item m="1" x="37"/>
        <item m="1" x="108"/>
        <item m="1" x="87"/>
        <item m="1" x="10"/>
        <item m="1" x="129"/>
        <item m="1" x="64"/>
        <item m="1" x="20"/>
        <item m="1" x="57"/>
        <item m="1" x="119"/>
        <item m="1" x="51"/>
        <item m="1" x="29"/>
        <item m="1" x="72"/>
        <item m="1" x="111"/>
        <item m="1" x="97"/>
        <item m="1" x="38"/>
        <item m="1" x="114"/>
        <item m="1" x="88"/>
        <item m="1" x="11"/>
        <item m="1" x="130"/>
        <item m="1" x="120"/>
        <item m="1" x="93"/>
        <item m="1" x="46"/>
        <item m="1" x="109"/>
        <item m="1" x="80"/>
        <item m="1" x="104"/>
        <item m="1" x="39"/>
        <item m="1" x="58"/>
        <item m="1" x="112"/>
        <item m="1" x="12"/>
        <item m="1" x="131"/>
        <item m="1" x="121"/>
        <item m="1" x="94"/>
        <item m="1" x="21"/>
        <item m="1" x="105"/>
        <item m="1" x="65"/>
        <item m="1" x="135"/>
        <item m="1" x="13"/>
        <item m="1" x="132"/>
        <item m="1" x="122"/>
        <item m="1" x="77"/>
        <item m="1" x="30"/>
        <item m="1" x="59"/>
        <item m="1" x="40"/>
        <item m="1" x="22"/>
        <item m="1" x="89"/>
        <item m="1" x="81"/>
        <item m="1" x="98"/>
        <item m="1" x="66"/>
        <item m="1" x="14"/>
        <item m="1" x="133"/>
        <item m="1" x="99"/>
        <item m="1" x="23"/>
        <item m="1" x="73"/>
        <item m="1" x="78"/>
        <item m="1" x="82"/>
        <item m="1" x="60"/>
        <item m="1" x="41"/>
        <item m="1" x="110"/>
        <item m="1" x="15"/>
        <item m="1" x="123"/>
        <item m="1" x="95"/>
        <item m="1" x="47"/>
        <item m="1" x="134"/>
        <item m="1" x="67"/>
        <item m="1" x="31"/>
        <item m="1" x="24"/>
        <item m="1" x="100"/>
        <item m="1" x="52"/>
        <item m="1" x="42"/>
        <item m="1" x="74"/>
        <item m="1" x="79"/>
        <item m="1" x="16"/>
        <item m="1" x="61"/>
        <item m="1" x="124"/>
        <item m="1" x="68"/>
        <item m="1" x="25"/>
        <item m="1" x="32"/>
        <item x="0"/>
        <item x="1"/>
        <item x="2"/>
        <item x="3"/>
        <item x="4"/>
        <item t="default"/>
      </items>
    </pivotField>
    <pivotField axis="axisRow" showAll="0">
      <items count="6">
        <item x="3"/>
        <item x="0"/>
        <item x="1"/>
        <item x="2"/>
        <item x="4"/>
        <item t="default"/>
      </items>
    </pivotField>
    <pivotField showAll="0"/>
    <pivotField showAll="0">
      <items count="6">
        <item x="2"/>
        <item x="1"/>
        <item x="3"/>
        <item x="0"/>
        <item x="4"/>
        <item t="default"/>
      </items>
    </pivotField>
    <pivotField showAll="0">
      <items count="5">
        <item x="0"/>
        <item x="2"/>
        <item x="1"/>
        <item x="3"/>
        <item t="default"/>
      </items>
    </pivotField>
    <pivotField numFmtId="167" showAll="0"/>
    <pivotField numFmtId="167" showAll="0"/>
    <pivotField dataField="1" numFmtId="168" showAll="0"/>
    <pivotField showAll="0"/>
    <pivotField numFmtId="168" showAll="0"/>
    <pivotField numFmtId="168" showAll="0"/>
    <pivotField showAll="0">
      <items count="4">
        <item x="2"/>
        <item x="0"/>
        <item x="1"/>
        <item t="default"/>
      </items>
    </pivotField>
    <pivotField showAll="0">
      <items count="3">
        <item x="0"/>
        <item x="1"/>
        <item t="default"/>
      </items>
    </pivotField>
    <pivotField axis="axisPage" showAll="0">
      <items count="3">
        <item x="1"/>
        <item x="0"/>
        <item t="default"/>
      </items>
    </pivotField>
    <pivotField dragToRow="0" dragToCol="0" dragToPage="0" showAll="0" defaultSubtotal="0"/>
  </pivotFields>
  <rowFields count="1">
    <field x="1"/>
  </rowFields>
  <rowItems count="5">
    <i>
      <x/>
    </i>
    <i>
      <x v="1"/>
    </i>
    <i>
      <x v="2"/>
    </i>
    <i>
      <x v="3"/>
    </i>
    <i t="grand">
      <x/>
    </i>
  </rowItems>
  <colItems count="1">
    <i/>
  </colItems>
  <pageFields count="1">
    <pageField fld="13" item="1" hier="-1"/>
  </pageFields>
  <dataFields count="1">
    <dataField name="Sum of Required hrs" fld="7" baseField="0" baseItem="0"/>
  </dataFields>
  <chartFormats count="5">
    <chartFormat chart="12" format="6" series="1">
      <pivotArea type="data" outline="0" fieldPosition="0">
        <references count="1">
          <reference field="4294967294" count="1" selected="0">
            <x v="0"/>
          </reference>
        </references>
      </pivotArea>
    </chartFormat>
    <chartFormat chart="12" format="7">
      <pivotArea type="data" outline="0" fieldPosition="0">
        <references count="2">
          <reference field="4294967294" count="1" selected="0">
            <x v="0"/>
          </reference>
          <reference field="1" count="1" selected="0">
            <x v="0"/>
          </reference>
        </references>
      </pivotArea>
    </chartFormat>
    <chartFormat chart="12" format="8">
      <pivotArea type="data" outline="0" fieldPosition="0">
        <references count="2">
          <reference field="4294967294" count="1" selected="0">
            <x v="0"/>
          </reference>
          <reference field="1" count="1" selected="0">
            <x v="1"/>
          </reference>
        </references>
      </pivotArea>
    </chartFormat>
    <chartFormat chart="12" format="9">
      <pivotArea type="data" outline="0" fieldPosition="0">
        <references count="2">
          <reference field="4294967294" count="1" selected="0">
            <x v="0"/>
          </reference>
          <reference field="1" count="1" selected="0">
            <x v="2"/>
          </reference>
        </references>
      </pivotArea>
    </chartFormat>
    <chartFormat chart="12" format="10">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64071235-F63A-4BF1-8BC9-B25F832B7EDF}" sourceName="Category">
  <pivotTables>
    <pivotTable tabId="21" name="PivotTable1"/>
    <pivotTable tabId="14" name="PivotTable5"/>
    <pivotTable tabId="21" name="priority chart"/>
    <pivotTable tabId="21" name="PivotTable4"/>
  </pivotTables>
  <data>
    <tabular pivotCacheId="1269057612">
      <items count="5">
        <i x="3" s="1"/>
        <i x="0" s="1"/>
        <i x="1" s="1"/>
        <i x="2" s="1"/>
        <i x="4"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otity" xr10:uid="{2D555C8A-D0FA-4A57-A68C-6B8EFB23249F}" sourceName="Priotity">
  <pivotTables>
    <pivotTable tabId="21" name="PivotTable1"/>
    <pivotTable tabId="14" name="PivotTable5"/>
    <pivotTable tabId="21" name="category pie"/>
    <pivotTable tabId="21" name="PivotTable4"/>
  </pivotTables>
  <data>
    <tabular pivotCacheId="1269057612">
      <items count="4">
        <i x="0" s="1"/>
        <i x="2" s="1"/>
        <i x="1" s="1"/>
        <i x="3"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eek" xr10:uid="{FB0F0419-AA97-42A9-8467-7DD6C731919F}" sourceName="Week">
  <pivotTables>
    <pivotTable tabId="21" name="PivotTable1"/>
    <pivotTable tabId="14" name="PivotTable5"/>
    <pivotTable tabId="21" name="category pie"/>
    <pivotTable tabId="21" name="priority chart"/>
    <pivotTable tabId="21" name="PivotTable4"/>
  </pivotTables>
  <data>
    <tabular pivotCacheId="1269057612">
      <items count="3">
        <i x="2" s="1"/>
        <i x="0" s="1"/>
        <i x="1"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 xr10:uid="{53EEB893-4889-4249-839E-36C7B88D1409}" sourceName="Date">
  <pivotTables>
    <pivotTable tabId="14" name="PivotTable5"/>
    <pivotTable tabId="21" name="PivotTable1"/>
    <pivotTable tabId="21" name="category pie"/>
    <pivotTable tabId="21" name="priority chart"/>
    <pivotTable tabId="21" name="PivotTable4"/>
  </pivotTables>
  <data>
    <tabular pivotCacheId="1269057612">
      <items count="136">
        <i x="0" s="1"/>
        <i x="1" s="1"/>
        <i x="2" s="1"/>
        <i x="3" s="1"/>
        <i x="4" s="1"/>
        <i x="5" s="1" nd="1"/>
        <i x="125" s="1" nd="1"/>
        <i x="115" s="1" nd="1"/>
        <i x="90" s="1" nd="1"/>
        <i x="17" s="1" nd="1"/>
        <i x="48" s="1" nd="1"/>
        <i x="83" s="1" nd="1"/>
        <i x="26" s="1" nd="1"/>
        <i x="75" s="1" nd="1"/>
        <i x="106" s="1" nd="1"/>
        <i x="53" s="1" nd="1"/>
        <i x="33" s="1" nd="1"/>
        <i x="6" s="1" nd="1"/>
        <i x="126" s="1" nd="1"/>
        <i x="116" s="1" nd="1"/>
        <i x="43" s="1" nd="1"/>
        <i x="107" s="1" nd="1"/>
        <i x="18" s="1" nd="1"/>
        <i x="69" s="1" nd="1"/>
        <i x="62" s="1" nd="1"/>
        <i x="84" s="1" nd="1"/>
        <i x="91" s="1" nd="1"/>
        <i x="34" s="1" nd="1"/>
        <i x="113" s="1" nd="1"/>
        <i x="54" s="1" nd="1"/>
        <i x="117" s="1" nd="1"/>
        <i x="19" s="1" nd="1"/>
        <i x="7" s="1" nd="1"/>
        <i x="101" s="1" nd="1"/>
        <i x="49" s="1" nd="1"/>
        <i x="70" s="1" nd="1"/>
        <i x="96" s="1" nd="1"/>
        <i x="35" s="1" nd="1"/>
        <i x="85" s="1" nd="1"/>
        <i x="63" s="1" nd="1"/>
        <i x="8" s="1" nd="1"/>
        <i x="55" s="1" nd="1"/>
        <i x="118" s="1" nd="1"/>
        <i x="92" s="1" nd="1"/>
        <i x="44" s="1" nd="1"/>
        <i x="127" s="1" nd="1"/>
        <i x="27" s="1" nd="1"/>
        <i x="102" s="1" nd="1"/>
        <i x="36" s="1" nd="1"/>
        <i x="86" s="1" nd="1"/>
        <i x="9" s="1" nd="1"/>
        <i x="71" s="1" nd="1"/>
        <i x="50" s="1" nd="1"/>
        <i x="45" s="1" nd="1"/>
        <i x="128" s="1" nd="1"/>
        <i x="56" s="1" nd="1"/>
        <i x="76" s="1" nd="1"/>
        <i x="28" s="1" nd="1"/>
        <i x="103" s="1" nd="1"/>
        <i x="37" s="1" nd="1"/>
        <i x="108" s="1" nd="1"/>
        <i x="87" s="1" nd="1"/>
        <i x="10" s="1" nd="1"/>
        <i x="129" s="1" nd="1"/>
        <i x="64" s="1" nd="1"/>
        <i x="20" s="1" nd="1"/>
        <i x="57" s="1" nd="1"/>
        <i x="119" s="1" nd="1"/>
        <i x="51" s="1" nd="1"/>
        <i x="29" s="1" nd="1"/>
        <i x="72" s="1" nd="1"/>
        <i x="111" s="1" nd="1"/>
        <i x="97" s="1" nd="1"/>
        <i x="38" s="1" nd="1"/>
        <i x="114" s="1" nd="1"/>
        <i x="88" s="1" nd="1"/>
        <i x="11" s="1" nd="1"/>
        <i x="130" s="1" nd="1"/>
        <i x="120" s="1" nd="1"/>
        <i x="93" s="1" nd="1"/>
        <i x="46" s="1" nd="1"/>
        <i x="109" s="1" nd="1"/>
        <i x="80" s="1" nd="1"/>
        <i x="104" s="1" nd="1"/>
        <i x="39" s="1" nd="1"/>
        <i x="58" s="1" nd="1"/>
        <i x="112" s="1" nd="1"/>
        <i x="12" s="1" nd="1"/>
        <i x="131" s="1" nd="1"/>
        <i x="121" s="1" nd="1"/>
        <i x="94" s="1" nd="1"/>
        <i x="21" s="1" nd="1"/>
        <i x="105" s="1" nd="1"/>
        <i x="65" s="1" nd="1"/>
        <i x="135" s="1" nd="1"/>
        <i x="13" s="1" nd="1"/>
        <i x="132" s="1" nd="1"/>
        <i x="122" s="1" nd="1"/>
        <i x="77" s="1" nd="1"/>
        <i x="30" s="1" nd="1"/>
        <i x="59" s="1" nd="1"/>
        <i x="40" s="1" nd="1"/>
        <i x="22" s="1" nd="1"/>
        <i x="89" s="1" nd="1"/>
        <i x="81" s="1" nd="1"/>
        <i x="98" s="1" nd="1"/>
        <i x="66" s="1" nd="1"/>
        <i x="14" s="1" nd="1"/>
        <i x="133" s="1" nd="1"/>
        <i x="99" s="1" nd="1"/>
        <i x="23" s="1" nd="1"/>
        <i x="73" s="1" nd="1"/>
        <i x="78" s="1" nd="1"/>
        <i x="82" s="1" nd="1"/>
        <i x="60" s="1" nd="1"/>
        <i x="41" s="1" nd="1"/>
        <i x="110" s="1" nd="1"/>
        <i x="15" s="1" nd="1"/>
        <i x="123" s="1" nd="1"/>
        <i x="95" s="1" nd="1"/>
        <i x="47" s="1" nd="1"/>
        <i x="134" s="1" nd="1"/>
        <i x="67" s="1" nd="1"/>
        <i x="31" s="1" nd="1"/>
        <i x="24" s="1" nd="1"/>
        <i x="100" s="1" nd="1"/>
        <i x="52" s="1" nd="1"/>
        <i x="42" s="1" nd="1"/>
        <i x="74" s="1" nd="1"/>
        <i x="79" s="1" nd="1"/>
        <i x="16" s="1" nd="1"/>
        <i x="61" s="1" nd="1"/>
        <i x="124" s="1" nd="1"/>
        <i x="68" s="1" nd="1"/>
        <i x="25" s="1" nd="1"/>
        <i x="32"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F1BB9FA9-5560-413F-9A06-F6BB12CF013C}" sourceName="Month">
  <pivotTables>
    <pivotTable tabId="14" name="PivotTable5"/>
    <pivotTable tabId="21" name="PivotTable1"/>
    <pivotTable tabId="21" name="category pie"/>
    <pivotTable tabId="21" name="priority chart"/>
    <pivotTable tabId="21" name="PivotTable4"/>
  </pivotTables>
  <data>
    <tabular pivotCacheId="1269057612">
      <items count="2">
        <i x="0" s="1"/>
        <i x="1" s="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am___Person_In_Charge" xr10:uid="{9797DE6F-4473-4131-BB33-BAE485BA2C2F}" sourceName="Team / Person In Charge">
  <pivotTables>
    <pivotTable tabId="21" name="PivotTable1"/>
    <pivotTable tabId="21" name="category pie"/>
    <pivotTable tabId="21" name="priority chart"/>
    <pivotTable tabId="14" name="PivotTable5"/>
  </pivotTables>
  <data>
    <tabular pivotCacheId="1269057612">
      <items count="5">
        <i x="2" s="1"/>
        <i x="1" s="1"/>
        <i x="3" s="1"/>
        <i x="0" s="1"/>
        <i x="4"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4D6F0C04-6FFC-468E-A425-60BF5EDCC129}" cache="Slicer_Category" caption="Category" style="Slicer Style 1 3" lockedPosition="1" rowHeight="247650"/>
  <slicer name="Priotity" xr10:uid="{D12616B2-C2DB-455E-8D8D-8243E9B120B6}" cache="Slicer_Priotity" caption="Priotity" style="Slicer Style 1 3" lockedPosition="1" rowHeight="247650"/>
  <slicer name="Week" xr10:uid="{4DAF6E7C-6191-4B78-820E-289B9BF35AF0}" cache="Slicer_Week" caption="Week" style="Slicer Style 1 3" lockedPosition="1" rowHeight="247650"/>
  <slicer name="Date" xr10:uid="{CF2D8164-426E-478C-8132-3E03670FF724}" cache="Slicer_Date" caption="Date" columnCount="4" style="Slicer Style 1 3" lockedPosition="1" rowHeight="247650"/>
  <slicer name="Month" xr10:uid="{A678860F-46DF-46F4-80EE-F19D5157EA3D}" cache="Slicer_Month" caption="Month" columnCount="3" style="Slicer Style 1 3" lockedPosition="1" rowHeight="247650"/>
  <slicer name="Team / Person In Charge" xr10:uid="{84190FA3-7BA4-45AF-AD5C-1F190C38372D}" cache="Slicer_Team___Person_In_Charge" caption="Team" style="Slicer Style 1 3" lockedPosition="1"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59B0EA-15C1-4964-976D-F462F258C5AB}" name="raw" displayName="raw" ref="A2:N1000" totalsRowShown="0" headerRowDxfId="49" dataDxfId="48">
  <tableColumns count="14">
    <tableColumn id="2" xr3:uid="{DEFE7020-C334-469B-B529-BF3120B24C1B}" name="Date" dataDxfId="47" dataCellStyle="Normal 3"/>
    <tableColumn id="1" xr3:uid="{8EB960FE-CE97-4A51-8F32-1027BBBE8352}" name="Category" dataDxfId="46" dataCellStyle="Normal 3"/>
    <tableColumn id="6" xr3:uid="{070BFA5E-1159-48D3-8033-CD583AFD4635}" name="Task Description" dataDxfId="45" dataCellStyle="Normal 3"/>
    <tableColumn id="4" xr3:uid="{51E6067B-8315-41DC-8560-38CD56B68303}" name="Team / Person In Charge" dataDxfId="44" dataCellStyle="Normal 3"/>
    <tableColumn id="5" xr3:uid="{204D2BBC-6299-4663-A552-8F23A0E7240C}" name="Priotity" dataDxfId="43" dataCellStyle="Normal 3"/>
    <tableColumn id="3" xr3:uid="{0A270AA2-002F-44A6-8048-5DEB8EC48003}" name="Starting Time" dataDxfId="42" dataCellStyle="Normal 3"/>
    <tableColumn id="8" xr3:uid="{0418BD41-CBC8-46F1-B820-289275CCF21C}" name="Ending Time" dataDxfId="41" dataCellStyle="Normal 3"/>
    <tableColumn id="9" xr3:uid="{9400B508-04DF-4585-A7D2-489C699ECBFF}" name="Required hrs" dataDxfId="40" dataCellStyle="Normal 3">
      <calculatedColumnFormula>IFERROR(IF(OR(raw[[#This Row],[Ending Time]]="",raw[[#This Row],[Starting Time]]=""),"",IF((raw[[#This Row],[Ending Time]]-raw[[#This Row],[Starting Time]])*24&lt;0,24+(((raw[[#This Row],[Ending Time]]-raw[[#This Row],[Starting Time]])*24)),(raw[[#This Row],[Ending Time]]-raw[[#This Row],[Starting Time]])*24)),"")</calculatedColumnFormula>
    </tableColumn>
    <tableColumn id="13" xr3:uid="{8033A2A6-A3D3-4C3C-BAF5-3852B7B03722}" name="Day" dataDxfId="39" dataCellStyle="Normal 3">
      <calculatedColumnFormula>IFERROR(IF(raw[[#This Row],[Date]]="","",TEXT(raw[[#This Row],[Date]],"dddd")),"")</calculatedColumnFormula>
    </tableColumn>
    <tableColumn id="14" xr3:uid="{C0857063-CDAA-4E7A-8C98-37C8DB46FB98}" name="Total day hrs" dataDxfId="38" dataCellStyle="Normal 3">
      <calculatedColumnFormula>IFERROR(IF(raw[[#This Row],[Day]]="","",IF(OR(raw[[#This Row],[Day]]='Workload Calendar'!$E$4,raw[[#This Row],[Day]]='Workload Calendar'!$F$4),'Workload Calendar'!$H$4,'Workload Calendar'!$G$4)),"")</calculatedColumnFormula>
    </tableColumn>
    <tableColumn id="15" xr3:uid="{123249F3-39CC-47B5-ABBF-4E03B1256535}" name="Available hrs" dataDxfId="37" dataCellStyle="Normal 3">
      <calculatedColumnFormula>IFERROR(IF(raw[[#This Row],[Required hrs]]="","",raw[[#This Row],[Total day hrs]]-SUMIF(raw[Date],raw[[#This Row],[Date]],raw[Required hrs])),"")</calculatedColumnFormula>
    </tableColumn>
    <tableColumn id="11" xr3:uid="{BD4AA660-23AF-46BE-B259-59CC6A8E654A}" name="Week" dataDxfId="36" dataCellStyle="Normal 3">
      <calculatedColumnFormula>IFERROR(IF(raw[[#This Row],[Date]]="","","W"&amp;WEEKNUM(raw[[#This Row],[Date]],1)),"")</calculatedColumnFormula>
    </tableColumn>
    <tableColumn id="10" xr3:uid="{9845B239-BD4C-49A2-AD8E-5BAB3B068819}" name="Month" dataDxfId="35" dataCellStyle="Normal 3">
      <calculatedColumnFormula>IFERROR(IF(raw[[#This Row],[Date]]="","",VLOOKUP(MONTH(raw[[#This Row],[Date]]),Sheet1!B:C,2,0)),"")</calculatedColumnFormula>
    </tableColumn>
    <tableColumn id="7" xr3:uid="{51AA12FE-5733-41C0-915A-54749FDAD1F7}" name="Filter" dataDxfId="34">
      <calculatedColumnFormula>IF(raw[[#This Row],[Date]]="",0,1)</calculatedColumnFormula>
    </tableColumn>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Custom 1">
      <a:dk1>
        <a:srgbClr val="000000"/>
      </a:dk1>
      <a:lt1>
        <a:srgbClr val="FFFFFF"/>
      </a:lt1>
      <a:dk2>
        <a:srgbClr val="000000"/>
      </a:dk2>
      <a:lt2>
        <a:srgbClr val="FFFFFF"/>
      </a:lt2>
      <a:accent1>
        <a:srgbClr val="28B78D"/>
      </a:accent1>
      <a:accent2>
        <a:srgbClr val="A0A9AE"/>
      </a:accent2>
      <a:accent3>
        <a:srgbClr val="114E69"/>
      </a:accent3>
      <a:accent4>
        <a:srgbClr val="34A853"/>
      </a:accent4>
      <a:accent5>
        <a:srgbClr val="FF6D01"/>
      </a:accent5>
      <a:accent6>
        <a:srgbClr val="46BDC6"/>
      </a:accent6>
      <a:hlink>
        <a:srgbClr val="1155CC"/>
      </a:hlink>
      <a:folHlink>
        <a:srgbClr val="1155CC"/>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xcelmastersheet.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microsoft.com/office/2007/relationships/slicer" Target="../slicers/slicer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6F600-418D-4683-8357-448B36603D80}">
  <sheetPr codeName="Sheet4">
    <tabColor rgb="FF114E69"/>
  </sheetPr>
  <dimension ref="A1:U63"/>
  <sheetViews>
    <sheetView showGridLines="0" showRowColHeaders="0" tabSelected="1" zoomScaleNormal="100" workbookViewId="0">
      <pane xSplit="1" topLeftCell="B1" activePane="topRight" state="frozen"/>
      <selection pane="topRight" activeCell="F11" sqref="F11"/>
    </sheetView>
  </sheetViews>
  <sheetFormatPr defaultColWidth="8.88671875" defaultRowHeight="13.2" x14ac:dyDescent="0.25"/>
  <cols>
    <col min="1" max="1" width="36.77734375" style="5" customWidth="1"/>
    <col min="2" max="16384" width="8.88671875" style="5"/>
  </cols>
  <sheetData>
    <row r="1" spans="1:21" s="65" customFormat="1" x14ac:dyDescent="0.25">
      <c r="A1" s="84"/>
      <c r="B1" s="86"/>
      <c r="C1" s="86"/>
      <c r="D1" s="86"/>
      <c r="E1" s="86"/>
      <c r="F1" s="86"/>
      <c r="G1" s="86"/>
      <c r="H1" s="86"/>
      <c r="I1" s="86"/>
      <c r="J1" s="84"/>
      <c r="K1" s="84"/>
      <c r="L1" s="84"/>
      <c r="M1" s="84"/>
      <c r="N1" s="84"/>
      <c r="O1" s="84"/>
      <c r="P1" s="84"/>
      <c r="Q1" s="84"/>
      <c r="R1" s="84"/>
      <c r="S1" s="84"/>
      <c r="T1" s="84"/>
      <c r="U1" s="84"/>
    </row>
    <row r="2" spans="1:21" s="65" customFormat="1" x14ac:dyDescent="0.25">
      <c r="A2" s="84"/>
      <c r="B2" s="86"/>
      <c r="C2" s="86"/>
      <c r="D2" s="86"/>
      <c r="E2" s="86"/>
      <c r="F2" s="86"/>
      <c r="G2" s="86"/>
      <c r="H2" s="86"/>
      <c r="I2" s="86"/>
      <c r="J2" s="84"/>
      <c r="K2" s="84"/>
      <c r="L2" s="84"/>
      <c r="M2" s="84"/>
      <c r="N2" s="84"/>
      <c r="O2" s="84"/>
      <c r="P2" s="84"/>
      <c r="Q2" s="84"/>
      <c r="R2" s="84"/>
      <c r="S2" s="84"/>
      <c r="T2" s="84"/>
      <c r="U2" s="84"/>
    </row>
    <row r="3" spans="1:21" x14ac:dyDescent="0.25">
      <c r="A3" s="85" t="e" vm="1">
        <v>#VALUE!</v>
      </c>
    </row>
    <row r="4" spans="1:21" x14ac:dyDescent="0.25">
      <c r="A4" s="85"/>
    </row>
    <row r="5" spans="1:21" x14ac:dyDescent="0.25">
      <c r="A5" s="85"/>
    </row>
    <row r="6" spans="1:21" x14ac:dyDescent="0.25">
      <c r="A6" s="85"/>
    </row>
    <row r="8" spans="1:21" x14ac:dyDescent="0.25">
      <c r="A8" s="6" t="s">
        <v>9</v>
      </c>
      <c r="B8" s="6" t="s">
        <v>64</v>
      </c>
    </row>
    <row r="10" spans="1:21" x14ac:dyDescent="0.25">
      <c r="A10" s="6" t="s">
        <v>10</v>
      </c>
      <c r="B10" s="5" t="s">
        <v>71</v>
      </c>
    </row>
    <row r="11" spans="1:21" x14ac:dyDescent="0.25">
      <c r="B11" s="5" t="s">
        <v>72</v>
      </c>
    </row>
    <row r="12" spans="1:21" x14ac:dyDescent="0.25">
      <c r="B12" s="5" t="s">
        <v>73</v>
      </c>
    </row>
    <row r="15" spans="1:21" x14ac:dyDescent="0.25">
      <c r="A15" s="6" t="s">
        <v>11</v>
      </c>
      <c r="B15" s="7"/>
    </row>
    <row r="16" spans="1:21" x14ac:dyDescent="0.25">
      <c r="A16" s="8" t="s">
        <v>65</v>
      </c>
      <c r="B16" s="5" t="s">
        <v>74</v>
      </c>
    </row>
    <row r="17" spans="1:2" x14ac:dyDescent="0.25">
      <c r="A17" s="8" t="s">
        <v>63</v>
      </c>
      <c r="B17" s="52" t="s">
        <v>75</v>
      </c>
    </row>
    <row r="18" spans="1:2" x14ac:dyDescent="0.25">
      <c r="A18" s="9"/>
      <c r="B18" s="52"/>
    </row>
    <row r="19" spans="1:2" x14ac:dyDescent="0.25">
      <c r="A19" s="9"/>
      <c r="B19" s="52"/>
    </row>
    <row r="20" spans="1:2" ht="12.75" customHeight="1" x14ac:dyDescent="0.25">
      <c r="A20" s="6" t="s">
        <v>12</v>
      </c>
    </row>
    <row r="21" spans="1:2" ht="12.75" customHeight="1" x14ac:dyDescent="0.25">
      <c r="A21" s="10" t="s">
        <v>13</v>
      </c>
      <c r="B21" s="5" t="s">
        <v>76</v>
      </c>
    </row>
    <row r="22" spans="1:2" ht="12.75" customHeight="1" x14ac:dyDescent="0.25">
      <c r="A22" s="10" t="s">
        <v>14</v>
      </c>
      <c r="B22" s="5" t="s">
        <v>77</v>
      </c>
    </row>
    <row r="23" spans="1:2" ht="12.75" customHeight="1" x14ac:dyDescent="0.25">
      <c r="A23" s="10" t="s">
        <v>15</v>
      </c>
      <c r="B23" s="5" t="s">
        <v>93</v>
      </c>
    </row>
    <row r="24" spans="1:2" ht="12.75" customHeight="1" x14ac:dyDescent="0.25">
      <c r="A24" s="10" t="s">
        <v>16</v>
      </c>
      <c r="B24" s="5" t="s">
        <v>78</v>
      </c>
    </row>
    <row r="25" spans="1:2" ht="12.75" customHeight="1" x14ac:dyDescent="0.25">
      <c r="A25" s="10" t="s">
        <v>17</v>
      </c>
      <c r="B25" s="5" t="s">
        <v>79</v>
      </c>
    </row>
    <row r="26" spans="1:2" ht="12.75" customHeight="1" x14ac:dyDescent="0.25">
      <c r="A26" s="10" t="s">
        <v>18</v>
      </c>
      <c r="B26" s="5" t="s">
        <v>80</v>
      </c>
    </row>
    <row r="27" spans="1:2" ht="12.75" customHeight="1" x14ac:dyDescent="0.25">
      <c r="A27" s="10" t="s">
        <v>19</v>
      </c>
      <c r="B27" s="5" t="s">
        <v>81</v>
      </c>
    </row>
    <row r="28" spans="1:2" ht="12.75" customHeight="1" x14ac:dyDescent="0.25">
      <c r="A28" s="10" t="s">
        <v>20</v>
      </c>
      <c r="B28" s="5" t="s">
        <v>82</v>
      </c>
    </row>
    <row r="29" spans="1:2" ht="12.75" customHeight="1" x14ac:dyDescent="0.25">
      <c r="A29" s="10" t="s">
        <v>22</v>
      </c>
      <c r="B29" s="5" t="s">
        <v>83</v>
      </c>
    </row>
    <row r="30" spans="1:2" ht="12.75" customHeight="1" x14ac:dyDescent="0.25">
      <c r="A30" s="10" t="s">
        <v>88</v>
      </c>
      <c r="B30" s="5" t="s">
        <v>21</v>
      </c>
    </row>
    <row r="31" spans="1:2" ht="12.75" customHeight="1" x14ac:dyDescent="0.25">
      <c r="A31" s="10" t="s">
        <v>89</v>
      </c>
      <c r="B31" s="5" t="s">
        <v>84</v>
      </c>
    </row>
    <row r="32" spans="1:2" ht="12.75" customHeight="1" x14ac:dyDescent="0.25">
      <c r="A32" s="10" t="s">
        <v>90</v>
      </c>
      <c r="B32" s="5" t="s">
        <v>85</v>
      </c>
    </row>
    <row r="33" spans="1:2" ht="12.75" customHeight="1" x14ac:dyDescent="0.25">
      <c r="A33" s="10" t="s">
        <v>91</v>
      </c>
      <c r="B33" s="5" t="s">
        <v>86</v>
      </c>
    </row>
    <row r="34" spans="1:2" ht="12.75" customHeight="1" x14ac:dyDescent="0.25">
      <c r="A34" s="10" t="s">
        <v>92</v>
      </c>
      <c r="B34" s="5" t="s">
        <v>87</v>
      </c>
    </row>
    <row r="35" spans="1:2" ht="12.75" customHeight="1" x14ac:dyDescent="0.25">
      <c r="A35" s="10"/>
    </row>
    <row r="36" spans="1:2" s="54" customFormat="1" x14ac:dyDescent="0.25">
      <c r="A36" s="57" t="s">
        <v>94</v>
      </c>
      <c r="B36" s="56"/>
    </row>
    <row r="37" spans="1:2" s="54" customFormat="1" x14ac:dyDescent="0.25">
      <c r="A37" s="57" t="s">
        <v>95</v>
      </c>
      <c r="B37" s="56"/>
    </row>
    <row r="38" spans="1:2" s="54" customFormat="1" x14ac:dyDescent="0.25">
      <c r="A38" s="58" t="s">
        <v>96</v>
      </c>
      <c r="B38" s="56"/>
    </row>
    <row r="39" spans="1:2" s="54" customFormat="1" x14ac:dyDescent="0.25">
      <c r="A39" s="59" t="s">
        <v>97</v>
      </c>
      <c r="B39" s="56"/>
    </row>
    <row r="40" spans="1:2" s="54" customFormat="1" x14ac:dyDescent="0.25">
      <c r="A40" s="55"/>
      <c r="B40" s="56"/>
    </row>
    <row r="41" spans="1:2" s="54" customFormat="1" x14ac:dyDescent="0.25">
      <c r="A41" s="55"/>
      <c r="B41" s="56"/>
    </row>
    <row r="42" spans="1:2" s="54" customFormat="1" x14ac:dyDescent="0.25">
      <c r="A42" s="55"/>
      <c r="B42" s="56"/>
    </row>
    <row r="43" spans="1:2" s="54" customFormat="1" x14ac:dyDescent="0.25">
      <c r="A43" s="55"/>
      <c r="B43" s="56"/>
    </row>
    <row r="44" spans="1:2" s="54" customFormat="1" x14ac:dyDescent="0.25">
      <c r="A44" s="55"/>
      <c r="B44" s="56"/>
    </row>
    <row r="45" spans="1:2" s="54" customFormat="1" x14ac:dyDescent="0.25">
      <c r="A45" s="55"/>
      <c r="B45" s="56"/>
    </row>
    <row r="46" spans="1:2" s="54" customFormat="1" x14ac:dyDescent="0.25">
      <c r="A46" s="55"/>
      <c r="B46" s="56"/>
    </row>
    <row r="47" spans="1:2" s="54" customFormat="1" x14ac:dyDescent="0.25">
      <c r="A47" s="55"/>
      <c r="B47" s="56"/>
    </row>
    <row r="48" spans="1:2" s="54" customFormat="1" x14ac:dyDescent="0.25">
      <c r="A48" s="55"/>
      <c r="B48" s="56"/>
    </row>
    <row r="49" spans="1:2" s="54" customFormat="1" x14ac:dyDescent="0.25">
      <c r="A49" s="55"/>
      <c r="B49" s="56"/>
    </row>
    <row r="50" spans="1:2" s="54" customFormat="1" x14ac:dyDescent="0.25">
      <c r="A50" s="55"/>
      <c r="B50" s="56"/>
    </row>
    <row r="51" spans="1:2" s="54" customFormat="1" x14ac:dyDescent="0.25">
      <c r="A51" s="55"/>
      <c r="B51" s="56"/>
    </row>
    <row r="52" spans="1:2" s="54" customFormat="1" x14ac:dyDescent="0.25">
      <c r="A52" s="55"/>
      <c r="B52" s="56"/>
    </row>
    <row r="53" spans="1:2" s="54" customFormat="1" ht="12.75" customHeight="1" x14ac:dyDescent="0.25">
      <c r="A53" s="53"/>
    </row>
    <row r="54" spans="1:2" s="54" customFormat="1" x14ac:dyDescent="0.25">
      <c r="A54" s="53"/>
    </row>
    <row r="55" spans="1:2" s="54" customFormat="1" ht="12.75" customHeight="1" x14ac:dyDescent="0.25">
      <c r="A55" s="53"/>
    </row>
    <row r="56" spans="1:2" s="54" customFormat="1" ht="12.75" customHeight="1" x14ac:dyDescent="0.25">
      <c r="A56" s="53"/>
    </row>
    <row r="57" spans="1:2" s="54" customFormat="1" ht="12.75" customHeight="1" x14ac:dyDescent="0.25"/>
    <row r="58" spans="1:2" s="54" customFormat="1" ht="12.75" customHeight="1" x14ac:dyDescent="0.25">
      <c r="A58" s="53"/>
    </row>
    <row r="59" spans="1:2" s="54" customFormat="1" ht="12.75" customHeight="1" x14ac:dyDescent="0.25">
      <c r="A59" s="53"/>
    </row>
    <row r="60" spans="1:2" s="54" customFormat="1" x14ac:dyDescent="0.25">
      <c r="A60" s="60"/>
      <c r="B60" s="61"/>
    </row>
    <row r="61" spans="1:2" s="54" customFormat="1" x14ac:dyDescent="0.25">
      <c r="B61" s="62" t="s">
        <v>98</v>
      </c>
    </row>
    <row r="62" spans="1:2" s="54" customFormat="1" x14ac:dyDescent="0.25">
      <c r="B62" s="62" t="s">
        <v>99</v>
      </c>
    </row>
    <row r="63" spans="1:2" s="54" customFormat="1" x14ac:dyDescent="0.25">
      <c r="A63" s="63"/>
      <c r="B63" s="64" t="s">
        <v>100</v>
      </c>
    </row>
  </sheetData>
  <sheetProtection algorithmName="SHA-512" hashValue="ay8o5DMLAS9e09Ut5+ellNUhAxZ0GYbYcp4KHJrJDXx8jHJI7jXiBXF4Xb+H6KtNdezdWwXaAl5XfeV2usnD9A==" saltValue="nEvcU1D1Mj4B07X8UaWH8g==" spinCount="100000" sheet="1" objects="1" scenarios="1"/>
  <mergeCells count="12">
    <mergeCell ref="T1:U2"/>
    <mergeCell ref="A3:A6"/>
    <mergeCell ref="A1:A2"/>
    <mergeCell ref="B1:C2"/>
    <mergeCell ref="D1:E2"/>
    <mergeCell ref="F1:G2"/>
    <mergeCell ref="H1:I2"/>
    <mergeCell ref="J1:K2"/>
    <mergeCell ref="L1:M2"/>
    <mergeCell ref="N1:O2"/>
    <mergeCell ref="P1:Q2"/>
    <mergeCell ref="R1:S2"/>
  </mergeCells>
  <hyperlinks>
    <hyperlink ref="B63" r:id="rId1" xr:uid="{051B3A7E-E8C8-48D3-9D20-393587973773}"/>
  </hyperlinks>
  <pageMargins left="0.7" right="0.7" top="0.75" bottom="0.75" header="0.3" footer="0.3"/>
  <pageSetup paperSize="9"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F31D-515D-4BC1-A758-575C69AADC5C}">
  <sheetPr codeName="Sheet2">
    <tabColor rgb="FF28B78D"/>
  </sheetPr>
  <dimension ref="A1:O1000"/>
  <sheetViews>
    <sheetView showGridLines="0" zoomScaleNormal="100" workbookViewId="0">
      <pane ySplit="2" topLeftCell="A3" activePane="bottomLeft" state="frozen"/>
      <selection pane="bottomLeft"/>
    </sheetView>
  </sheetViews>
  <sheetFormatPr defaultColWidth="44" defaultRowHeight="14.4" x14ac:dyDescent="0.3"/>
  <cols>
    <col min="1" max="1" width="10.21875" style="22" customWidth="1"/>
    <col min="2" max="2" width="19" style="23" customWidth="1"/>
    <col min="3" max="3" width="51.88671875" style="23" customWidth="1"/>
    <col min="4" max="4" width="22.88671875" style="23" bestFit="1" customWidth="1"/>
    <col min="5" max="5" width="9.77734375" style="23" customWidth="1"/>
    <col min="6" max="6" width="12.6640625" style="11" bestFit="1" customWidth="1"/>
    <col min="7" max="7" width="11.77734375" style="11" bestFit="1" customWidth="1"/>
    <col min="8" max="8" width="12.33203125" style="11" bestFit="1" customWidth="1"/>
    <col min="9" max="9" width="9.77734375" style="11" customWidth="1"/>
    <col min="10" max="10" width="12.44140625" style="11" bestFit="1" customWidth="1"/>
    <col min="11" max="11" width="12.77734375" style="11" customWidth="1"/>
    <col min="12" max="12" width="12.77734375" style="24" customWidth="1"/>
    <col min="13" max="13" width="12.77734375" style="11" customWidth="1"/>
    <col min="14" max="14" width="17.88671875" style="11" hidden="1" customWidth="1"/>
    <col min="15" max="15" width="44" style="24"/>
    <col min="16" max="16" width="25.44140625" style="17" customWidth="1"/>
    <col min="17" max="16384" width="44" style="17"/>
  </cols>
  <sheetData>
    <row r="1" spans="1:15" ht="30" customHeight="1" x14ac:dyDescent="0.3"/>
    <row r="2" spans="1:15" ht="21" customHeight="1" x14ac:dyDescent="0.3">
      <c r="A2" s="66" t="s">
        <v>3</v>
      </c>
      <c r="B2" s="67" t="s">
        <v>23</v>
      </c>
      <c r="C2" s="67" t="s">
        <v>24</v>
      </c>
      <c r="D2" s="67" t="s">
        <v>66</v>
      </c>
      <c r="E2" s="67" t="s">
        <v>4</v>
      </c>
      <c r="F2" s="68" t="s">
        <v>25</v>
      </c>
      <c r="G2" s="68" t="s">
        <v>26</v>
      </c>
      <c r="H2" s="69" t="s">
        <v>36</v>
      </c>
      <c r="I2" s="69" t="s">
        <v>35</v>
      </c>
      <c r="J2" s="69" t="s">
        <v>37</v>
      </c>
      <c r="K2" s="69" t="s">
        <v>53</v>
      </c>
      <c r="L2" s="69" t="s">
        <v>30</v>
      </c>
      <c r="M2" s="69" t="s">
        <v>29</v>
      </c>
      <c r="N2" s="81" t="s">
        <v>102</v>
      </c>
      <c r="O2" s="17"/>
    </row>
    <row r="3" spans="1:15" s="21" customFormat="1" ht="13.2" x14ac:dyDescent="0.3">
      <c r="A3" s="33">
        <v>45261</v>
      </c>
      <c r="B3" s="34" t="s">
        <v>31</v>
      </c>
      <c r="C3" s="34" t="s">
        <v>57</v>
      </c>
      <c r="D3" s="34" t="s">
        <v>67</v>
      </c>
      <c r="E3" s="34" t="s">
        <v>6</v>
      </c>
      <c r="F3" s="35">
        <v>0.33333333333333331</v>
      </c>
      <c r="G3" s="35">
        <v>0.41666666666666669</v>
      </c>
      <c r="H3" s="27">
        <f>IFERROR(IF(OR(raw[[#This Row],[Ending Time]]="",raw[[#This Row],[Starting Time]]=""),"",IF((raw[[#This Row],[Ending Time]]-raw[[#This Row],[Starting Time]])*24&lt;0,24+(((raw[[#This Row],[Ending Time]]-raw[[#This Row],[Starting Time]])*24)),(raw[[#This Row],[Ending Time]]-raw[[#This Row],[Starting Time]])*24)),"")</f>
        <v>2.0000000000000009</v>
      </c>
      <c r="I3" s="25" t="str">
        <f>IFERROR(IF(raw[[#This Row],[Date]]="","",TEXT(raw[[#This Row],[Date]],"dddd")),"")</f>
        <v>Friday</v>
      </c>
      <c r="J3" s="27">
        <f>IFERROR(IF(raw[[#This Row],[Day]]="","",IF(OR(raw[[#This Row],[Day]]='Workload Calendar'!$E$4,raw[[#This Row],[Day]]='Workload Calendar'!$F$4),'Workload Calendar'!$H$4,'Workload Calendar'!$G$4)),"")</f>
        <v>18</v>
      </c>
      <c r="K3" s="27">
        <f>IFERROR(IF(raw[[#This Row],[Required hrs]]="","",raw[[#This Row],[Total day hrs]]-SUMIF(raw[Date],raw[[#This Row],[Date]],raw[Required hrs])),"")</f>
        <v>3.0000000000000018</v>
      </c>
      <c r="L3" s="26" t="str">
        <f>IFERROR(IF(raw[[#This Row],[Date]]="","","W"&amp;WEEKNUM(raw[[#This Row],[Date]],1)),"")</f>
        <v>W48</v>
      </c>
      <c r="M3" s="29" t="str">
        <f>IFERROR(IF(raw[[#This Row],[Date]]="","",VLOOKUP(MONTH(raw[[#This Row],[Date]]),Sheet1!B:C,2,0)),"")</f>
        <v>Dec</v>
      </c>
      <c r="N3" s="83">
        <f>IF(raw[[#This Row],[Date]]="",0,1)</f>
        <v>1</v>
      </c>
    </row>
    <row r="4" spans="1:15" ht="13.2" x14ac:dyDescent="0.3">
      <c r="A4" s="18">
        <v>45261</v>
      </c>
      <c r="B4" s="19" t="s">
        <v>32</v>
      </c>
      <c r="C4" s="19" t="s">
        <v>57</v>
      </c>
      <c r="D4" s="19" t="s">
        <v>68</v>
      </c>
      <c r="E4" s="19" t="s">
        <v>7</v>
      </c>
      <c r="F4" s="20">
        <v>0.4375</v>
      </c>
      <c r="G4" s="20">
        <v>0.47916666666666669</v>
      </c>
      <c r="H4" s="27">
        <f>IFERROR(IF(OR(raw[[#This Row],[Ending Time]]="",raw[[#This Row],[Starting Time]]=""),"",IF((raw[[#This Row],[Ending Time]]-raw[[#This Row],[Starting Time]])*24&lt;0,24+(((raw[[#This Row],[Ending Time]]-raw[[#This Row],[Starting Time]])*24)),(raw[[#This Row],[Ending Time]]-raw[[#This Row],[Starting Time]])*24)),"")</f>
        <v>1.0000000000000004</v>
      </c>
      <c r="I4" s="25" t="str">
        <f>IFERROR(IF(raw[[#This Row],[Date]]="","",TEXT(raw[[#This Row],[Date]],"dddd")),"")</f>
        <v>Friday</v>
      </c>
      <c r="J4" s="27">
        <f>IFERROR(IF(raw[[#This Row],[Day]]="","",IF(OR(raw[[#This Row],[Day]]='Workload Calendar'!$E$4,raw[[#This Row],[Day]]='Workload Calendar'!$F$4),'Workload Calendar'!$H$4,'Workload Calendar'!$G$4)),"")</f>
        <v>18</v>
      </c>
      <c r="K4" s="27">
        <f>IFERROR(IF(raw[[#This Row],[Required hrs]]="","",raw[[#This Row],[Total day hrs]]-SUMIF(raw[Date],raw[[#This Row],[Date]],raw[Required hrs])),"")</f>
        <v>3.0000000000000018</v>
      </c>
      <c r="L4" s="26" t="str">
        <f>IFERROR(IF(raw[[#This Row],[Date]]="","","W"&amp;WEEKNUM(raw[[#This Row],[Date]],1)),"")</f>
        <v>W48</v>
      </c>
      <c r="M4" s="29" t="str">
        <f>IFERROR(IF(raw[[#This Row],[Date]]="","",VLOOKUP(MONTH(raw[[#This Row],[Date]]),Sheet1!B:C,2,0)),"")</f>
        <v>Dec</v>
      </c>
      <c r="N4" s="83">
        <f>IF(raw[[#This Row],[Date]]="",0,1)</f>
        <v>1</v>
      </c>
      <c r="O4" s="17"/>
    </row>
    <row r="5" spans="1:15" ht="13.2" x14ac:dyDescent="0.3">
      <c r="A5" s="18">
        <v>45261</v>
      </c>
      <c r="B5" s="19" t="s">
        <v>33</v>
      </c>
      <c r="C5" s="19" t="s">
        <v>57</v>
      </c>
      <c r="D5" s="19" t="s">
        <v>69</v>
      </c>
      <c r="E5" s="19" t="s">
        <v>5</v>
      </c>
      <c r="F5" s="20">
        <v>0.5</v>
      </c>
      <c r="G5" s="20">
        <v>0.54166666666666663</v>
      </c>
      <c r="H5" s="27">
        <f>IFERROR(IF(OR(raw[[#This Row],[Ending Time]]="",raw[[#This Row],[Starting Time]]=""),"",IF((raw[[#This Row],[Ending Time]]-raw[[#This Row],[Starting Time]])*24&lt;0,24+(((raw[[#This Row],[Ending Time]]-raw[[#This Row],[Starting Time]])*24)),(raw[[#This Row],[Ending Time]]-raw[[#This Row],[Starting Time]])*24)),"")</f>
        <v>0.99999999999999911</v>
      </c>
      <c r="I5" s="25" t="str">
        <f>IFERROR(IF(raw[[#This Row],[Date]]="","",TEXT(raw[[#This Row],[Date]],"dddd")),"")</f>
        <v>Friday</v>
      </c>
      <c r="J5" s="27">
        <f>IFERROR(IF(raw[[#This Row],[Day]]="","",IF(OR(raw[[#This Row],[Day]]='Workload Calendar'!$E$4,raw[[#This Row],[Day]]='Workload Calendar'!$F$4),'Workload Calendar'!$H$4,'Workload Calendar'!$G$4)),"")</f>
        <v>18</v>
      </c>
      <c r="K5" s="27">
        <f>IFERROR(IF(raw[[#This Row],[Required hrs]]="","",raw[[#This Row],[Total day hrs]]-SUMIF(raw[Date],raw[[#This Row],[Date]],raw[Required hrs])),"")</f>
        <v>3.0000000000000018</v>
      </c>
      <c r="L5" s="26" t="str">
        <f>IFERROR(IF(raw[[#This Row],[Date]]="","","W"&amp;WEEKNUM(raw[[#This Row],[Date]],1)),"")</f>
        <v>W48</v>
      </c>
      <c r="M5" s="29" t="str">
        <f>IFERROR(IF(raw[[#This Row],[Date]]="","",VLOOKUP(MONTH(raw[[#This Row],[Date]]),Sheet1!B:C,2,0)),"")</f>
        <v>Dec</v>
      </c>
      <c r="N5" s="83">
        <f>IF(raw[[#This Row],[Date]]="",0,1)</f>
        <v>1</v>
      </c>
      <c r="O5" s="17"/>
    </row>
    <row r="6" spans="1:15" ht="13.2" x14ac:dyDescent="0.3">
      <c r="A6" s="18">
        <v>45261</v>
      </c>
      <c r="B6" s="19" t="s">
        <v>31</v>
      </c>
      <c r="C6" s="19" t="s">
        <v>57</v>
      </c>
      <c r="D6" s="19" t="s">
        <v>68</v>
      </c>
      <c r="E6" s="19" t="s">
        <v>7</v>
      </c>
      <c r="F6" s="20">
        <v>0.54166666666666663</v>
      </c>
      <c r="G6" s="20">
        <v>0.5625</v>
      </c>
      <c r="H6" s="27">
        <f>IFERROR(IF(OR(raw[[#This Row],[Ending Time]]="",raw[[#This Row],[Starting Time]]=""),"",IF((raw[[#This Row],[Ending Time]]-raw[[#This Row],[Starting Time]])*24&lt;0,24+(((raw[[#This Row],[Ending Time]]-raw[[#This Row],[Starting Time]])*24)),(raw[[#This Row],[Ending Time]]-raw[[#This Row],[Starting Time]])*24)),"")</f>
        <v>0.50000000000000089</v>
      </c>
      <c r="I6" s="25" t="str">
        <f>IFERROR(IF(raw[[#This Row],[Date]]="","",TEXT(raw[[#This Row],[Date]],"dddd")),"")</f>
        <v>Friday</v>
      </c>
      <c r="J6" s="27">
        <f>IFERROR(IF(raw[[#This Row],[Day]]="","",IF(OR(raw[[#This Row],[Day]]='Workload Calendar'!$E$4,raw[[#This Row],[Day]]='Workload Calendar'!$F$4),'Workload Calendar'!$H$4,'Workload Calendar'!$G$4)),"")</f>
        <v>18</v>
      </c>
      <c r="K6" s="27">
        <f>IFERROR(IF(raw[[#This Row],[Required hrs]]="","",raw[[#This Row],[Total day hrs]]-SUMIF(raw[Date],raw[[#This Row],[Date]],raw[Required hrs])),"")</f>
        <v>3.0000000000000018</v>
      </c>
      <c r="L6" s="26" t="str">
        <f>IFERROR(IF(raw[[#This Row],[Date]]="","","W"&amp;WEEKNUM(raw[[#This Row],[Date]],1)),"")</f>
        <v>W48</v>
      </c>
      <c r="M6" s="29" t="str">
        <f>IFERROR(IF(raw[[#This Row],[Date]]="","",VLOOKUP(MONTH(raw[[#This Row],[Date]]),Sheet1!B:C,2,0)),"")</f>
        <v>Dec</v>
      </c>
      <c r="N6" s="83">
        <f>IF(raw[[#This Row],[Date]]="",0,1)</f>
        <v>1</v>
      </c>
      <c r="O6" s="17"/>
    </row>
    <row r="7" spans="1:15" ht="13.2" x14ac:dyDescent="0.3">
      <c r="A7" s="18">
        <v>45261</v>
      </c>
      <c r="B7" s="19" t="s">
        <v>33</v>
      </c>
      <c r="C7" s="19" t="s">
        <v>57</v>
      </c>
      <c r="D7" s="19" t="s">
        <v>69</v>
      </c>
      <c r="E7" s="19" t="s">
        <v>6</v>
      </c>
      <c r="F7" s="20">
        <v>0.5625</v>
      </c>
      <c r="G7" s="20">
        <v>0.60416666666666663</v>
      </c>
      <c r="H7" s="27">
        <f>IFERROR(IF(OR(raw[[#This Row],[Ending Time]]="",raw[[#This Row],[Starting Time]]=""),"",IF((raw[[#This Row],[Ending Time]]-raw[[#This Row],[Starting Time]])*24&lt;0,24+(((raw[[#This Row],[Ending Time]]-raw[[#This Row],[Starting Time]])*24)),(raw[[#This Row],[Ending Time]]-raw[[#This Row],[Starting Time]])*24)),"")</f>
        <v>0.99999999999999911</v>
      </c>
      <c r="I7" s="25" t="str">
        <f>IFERROR(IF(raw[[#This Row],[Date]]="","",TEXT(raw[[#This Row],[Date]],"dddd")),"")</f>
        <v>Friday</v>
      </c>
      <c r="J7" s="27">
        <f>IFERROR(IF(raw[[#This Row],[Day]]="","",IF(OR(raw[[#This Row],[Day]]='Workload Calendar'!$E$4,raw[[#This Row],[Day]]='Workload Calendar'!$F$4),'Workload Calendar'!$H$4,'Workload Calendar'!$G$4)),"")</f>
        <v>18</v>
      </c>
      <c r="K7" s="27">
        <f>IFERROR(IF(raw[[#This Row],[Required hrs]]="","",raw[[#This Row],[Total day hrs]]-SUMIF(raw[Date],raw[[#This Row],[Date]],raw[Required hrs])),"")</f>
        <v>3.0000000000000018</v>
      </c>
      <c r="L7" s="26" t="str">
        <f>IFERROR(IF(raw[[#This Row],[Date]]="","","W"&amp;WEEKNUM(raw[[#This Row],[Date]],1)),"")</f>
        <v>W48</v>
      </c>
      <c r="M7" s="29" t="str">
        <f>IFERROR(IF(raw[[#This Row],[Date]]="","",VLOOKUP(MONTH(raw[[#This Row],[Date]]),Sheet1!B:C,2,0)),"")</f>
        <v>Dec</v>
      </c>
      <c r="N7" s="83">
        <f>IF(raw[[#This Row],[Date]]="",0,1)</f>
        <v>1</v>
      </c>
      <c r="O7" s="17"/>
    </row>
    <row r="8" spans="1:15" ht="13.2" x14ac:dyDescent="0.3">
      <c r="A8" s="18">
        <v>45261</v>
      </c>
      <c r="B8" s="19" t="s">
        <v>33</v>
      </c>
      <c r="C8" s="19" t="s">
        <v>57</v>
      </c>
      <c r="D8" s="19" t="s">
        <v>68</v>
      </c>
      <c r="E8" s="19" t="s">
        <v>5</v>
      </c>
      <c r="F8" s="20">
        <v>0.625</v>
      </c>
      <c r="G8" s="20">
        <v>0.66666666666666663</v>
      </c>
      <c r="H8" s="27">
        <f>IFERROR(IF(OR(raw[[#This Row],[Ending Time]]="",raw[[#This Row],[Starting Time]]=""),"",IF((raw[[#This Row],[Ending Time]]-raw[[#This Row],[Starting Time]])*24&lt;0,24+(((raw[[#This Row],[Ending Time]]-raw[[#This Row],[Starting Time]])*24)),(raw[[#This Row],[Ending Time]]-raw[[#This Row],[Starting Time]])*24)),"")</f>
        <v>0.99999999999999911</v>
      </c>
      <c r="I8" s="25" t="str">
        <f>IFERROR(IF(raw[[#This Row],[Date]]="","",TEXT(raw[[#This Row],[Date]],"dddd")),"")</f>
        <v>Friday</v>
      </c>
      <c r="J8" s="27">
        <f>IFERROR(IF(raw[[#This Row],[Day]]="","",IF(OR(raw[[#This Row],[Day]]='Workload Calendar'!$E$4,raw[[#This Row],[Day]]='Workload Calendar'!$F$4),'Workload Calendar'!$H$4,'Workload Calendar'!$G$4)),"")</f>
        <v>18</v>
      </c>
      <c r="K8" s="27">
        <f>IFERROR(IF(raw[[#This Row],[Required hrs]]="","",raw[[#This Row],[Total day hrs]]-SUMIF(raw[Date],raw[[#This Row],[Date]],raw[Required hrs])),"")</f>
        <v>3.0000000000000018</v>
      </c>
      <c r="L8" s="26" t="str">
        <f>IFERROR(IF(raw[[#This Row],[Date]]="","","W"&amp;WEEKNUM(raw[[#This Row],[Date]],1)),"")</f>
        <v>W48</v>
      </c>
      <c r="M8" s="29" t="str">
        <f>IFERROR(IF(raw[[#This Row],[Date]]="","",VLOOKUP(MONTH(raw[[#This Row],[Date]]),Sheet1!B:C,2,0)),"")</f>
        <v>Dec</v>
      </c>
      <c r="N8" s="83">
        <f>IF(raw[[#This Row],[Date]]="",0,1)</f>
        <v>1</v>
      </c>
      <c r="O8" s="17"/>
    </row>
    <row r="9" spans="1:15" ht="13.2" x14ac:dyDescent="0.3">
      <c r="A9" s="18">
        <v>45261</v>
      </c>
      <c r="B9" s="19" t="s">
        <v>32</v>
      </c>
      <c r="C9" s="19" t="s">
        <v>57</v>
      </c>
      <c r="D9" s="19" t="s">
        <v>70</v>
      </c>
      <c r="E9" s="19" t="s">
        <v>5</v>
      </c>
      <c r="F9" s="20">
        <v>0.6875</v>
      </c>
      <c r="G9" s="20">
        <v>0.72916666666666663</v>
      </c>
      <c r="H9" s="27">
        <f>IFERROR(IF(OR(raw[[#This Row],[Ending Time]]="",raw[[#This Row],[Starting Time]]=""),"",IF((raw[[#This Row],[Ending Time]]-raw[[#This Row],[Starting Time]])*24&lt;0,24+(((raw[[#This Row],[Ending Time]]-raw[[#This Row],[Starting Time]])*24)),(raw[[#This Row],[Ending Time]]-raw[[#This Row],[Starting Time]])*24)),"")</f>
        <v>0.99999999999999911</v>
      </c>
      <c r="I9" s="25" t="str">
        <f>IFERROR(IF(raw[[#This Row],[Date]]="","",TEXT(raw[[#This Row],[Date]],"dddd")),"")</f>
        <v>Friday</v>
      </c>
      <c r="J9" s="27">
        <f>IFERROR(IF(raw[[#This Row],[Day]]="","",IF(OR(raw[[#This Row],[Day]]='Workload Calendar'!$E$4,raw[[#This Row],[Day]]='Workload Calendar'!$F$4),'Workload Calendar'!$H$4,'Workload Calendar'!$G$4)),"")</f>
        <v>18</v>
      </c>
      <c r="K9" s="27">
        <f>IFERROR(IF(raw[[#This Row],[Required hrs]]="","",raw[[#This Row],[Total day hrs]]-SUMIF(raw[Date],raw[[#This Row],[Date]],raw[Required hrs])),"")</f>
        <v>3.0000000000000018</v>
      </c>
      <c r="L9" s="26" t="str">
        <f>IFERROR(IF(raw[[#This Row],[Date]]="","","W"&amp;WEEKNUM(raw[[#This Row],[Date]],1)),"")</f>
        <v>W48</v>
      </c>
      <c r="M9" s="29" t="str">
        <f>IFERROR(IF(raw[[#This Row],[Date]]="","",VLOOKUP(MONTH(raw[[#This Row],[Date]]),Sheet1!B:C,2,0)),"")</f>
        <v>Dec</v>
      </c>
      <c r="N9" s="83">
        <f>IF(raw[[#This Row],[Date]]="",0,1)</f>
        <v>1</v>
      </c>
      <c r="O9" s="17"/>
    </row>
    <row r="10" spans="1:15" ht="13.2" x14ac:dyDescent="0.3">
      <c r="A10" s="18">
        <v>45261</v>
      </c>
      <c r="B10" s="19" t="s">
        <v>31</v>
      </c>
      <c r="C10" s="19" t="s">
        <v>57</v>
      </c>
      <c r="D10" s="19" t="s">
        <v>68</v>
      </c>
      <c r="E10" s="19" t="s">
        <v>5</v>
      </c>
      <c r="F10" s="20">
        <v>0.75</v>
      </c>
      <c r="G10" s="20">
        <v>0.79166666666666663</v>
      </c>
      <c r="H10" s="27">
        <f>IFERROR(IF(OR(raw[[#This Row],[Ending Time]]="",raw[[#This Row],[Starting Time]]=""),"",IF((raw[[#This Row],[Ending Time]]-raw[[#This Row],[Starting Time]])*24&lt;0,24+(((raw[[#This Row],[Ending Time]]-raw[[#This Row],[Starting Time]])*24)),(raw[[#This Row],[Ending Time]]-raw[[#This Row],[Starting Time]])*24)),"")</f>
        <v>0.99999999999999911</v>
      </c>
      <c r="I10" s="25" t="str">
        <f>IFERROR(IF(raw[[#This Row],[Date]]="","",TEXT(raw[[#This Row],[Date]],"dddd")),"")</f>
        <v>Friday</v>
      </c>
      <c r="J10" s="27">
        <f>IFERROR(IF(raw[[#This Row],[Day]]="","",IF(OR(raw[[#This Row],[Day]]='Workload Calendar'!$E$4,raw[[#This Row],[Day]]='Workload Calendar'!$F$4),'Workload Calendar'!$H$4,'Workload Calendar'!$G$4)),"")</f>
        <v>18</v>
      </c>
      <c r="K10" s="27">
        <f>IFERROR(IF(raw[[#This Row],[Required hrs]]="","",raw[[#This Row],[Total day hrs]]-SUMIF(raw[Date],raw[[#This Row],[Date]],raw[Required hrs])),"")</f>
        <v>3.0000000000000018</v>
      </c>
      <c r="L10" s="26" t="str">
        <f>IFERROR(IF(raw[[#This Row],[Date]]="","","W"&amp;WEEKNUM(raw[[#This Row],[Date]],1)),"")</f>
        <v>W48</v>
      </c>
      <c r="M10" s="29" t="str">
        <f>IFERROR(IF(raw[[#This Row],[Date]]="","",VLOOKUP(MONTH(raw[[#This Row],[Date]]),Sheet1!B:C,2,0)),"")</f>
        <v>Dec</v>
      </c>
      <c r="N10" s="83">
        <f>IF(raw[[#This Row],[Date]]="",0,1)</f>
        <v>1</v>
      </c>
      <c r="O10" s="17"/>
    </row>
    <row r="11" spans="1:15" ht="13.2" x14ac:dyDescent="0.3">
      <c r="A11" s="18">
        <v>45261</v>
      </c>
      <c r="B11" s="19" t="s">
        <v>32</v>
      </c>
      <c r="C11" s="19" t="s">
        <v>57</v>
      </c>
      <c r="D11" s="19" t="s">
        <v>70</v>
      </c>
      <c r="E11" s="19" t="s">
        <v>6</v>
      </c>
      <c r="F11" s="20">
        <v>0.79166666666666663</v>
      </c>
      <c r="G11" s="20">
        <v>0.91666666666666663</v>
      </c>
      <c r="H11" s="27">
        <f>IFERROR(IF(OR(raw[[#This Row],[Ending Time]]="",raw[[#This Row],[Starting Time]]=""),"",IF((raw[[#This Row],[Ending Time]]-raw[[#This Row],[Starting Time]])*24&lt;0,24+(((raw[[#This Row],[Ending Time]]-raw[[#This Row],[Starting Time]])*24)),(raw[[#This Row],[Ending Time]]-raw[[#This Row],[Starting Time]])*24)),"")</f>
        <v>3</v>
      </c>
      <c r="I11" s="25" t="str">
        <f>IFERROR(IF(raw[[#This Row],[Date]]="","",TEXT(raw[[#This Row],[Date]],"dddd")),"")</f>
        <v>Friday</v>
      </c>
      <c r="J11" s="27">
        <f>IFERROR(IF(raw[[#This Row],[Day]]="","",IF(OR(raw[[#This Row],[Day]]='Workload Calendar'!$E$4,raw[[#This Row],[Day]]='Workload Calendar'!$F$4),'Workload Calendar'!$H$4,'Workload Calendar'!$G$4)),"")</f>
        <v>18</v>
      </c>
      <c r="K11" s="27">
        <f>IFERROR(IF(raw[[#This Row],[Required hrs]]="","",raw[[#This Row],[Total day hrs]]-SUMIF(raw[Date],raw[[#This Row],[Date]],raw[Required hrs])),"")</f>
        <v>3.0000000000000018</v>
      </c>
      <c r="L11" s="26" t="str">
        <f>IFERROR(IF(raw[[#This Row],[Date]]="","","W"&amp;WEEKNUM(raw[[#This Row],[Date]],1)),"")</f>
        <v>W48</v>
      </c>
      <c r="M11" s="29" t="str">
        <f>IFERROR(IF(raw[[#This Row],[Date]]="","",VLOOKUP(MONTH(raw[[#This Row],[Date]]),Sheet1!B:C,2,0)),"")</f>
        <v>Dec</v>
      </c>
      <c r="N11" s="83">
        <f>IF(raw[[#This Row],[Date]]="",0,1)</f>
        <v>1</v>
      </c>
      <c r="O11" s="17"/>
    </row>
    <row r="12" spans="1:15" ht="13.2" x14ac:dyDescent="0.3">
      <c r="A12" s="18">
        <v>45261</v>
      </c>
      <c r="B12" s="19" t="s">
        <v>31</v>
      </c>
      <c r="C12" s="19" t="s">
        <v>57</v>
      </c>
      <c r="D12" s="19" t="s">
        <v>67</v>
      </c>
      <c r="E12" s="19" t="s">
        <v>6</v>
      </c>
      <c r="F12" s="20">
        <v>0.91666666666666663</v>
      </c>
      <c r="G12" s="20">
        <v>0.95833333333333337</v>
      </c>
      <c r="H12" s="27">
        <f>IFERROR(IF(OR(raw[[#This Row],[Ending Time]]="",raw[[#This Row],[Starting Time]]=""),"",IF((raw[[#This Row],[Ending Time]]-raw[[#This Row],[Starting Time]])*24&lt;0,24+(((raw[[#This Row],[Ending Time]]-raw[[#This Row],[Starting Time]])*24)),(raw[[#This Row],[Ending Time]]-raw[[#This Row],[Starting Time]])*24)),"")</f>
        <v>1.0000000000000018</v>
      </c>
      <c r="I12" s="25" t="str">
        <f>IFERROR(IF(raw[[#This Row],[Date]]="","",TEXT(raw[[#This Row],[Date]],"dddd")),"")</f>
        <v>Friday</v>
      </c>
      <c r="J12" s="27">
        <f>IFERROR(IF(raw[[#This Row],[Day]]="","",IF(OR(raw[[#This Row],[Day]]='Workload Calendar'!$E$4,raw[[#This Row],[Day]]='Workload Calendar'!$F$4),'Workload Calendar'!$H$4,'Workload Calendar'!$G$4)),"")</f>
        <v>18</v>
      </c>
      <c r="K12" s="27">
        <f>IFERROR(IF(raw[[#This Row],[Required hrs]]="","",raw[[#This Row],[Total day hrs]]-SUMIF(raw[Date],raw[[#This Row],[Date]],raw[Required hrs])),"")</f>
        <v>3.0000000000000018</v>
      </c>
      <c r="L12" s="26" t="str">
        <f>IFERROR(IF(raw[[#This Row],[Date]]="","","W"&amp;WEEKNUM(raw[[#This Row],[Date]],1)),"")</f>
        <v>W48</v>
      </c>
      <c r="M12" s="29" t="str">
        <f>IFERROR(IF(raw[[#This Row],[Date]]="","",VLOOKUP(MONTH(raw[[#This Row],[Date]]),Sheet1!B:C,2,0)),"")</f>
        <v>Dec</v>
      </c>
      <c r="N12" s="83">
        <f>IF(raw[[#This Row],[Date]]="",0,1)</f>
        <v>1</v>
      </c>
      <c r="O12" s="17"/>
    </row>
    <row r="13" spans="1:15" s="21" customFormat="1" ht="13.2" x14ac:dyDescent="0.3">
      <c r="A13" s="18">
        <v>45261</v>
      </c>
      <c r="B13" s="19" t="s">
        <v>32</v>
      </c>
      <c r="C13" s="19" t="s">
        <v>57</v>
      </c>
      <c r="D13" s="19" t="s">
        <v>68</v>
      </c>
      <c r="E13" s="19" t="s">
        <v>5</v>
      </c>
      <c r="F13" s="20">
        <v>0.97916666666666663</v>
      </c>
      <c r="G13" s="20">
        <v>4.1666666666666664E-2</v>
      </c>
      <c r="H13" s="27">
        <f>IFERROR(IF(OR(raw[[#This Row],[Ending Time]]="",raw[[#This Row],[Starting Time]]=""),"",IF((raw[[#This Row],[Ending Time]]-raw[[#This Row],[Starting Time]])*24&lt;0,24+(((raw[[#This Row],[Ending Time]]-raw[[#This Row],[Starting Time]])*24)),(raw[[#This Row],[Ending Time]]-raw[[#This Row],[Starting Time]])*24)),"")</f>
        <v>1.5</v>
      </c>
      <c r="I13" s="25" t="str">
        <f>IFERROR(IF(raw[[#This Row],[Date]]="","",TEXT(raw[[#This Row],[Date]],"dddd")),"")</f>
        <v>Friday</v>
      </c>
      <c r="J13" s="27">
        <f>IFERROR(IF(raw[[#This Row],[Day]]="","",IF(OR(raw[[#This Row],[Day]]='Workload Calendar'!$E$4,raw[[#This Row],[Day]]='Workload Calendar'!$F$4),'Workload Calendar'!$H$4,'Workload Calendar'!$G$4)),"")</f>
        <v>18</v>
      </c>
      <c r="K13" s="27">
        <f>IFERROR(IF(raw[[#This Row],[Required hrs]]="","",raw[[#This Row],[Total day hrs]]-SUMIF(raw[Date],raw[[#This Row],[Date]],raw[Required hrs])),"")</f>
        <v>3.0000000000000018</v>
      </c>
      <c r="L13" s="26" t="str">
        <f>IFERROR(IF(raw[[#This Row],[Date]]="","","W"&amp;WEEKNUM(raw[[#This Row],[Date]],1)),"")</f>
        <v>W48</v>
      </c>
      <c r="M13" s="29" t="str">
        <f>IFERROR(IF(raw[[#This Row],[Date]]="","",VLOOKUP(MONTH(raw[[#This Row],[Date]]),Sheet1!B:C,2,0)),"")</f>
        <v>Dec</v>
      </c>
      <c r="N13" s="83">
        <f>IF(raw[[#This Row],[Date]]="",0,1)</f>
        <v>1</v>
      </c>
    </row>
    <row r="14" spans="1:15" s="21" customFormat="1" ht="13.2" x14ac:dyDescent="0.3">
      <c r="A14" s="18">
        <v>45261</v>
      </c>
      <c r="B14" s="19" t="s">
        <v>34</v>
      </c>
      <c r="C14" s="19" t="s">
        <v>57</v>
      </c>
      <c r="D14" s="19" t="s">
        <v>67</v>
      </c>
      <c r="E14" s="19" t="s">
        <v>7</v>
      </c>
      <c r="F14" s="20">
        <v>4.1666666666666664E-2</v>
      </c>
      <c r="G14" s="20">
        <v>6.25E-2</v>
      </c>
      <c r="H14" s="27">
        <f>IFERROR(IF(OR(raw[[#This Row],[Ending Time]]="",raw[[#This Row],[Starting Time]]=""),"",IF((raw[[#This Row],[Ending Time]]-raw[[#This Row],[Starting Time]])*24&lt;0,24+(((raw[[#This Row],[Ending Time]]-raw[[#This Row],[Starting Time]])*24)),(raw[[#This Row],[Ending Time]]-raw[[#This Row],[Starting Time]])*24)),"")</f>
        <v>0.5</v>
      </c>
      <c r="I14" s="25" t="str">
        <f>IFERROR(IF(raw[[#This Row],[Date]]="","",TEXT(raw[[#This Row],[Date]],"dddd")),"")</f>
        <v>Friday</v>
      </c>
      <c r="J14" s="27">
        <f>IFERROR(IF(raw[[#This Row],[Day]]="","",IF(OR(raw[[#This Row],[Day]]='Workload Calendar'!$E$4,raw[[#This Row],[Day]]='Workload Calendar'!$F$4),'Workload Calendar'!$H$4,'Workload Calendar'!$G$4)),"")</f>
        <v>18</v>
      </c>
      <c r="K14" s="27">
        <f>IFERROR(IF(raw[[#This Row],[Required hrs]]="","",raw[[#This Row],[Total day hrs]]-SUMIF(raw[Date],raw[[#This Row],[Date]],raw[Required hrs])),"")</f>
        <v>3.0000000000000018</v>
      </c>
      <c r="L14" s="26" t="str">
        <f>IFERROR(IF(raw[[#This Row],[Date]]="","","W"&amp;WEEKNUM(raw[[#This Row],[Date]],1)),"")</f>
        <v>W48</v>
      </c>
      <c r="M14" s="29" t="str">
        <f>IFERROR(IF(raw[[#This Row],[Date]]="","",VLOOKUP(MONTH(raw[[#This Row],[Date]]),Sheet1!B:C,2,0)),"")</f>
        <v>Dec</v>
      </c>
      <c r="N14" s="83">
        <f>IF(raw[[#This Row],[Date]]="",0,1)</f>
        <v>1</v>
      </c>
    </row>
    <row r="15" spans="1:15" s="21" customFormat="1" ht="13.2" x14ac:dyDescent="0.3">
      <c r="A15" s="18">
        <v>45261</v>
      </c>
      <c r="B15" s="19" t="s">
        <v>32</v>
      </c>
      <c r="C15" s="19" t="s">
        <v>57</v>
      </c>
      <c r="D15" s="19" t="s">
        <v>70</v>
      </c>
      <c r="E15" s="19" t="s">
        <v>6</v>
      </c>
      <c r="F15" s="20">
        <v>8.3333333333333329E-2</v>
      </c>
      <c r="G15" s="20">
        <v>0.10416666666666667</v>
      </c>
      <c r="H15" s="27">
        <f>IFERROR(IF(OR(raw[[#This Row],[Ending Time]]="",raw[[#This Row],[Starting Time]]=""),"",IF((raw[[#This Row],[Ending Time]]-raw[[#This Row],[Starting Time]])*24&lt;0,24+(((raw[[#This Row],[Ending Time]]-raw[[#This Row],[Starting Time]])*24)),(raw[[#This Row],[Ending Time]]-raw[[#This Row],[Starting Time]])*24)),"")</f>
        <v>0.50000000000000022</v>
      </c>
      <c r="I15" s="25" t="str">
        <f>IFERROR(IF(raw[[#This Row],[Date]]="","",TEXT(raw[[#This Row],[Date]],"dddd")),"")</f>
        <v>Friday</v>
      </c>
      <c r="J15" s="27">
        <f>IFERROR(IF(raw[[#This Row],[Day]]="","",IF(OR(raw[[#This Row],[Day]]='Workload Calendar'!$E$4,raw[[#This Row],[Day]]='Workload Calendar'!$F$4),'Workload Calendar'!$H$4,'Workload Calendar'!$G$4)),"")</f>
        <v>18</v>
      </c>
      <c r="K15" s="27">
        <f>IFERROR(IF(raw[[#This Row],[Required hrs]]="","",raw[[#This Row],[Total day hrs]]-SUMIF(raw[Date],raw[[#This Row],[Date]],raw[Required hrs])),"")</f>
        <v>3.0000000000000018</v>
      </c>
      <c r="L15" s="26" t="str">
        <f>IFERROR(IF(raw[[#This Row],[Date]]="","","W"&amp;WEEKNUM(raw[[#This Row],[Date]],1)),"")</f>
        <v>W48</v>
      </c>
      <c r="M15" s="29" t="str">
        <f>IFERROR(IF(raw[[#This Row],[Date]]="","",VLOOKUP(MONTH(raw[[#This Row],[Date]]),Sheet1!B:C,2,0)),"")</f>
        <v>Dec</v>
      </c>
      <c r="N15" s="83">
        <f>IF(raw[[#This Row],[Date]]="",0,1)</f>
        <v>1</v>
      </c>
    </row>
    <row r="16" spans="1:15" x14ac:dyDescent="0.3">
      <c r="A16" s="18">
        <v>45262</v>
      </c>
      <c r="B16" s="19" t="s">
        <v>34</v>
      </c>
      <c r="C16" s="19" t="s">
        <v>57</v>
      </c>
      <c r="D16" s="19" t="s">
        <v>69</v>
      </c>
      <c r="E16" s="19" t="s">
        <v>6</v>
      </c>
      <c r="F16" s="20">
        <v>0.33333333333333331</v>
      </c>
      <c r="G16" s="20">
        <v>0.41666666666666669</v>
      </c>
      <c r="H16" s="27">
        <f>IFERROR(IF(OR(raw[[#This Row],[Ending Time]]="",raw[[#This Row],[Starting Time]]=""),"",IF((raw[[#This Row],[Ending Time]]-raw[[#This Row],[Starting Time]])*24&lt;0,24+(((raw[[#This Row],[Ending Time]]-raw[[#This Row],[Starting Time]])*24)),(raw[[#This Row],[Ending Time]]-raw[[#This Row],[Starting Time]])*24)),"")</f>
        <v>2.0000000000000009</v>
      </c>
      <c r="I16" s="25" t="str">
        <f>IFERROR(IF(raw[[#This Row],[Date]]="","",TEXT(raw[[#This Row],[Date]],"dddd")),"")</f>
        <v>Saturday</v>
      </c>
      <c r="J16" s="27">
        <f>IFERROR(IF(raw[[#This Row],[Day]]="","",IF(OR(raw[[#This Row],[Day]]='Workload Calendar'!$E$4,raw[[#This Row],[Day]]='Workload Calendar'!$F$4),'Workload Calendar'!$H$4,'Workload Calendar'!$G$4)),"")</f>
        <v>10</v>
      </c>
      <c r="K16" s="27">
        <f>IFERROR(IF(raw[[#This Row],[Required hrs]]="","",raw[[#This Row],[Total day hrs]]-SUMIF(raw[Date],raw[[#This Row],[Date]],raw[Required hrs])),"")</f>
        <v>0.5</v>
      </c>
      <c r="L16" s="26" t="str">
        <f>IFERROR(IF(raw[[#This Row],[Date]]="","","W"&amp;WEEKNUM(raw[[#This Row],[Date]],1)),"")</f>
        <v>W48</v>
      </c>
      <c r="M16" s="29" t="str">
        <f>IFERROR(IF(raw[[#This Row],[Date]]="","",VLOOKUP(MONTH(raw[[#This Row],[Date]]),Sheet1!B:C,2,0)),"")</f>
        <v>Dec</v>
      </c>
      <c r="N16" s="82">
        <f>IF(raw[[#This Row],[Date]]="",0,1)</f>
        <v>1</v>
      </c>
    </row>
    <row r="17" spans="1:14" x14ac:dyDescent="0.3">
      <c r="A17" s="18">
        <v>45262</v>
      </c>
      <c r="B17" s="19" t="s">
        <v>32</v>
      </c>
      <c r="C17" s="19" t="s">
        <v>57</v>
      </c>
      <c r="D17" s="19" t="s">
        <v>67</v>
      </c>
      <c r="E17" s="19" t="s">
        <v>5</v>
      </c>
      <c r="F17" s="20">
        <v>0.4375</v>
      </c>
      <c r="G17" s="20">
        <v>0.47916666666666669</v>
      </c>
      <c r="H17" s="27">
        <f>IFERROR(IF(OR(raw[[#This Row],[Ending Time]]="",raw[[#This Row],[Starting Time]]=""),"",IF((raw[[#This Row],[Ending Time]]-raw[[#This Row],[Starting Time]])*24&lt;0,24+(((raw[[#This Row],[Ending Time]]-raw[[#This Row],[Starting Time]])*24)),(raw[[#This Row],[Ending Time]]-raw[[#This Row],[Starting Time]])*24)),"")</f>
        <v>1.0000000000000004</v>
      </c>
      <c r="I17" s="25" t="str">
        <f>IFERROR(IF(raw[[#This Row],[Date]]="","",TEXT(raw[[#This Row],[Date]],"dddd")),"")</f>
        <v>Saturday</v>
      </c>
      <c r="J17" s="27">
        <f>IFERROR(IF(raw[[#This Row],[Day]]="","",IF(OR(raw[[#This Row],[Day]]='Workload Calendar'!$E$4,raw[[#This Row],[Day]]='Workload Calendar'!$F$4),'Workload Calendar'!$H$4,'Workload Calendar'!$G$4)),"")</f>
        <v>10</v>
      </c>
      <c r="K17" s="27">
        <f>IFERROR(IF(raw[[#This Row],[Required hrs]]="","",raw[[#This Row],[Total day hrs]]-SUMIF(raw[Date],raw[[#This Row],[Date]],raw[Required hrs])),"")</f>
        <v>0.5</v>
      </c>
      <c r="L17" s="26" t="str">
        <f>IFERROR(IF(raw[[#This Row],[Date]]="","","W"&amp;WEEKNUM(raw[[#This Row],[Date]],1)),"")</f>
        <v>W48</v>
      </c>
      <c r="M17" s="29" t="str">
        <f>IFERROR(IF(raw[[#This Row],[Date]]="","",VLOOKUP(MONTH(raw[[#This Row],[Date]]),Sheet1!B:C,2,0)),"")</f>
        <v>Dec</v>
      </c>
      <c r="N17" s="82">
        <f>IF(raw[[#This Row],[Date]]="",0,1)</f>
        <v>1</v>
      </c>
    </row>
    <row r="18" spans="1:14" x14ac:dyDescent="0.3">
      <c r="A18" s="18">
        <v>45262</v>
      </c>
      <c r="B18" s="19" t="s">
        <v>32</v>
      </c>
      <c r="C18" s="19" t="s">
        <v>57</v>
      </c>
      <c r="D18" s="19" t="s">
        <v>67</v>
      </c>
      <c r="E18" s="19" t="s">
        <v>7</v>
      </c>
      <c r="F18" s="20">
        <v>0.5625</v>
      </c>
      <c r="G18" s="20">
        <v>0.60416666666666663</v>
      </c>
      <c r="H18" s="27">
        <f>IFERROR(IF(OR(raw[[#This Row],[Ending Time]]="",raw[[#This Row],[Starting Time]]=""),"",IF((raw[[#This Row],[Ending Time]]-raw[[#This Row],[Starting Time]])*24&lt;0,24+(((raw[[#This Row],[Ending Time]]-raw[[#This Row],[Starting Time]])*24)),(raw[[#This Row],[Ending Time]]-raw[[#This Row],[Starting Time]])*24)),"")</f>
        <v>0.99999999999999911</v>
      </c>
      <c r="I18" s="25" t="str">
        <f>IFERROR(IF(raw[[#This Row],[Date]]="","",TEXT(raw[[#This Row],[Date]],"dddd")),"")</f>
        <v>Saturday</v>
      </c>
      <c r="J18" s="27">
        <f>IFERROR(IF(raw[[#This Row],[Day]]="","",IF(OR(raw[[#This Row],[Day]]='Workload Calendar'!$E$4,raw[[#This Row],[Day]]='Workload Calendar'!$F$4),'Workload Calendar'!$H$4,'Workload Calendar'!$G$4)),"")</f>
        <v>10</v>
      </c>
      <c r="K18" s="27">
        <f>IFERROR(IF(raw[[#This Row],[Required hrs]]="","",raw[[#This Row],[Total day hrs]]-SUMIF(raw[Date],raw[[#This Row],[Date]],raw[Required hrs])),"")</f>
        <v>0.5</v>
      </c>
      <c r="L18" s="26" t="str">
        <f>IFERROR(IF(raw[[#This Row],[Date]]="","","W"&amp;WEEKNUM(raw[[#This Row],[Date]],1)),"")</f>
        <v>W48</v>
      </c>
      <c r="M18" s="29" t="str">
        <f>IFERROR(IF(raw[[#This Row],[Date]]="","",VLOOKUP(MONTH(raw[[#This Row],[Date]]),Sheet1!B:C,2,0)),"")</f>
        <v>Dec</v>
      </c>
      <c r="N18" s="82">
        <f>IF(raw[[#This Row],[Date]]="",0,1)</f>
        <v>1</v>
      </c>
    </row>
    <row r="19" spans="1:14" x14ac:dyDescent="0.3">
      <c r="A19" s="18">
        <v>45262</v>
      </c>
      <c r="B19" s="19" t="s">
        <v>33</v>
      </c>
      <c r="C19" s="19" t="s">
        <v>57</v>
      </c>
      <c r="D19" s="19" t="s">
        <v>69</v>
      </c>
      <c r="E19" s="19" t="s">
        <v>5</v>
      </c>
      <c r="F19" s="20">
        <v>0.625</v>
      </c>
      <c r="G19" s="20">
        <v>0.64583333333333337</v>
      </c>
      <c r="H19" s="27">
        <f>IFERROR(IF(OR(raw[[#This Row],[Ending Time]]="",raw[[#This Row],[Starting Time]]=""),"",IF((raw[[#This Row],[Ending Time]]-raw[[#This Row],[Starting Time]])*24&lt;0,24+(((raw[[#This Row],[Ending Time]]-raw[[#This Row],[Starting Time]])*24)),(raw[[#This Row],[Ending Time]]-raw[[#This Row],[Starting Time]])*24)),"")</f>
        <v>0.50000000000000089</v>
      </c>
      <c r="I19" s="25" t="str">
        <f>IFERROR(IF(raw[[#This Row],[Date]]="","",TEXT(raw[[#This Row],[Date]],"dddd")),"")</f>
        <v>Saturday</v>
      </c>
      <c r="J19" s="27">
        <f>IFERROR(IF(raw[[#This Row],[Day]]="","",IF(OR(raw[[#This Row],[Day]]='Workload Calendar'!$E$4,raw[[#This Row],[Day]]='Workload Calendar'!$F$4),'Workload Calendar'!$H$4,'Workload Calendar'!$G$4)),"")</f>
        <v>10</v>
      </c>
      <c r="K19" s="27">
        <f>IFERROR(IF(raw[[#This Row],[Required hrs]]="","",raw[[#This Row],[Total day hrs]]-SUMIF(raw[Date],raw[[#This Row],[Date]],raw[Required hrs])),"")</f>
        <v>0.5</v>
      </c>
      <c r="L19" s="26" t="str">
        <f>IFERROR(IF(raw[[#This Row],[Date]]="","","W"&amp;WEEKNUM(raw[[#This Row],[Date]],1)),"")</f>
        <v>W48</v>
      </c>
      <c r="M19" s="29" t="str">
        <f>IFERROR(IF(raw[[#This Row],[Date]]="","",VLOOKUP(MONTH(raw[[#This Row],[Date]]),Sheet1!B:C,2,0)),"")</f>
        <v>Dec</v>
      </c>
      <c r="N19" s="82">
        <f>IF(raw[[#This Row],[Date]]="",0,1)</f>
        <v>1</v>
      </c>
    </row>
    <row r="20" spans="1:14" x14ac:dyDescent="0.3">
      <c r="A20" s="18">
        <v>45262</v>
      </c>
      <c r="B20" s="19" t="s">
        <v>31</v>
      </c>
      <c r="C20" s="19" t="s">
        <v>57</v>
      </c>
      <c r="D20" s="19" t="s">
        <v>69</v>
      </c>
      <c r="E20" s="19" t="s">
        <v>6</v>
      </c>
      <c r="F20" s="20">
        <v>0.6875</v>
      </c>
      <c r="G20" s="20">
        <v>0.72916666666666663</v>
      </c>
      <c r="H20" s="27">
        <f>IFERROR(IF(OR(raw[[#This Row],[Ending Time]]="",raw[[#This Row],[Starting Time]]=""),"",IF((raw[[#This Row],[Ending Time]]-raw[[#This Row],[Starting Time]])*24&lt;0,24+(((raw[[#This Row],[Ending Time]]-raw[[#This Row],[Starting Time]])*24)),(raw[[#This Row],[Ending Time]]-raw[[#This Row],[Starting Time]])*24)),"")</f>
        <v>0.99999999999999911</v>
      </c>
      <c r="I20" s="25" t="str">
        <f>IFERROR(IF(raw[[#This Row],[Date]]="","",TEXT(raw[[#This Row],[Date]],"dddd")),"")</f>
        <v>Saturday</v>
      </c>
      <c r="J20" s="27">
        <f>IFERROR(IF(raw[[#This Row],[Day]]="","",IF(OR(raw[[#This Row],[Day]]='Workload Calendar'!$E$4,raw[[#This Row],[Day]]='Workload Calendar'!$F$4),'Workload Calendar'!$H$4,'Workload Calendar'!$G$4)),"")</f>
        <v>10</v>
      </c>
      <c r="K20" s="27">
        <f>IFERROR(IF(raw[[#This Row],[Required hrs]]="","",raw[[#This Row],[Total day hrs]]-SUMIF(raw[Date],raw[[#This Row],[Date]],raw[Required hrs])),"")</f>
        <v>0.5</v>
      </c>
      <c r="L20" s="26" t="str">
        <f>IFERROR(IF(raw[[#This Row],[Date]]="","","W"&amp;WEEKNUM(raw[[#This Row],[Date]],1)),"")</f>
        <v>W48</v>
      </c>
      <c r="M20" s="29" t="str">
        <f>IFERROR(IF(raw[[#This Row],[Date]]="","",VLOOKUP(MONTH(raw[[#This Row],[Date]]),Sheet1!B:C,2,0)),"")</f>
        <v>Dec</v>
      </c>
      <c r="N20" s="82">
        <f>IF(raw[[#This Row],[Date]]="",0,1)</f>
        <v>1</v>
      </c>
    </row>
    <row r="21" spans="1:14" x14ac:dyDescent="0.3">
      <c r="A21" s="18">
        <v>45262</v>
      </c>
      <c r="B21" s="19" t="s">
        <v>33</v>
      </c>
      <c r="C21" s="19" t="s">
        <v>57</v>
      </c>
      <c r="D21" s="19" t="s">
        <v>68</v>
      </c>
      <c r="E21" s="19" t="s">
        <v>5</v>
      </c>
      <c r="F21" s="20">
        <v>0.75</v>
      </c>
      <c r="G21" s="20">
        <v>0.79166666666666663</v>
      </c>
      <c r="H21" s="27">
        <f>IFERROR(IF(OR(raw[[#This Row],[Ending Time]]="",raw[[#This Row],[Starting Time]]=""),"",IF((raw[[#This Row],[Ending Time]]-raw[[#This Row],[Starting Time]])*24&lt;0,24+(((raw[[#This Row],[Ending Time]]-raw[[#This Row],[Starting Time]])*24)),(raw[[#This Row],[Ending Time]]-raw[[#This Row],[Starting Time]])*24)),"")</f>
        <v>0.99999999999999911</v>
      </c>
      <c r="I21" s="25" t="str">
        <f>IFERROR(IF(raw[[#This Row],[Date]]="","",TEXT(raw[[#This Row],[Date]],"dddd")),"")</f>
        <v>Saturday</v>
      </c>
      <c r="J21" s="27">
        <f>IFERROR(IF(raw[[#This Row],[Day]]="","",IF(OR(raw[[#This Row],[Day]]='Workload Calendar'!$E$4,raw[[#This Row],[Day]]='Workload Calendar'!$F$4),'Workload Calendar'!$H$4,'Workload Calendar'!$G$4)),"")</f>
        <v>10</v>
      </c>
      <c r="K21" s="27">
        <f>IFERROR(IF(raw[[#This Row],[Required hrs]]="","",raw[[#This Row],[Total day hrs]]-SUMIF(raw[Date],raw[[#This Row],[Date]],raw[Required hrs])),"")</f>
        <v>0.5</v>
      </c>
      <c r="L21" s="26" t="str">
        <f>IFERROR(IF(raw[[#This Row],[Date]]="","","W"&amp;WEEKNUM(raw[[#This Row],[Date]],1)),"")</f>
        <v>W48</v>
      </c>
      <c r="M21" s="29" t="str">
        <f>IFERROR(IF(raw[[#This Row],[Date]]="","",VLOOKUP(MONTH(raw[[#This Row],[Date]]),Sheet1!B:C,2,0)),"")</f>
        <v>Dec</v>
      </c>
      <c r="N21" s="82">
        <f>IF(raw[[#This Row],[Date]]="",0,1)</f>
        <v>1</v>
      </c>
    </row>
    <row r="22" spans="1:14" x14ac:dyDescent="0.3">
      <c r="A22" s="18">
        <v>45262</v>
      </c>
      <c r="B22" s="19" t="s">
        <v>33</v>
      </c>
      <c r="C22" s="19" t="s">
        <v>57</v>
      </c>
      <c r="D22" s="19" t="s">
        <v>67</v>
      </c>
      <c r="E22" s="19" t="s">
        <v>6</v>
      </c>
      <c r="F22" s="20">
        <v>0.79166666666666663</v>
      </c>
      <c r="G22" s="20">
        <v>0.91666666666666663</v>
      </c>
      <c r="H22" s="27">
        <f>IFERROR(IF(OR(raw[[#This Row],[Ending Time]]="",raw[[#This Row],[Starting Time]]=""),"",IF((raw[[#This Row],[Ending Time]]-raw[[#This Row],[Starting Time]])*24&lt;0,24+(((raw[[#This Row],[Ending Time]]-raw[[#This Row],[Starting Time]])*24)),(raw[[#This Row],[Ending Time]]-raw[[#This Row],[Starting Time]])*24)),"")</f>
        <v>3</v>
      </c>
      <c r="I22" s="25" t="str">
        <f>IFERROR(IF(raw[[#This Row],[Date]]="","",TEXT(raw[[#This Row],[Date]],"dddd")),"")</f>
        <v>Saturday</v>
      </c>
      <c r="J22" s="27">
        <f>IFERROR(IF(raw[[#This Row],[Day]]="","",IF(OR(raw[[#This Row],[Day]]='Workload Calendar'!$E$4,raw[[#This Row],[Day]]='Workload Calendar'!$F$4),'Workload Calendar'!$H$4,'Workload Calendar'!$G$4)),"")</f>
        <v>10</v>
      </c>
      <c r="K22" s="27">
        <f>IFERROR(IF(raw[[#This Row],[Required hrs]]="","",raw[[#This Row],[Total day hrs]]-SUMIF(raw[Date],raw[[#This Row],[Date]],raw[Required hrs])),"")</f>
        <v>0.5</v>
      </c>
      <c r="L22" s="26" t="str">
        <f>IFERROR(IF(raw[[#This Row],[Date]]="","","W"&amp;WEEKNUM(raw[[#This Row],[Date]],1)),"")</f>
        <v>W48</v>
      </c>
      <c r="M22" s="29" t="str">
        <f>IFERROR(IF(raw[[#This Row],[Date]]="","",VLOOKUP(MONTH(raw[[#This Row],[Date]]),Sheet1!B:C,2,0)),"")</f>
        <v>Dec</v>
      </c>
      <c r="N22" s="82">
        <f>IF(raw[[#This Row],[Date]]="",0,1)</f>
        <v>1</v>
      </c>
    </row>
    <row r="23" spans="1:14" x14ac:dyDescent="0.3">
      <c r="A23" s="18">
        <v>45263</v>
      </c>
      <c r="B23" s="19" t="s">
        <v>33</v>
      </c>
      <c r="C23" s="19" t="s">
        <v>57</v>
      </c>
      <c r="D23" s="19" t="s">
        <v>68</v>
      </c>
      <c r="E23" s="19" t="s">
        <v>7</v>
      </c>
      <c r="F23" s="20">
        <v>0.33333333333333331</v>
      </c>
      <c r="G23" s="20">
        <v>0.4375</v>
      </c>
      <c r="H23" s="27">
        <f>IFERROR(IF(OR(raw[[#This Row],[Ending Time]]="",raw[[#This Row],[Starting Time]]=""),"",IF((raw[[#This Row],[Ending Time]]-raw[[#This Row],[Starting Time]])*24&lt;0,24+(((raw[[#This Row],[Ending Time]]-raw[[#This Row],[Starting Time]])*24)),(raw[[#This Row],[Ending Time]]-raw[[#This Row],[Starting Time]])*24)),"")</f>
        <v>2.5000000000000004</v>
      </c>
      <c r="I23" s="25" t="str">
        <f>IFERROR(IF(raw[[#This Row],[Date]]="","",TEXT(raw[[#This Row],[Date]],"dddd")),"")</f>
        <v>Sunday</v>
      </c>
      <c r="J23" s="27">
        <f>IFERROR(IF(raw[[#This Row],[Day]]="","",IF(OR(raw[[#This Row],[Day]]='Workload Calendar'!$E$4,raw[[#This Row],[Day]]='Workload Calendar'!$F$4),'Workload Calendar'!$H$4,'Workload Calendar'!$G$4)),"")</f>
        <v>10</v>
      </c>
      <c r="K23" s="27">
        <f>IFERROR(IF(raw[[#This Row],[Required hrs]]="","",raw[[#This Row],[Total day hrs]]-SUMIF(raw[Date],raw[[#This Row],[Date]],raw[Required hrs])),"")</f>
        <v>2.4999999999999982</v>
      </c>
      <c r="L23" s="26" t="str">
        <f>IFERROR(IF(raw[[#This Row],[Date]]="","","W"&amp;WEEKNUM(raw[[#This Row],[Date]],1)),"")</f>
        <v>W49</v>
      </c>
      <c r="M23" s="29" t="str">
        <f>IFERROR(IF(raw[[#This Row],[Date]]="","",VLOOKUP(MONTH(raw[[#This Row],[Date]]),Sheet1!B:C,2,0)),"")</f>
        <v>Dec</v>
      </c>
      <c r="N23" s="82">
        <f>IF(raw[[#This Row],[Date]]="",0,1)</f>
        <v>1</v>
      </c>
    </row>
    <row r="24" spans="1:14" x14ac:dyDescent="0.3">
      <c r="A24" s="18">
        <v>45263</v>
      </c>
      <c r="B24" s="19" t="s">
        <v>33</v>
      </c>
      <c r="C24" s="19" t="s">
        <v>57</v>
      </c>
      <c r="D24" s="19" t="s">
        <v>69</v>
      </c>
      <c r="E24" s="19" t="s">
        <v>6</v>
      </c>
      <c r="F24" s="20">
        <v>0.4375</v>
      </c>
      <c r="G24" s="20">
        <v>0.52083333333333337</v>
      </c>
      <c r="H24" s="27">
        <f>IFERROR(IF(OR(raw[[#This Row],[Ending Time]]="",raw[[#This Row],[Starting Time]]=""),"",IF((raw[[#This Row],[Ending Time]]-raw[[#This Row],[Starting Time]])*24&lt;0,24+(((raw[[#This Row],[Ending Time]]-raw[[#This Row],[Starting Time]])*24)),(raw[[#This Row],[Ending Time]]-raw[[#This Row],[Starting Time]])*24)),"")</f>
        <v>2.0000000000000009</v>
      </c>
      <c r="I24" s="25" t="str">
        <f>IFERROR(IF(raw[[#This Row],[Date]]="","",TEXT(raw[[#This Row],[Date]],"dddd")),"")</f>
        <v>Sunday</v>
      </c>
      <c r="J24" s="27">
        <f>IFERROR(IF(raw[[#This Row],[Day]]="","",IF(OR(raw[[#This Row],[Day]]='Workload Calendar'!$E$4,raw[[#This Row],[Day]]='Workload Calendar'!$F$4),'Workload Calendar'!$H$4,'Workload Calendar'!$G$4)),"")</f>
        <v>10</v>
      </c>
      <c r="K24" s="27">
        <f>IFERROR(IF(raw[[#This Row],[Required hrs]]="","",raw[[#This Row],[Total day hrs]]-SUMIF(raw[Date],raw[[#This Row],[Date]],raw[Required hrs])),"")</f>
        <v>2.4999999999999982</v>
      </c>
      <c r="L24" s="26" t="str">
        <f>IFERROR(IF(raw[[#This Row],[Date]]="","","W"&amp;WEEKNUM(raw[[#This Row],[Date]],1)),"")</f>
        <v>W49</v>
      </c>
      <c r="M24" s="29" t="str">
        <f>IFERROR(IF(raw[[#This Row],[Date]]="","",VLOOKUP(MONTH(raw[[#This Row],[Date]]),Sheet1!B:C,2,0)),"")</f>
        <v>Dec</v>
      </c>
      <c r="N24" s="82">
        <f>IF(raw[[#This Row],[Date]]="",0,1)</f>
        <v>1</v>
      </c>
    </row>
    <row r="25" spans="1:14" x14ac:dyDescent="0.3">
      <c r="A25" s="18">
        <v>45263</v>
      </c>
      <c r="B25" s="19" t="s">
        <v>31</v>
      </c>
      <c r="C25" s="19" t="s">
        <v>57</v>
      </c>
      <c r="D25" s="19" t="s">
        <v>67</v>
      </c>
      <c r="E25" s="19" t="s">
        <v>6</v>
      </c>
      <c r="F25" s="20">
        <v>0.54166666666666663</v>
      </c>
      <c r="G25" s="20">
        <v>0.60416666666666663</v>
      </c>
      <c r="H25" s="27">
        <f>IFERROR(IF(OR(raw[[#This Row],[Ending Time]]="",raw[[#This Row],[Starting Time]]=""),"",IF((raw[[#This Row],[Ending Time]]-raw[[#This Row],[Starting Time]])*24&lt;0,24+(((raw[[#This Row],[Ending Time]]-raw[[#This Row],[Starting Time]])*24)),(raw[[#This Row],[Ending Time]]-raw[[#This Row],[Starting Time]])*24)),"")</f>
        <v>1.5</v>
      </c>
      <c r="I25" s="25" t="str">
        <f>IFERROR(IF(raw[[#This Row],[Date]]="","",TEXT(raw[[#This Row],[Date]],"dddd")),"")</f>
        <v>Sunday</v>
      </c>
      <c r="J25" s="27">
        <f>IFERROR(IF(raw[[#This Row],[Day]]="","",IF(OR(raw[[#This Row],[Day]]='Workload Calendar'!$E$4,raw[[#This Row],[Day]]='Workload Calendar'!$F$4),'Workload Calendar'!$H$4,'Workload Calendar'!$G$4)),"")</f>
        <v>10</v>
      </c>
      <c r="K25" s="27">
        <f>IFERROR(IF(raw[[#This Row],[Required hrs]]="","",raw[[#This Row],[Total day hrs]]-SUMIF(raw[Date],raw[[#This Row],[Date]],raw[Required hrs])),"")</f>
        <v>2.4999999999999982</v>
      </c>
      <c r="L25" s="26" t="str">
        <f>IFERROR(IF(raw[[#This Row],[Date]]="","","W"&amp;WEEKNUM(raw[[#This Row],[Date]],1)),"")</f>
        <v>W49</v>
      </c>
      <c r="M25" s="29" t="str">
        <f>IFERROR(IF(raw[[#This Row],[Date]]="","",VLOOKUP(MONTH(raw[[#This Row],[Date]]),Sheet1!B:C,2,0)),"")</f>
        <v>Dec</v>
      </c>
      <c r="N25" s="82">
        <f>IF(raw[[#This Row],[Date]]="",0,1)</f>
        <v>1</v>
      </c>
    </row>
    <row r="26" spans="1:14" x14ac:dyDescent="0.3">
      <c r="A26" s="18">
        <v>45263</v>
      </c>
      <c r="B26" s="19" t="s">
        <v>31</v>
      </c>
      <c r="C26" s="19" t="s">
        <v>57</v>
      </c>
      <c r="D26" s="19" t="s">
        <v>68</v>
      </c>
      <c r="E26" s="19" t="s">
        <v>6</v>
      </c>
      <c r="F26" s="20">
        <v>0.625</v>
      </c>
      <c r="G26" s="20">
        <v>0.6875</v>
      </c>
      <c r="H26" s="27">
        <f>IFERROR(IF(OR(raw[[#This Row],[Ending Time]]="",raw[[#This Row],[Starting Time]]=""),"",IF((raw[[#This Row],[Ending Time]]-raw[[#This Row],[Starting Time]])*24&lt;0,24+(((raw[[#This Row],[Ending Time]]-raw[[#This Row],[Starting Time]])*24)),(raw[[#This Row],[Ending Time]]-raw[[#This Row],[Starting Time]])*24)),"")</f>
        <v>1.5</v>
      </c>
      <c r="I26" s="25" t="str">
        <f>IFERROR(IF(raw[[#This Row],[Date]]="","",TEXT(raw[[#This Row],[Date]],"dddd")),"")</f>
        <v>Sunday</v>
      </c>
      <c r="J26" s="27">
        <f>IFERROR(IF(raw[[#This Row],[Day]]="","",IF(OR(raw[[#This Row],[Day]]='Workload Calendar'!$E$4,raw[[#This Row],[Day]]='Workload Calendar'!$F$4),'Workload Calendar'!$H$4,'Workload Calendar'!$G$4)),"")</f>
        <v>10</v>
      </c>
      <c r="K26" s="27">
        <f>IFERROR(IF(raw[[#This Row],[Required hrs]]="","",raw[[#This Row],[Total day hrs]]-SUMIF(raw[Date],raw[[#This Row],[Date]],raw[Required hrs])),"")</f>
        <v>2.4999999999999982</v>
      </c>
      <c r="L26" s="26" t="str">
        <f>IFERROR(IF(raw[[#This Row],[Date]]="","","W"&amp;WEEKNUM(raw[[#This Row],[Date]],1)),"")</f>
        <v>W49</v>
      </c>
      <c r="M26" s="29" t="str">
        <f>IFERROR(IF(raw[[#This Row],[Date]]="","",VLOOKUP(MONTH(raw[[#This Row],[Date]]),Sheet1!B:C,2,0)),"")</f>
        <v>Dec</v>
      </c>
      <c r="N26" s="82">
        <f>IF(raw[[#This Row],[Date]]="",0,1)</f>
        <v>1</v>
      </c>
    </row>
    <row r="27" spans="1:14" x14ac:dyDescent="0.3">
      <c r="A27" s="18">
        <v>45264</v>
      </c>
      <c r="B27" s="19" t="s">
        <v>31</v>
      </c>
      <c r="C27" s="19" t="s">
        <v>57</v>
      </c>
      <c r="D27" s="19" t="s">
        <v>67</v>
      </c>
      <c r="E27" s="19" t="s">
        <v>5</v>
      </c>
      <c r="F27" s="20">
        <v>0.47916666666666669</v>
      </c>
      <c r="G27" s="20">
        <v>0.54166666666666663</v>
      </c>
      <c r="H27" s="27">
        <f>IFERROR(IF(OR(raw[[#This Row],[Ending Time]]="",raw[[#This Row],[Starting Time]]=""),"",IF((raw[[#This Row],[Ending Time]]-raw[[#This Row],[Starting Time]])*24&lt;0,24+(((raw[[#This Row],[Ending Time]]-raw[[#This Row],[Starting Time]])*24)),(raw[[#This Row],[Ending Time]]-raw[[#This Row],[Starting Time]])*24)),"")</f>
        <v>1.4999999999999987</v>
      </c>
      <c r="I27" s="25" t="str">
        <f>IFERROR(IF(raw[[#This Row],[Date]]="","",TEXT(raw[[#This Row],[Date]],"dddd")),"")</f>
        <v>Monday</v>
      </c>
      <c r="J27" s="27">
        <f>IFERROR(IF(raw[[#This Row],[Day]]="","",IF(OR(raw[[#This Row],[Day]]='Workload Calendar'!$E$4,raw[[#This Row],[Day]]='Workload Calendar'!$F$4),'Workload Calendar'!$H$4,'Workload Calendar'!$G$4)),"")</f>
        <v>18</v>
      </c>
      <c r="K27" s="27">
        <f>IFERROR(IF(raw[[#This Row],[Required hrs]]="","",raw[[#This Row],[Total day hrs]]-SUMIF(raw[Date],raw[[#This Row],[Date]],raw[Required hrs])),"")</f>
        <v>11.000000000000002</v>
      </c>
      <c r="L27" s="26" t="str">
        <f>IFERROR(IF(raw[[#This Row],[Date]]="","","W"&amp;WEEKNUM(raw[[#This Row],[Date]],1)),"")</f>
        <v>W49</v>
      </c>
      <c r="M27" s="29" t="str">
        <f>IFERROR(IF(raw[[#This Row],[Date]]="","",VLOOKUP(MONTH(raw[[#This Row],[Date]]),Sheet1!B:C,2,0)),"")</f>
        <v>Dec</v>
      </c>
      <c r="N27" s="82">
        <f>IF(raw[[#This Row],[Date]]="",0,1)</f>
        <v>1</v>
      </c>
    </row>
    <row r="28" spans="1:14" x14ac:dyDescent="0.3">
      <c r="A28" s="18">
        <v>45264</v>
      </c>
      <c r="B28" s="19" t="s">
        <v>33</v>
      </c>
      <c r="C28" s="19" t="s">
        <v>57</v>
      </c>
      <c r="D28" s="19" t="s">
        <v>68</v>
      </c>
      <c r="E28" s="19" t="s">
        <v>5</v>
      </c>
      <c r="F28" s="20">
        <v>0.58333333333333337</v>
      </c>
      <c r="G28" s="20">
        <v>0.625</v>
      </c>
      <c r="H28" s="27">
        <f>IFERROR(IF(OR(raw[[#This Row],[Ending Time]]="",raw[[#This Row],[Starting Time]]=""),"",IF((raw[[#This Row],[Ending Time]]-raw[[#This Row],[Starting Time]])*24&lt;0,24+(((raw[[#This Row],[Ending Time]]-raw[[#This Row],[Starting Time]])*24)),(raw[[#This Row],[Ending Time]]-raw[[#This Row],[Starting Time]])*24)),"")</f>
        <v>0.99999999999999911</v>
      </c>
      <c r="I28" s="25" t="str">
        <f>IFERROR(IF(raw[[#This Row],[Date]]="","",TEXT(raw[[#This Row],[Date]],"dddd")),"")</f>
        <v>Monday</v>
      </c>
      <c r="J28" s="27">
        <f>IFERROR(IF(raw[[#This Row],[Day]]="","",IF(OR(raw[[#This Row],[Day]]='Workload Calendar'!$E$4,raw[[#This Row],[Day]]='Workload Calendar'!$F$4),'Workload Calendar'!$H$4,'Workload Calendar'!$G$4)),"")</f>
        <v>18</v>
      </c>
      <c r="K28" s="27">
        <f>IFERROR(IF(raw[[#This Row],[Required hrs]]="","",raw[[#This Row],[Total day hrs]]-SUMIF(raw[Date],raw[[#This Row],[Date]],raw[Required hrs])),"")</f>
        <v>11.000000000000002</v>
      </c>
      <c r="L28" s="26" t="str">
        <f>IFERROR(IF(raw[[#This Row],[Date]]="","","W"&amp;WEEKNUM(raw[[#This Row],[Date]],1)),"")</f>
        <v>W49</v>
      </c>
      <c r="M28" s="29" t="str">
        <f>IFERROR(IF(raw[[#This Row],[Date]]="","",VLOOKUP(MONTH(raw[[#This Row],[Date]]),Sheet1!B:C,2,0)),"")</f>
        <v>Dec</v>
      </c>
      <c r="N28" s="82">
        <f>IF(raw[[#This Row],[Date]]="",0,1)</f>
        <v>1</v>
      </c>
    </row>
    <row r="29" spans="1:14" x14ac:dyDescent="0.3">
      <c r="A29" s="18">
        <v>45264</v>
      </c>
      <c r="B29" s="19" t="s">
        <v>33</v>
      </c>
      <c r="C29" s="19" t="s">
        <v>57</v>
      </c>
      <c r="D29" s="19" t="s">
        <v>69</v>
      </c>
      <c r="E29" s="19" t="s">
        <v>7</v>
      </c>
      <c r="F29" s="20">
        <v>0.6875</v>
      </c>
      <c r="G29" s="20">
        <v>0.72916666666666663</v>
      </c>
      <c r="H29" s="27">
        <f>IFERROR(IF(OR(raw[[#This Row],[Ending Time]]="",raw[[#This Row],[Starting Time]]=""),"",IF((raw[[#This Row],[Ending Time]]-raw[[#This Row],[Starting Time]])*24&lt;0,24+(((raw[[#This Row],[Ending Time]]-raw[[#This Row],[Starting Time]])*24)),(raw[[#This Row],[Ending Time]]-raw[[#This Row],[Starting Time]])*24)),"")</f>
        <v>0.99999999999999911</v>
      </c>
      <c r="I29" s="25" t="str">
        <f>IFERROR(IF(raw[[#This Row],[Date]]="","",TEXT(raw[[#This Row],[Date]],"dddd")),"")</f>
        <v>Monday</v>
      </c>
      <c r="J29" s="27">
        <f>IFERROR(IF(raw[[#This Row],[Day]]="","",IF(OR(raw[[#This Row],[Day]]='Workload Calendar'!$E$4,raw[[#This Row],[Day]]='Workload Calendar'!$F$4),'Workload Calendar'!$H$4,'Workload Calendar'!$G$4)),"")</f>
        <v>18</v>
      </c>
      <c r="K29" s="27">
        <f>IFERROR(IF(raw[[#This Row],[Required hrs]]="","",raw[[#This Row],[Total day hrs]]-SUMIF(raw[Date],raw[[#This Row],[Date]],raw[Required hrs])),"")</f>
        <v>11.000000000000002</v>
      </c>
      <c r="L29" s="26" t="str">
        <f>IFERROR(IF(raw[[#This Row],[Date]]="","","W"&amp;WEEKNUM(raw[[#This Row],[Date]],1)),"")</f>
        <v>W49</v>
      </c>
      <c r="M29" s="29" t="str">
        <f>IFERROR(IF(raw[[#This Row],[Date]]="","",VLOOKUP(MONTH(raw[[#This Row],[Date]]),Sheet1!B:C,2,0)),"")</f>
        <v>Dec</v>
      </c>
      <c r="N29" s="82">
        <f>IF(raw[[#This Row],[Date]]="",0,1)</f>
        <v>1</v>
      </c>
    </row>
    <row r="30" spans="1:14" x14ac:dyDescent="0.3">
      <c r="A30" s="18">
        <v>45264</v>
      </c>
      <c r="B30" s="19" t="s">
        <v>32</v>
      </c>
      <c r="C30" s="19" t="s">
        <v>57</v>
      </c>
      <c r="D30" s="19" t="s">
        <v>68</v>
      </c>
      <c r="E30" s="19" t="s">
        <v>5</v>
      </c>
      <c r="F30" s="20">
        <v>0.75</v>
      </c>
      <c r="G30" s="20">
        <v>0.83333333333333337</v>
      </c>
      <c r="H30" s="27">
        <f>IFERROR(IF(OR(raw[[#This Row],[Ending Time]]="",raw[[#This Row],[Starting Time]]=""),"",IF((raw[[#This Row],[Ending Time]]-raw[[#This Row],[Starting Time]])*24&lt;0,24+(((raw[[#This Row],[Ending Time]]-raw[[#This Row],[Starting Time]])*24)),(raw[[#This Row],[Ending Time]]-raw[[#This Row],[Starting Time]])*24)),"")</f>
        <v>2.0000000000000009</v>
      </c>
      <c r="I30" s="25" t="str">
        <f>IFERROR(IF(raw[[#This Row],[Date]]="","",TEXT(raw[[#This Row],[Date]],"dddd")),"")</f>
        <v>Monday</v>
      </c>
      <c r="J30" s="27">
        <f>IFERROR(IF(raw[[#This Row],[Day]]="","",IF(OR(raw[[#This Row],[Day]]='Workload Calendar'!$E$4,raw[[#This Row],[Day]]='Workload Calendar'!$F$4),'Workload Calendar'!$H$4,'Workload Calendar'!$G$4)),"")</f>
        <v>18</v>
      </c>
      <c r="K30" s="27">
        <f>IFERROR(IF(raw[[#This Row],[Required hrs]]="","",raw[[#This Row],[Total day hrs]]-SUMIF(raw[Date],raw[[#This Row],[Date]],raw[Required hrs])),"")</f>
        <v>11.000000000000002</v>
      </c>
      <c r="L30" s="26" t="str">
        <f>IFERROR(IF(raw[[#This Row],[Date]]="","","W"&amp;WEEKNUM(raw[[#This Row],[Date]],1)),"")</f>
        <v>W49</v>
      </c>
      <c r="M30" s="29" t="str">
        <f>IFERROR(IF(raw[[#This Row],[Date]]="","",VLOOKUP(MONTH(raw[[#This Row],[Date]]),Sheet1!B:C,2,0)),"")</f>
        <v>Dec</v>
      </c>
      <c r="N30" s="82">
        <f>IF(raw[[#This Row],[Date]]="",0,1)</f>
        <v>1</v>
      </c>
    </row>
    <row r="31" spans="1:14" x14ac:dyDescent="0.3">
      <c r="A31" s="18">
        <v>45264</v>
      </c>
      <c r="B31" s="19" t="s">
        <v>31</v>
      </c>
      <c r="C31" s="19" t="s">
        <v>57</v>
      </c>
      <c r="D31" s="19" t="s">
        <v>70</v>
      </c>
      <c r="E31" s="19" t="s">
        <v>7</v>
      </c>
      <c r="F31" s="20">
        <v>0.91666666666666663</v>
      </c>
      <c r="G31" s="20">
        <v>0.97916666666666663</v>
      </c>
      <c r="H31" s="27">
        <f>IFERROR(IF(OR(raw[[#This Row],[Ending Time]]="",raw[[#This Row],[Starting Time]]=""),"",IF((raw[[#This Row],[Ending Time]]-raw[[#This Row],[Starting Time]])*24&lt;0,24+(((raw[[#This Row],[Ending Time]]-raw[[#This Row],[Starting Time]])*24)),(raw[[#This Row],[Ending Time]]-raw[[#This Row],[Starting Time]])*24)),"")</f>
        <v>1.5</v>
      </c>
      <c r="I31" s="25" t="str">
        <f>IFERROR(IF(raw[[#This Row],[Date]]="","",TEXT(raw[[#This Row],[Date]],"dddd")),"")</f>
        <v>Monday</v>
      </c>
      <c r="J31" s="27">
        <f>IFERROR(IF(raw[[#This Row],[Day]]="","",IF(OR(raw[[#This Row],[Day]]='Workload Calendar'!$E$4,raw[[#This Row],[Day]]='Workload Calendar'!$F$4),'Workload Calendar'!$H$4,'Workload Calendar'!$G$4)),"")</f>
        <v>18</v>
      </c>
      <c r="K31" s="27">
        <f>IFERROR(IF(raw[[#This Row],[Required hrs]]="","",raw[[#This Row],[Total day hrs]]-SUMIF(raw[Date],raw[[#This Row],[Date]],raw[Required hrs])),"")</f>
        <v>11.000000000000002</v>
      </c>
      <c r="L31" s="26" t="str">
        <f>IFERROR(IF(raw[[#This Row],[Date]]="","","W"&amp;WEEKNUM(raw[[#This Row],[Date]],1)),"")</f>
        <v>W49</v>
      </c>
      <c r="M31" s="29" t="str">
        <f>IFERROR(IF(raw[[#This Row],[Date]]="","",VLOOKUP(MONTH(raw[[#This Row],[Date]]),Sheet1!B:C,2,0)),"")</f>
        <v>Dec</v>
      </c>
      <c r="N31" s="82">
        <f>IF(raw[[#This Row],[Date]]="",0,1)</f>
        <v>1</v>
      </c>
    </row>
    <row r="32" spans="1:14" x14ac:dyDescent="0.3">
      <c r="A32" s="18"/>
      <c r="B32" s="19"/>
      <c r="C32" s="19"/>
      <c r="D32" s="19"/>
      <c r="E32" s="19"/>
      <c r="F32" s="20"/>
      <c r="G32" s="20"/>
      <c r="H32" s="27" t="str">
        <f>IFERROR(IF(OR(raw[[#This Row],[Ending Time]]="",raw[[#This Row],[Starting Time]]=""),"",IF((raw[[#This Row],[Ending Time]]-raw[[#This Row],[Starting Time]])*24&lt;0,24+(((raw[[#This Row],[Ending Time]]-raw[[#This Row],[Starting Time]])*24)),(raw[[#This Row],[Ending Time]]-raw[[#This Row],[Starting Time]])*24)),"")</f>
        <v/>
      </c>
      <c r="I32" s="25" t="str">
        <f>IFERROR(IF(raw[[#This Row],[Date]]="","",TEXT(raw[[#This Row],[Date]],"dddd")),"")</f>
        <v/>
      </c>
      <c r="J32" s="27" t="str">
        <f>IFERROR(IF(raw[[#This Row],[Day]]="","",IF(OR(raw[[#This Row],[Day]]='Workload Calendar'!$E$4,raw[[#This Row],[Day]]='Workload Calendar'!$F$4),'Workload Calendar'!$H$4,'Workload Calendar'!$G$4)),"")</f>
        <v/>
      </c>
      <c r="K32" s="27" t="str">
        <f>IFERROR(IF(raw[[#This Row],[Required hrs]]="","",raw[[#This Row],[Total day hrs]]-SUMIF(raw[Date],raw[[#This Row],[Date]],raw[Required hrs])),"")</f>
        <v/>
      </c>
      <c r="L32" s="26" t="str">
        <f>IFERROR(IF(raw[[#This Row],[Date]]="","","W"&amp;WEEKNUM(raw[[#This Row],[Date]],1)),"")</f>
        <v/>
      </c>
      <c r="M32" s="29" t="str">
        <f>IFERROR(IF(raw[[#This Row],[Date]]="","",VLOOKUP(MONTH(raw[[#This Row],[Date]]),Sheet1!B:C,2,0)),"")</f>
        <v/>
      </c>
      <c r="N32" s="82">
        <f>IF(raw[[#This Row],[Date]]="",0,1)</f>
        <v>0</v>
      </c>
    </row>
    <row r="33" spans="1:14" x14ac:dyDescent="0.3">
      <c r="A33" s="18"/>
      <c r="B33" s="19"/>
      <c r="C33" s="19"/>
      <c r="D33" s="19"/>
      <c r="E33" s="19"/>
      <c r="F33" s="20"/>
      <c r="G33" s="20"/>
      <c r="H33" s="27" t="str">
        <f>IFERROR(IF(OR(raw[[#This Row],[Ending Time]]="",raw[[#This Row],[Starting Time]]=""),"",IF((raw[[#This Row],[Ending Time]]-raw[[#This Row],[Starting Time]])*24&lt;0,24+(((raw[[#This Row],[Ending Time]]-raw[[#This Row],[Starting Time]])*24)),(raw[[#This Row],[Ending Time]]-raw[[#This Row],[Starting Time]])*24)),"")</f>
        <v/>
      </c>
      <c r="I33" s="25" t="str">
        <f>IFERROR(IF(raw[[#This Row],[Date]]="","",TEXT(raw[[#This Row],[Date]],"dddd")),"")</f>
        <v/>
      </c>
      <c r="J33" s="27" t="str">
        <f>IFERROR(IF(raw[[#This Row],[Day]]="","",IF(OR(raw[[#This Row],[Day]]='Workload Calendar'!$E$4,raw[[#This Row],[Day]]='Workload Calendar'!$F$4),'Workload Calendar'!$H$4,'Workload Calendar'!$G$4)),"")</f>
        <v/>
      </c>
      <c r="K33" s="27" t="str">
        <f>IFERROR(IF(raw[[#This Row],[Required hrs]]="","",raw[[#This Row],[Total day hrs]]-SUMIF(raw[Date],raw[[#This Row],[Date]],raw[Required hrs])),"")</f>
        <v/>
      </c>
      <c r="L33" s="26" t="str">
        <f>IFERROR(IF(raw[[#This Row],[Date]]="","","W"&amp;WEEKNUM(raw[[#This Row],[Date]],1)),"")</f>
        <v/>
      </c>
      <c r="M33" s="29" t="str">
        <f>IFERROR(IF(raw[[#This Row],[Date]]="","",VLOOKUP(MONTH(raw[[#This Row],[Date]]),Sheet1!B:C,2,0)),"")</f>
        <v/>
      </c>
      <c r="N33" s="82">
        <f>IF(raw[[#This Row],[Date]]="",0,1)</f>
        <v>0</v>
      </c>
    </row>
    <row r="34" spans="1:14" x14ac:dyDescent="0.3">
      <c r="A34" s="18"/>
      <c r="B34" s="19"/>
      <c r="C34" s="19"/>
      <c r="D34" s="19"/>
      <c r="E34" s="19"/>
      <c r="F34" s="20"/>
      <c r="G34" s="20"/>
      <c r="H34" s="27" t="str">
        <f>IFERROR(IF(OR(raw[[#This Row],[Ending Time]]="",raw[[#This Row],[Starting Time]]=""),"",IF((raw[[#This Row],[Ending Time]]-raw[[#This Row],[Starting Time]])*24&lt;0,24+(((raw[[#This Row],[Ending Time]]-raw[[#This Row],[Starting Time]])*24)),(raw[[#This Row],[Ending Time]]-raw[[#This Row],[Starting Time]])*24)),"")</f>
        <v/>
      </c>
      <c r="I34" s="25" t="str">
        <f>IFERROR(IF(raw[[#This Row],[Date]]="","",TEXT(raw[[#This Row],[Date]],"dddd")),"")</f>
        <v/>
      </c>
      <c r="J34" s="27" t="str">
        <f>IFERROR(IF(raw[[#This Row],[Day]]="","",IF(OR(raw[[#This Row],[Day]]='Workload Calendar'!$E$4,raw[[#This Row],[Day]]='Workload Calendar'!$F$4),'Workload Calendar'!$H$4,'Workload Calendar'!$G$4)),"")</f>
        <v/>
      </c>
      <c r="K34" s="27" t="str">
        <f>IFERROR(IF(raw[[#This Row],[Required hrs]]="","",raw[[#This Row],[Total day hrs]]-SUMIF(raw[Date],raw[[#This Row],[Date]],raw[Required hrs])),"")</f>
        <v/>
      </c>
      <c r="L34" s="26" t="str">
        <f>IFERROR(IF(raw[[#This Row],[Date]]="","","W"&amp;WEEKNUM(raw[[#This Row],[Date]],1)),"")</f>
        <v/>
      </c>
      <c r="M34" s="29" t="str">
        <f>IFERROR(IF(raw[[#This Row],[Date]]="","",VLOOKUP(MONTH(raw[[#This Row],[Date]]),Sheet1!B:C,2,0)),"")</f>
        <v/>
      </c>
      <c r="N34" s="82">
        <f>IF(raw[[#This Row],[Date]]="",0,1)</f>
        <v>0</v>
      </c>
    </row>
    <row r="35" spans="1:14" x14ac:dyDescent="0.3">
      <c r="A35" s="18"/>
      <c r="B35" s="19"/>
      <c r="C35" s="19"/>
      <c r="D35" s="19"/>
      <c r="E35" s="19"/>
      <c r="F35" s="20"/>
      <c r="G35" s="20"/>
      <c r="H35" s="27" t="str">
        <f>IFERROR(IF(OR(raw[[#This Row],[Ending Time]]="",raw[[#This Row],[Starting Time]]=""),"",IF((raw[[#This Row],[Ending Time]]-raw[[#This Row],[Starting Time]])*24&lt;0,24+(((raw[[#This Row],[Ending Time]]-raw[[#This Row],[Starting Time]])*24)),(raw[[#This Row],[Ending Time]]-raw[[#This Row],[Starting Time]])*24)),"")</f>
        <v/>
      </c>
      <c r="I35" s="25" t="str">
        <f>IFERROR(IF(raw[[#This Row],[Date]]="","",TEXT(raw[[#This Row],[Date]],"dddd")),"")</f>
        <v/>
      </c>
      <c r="J35" s="27" t="str">
        <f>IFERROR(IF(raw[[#This Row],[Day]]="","",IF(OR(raw[[#This Row],[Day]]='Workload Calendar'!$E$4,raw[[#This Row],[Day]]='Workload Calendar'!$F$4),'Workload Calendar'!$H$4,'Workload Calendar'!$G$4)),"")</f>
        <v/>
      </c>
      <c r="K35" s="27" t="str">
        <f>IFERROR(IF(raw[[#This Row],[Required hrs]]="","",raw[[#This Row],[Total day hrs]]-SUMIF(raw[Date],raw[[#This Row],[Date]],raw[Required hrs])),"")</f>
        <v/>
      </c>
      <c r="L35" s="26" t="str">
        <f>IFERROR(IF(raw[[#This Row],[Date]]="","","W"&amp;WEEKNUM(raw[[#This Row],[Date]],1)),"")</f>
        <v/>
      </c>
      <c r="M35" s="29" t="str">
        <f>IFERROR(IF(raw[[#This Row],[Date]]="","",VLOOKUP(MONTH(raw[[#This Row],[Date]]),Sheet1!B:C,2,0)),"")</f>
        <v/>
      </c>
      <c r="N35" s="82">
        <f>IF(raw[[#This Row],[Date]]="",0,1)</f>
        <v>0</v>
      </c>
    </row>
    <row r="36" spans="1:14" x14ac:dyDescent="0.3">
      <c r="A36" s="18"/>
      <c r="B36" s="19"/>
      <c r="C36" s="19"/>
      <c r="D36" s="19"/>
      <c r="E36" s="19"/>
      <c r="F36" s="20"/>
      <c r="G36" s="20"/>
      <c r="H36" s="27" t="str">
        <f>IFERROR(IF(OR(raw[[#This Row],[Ending Time]]="",raw[[#This Row],[Starting Time]]=""),"",IF((raw[[#This Row],[Ending Time]]-raw[[#This Row],[Starting Time]])*24&lt;0,24+(((raw[[#This Row],[Ending Time]]-raw[[#This Row],[Starting Time]])*24)),(raw[[#This Row],[Ending Time]]-raw[[#This Row],[Starting Time]])*24)),"")</f>
        <v/>
      </c>
      <c r="I36" s="25" t="str">
        <f>IFERROR(IF(raw[[#This Row],[Date]]="","",TEXT(raw[[#This Row],[Date]],"dddd")),"")</f>
        <v/>
      </c>
      <c r="J36" s="27" t="str">
        <f>IFERROR(IF(raw[[#This Row],[Day]]="","",IF(OR(raw[[#This Row],[Day]]='Workload Calendar'!$E$4,raw[[#This Row],[Day]]='Workload Calendar'!$F$4),'Workload Calendar'!$H$4,'Workload Calendar'!$G$4)),"")</f>
        <v/>
      </c>
      <c r="K36" s="27" t="str">
        <f>IFERROR(IF(raw[[#This Row],[Required hrs]]="","",raw[[#This Row],[Total day hrs]]-SUMIF(raw[Date],raw[[#This Row],[Date]],raw[Required hrs])),"")</f>
        <v/>
      </c>
      <c r="L36" s="26" t="str">
        <f>IFERROR(IF(raw[[#This Row],[Date]]="","","W"&amp;WEEKNUM(raw[[#This Row],[Date]],1)),"")</f>
        <v/>
      </c>
      <c r="M36" s="29" t="str">
        <f>IFERROR(IF(raw[[#This Row],[Date]]="","",VLOOKUP(MONTH(raw[[#This Row],[Date]]),Sheet1!B:C,2,0)),"")</f>
        <v/>
      </c>
      <c r="N36" s="82">
        <f>IF(raw[[#This Row],[Date]]="",0,1)</f>
        <v>0</v>
      </c>
    </row>
    <row r="37" spans="1:14" x14ac:dyDescent="0.3">
      <c r="A37" s="18"/>
      <c r="B37" s="19"/>
      <c r="C37" s="19"/>
      <c r="D37" s="19"/>
      <c r="E37" s="19"/>
      <c r="F37" s="20"/>
      <c r="G37" s="20"/>
      <c r="H37" s="27" t="str">
        <f>IFERROR(IF(OR(raw[[#This Row],[Ending Time]]="",raw[[#This Row],[Starting Time]]=""),"",IF((raw[[#This Row],[Ending Time]]-raw[[#This Row],[Starting Time]])*24&lt;0,24+(((raw[[#This Row],[Ending Time]]-raw[[#This Row],[Starting Time]])*24)),(raw[[#This Row],[Ending Time]]-raw[[#This Row],[Starting Time]])*24)),"")</f>
        <v/>
      </c>
      <c r="I37" s="25" t="str">
        <f>IFERROR(IF(raw[[#This Row],[Date]]="","",TEXT(raw[[#This Row],[Date]],"dddd")),"")</f>
        <v/>
      </c>
      <c r="J37" s="27" t="str">
        <f>IFERROR(IF(raw[[#This Row],[Day]]="","",IF(OR(raw[[#This Row],[Day]]='Workload Calendar'!$E$4,raw[[#This Row],[Day]]='Workload Calendar'!$F$4),'Workload Calendar'!$H$4,'Workload Calendar'!$G$4)),"")</f>
        <v/>
      </c>
      <c r="K37" s="27" t="str">
        <f>IFERROR(IF(raw[[#This Row],[Required hrs]]="","",raw[[#This Row],[Total day hrs]]-SUMIF(raw[Date],raw[[#This Row],[Date]],raw[Required hrs])),"")</f>
        <v/>
      </c>
      <c r="L37" s="26" t="str">
        <f>IFERROR(IF(raw[[#This Row],[Date]]="","","W"&amp;WEEKNUM(raw[[#This Row],[Date]],1)),"")</f>
        <v/>
      </c>
      <c r="M37" s="29" t="str">
        <f>IFERROR(IF(raw[[#This Row],[Date]]="","",VLOOKUP(MONTH(raw[[#This Row],[Date]]),Sheet1!B:C,2,0)),"")</f>
        <v/>
      </c>
      <c r="N37" s="82">
        <f>IF(raw[[#This Row],[Date]]="",0,1)</f>
        <v>0</v>
      </c>
    </row>
    <row r="38" spans="1:14" x14ac:dyDescent="0.3">
      <c r="A38" s="18"/>
      <c r="B38" s="19"/>
      <c r="C38" s="19"/>
      <c r="D38" s="19"/>
      <c r="E38" s="19"/>
      <c r="F38" s="20"/>
      <c r="G38" s="20"/>
      <c r="H38" s="27" t="str">
        <f>IFERROR(IF(OR(raw[[#This Row],[Ending Time]]="",raw[[#This Row],[Starting Time]]=""),"",IF((raw[[#This Row],[Ending Time]]-raw[[#This Row],[Starting Time]])*24&lt;0,24+(((raw[[#This Row],[Ending Time]]-raw[[#This Row],[Starting Time]])*24)),(raw[[#This Row],[Ending Time]]-raw[[#This Row],[Starting Time]])*24)),"")</f>
        <v/>
      </c>
      <c r="I38" s="25" t="str">
        <f>IFERROR(IF(raw[[#This Row],[Date]]="","",TEXT(raw[[#This Row],[Date]],"dddd")),"")</f>
        <v/>
      </c>
      <c r="J38" s="27" t="str">
        <f>IFERROR(IF(raw[[#This Row],[Day]]="","",IF(OR(raw[[#This Row],[Day]]='Workload Calendar'!$E$4,raw[[#This Row],[Day]]='Workload Calendar'!$F$4),'Workload Calendar'!$H$4,'Workload Calendar'!$G$4)),"")</f>
        <v/>
      </c>
      <c r="K38" s="27" t="str">
        <f>IFERROR(IF(raw[[#This Row],[Required hrs]]="","",raw[[#This Row],[Total day hrs]]-SUMIF(raw[Date],raw[[#This Row],[Date]],raw[Required hrs])),"")</f>
        <v/>
      </c>
      <c r="L38" s="26" t="str">
        <f>IFERROR(IF(raw[[#This Row],[Date]]="","","W"&amp;WEEKNUM(raw[[#This Row],[Date]],1)),"")</f>
        <v/>
      </c>
      <c r="M38" s="29" t="str">
        <f>IFERROR(IF(raw[[#This Row],[Date]]="","",VLOOKUP(MONTH(raw[[#This Row],[Date]]),Sheet1!B:C,2,0)),"")</f>
        <v/>
      </c>
      <c r="N38" s="82">
        <f>IF(raw[[#This Row],[Date]]="",0,1)</f>
        <v>0</v>
      </c>
    </row>
    <row r="39" spans="1:14" x14ac:dyDescent="0.3">
      <c r="A39" s="18"/>
      <c r="B39" s="19"/>
      <c r="C39" s="19"/>
      <c r="D39" s="19"/>
      <c r="E39" s="19"/>
      <c r="F39" s="20"/>
      <c r="G39" s="20"/>
      <c r="H39" s="27" t="str">
        <f>IFERROR(IF(OR(raw[[#This Row],[Ending Time]]="",raw[[#This Row],[Starting Time]]=""),"",IF((raw[[#This Row],[Ending Time]]-raw[[#This Row],[Starting Time]])*24&lt;0,24+(((raw[[#This Row],[Ending Time]]-raw[[#This Row],[Starting Time]])*24)),(raw[[#This Row],[Ending Time]]-raw[[#This Row],[Starting Time]])*24)),"")</f>
        <v/>
      </c>
      <c r="I39" s="25" t="str">
        <f>IFERROR(IF(raw[[#This Row],[Date]]="","",TEXT(raw[[#This Row],[Date]],"dddd")),"")</f>
        <v/>
      </c>
      <c r="J39" s="27" t="str">
        <f>IFERROR(IF(raw[[#This Row],[Day]]="","",IF(OR(raw[[#This Row],[Day]]='Workload Calendar'!$E$4,raw[[#This Row],[Day]]='Workload Calendar'!$F$4),'Workload Calendar'!$H$4,'Workload Calendar'!$G$4)),"")</f>
        <v/>
      </c>
      <c r="K39" s="27" t="str">
        <f>IFERROR(IF(raw[[#This Row],[Required hrs]]="","",raw[[#This Row],[Total day hrs]]-SUMIF(raw[Date],raw[[#This Row],[Date]],raw[Required hrs])),"")</f>
        <v/>
      </c>
      <c r="L39" s="26" t="str">
        <f>IFERROR(IF(raw[[#This Row],[Date]]="","","W"&amp;WEEKNUM(raw[[#This Row],[Date]],1)),"")</f>
        <v/>
      </c>
      <c r="M39" s="29" t="str">
        <f>IFERROR(IF(raw[[#This Row],[Date]]="","",VLOOKUP(MONTH(raw[[#This Row],[Date]]),Sheet1!B:C,2,0)),"")</f>
        <v/>
      </c>
      <c r="N39" s="82">
        <f>IF(raw[[#This Row],[Date]]="",0,1)</f>
        <v>0</v>
      </c>
    </row>
    <row r="40" spans="1:14" x14ac:dyDescent="0.3">
      <c r="A40" s="18"/>
      <c r="B40" s="19"/>
      <c r="C40" s="19"/>
      <c r="D40" s="19"/>
      <c r="E40" s="19"/>
      <c r="F40" s="20"/>
      <c r="G40" s="20"/>
      <c r="H40" s="27" t="str">
        <f>IFERROR(IF(OR(raw[[#This Row],[Ending Time]]="",raw[[#This Row],[Starting Time]]=""),"",IF((raw[[#This Row],[Ending Time]]-raw[[#This Row],[Starting Time]])*24&lt;0,24+(((raw[[#This Row],[Ending Time]]-raw[[#This Row],[Starting Time]])*24)),(raw[[#This Row],[Ending Time]]-raw[[#This Row],[Starting Time]])*24)),"")</f>
        <v/>
      </c>
      <c r="I40" s="25" t="str">
        <f>IFERROR(IF(raw[[#This Row],[Date]]="","",TEXT(raw[[#This Row],[Date]],"dddd")),"")</f>
        <v/>
      </c>
      <c r="J40" s="27" t="str">
        <f>IFERROR(IF(raw[[#This Row],[Day]]="","",IF(OR(raw[[#This Row],[Day]]='Workload Calendar'!$E$4,raw[[#This Row],[Day]]='Workload Calendar'!$F$4),'Workload Calendar'!$H$4,'Workload Calendar'!$G$4)),"")</f>
        <v/>
      </c>
      <c r="K40" s="27" t="str">
        <f>IFERROR(IF(raw[[#This Row],[Required hrs]]="","",raw[[#This Row],[Total day hrs]]-SUMIF(raw[Date],raw[[#This Row],[Date]],raw[Required hrs])),"")</f>
        <v/>
      </c>
      <c r="L40" s="26" t="str">
        <f>IFERROR(IF(raw[[#This Row],[Date]]="","","W"&amp;WEEKNUM(raw[[#This Row],[Date]],1)),"")</f>
        <v/>
      </c>
      <c r="M40" s="29" t="str">
        <f>IFERROR(IF(raw[[#This Row],[Date]]="","",VLOOKUP(MONTH(raw[[#This Row],[Date]]),Sheet1!B:C,2,0)),"")</f>
        <v/>
      </c>
      <c r="N40" s="82">
        <f>IF(raw[[#This Row],[Date]]="",0,1)</f>
        <v>0</v>
      </c>
    </row>
    <row r="41" spans="1:14" x14ac:dyDescent="0.3">
      <c r="A41" s="18"/>
      <c r="B41" s="19"/>
      <c r="C41" s="19"/>
      <c r="D41" s="19"/>
      <c r="E41" s="19"/>
      <c r="F41" s="20"/>
      <c r="G41" s="20"/>
      <c r="H41" s="27" t="str">
        <f>IFERROR(IF(OR(raw[[#This Row],[Ending Time]]="",raw[[#This Row],[Starting Time]]=""),"",IF((raw[[#This Row],[Ending Time]]-raw[[#This Row],[Starting Time]])*24&lt;0,24+(((raw[[#This Row],[Ending Time]]-raw[[#This Row],[Starting Time]])*24)),(raw[[#This Row],[Ending Time]]-raw[[#This Row],[Starting Time]])*24)),"")</f>
        <v/>
      </c>
      <c r="I41" s="25" t="str">
        <f>IFERROR(IF(raw[[#This Row],[Date]]="","",TEXT(raw[[#This Row],[Date]],"dddd")),"")</f>
        <v/>
      </c>
      <c r="J41" s="27" t="str">
        <f>IFERROR(IF(raw[[#This Row],[Day]]="","",IF(OR(raw[[#This Row],[Day]]='Workload Calendar'!$E$4,raw[[#This Row],[Day]]='Workload Calendar'!$F$4),'Workload Calendar'!$H$4,'Workload Calendar'!$G$4)),"")</f>
        <v/>
      </c>
      <c r="K41" s="27" t="str">
        <f>IFERROR(IF(raw[[#This Row],[Required hrs]]="","",raw[[#This Row],[Total day hrs]]-SUMIF(raw[Date],raw[[#This Row],[Date]],raw[Required hrs])),"")</f>
        <v/>
      </c>
      <c r="L41" s="26" t="str">
        <f>IFERROR(IF(raw[[#This Row],[Date]]="","","W"&amp;WEEKNUM(raw[[#This Row],[Date]],1)),"")</f>
        <v/>
      </c>
      <c r="M41" s="29" t="str">
        <f>IFERROR(IF(raw[[#This Row],[Date]]="","",VLOOKUP(MONTH(raw[[#This Row],[Date]]),Sheet1!B:C,2,0)),"")</f>
        <v/>
      </c>
      <c r="N41" s="82">
        <f>IF(raw[[#This Row],[Date]]="",0,1)</f>
        <v>0</v>
      </c>
    </row>
    <row r="42" spans="1:14" x14ac:dyDescent="0.3">
      <c r="A42" s="18"/>
      <c r="B42" s="19"/>
      <c r="C42" s="19"/>
      <c r="D42" s="19"/>
      <c r="E42" s="19"/>
      <c r="F42" s="20"/>
      <c r="G42" s="20"/>
      <c r="H42" s="27" t="str">
        <f>IFERROR(IF(OR(raw[[#This Row],[Ending Time]]="",raw[[#This Row],[Starting Time]]=""),"",IF((raw[[#This Row],[Ending Time]]-raw[[#This Row],[Starting Time]])*24&lt;0,24+(((raw[[#This Row],[Ending Time]]-raw[[#This Row],[Starting Time]])*24)),(raw[[#This Row],[Ending Time]]-raw[[#This Row],[Starting Time]])*24)),"")</f>
        <v/>
      </c>
      <c r="I42" s="25" t="str">
        <f>IFERROR(IF(raw[[#This Row],[Date]]="","",TEXT(raw[[#This Row],[Date]],"dddd")),"")</f>
        <v/>
      </c>
      <c r="J42" s="27" t="str">
        <f>IFERROR(IF(raw[[#This Row],[Day]]="","",IF(OR(raw[[#This Row],[Day]]='Workload Calendar'!$E$4,raw[[#This Row],[Day]]='Workload Calendar'!$F$4),'Workload Calendar'!$H$4,'Workload Calendar'!$G$4)),"")</f>
        <v/>
      </c>
      <c r="K42" s="27" t="str">
        <f>IFERROR(IF(raw[[#This Row],[Required hrs]]="","",raw[[#This Row],[Total day hrs]]-SUMIF(raw[Date],raw[[#This Row],[Date]],raw[Required hrs])),"")</f>
        <v/>
      </c>
      <c r="L42" s="26" t="str">
        <f>IFERROR(IF(raw[[#This Row],[Date]]="","","W"&amp;WEEKNUM(raw[[#This Row],[Date]],1)),"")</f>
        <v/>
      </c>
      <c r="M42" s="29" t="str">
        <f>IFERROR(IF(raw[[#This Row],[Date]]="","",VLOOKUP(MONTH(raw[[#This Row],[Date]]),Sheet1!B:C,2,0)),"")</f>
        <v/>
      </c>
      <c r="N42" s="82">
        <f>IF(raw[[#This Row],[Date]]="",0,1)</f>
        <v>0</v>
      </c>
    </row>
    <row r="43" spans="1:14" x14ac:dyDescent="0.3">
      <c r="A43" s="18"/>
      <c r="B43" s="19"/>
      <c r="C43" s="19"/>
      <c r="D43" s="19"/>
      <c r="E43" s="19"/>
      <c r="F43" s="20"/>
      <c r="G43" s="20"/>
      <c r="H43" s="27" t="str">
        <f>IFERROR(IF(OR(raw[[#This Row],[Ending Time]]="",raw[[#This Row],[Starting Time]]=""),"",IF((raw[[#This Row],[Ending Time]]-raw[[#This Row],[Starting Time]])*24&lt;0,24+(((raw[[#This Row],[Ending Time]]-raw[[#This Row],[Starting Time]])*24)),(raw[[#This Row],[Ending Time]]-raw[[#This Row],[Starting Time]])*24)),"")</f>
        <v/>
      </c>
      <c r="I43" s="25" t="str">
        <f>IFERROR(IF(raw[[#This Row],[Date]]="","",TEXT(raw[[#This Row],[Date]],"dddd")),"")</f>
        <v/>
      </c>
      <c r="J43" s="27" t="str">
        <f>IFERROR(IF(raw[[#This Row],[Day]]="","",IF(OR(raw[[#This Row],[Day]]='Workload Calendar'!$E$4,raw[[#This Row],[Day]]='Workload Calendar'!$F$4),'Workload Calendar'!$H$4,'Workload Calendar'!$G$4)),"")</f>
        <v/>
      </c>
      <c r="K43" s="27" t="str">
        <f>IFERROR(IF(raw[[#This Row],[Required hrs]]="","",raw[[#This Row],[Total day hrs]]-SUMIF(raw[Date],raw[[#This Row],[Date]],raw[Required hrs])),"")</f>
        <v/>
      </c>
      <c r="L43" s="26" t="str">
        <f>IFERROR(IF(raw[[#This Row],[Date]]="","","W"&amp;WEEKNUM(raw[[#This Row],[Date]],1)),"")</f>
        <v/>
      </c>
      <c r="M43" s="29" t="str">
        <f>IFERROR(IF(raw[[#This Row],[Date]]="","",VLOOKUP(MONTH(raw[[#This Row],[Date]]),Sheet1!B:C,2,0)),"")</f>
        <v/>
      </c>
      <c r="N43" s="82">
        <f>IF(raw[[#This Row],[Date]]="",0,1)</f>
        <v>0</v>
      </c>
    </row>
    <row r="44" spans="1:14" x14ac:dyDescent="0.3">
      <c r="A44" s="18"/>
      <c r="B44" s="19"/>
      <c r="C44" s="19"/>
      <c r="D44" s="19"/>
      <c r="E44" s="19"/>
      <c r="F44" s="20"/>
      <c r="G44" s="20"/>
      <c r="H44" s="27" t="str">
        <f>IFERROR(IF(OR(raw[[#This Row],[Ending Time]]="",raw[[#This Row],[Starting Time]]=""),"",IF((raw[[#This Row],[Ending Time]]-raw[[#This Row],[Starting Time]])*24&lt;0,24+(((raw[[#This Row],[Ending Time]]-raw[[#This Row],[Starting Time]])*24)),(raw[[#This Row],[Ending Time]]-raw[[#This Row],[Starting Time]])*24)),"")</f>
        <v/>
      </c>
      <c r="I44" s="25" t="str">
        <f>IFERROR(IF(raw[[#This Row],[Date]]="","",TEXT(raw[[#This Row],[Date]],"dddd")),"")</f>
        <v/>
      </c>
      <c r="J44" s="27" t="str">
        <f>IFERROR(IF(raw[[#This Row],[Day]]="","",IF(OR(raw[[#This Row],[Day]]='Workload Calendar'!$E$4,raw[[#This Row],[Day]]='Workload Calendar'!$F$4),'Workload Calendar'!$H$4,'Workload Calendar'!$G$4)),"")</f>
        <v/>
      </c>
      <c r="K44" s="27" t="str">
        <f>IFERROR(IF(raw[[#This Row],[Required hrs]]="","",raw[[#This Row],[Total day hrs]]-SUMIF(raw[Date],raw[[#This Row],[Date]],raw[Required hrs])),"")</f>
        <v/>
      </c>
      <c r="L44" s="26" t="str">
        <f>IFERROR(IF(raw[[#This Row],[Date]]="","","W"&amp;WEEKNUM(raw[[#This Row],[Date]],1)),"")</f>
        <v/>
      </c>
      <c r="M44" s="29" t="str">
        <f>IFERROR(IF(raw[[#This Row],[Date]]="","",VLOOKUP(MONTH(raw[[#This Row],[Date]]),Sheet1!B:C,2,0)),"")</f>
        <v/>
      </c>
      <c r="N44" s="82">
        <f>IF(raw[[#This Row],[Date]]="",0,1)</f>
        <v>0</v>
      </c>
    </row>
    <row r="45" spans="1:14" x14ac:dyDescent="0.3">
      <c r="A45" s="18"/>
      <c r="B45" s="19"/>
      <c r="C45" s="19"/>
      <c r="D45" s="19"/>
      <c r="E45" s="19"/>
      <c r="F45" s="20"/>
      <c r="G45" s="20"/>
      <c r="H45" s="27" t="str">
        <f>IFERROR(IF(OR(raw[[#This Row],[Ending Time]]="",raw[[#This Row],[Starting Time]]=""),"",IF((raw[[#This Row],[Ending Time]]-raw[[#This Row],[Starting Time]])*24&lt;0,24+(((raw[[#This Row],[Ending Time]]-raw[[#This Row],[Starting Time]])*24)),(raw[[#This Row],[Ending Time]]-raw[[#This Row],[Starting Time]])*24)),"")</f>
        <v/>
      </c>
      <c r="I45" s="25" t="str">
        <f>IFERROR(IF(raw[[#This Row],[Date]]="","",TEXT(raw[[#This Row],[Date]],"dddd")),"")</f>
        <v/>
      </c>
      <c r="J45" s="27" t="str">
        <f>IFERROR(IF(raw[[#This Row],[Day]]="","",IF(OR(raw[[#This Row],[Day]]='Workload Calendar'!$E$4,raw[[#This Row],[Day]]='Workload Calendar'!$F$4),'Workload Calendar'!$H$4,'Workload Calendar'!$G$4)),"")</f>
        <v/>
      </c>
      <c r="K45" s="27" t="str">
        <f>IFERROR(IF(raw[[#This Row],[Required hrs]]="","",raw[[#This Row],[Total day hrs]]-SUMIF(raw[Date],raw[[#This Row],[Date]],raw[Required hrs])),"")</f>
        <v/>
      </c>
      <c r="L45" s="26" t="str">
        <f>IFERROR(IF(raw[[#This Row],[Date]]="","","W"&amp;WEEKNUM(raw[[#This Row],[Date]],1)),"")</f>
        <v/>
      </c>
      <c r="M45" s="29" t="str">
        <f>IFERROR(IF(raw[[#This Row],[Date]]="","",VLOOKUP(MONTH(raw[[#This Row],[Date]]),Sheet1!B:C,2,0)),"")</f>
        <v/>
      </c>
      <c r="N45" s="82">
        <f>IF(raw[[#This Row],[Date]]="",0,1)</f>
        <v>0</v>
      </c>
    </row>
    <row r="46" spans="1:14" x14ac:dyDescent="0.3">
      <c r="A46" s="18"/>
      <c r="B46" s="19"/>
      <c r="C46" s="19"/>
      <c r="D46" s="19"/>
      <c r="E46" s="19"/>
      <c r="F46" s="20"/>
      <c r="G46" s="20"/>
      <c r="H46" s="27" t="str">
        <f>IFERROR(IF(OR(raw[[#This Row],[Ending Time]]="",raw[[#This Row],[Starting Time]]=""),"",IF((raw[[#This Row],[Ending Time]]-raw[[#This Row],[Starting Time]])*24&lt;0,24+(((raw[[#This Row],[Ending Time]]-raw[[#This Row],[Starting Time]])*24)),(raw[[#This Row],[Ending Time]]-raw[[#This Row],[Starting Time]])*24)),"")</f>
        <v/>
      </c>
      <c r="I46" s="25" t="str">
        <f>IFERROR(IF(raw[[#This Row],[Date]]="","",TEXT(raw[[#This Row],[Date]],"dddd")),"")</f>
        <v/>
      </c>
      <c r="J46" s="27" t="str">
        <f>IFERROR(IF(raw[[#This Row],[Day]]="","",IF(OR(raw[[#This Row],[Day]]='Workload Calendar'!$E$4,raw[[#This Row],[Day]]='Workload Calendar'!$F$4),'Workload Calendar'!$H$4,'Workload Calendar'!$G$4)),"")</f>
        <v/>
      </c>
      <c r="K46" s="27" t="str">
        <f>IFERROR(IF(raw[[#This Row],[Required hrs]]="","",raw[[#This Row],[Total day hrs]]-SUMIF(raw[Date],raw[[#This Row],[Date]],raw[Required hrs])),"")</f>
        <v/>
      </c>
      <c r="L46" s="26" t="str">
        <f>IFERROR(IF(raw[[#This Row],[Date]]="","","W"&amp;WEEKNUM(raw[[#This Row],[Date]],1)),"")</f>
        <v/>
      </c>
      <c r="M46" s="29" t="str">
        <f>IFERROR(IF(raw[[#This Row],[Date]]="","",VLOOKUP(MONTH(raw[[#This Row],[Date]]),Sheet1!B:C,2,0)),"")</f>
        <v/>
      </c>
      <c r="N46" s="82">
        <f>IF(raw[[#This Row],[Date]]="",0,1)</f>
        <v>0</v>
      </c>
    </row>
    <row r="47" spans="1:14" x14ac:dyDescent="0.3">
      <c r="A47" s="18"/>
      <c r="B47" s="19"/>
      <c r="C47" s="19"/>
      <c r="D47" s="19"/>
      <c r="E47" s="19"/>
      <c r="F47" s="20"/>
      <c r="G47" s="20"/>
      <c r="H47" s="27" t="str">
        <f>IFERROR(IF(OR(raw[[#This Row],[Ending Time]]="",raw[[#This Row],[Starting Time]]=""),"",IF((raw[[#This Row],[Ending Time]]-raw[[#This Row],[Starting Time]])*24&lt;0,24+(((raw[[#This Row],[Ending Time]]-raw[[#This Row],[Starting Time]])*24)),(raw[[#This Row],[Ending Time]]-raw[[#This Row],[Starting Time]])*24)),"")</f>
        <v/>
      </c>
      <c r="I47" s="25" t="str">
        <f>IFERROR(IF(raw[[#This Row],[Date]]="","",TEXT(raw[[#This Row],[Date]],"dddd")),"")</f>
        <v/>
      </c>
      <c r="J47" s="27" t="str">
        <f>IFERROR(IF(raw[[#This Row],[Day]]="","",IF(OR(raw[[#This Row],[Day]]='Workload Calendar'!$E$4,raw[[#This Row],[Day]]='Workload Calendar'!$F$4),'Workload Calendar'!$H$4,'Workload Calendar'!$G$4)),"")</f>
        <v/>
      </c>
      <c r="K47" s="27" t="str">
        <f>IFERROR(IF(raw[[#This Row],[Required hrs]]="","",raw[[#This Row],[Total day hrs]]-SUMIF(raw[Date],raw[[#This Row],[Date]],raw[Required hrs])),"")</f>
        <v/>
      </c>
      <c r="L47" s="26" t="str">
        <f>IFERROR(IF(raw[[#This Row],[Date]]="","","W"&amp;WEEKNUM(raw[[#This Row],[Date]],1)),"")</f>
        <v/>
      </c>
      <c r="M47" s="29" t="str">
        <f>IFERROR(IF(raw[[#This Row],[Date]]="","",VLOOKUP(MONTH(raw[[#This Row],[Date]]),Sheet1!B:C,2,0)),"")</f>
        <v/>
      </c>
      <c r="N47" s="82">
        <f>IF(raw[[#This Row],[Date]]="",0,1)</f>
        <v>0</v>
      </c>
    </row>
    <row r="48" spans="1:14" x14ac:dyDescent="0.3">
      <c r="A48" s="18"/>
      <c r="B48" s="19"/>
      <c r="C48" s="19"/>
      <c r="D48" s="19"/>
      <c r="E48" s="19"/>
      <c r="F48" s="20"/>
      <c r="G48" s="20"/>
      <c r="H48" s="27" t="str">
        <f>IFERROR(IF(OR(raw[[#This Row],[Ending Time]]="",raw[[#This Row],[Starting Time]]=""),"",IF((raw[[#This Row],[Ending Time]]-raw[[#This Row],[Starting Time]])*24&lt;0,24+(((raw[[#This Row],[Ending Time]]-raw[[#This Row],[Starting Time]])*24)),(raw[[#This Row],[Ending Time]]-raw[[#This Row],[Starting Time]])*24)),"")</f>
        <v/>
      </c>
      <c r="I48" s="25" t="str">
        <f>IFERROR(IF(raw[[#This Row],[Date]]="","",TEXT(raw[[#This Row],[Date]],"dddd")),"")</f>
        <v/>
      </c>
      <c r="J48" s="27" t="str">
        <f>IFERROR(IF(raw[[#This Row],[Day]]="","",IF(OR(raw[[#This Row],[Day]]='Workload Calendar'!$E$4,raw[[#This Row],[Day]]='Workload Calendar'!$F$4),'Workload Calendar'!$H$4,'Workload Calendar'!$G$4)),"")</f>
        <v/>
      </c>
      <c r="K48" s="27" t="str">
        <f>IFERROR(IF(raw[[#This Row],[Required hrs]]="","",raw[[#This Row],[Total day hrs]]-SUMIF(raw[Date],raw[[#This Row],[Date]],raw[Required hrs])),"")</f>
        <v/>
      </c>
      <c r="L48" s="26" t="str">
        <f>IFERROR(IF(raw[[#This Row],[Date]]="","","W"&amp;WEEKNUM(raw[[#This Row],[Date]],1)),"")</f>
        <v/>
      </c>
      <c r="M48" s="29" t="str">
        <f>IFERROR(IF(raw[[#This Row],[Date]]="","",VLOOKUP(MONTH(raw[[#This Row],[Date]]),Sheet1!B:C,2,0)),"")</f>
        <v/>
      </c>
      <c r="N48" s="82">
        <f>IF(raw[[#This Row],[Date]]="",0,1)</f>
        <v>0</v>
      </c>
    </row>
    <row r="49" spans="1:14" x14ac:dyDescent="0.3">
      <c r="A49" s="18"/>
      <c r="B49" s="19"/>
      <c r="C49" s="19"/>
      <c r="D49" s="19"/>
      <c r="E49" s="19"/>
      <c r="F49" s="20"/>
      <c r="G49" s="20"/>
      <c r="H49" s="27" t="str">
        <f>IFERROR(IF(OR(raw[[#This Row],[Ending Time]]="",raw[[#This Row],[Starting Time]]=""),"",IF((raw[[#This Row],[Ending Time]]-raw[[#This Row],[Starting Time]])*24&lt;0,24+(((raw[[#This Row],[Ending Time]]-raw[[#This Row],[Starting Time]])*24)),(raw[[#This Row],[Ending Time]]-raw[[#This Row],[Starting Time]])*24)),"")</f>
        <v/>
      </c>
      <c r="I49" s="25" t="str">
        <f>IFERROR(IF(raw[[#This Row],[Date]]="","",TEXT(raw[[#This Row],[Date]],"dddd")),"")</f>
        <v/>
      </c>
      <c r="J49" s="27" t="str">
        <f>IFERROR(IF(raw[[#This Row],[Day]]="","",IF(OR(raw[[#This Row],[Day]]='Workload Calendar'!$E$4,raw[[#This Row],[Day]]='Workload Calendar'!$F$4),'Workload Calendar'!$H$4,'Workload Calendar'!$G$4)),"")</f>
        <v/>
      </c>
      <c r="K49" s="27" t="str">
        <f>IFERROR(IF(raw[[#This Row],[Required hrs]]="","",raw[[#This Row],[Total day hrs]]-SUMIF(raw[Date],raw[[#This Row],[Date]],raw[Required hrs])),"")</f>
        <v/>
      </c>
      <c r="L49" s="26" t="str">
        <f>IFERROR(IF(raw[[#This Row],[Date]]="","","W"&amp;WEEKNUM(raw[[#This Row],[Date]],1)),"")</f>
        <v/>
      </c>
      <c r="M49" s="29" t="str">
        <f>IFERROR(IF(raw[[#This Row],[Date]]="","",VLOOKUP(MONTH(raw[[#This Row],[Date]]),Sheet1!B:C,2,0)),"")</f>
        <v/>
      </c>
      <c r="N49" s="82">
        <f>IF(raw[[#This Row],[Date]]="",0,1)</f>
        <v>0</v>
      </c>
    </row>
    <row r="50" spans="1:14" x14ac:dyDescent="0.3">
      <c r="A50" s="18"/>
      <c r="B50" s="19"/>
      <c r="C50" s="19"/>
      <c r="D50" s="19"/>
      <c r="E50" s="19"/>
      <c r="F50" s="20"/>
      <c r="G50" s="20"/>
      <c r="H50" s="27" t="str">
        <f>IFERROR(IF(OR(raw[[#This Row],[Ending Time]]="",raw[[#This Row],[Starting Time]]=""),"",IF((raw[[#This Row],[Ending Time]]-raw[[#This Row],[Starting Time]])*24&lt;0,24+(((raw[[#This Row],[Ending Time]]-raw[[#This Row],[Starting Time]])*24)),(raw[[#This Row],[Ending Time]]-raw[[#This Row],[Starting Time]])*24)),"")</f>
        <v/>
      </c>
      <c r="I50" s="25" t="str">
        <f>IFERROR(IF(raw[[#This Row],[Date]]="","",TEXT(raw[[#This Row],[Date]],"dddd")),"")</f>
        <v/>
      </c>
      <c r="J50" s="27" t="str">
        <f>IFERROR(IF(raw[[#This Row],[Day]]="","",IF(OR(raw[[#This Row],[Day]]='Workload Calendar'!$E$4,raw[[#This Row],[Day]]='Workload Calendar'!$F$4),'Workload Calendar'!$H$4,'Workload Calendar'!$G$4)),"")</f>
        <v/>
      </c>
      <c r="K50" s="27" t="str">
        <f>IFERROR(IF(raw[[#This Row],[Required hrs]]="","",raw[[#This Row],[Total day hrs]]-SUMIF(raw[Date],raw[[#This Row],[Date]],raw[Required hrs])),"")</f>
        <v/>
      </c>
      <c r="L50" s="26" t="str">
        <f>IFERROR(IF(raw[[#This Row],[Date]]="","","W"&amp;WEEKNUM(raw[[#This Row],[Date]],1)),"")</f>
        <v/>
      </c>
      <c r="M50" s="29" t="str">
        <f>IFERROR(IF(raw[[#This Row],[Date]]="","",VLOOKUP(MONTH(raw[[#This Row],[Date]]),Sheet1!B:C,2,0)),"")</f>
        <v/>
      </c>
      <c r="N50" s="82">
        <f>IF(raw[[#This Row],[Date]]="",0,1)</f>
        <v>0</v>
      </c>
    </row>
    <row r="51" spans="1:14" x14ac:dyDescent="0.3">
      <c r="A51" s="18"/>
      <c r="B51" s="19"/>
      <c r="C51" s="19"/>
      <c r="D51" s="19"/>
      <c r="E51" s="19"/>
      <c r="F51" s="20"/>
      <c r="G51" s="20"/>
      <c r="H51" s="27" t="str">
        <f>IFERROR(IF(OR(raw[[#This Row],[Ending Time]]="",raw[[#This Row],[Starting Time]]=""),"",IF((raw[[#This Row],[Ending Time]]-raw[[#This Row],[Starting Time]])*24&lt;0,24+(((raw[[#This Row],[Ending Time]]-raw[[#This Row],[Starting Time]])*24)),(raw[[#This Row],[Ending Time]]-raw[[#This Row],[Starting Time]])*24)),"")</f>
        <v/>
      </c>
      <c r="I51" s="25" t="str">
        <f>IFERROR(IF(raw[[#This Row],[Date]]="","",TEXT(raw[[#This Row],[Date]],"dddd")),"")</f>
        <v/>
      </c>
      <c r="J51" s="27" t="str">
        <f>IFERROR(IF(raw[[#This Row],[Day]]="","",IF(OR(raw[[#This Row],[Day]]='Workload Calendar'!$E$4,raw[[#This Row],[Day]]='Workload Calendar'!$F$4),'Workload Calendar'!$H$4,'Workload Calendar'!$G$4)),"")</f>
        <v/>
      </c>
      <c r="K51" s="27" t="str">
        <f>IFERROR(IF(raw[[#This Row],[Required hrs]]="","",raw[[#This Row],[Total day hrs]]-SUMIF(raw[Date],raw[[#This Row],[Date]],raw[Required hrs])),"")</f>
        <v/>
      </c>
      <c r="L51" s="26" t="str">
        <f>IFERROR(IF(raw[[#This Row],[Date]]="","","W"&amp;WEEKNUM(raw[[#This Row],[Date]],1)),"")</f>
        <v/>
      </c>
      <c r="M51" s="29" t="str">
        <f>IFERROR(IF(raw[[#This Row],[Date]]="","",VLOOKUP(MONTH(raw[[#This Row],[Date]]),Sheet1!B:C,2,0)),"")</f>
        <v/>
      </c>
      <c r="N51" s="82">
        <f>IF(raw[[#This Row],[Date]]="",0,1)</f>
        <v>0</v>
      </c>
    </row>
    <row r="52" spans="1:14" x14ac:dyDescent="0.3">
      <c r="A52" s="18"/>
      <c r="B52" s="19"/>
      <c r="C52" s="19"/>
      <c r="D52" s="19"/>
      <c r="E52" s="19"/>
      <c r="F52" s="20"/>
      <c r="G52" s="20"/>
      <c r="H52" s="27" t="str">
        <f>IFERROR(IF(OR(raw[[#This Row],[Ending Time]]="",raw[[#This Row],[Starting Time]]=""),"",IF((raw[[#This Row],[Ending Time]]-raw[[#This Row],[Starting Time]])*24&lt;0,24+(((raw[[#This Row],[Ending Time]]-raw[[#This Row],[Starting Time]])*24)),(raw[[#This Row],[Ending Time]]-raw[[#This Row],[Starting Time]])*24)),"")</f>
        <v/>
      </c>
      <c r="I52" s="25" t="str">
        <f>IFERROR(IF(raw[[#This Row],[Date]]="","",TEXT(raw[[#This Row],[Date]],"dddd")),"")</f>
        <v/>
      </c>
      <c r="J52" s="27" t="str">
        <f>IFERROR(IF(raw[[#This Row],[Day]]="","",IF(OR(raw[[#This Row],[Day]]='Workload Calendar'!$E$4,raw[[#This Row],[Day]]='Workload Calendar'!$F$4),'Workload Calendar'!$H$4,'Workload Calendar'!$G$4)),"")</f>
        <v/>
      </c>
      <c r="K52" s="27" t="str">
        <f>IFERROR(IF(raw[[#This Row],[Required hrs]]="","",raw[[#This Row],[Total day hrs]]-SUMIF(raw[Date],raw[[#This Row],[Date]],raw[Required hrs])),"")</f>
        <v/>
      </c>
      <c r="L52" s="26" t="str">
        <f>IFERROR(IF(raw[[#This Row],[Date]]="","","W"&amp;WEEKNUM(raw[[#This Row],[Date]],1)),"")</f>
        <v/>
      </c>
      <c r="M52" s="29" t="str">
        <f>IFERROR(IF(raw[[#This Row],[Date]]="","",VLOOKUP(MONTH(raw[[#This Row],[Date]]),Sheet1!B:C,2,0)),"")</f>
        <v/>
      </c>
      <c r="N52" s="82">
        <f>IF(raw[[#This Row],[Date]]="",0,1)</f>
        <v>0</v>
      </c>
    </row>
    <row r="53" spans="1:14" x14ac:dyDescent="0.3">
      <c r="A53" s="18"/>
      <c r="B53" s="19"/>
      <c r="C53" s="19"/>
      <c r="D53" s="19"/>
      <c r="E53" s="19"/>
      <c r="F53" s="20"/>
      <c r="G53" s="20"/>
      <c r="H53" s="27" t="str">
        <f>IFERROR(IF(OR(raw[[#This Row],[Ending Time]]="",raw[[#This Row],[Starting Time]]=""),"",IF((raw[[#This Row],[Ending Time]]-raw[[#This Row],[Starting Time]])*24&lt;0,24+(((raw[[#This Row],[Ending Time]]-raw[[#This Row],[Starting Time]])*24)),(raw[[#This Row],[Ending Time]]-raw[[#This Row],[Starting Time]])*24)),"")</f>
        <v/>
      </c>
      <c r="I53" s="25" t="str">
        <f>IFERROR(IF(raw[[#This Row],[Date]]="","",TEXT(raw[[#This Row],[Date]],"dddd")),"")</f>
        <v/>
      </c>
      <c r="J53" s="27" t="str">
        <f>IFERROR(IF(raw[[#This Row],[Day]]="","",IF(OR(raw[[#This Row],[Day]]='Workload Calendar'!$E$4,raw[[#This Row],[Day]]='Workload Calendar'!$F$4),'Workload Calendar'!$H$4,'Workload Calendar'!$G$4)),"")</f>
        <v/>
      </c>
      <c r="K53" s="27" t="str">
        <f>IFERROR(IF(raw[[#This Row],[Required hrs]]="","",raw[[#This Row],[Total day hrs]]-SUMIF(raw[Date],raw[[#This Row],[Date]],raw[Required hrs])),"")</f>
        <v/>
      </c>
      <c r="L53" s="26" t="str">
        <f>IFERROR(IF(raw[[#This Row],[Date]]="","","W"&amp;WEEKNUM(raw[[#This Row],[Date]],1)),"")</f>
        <v/>
      </c>
      <c r="M53" s="29" t="str">
        <f>IFERROR(IF(raw[[#This Row],[Date]]="","",VLOOKUP(MONTH(raw[[#This Row],[Date]]),Sheet1!B:C,2,0)),"")</f>
        <v/>
      </c>
      <c r="N53" s="82">
        <f>IF(raw[[#This Row],[Date]]="",0,1)</f>
        <v>0</v>
      </c>
    </row>
    <row r="54" spans="1:14" x14ac:dyDescent="0.3">
      <c r="A54" s="18"/>
      <c r="B54" s="19"/>
      <c r="C54" s="19"/>
      <c r="D54" s="19"/>
      <c r="E54" s="19"/>
      <c r="F54" s="20"/>
      <c r="G54" s="20"/>
      <c r="H54" s="27" t="str">
        <f>IFERROR(IF(OR(raw[[#This Row],[Ending Time]]="",raw[[#This Row],[Starting Time]]=""),"",IF((raw[[#This Row],[Ending Time]]-raw[[#This Row],[Starting Time]])*24&lt;0,24+(((raw[[#This Row],[Ending Time]]-raw[[#This Row],[Starting Time]])*24)),(raw[[#This Row],[Ending Time]]-raw[[#This Row],[Starting Time]])*24)),"")</f>
        <v/>
      </c>
      <c r="I54" s="25" t="str">
        <f>IFERROR(IF(raw[[#This Row],[Date]]="","",TEXT(raw[[#This Row],[Date]],"dddd")),"")</f>
        <v/>
      </c>
      <c r="J54" s="27" t="str">
        <f>IFERROR(IF(raw[[#This Row],[Day]]="","",IF(OR(raw[[#This Row],[Day]]='Workload Calendar'!$E$4,raw[[#This Row],[Day]]='Workload Calendar'!$F$4),'Workload Calendar'!$H$4,'Workload Calendar'!$G$4)),"")</f>
        <v/>
      </c>
      <c r="K54" s="27" t="str">
        <f>IFERROR(IF(raw[[#This Row],[Required hrs]]="","",raw[[#This Row],[Total day hrs]]-SUMIF(raw[Date],raw[[#This Row],[Date]],raw[Required hrs])),"")</f>
        <v/>
      </c>
      <c r="L54" s="26" t="str">
        <f>IFERROR(IF(raw[[#This Row],[Date]]="","","W"&amp;WEEKNUM(raw[[#This Row],[Date]],1)),"")</f>
        <v/>
      </c>
      <c r="M54" s="29" t="str">
        <f>IFERROR(IF(raw[[#This Row],[Date]]="","",VLOOKUP(MONTH(raw[[#This Row],[Date]]),Sheet1!B:C,2,0)),"")</f>
        <v/>
      </c>
      <c r="N54" s="82">
        <f>IF(raw[[#This Row],[Date]]="",0,1)</f>
        <v>0</v>
      </c>
    </row>
    <row r="55" spans="1:14" x14ac:dyDescent="0.3">
      <c r="A55" s="18"/>
      <c r="B55" s="19"/>
      <c r="C55" s="19"/>
      <c r="D55" s="19"/>
      <c r="E55" s="19"/>
      <c r="F55" s="20"/>
      <c r="G55" s="20"/>
      <c r="H55" s="27" t="str">
        <f>IFERROR(IF(OR(raw[[#This Row],[Ending Time]]="",raw[[#This Row],[Starting Time]]=""),"",IF((raw[[#This Row],[Ending Time]]-raw[[#This Row],[Starting Time]])*24&lt;0,24+(((raw[[#This Row],[Ending Time]]-raw[[#This Row],[Starting Time]])*24)),(raw[[#This Row],[Ending Time]]-raw[[#This Row],[Starting Time]])*24)),"")</f>
        <v/>
      </c>
      <c r="I55" s="25" t="str">
        <f>IFERROR(IF(raw[[#This Row],[Date]]="","",TEXT(raw[[#This Row],[Date]],"dddd")),"")</f>
        <v/>
      </c>
      <c r="J55" s="27" t="str">
        <f>IFERROR(IF(raw[[#This Row],[Day]]="","",IF(OR(raw[[#This Row],[Day]]='Workload Calendar'!$E$4,raw[[#This Row],[Day]]='Workload Calendar'!$F$4),'Workload Calendar'!$H$4,'Workload Calendar'!$G$4)),"")</f>
        <v/>
      </c>
      <c r="K55" s="27" t="str">
        <f>IFERROR(IF(raw[[#This Row],[Required hrs]]="","",raw[[#This Row],[Total day hrs]]-SUMIF(raw[Date],raw[[#This Row],[Date]],raw[Required hrs])),"")</f>
        <v/>
      </c>
      <c r="L55" s="26" t="str">
        <f>IFERROR(IF(raw[[#This Row],[Date]]="","","W"&amp;WEEKNUM(raw[[#This Row],[Date]],1)),"")</f>
        <v/>
      </c>
      <c r="M55" s="29" t="str">
        <f>IFERROR(IF(raw[[#This Row],[Date]]="","",VLOOKUP(MONTH(raw[[#This Row],[Date]]),Sheet1!B:C,2,0)),"")</f>
        <v/>
      </c>
      <c r="N55" s="82">
        <f>IF(raw[[#This Row],[Date]]="",0,1)</f>
        <v>0</v>
      </c>
    </row>
    <row r="56" spans="1:14" x14ac:dyDescent="0.3">
      <c r="A56" s="18"/>
      <c r="B56" s="19"/>
      <c r="C56" s="19"/>
      <c r="D56" s="19"/>
      <c r="E56" s="19"/>
      <c r="F56" s="20"/>
      <c r="G56" s="20"/>
      <c r="H56" s="27" t="str">
        <f>IFERROR(IF(OR(raw[[#This Row],[Ending Time]]="",raw[[#This Row],[Starting Time]]=""),"",IF((raw[[#This Row],[Ending Time]]-raw[[#This Row],[Starting Time]])*24&lt;0,24+(((raw[[#This Row],[Ending Time]]-raw[[#This Row],[Starting Time]])*24)),(raw[[#This Row],[Ending Time]]-raw[[#This Row],[Starting Time]])*24)),"")</f>
        <v/>
      </c>
      <c r="I56" s="25" t="str">
        <f>IFERROR(IF(raw[[#This Row],[Date]]="","",TEXT(raw[[#This Row],[Date]],"dddd")),"")</f>
        <v/>
      </c>
      <c r="J56" s="27" t="str">
        <f>IFERROR(IF(raw[[#This Row],[Day]]="","",IF(OR(raw[[#This Row],[Day]]='Workload Calendar'!$E$4,raw[[#This Row],[Day]]='Workload Calendar'!$F$4),'Workload Calendar'!$H$4,'Workload Calendar'!$G$4)),"")</f>
        <v/>
      </c>
      <c r="K56" s="27" t="str">
        <f>IFERROR(IF(raw[[#This Row],[Required hrs]]="","",raw[[#This Row],[Total day hrs]]-SUMIF(raw[Date],raw[[#This Row],[Date]],raw[Required hrs])),"")</f>
        <v/>
      </c>
      <c r="L56" s="26" t="str">
        <f>IFERROR(IF(raw[[#This Row],[Date]]="","","W"&amp;WEEKNUM(raw[[#This Row],[Date]],1)),"")</f>
        <v/>
      </c>
      <c r="M56" s="29" t="str">
        <f>IFERROR(IF(raw[[#This Row],[Date]]="","",VLOOKUP(MONTH(raw[[#This Row],[Date]]),Sheet1!B:C,2,0)),"")</f>
        <v/>
      </c>
      <c r="N56" s="82">
        <f>IF(raw[[#This Row],[Date]]="",0,1)</f>
        <v>0</v>
      </c>
    </row>
    <row r="57" spans="1:14" x14ac:dyDescent="0.3">
      <c r="A57" s="18"/>
      <c r="B57" s="19"/>
      <c r="C57" s="19"/>
      <c r="D57" s="19"/>
      <c r="E57" s="19"/>
      <c r="F57" s="20"/>
      <c r="G57" s="20"/>
      <c r="H57" s="27" t="str">
        <f>IFERROR(IF(OR(raw[[#This Row],[Ending Time]]="",raw[[#This Row],[Starting Time]]=""),"",IF((raw[[#This Row],[Ending Time]]-raw[[#This Row],[Starting Time]])*24&lt;0,24+(((raw[[#This Row],[Ending Time]]-raw[[#This Row],[Starting Time]])*24)),(raw[[#This Row],[Ending Time]]-raw[[#This Row],[Starting Time]])*24)),"")</f>
        <v/>
      </c>
      <c r="I57" s="25" t="str">
        <f>IFERROR(IF(raw[[#This Row],[Date]]="","",TEXT(raw[[#This Row],[Date]],"dddd")),"")</f>
        <v/>
      </c>
      <c r="J57" s="27" t="str">
        <f>IFERROR(IF(raw[[#This Row],[Day]]="","",IF(OR(raw[[#This Row],[Day]]='Workload Calendar'!$E$4,raw[[#This Row],[Day]]='Workload Calendar'!$F$4),'Workload Calendar'!$H$4,'Workload Calendar'!$G$4)),"")</f>
        <v/>
      </c>
      <c r="K57" s="27" t="str">
        <f>IFERROR(IF(raw[[#This Row],[Required hrs]]="","",raw[[#This Row],[Total day hrs]]-SUMIF(raw[Date],raw[[#This Row],[Date]],raw[Required hrs])),"")</f>
        <v/>
      </c>
      <c r="L57" s="26" t="str">
        <f>IFERROR(IF(raw[[#This Row],[Date]]="","","W"&amp;WEEKNUM(raw[[#This Row],[Date]],1)),"")</f>
        <v/>
      </c>
      <c r="M57" s="29" t="str">
        <f>IFERROR(IF(raw[[#This Row],[Date]]="","",VLOOKUP(MONTH(raw[[#This Row],[Date]]),Sheet1!B:C,2,0)),"")</f>
        <v/>
      </c>
      <c r="N57" s="82">
        <f>IF(raw[[#This Row],[Date]]="",0,1)</f>
        <v>0</v>
      </c>
    </row>
    <row r="58" spans="1:14" x14ac:dyDescent="0.3">
      <c r="A58" s="18"/>
      <c r="B58" s="19"/>
      <c r="C58" s="19"/>
      <c r="D58" s="19"/>
      <c r="E58" s="19"/>
      <c r="F58" s="20"/>
      <c r="G58" s="20"/>
      <c r="H58" s="27" t="str">
        <f>IFERROR(IF(OR(raw[[#This Row],[Ending Time]]="",raw[[#This Row],[Starting Time]]=""),"",IF((raw[[#This Row],[Ending Time]]-raw[[#This Row],[Starting Time]])*24&lt;0,24+(((raw[[#This Row],[Ending Time]]-raw[[#This Row],[Starting Time]])*24)),(raw[[#This Row],[Ending Time]]-raw[[#This Row],[Starting Time]])*24)),"")</f>
        <v/>
      </c>
      <c r="I58" s="25" t="str">
        <f>IFERROR(IF(raw[[#This Row],[Date]]="","",TEXT(raw[[#This Row],[Date]],"dddd")),"")</f>
        <v/>
      </c>
      <c r="J58" s="27" t="str">
        <f>IFERROR(IF(raw[[#This Row],[Day]]="","",IF(OR(raw[[#This Row],[Day]]='Workload Calendar'!$E$4,raw[[#This Row],[Day]]='Workload Calendar'!$F$4),'Workload Calendar'!$H$4,'Workload Calendar'!$G$4)),"")</f>
        <v/>
      </c>
      <c r="K58" s="27" t="str">
        <f>IFERROR(IF(raw[[#This Row],[Required hrs]]="","",raw[[#This Row],[Total day hrs]]-SUMIF(raw[Date],raw[[#This Row],[Date]],raw[Required hrs])),"")</f>
        <v/>
      </c>
      <c r="L58" s="26" t="str">
        <f>IFERROR(IF(raw[[#This Row],[Date]]="","","W"&amp;WEEKNUM(raw[[#This Row],[Date]],1)),"")</f>
        <v/>
      </c>
      <c r="M58" s="29" t="str">
        <f>IFERROR(IF(raw[[#This Row],[Date]]="","",VLOOKUP(MONTH(raw[[#This Row],[Date]]),Sheet1!B:C,2,0)),"")</f>
        <v/>
      </c>
      <c r="N58" s="82">
        <f>IF(raw[[#This Row],[Date]]="",0,1)</f>
        <v>0</v>
      </c>
    </row>
    <row r="59" spans="1:14" x14ac:dyDescent="0.3">
      <c r="A59" s="18"/>
      <c r="B59" s="19"/>
      <c r="C59" s="19"/>
      <c r="D59" s="19"/>
      <c r="E59" s="19"/>
      <c r="F59" s="20"/>
      <c r="G59" s="20"/>
      <c r="H59" s="27" t="str">
        <f>IFERROR(IF(OR(raw[[#This Row],[Ending Time]]="",raw[[#This Row],[Starting Time]]=""),"",IF((raw[[#This Row],[Ending Time]]-raw[[#This Row],[Starting Time]])*24&lt;0,24+(((raw[[#This Row],[Ending Time]]-raw[[#This Row],[Starting Time]])*24)),(raw[[#This Row],[Ending Time]]-raw[[#This Row],[Starting Time]])*24)),"")</f>
        <v/>
      </c>
      <c r="I59" s="25" t="str">
        <f>IFERROR(IF(raw[[#This Row],[Date]]="","",TEXT(raw[[#This Row],[Date]],"dddd")),"")</f>
        <v/>
      </c>
      <c r="J59" s="27" t="str">
        <f>IFERROR(IF(raw[[#This Row],[Day]]="","",IF(OR(raw[[#This Row],[Day]]='Workload Calendar'!$E$4,raw[[#This Row],[Day]]='Workload Calendar'!$F$4),'Workload Calendar'!$H$4,'Workload Calendar'!$G$4)),"")</f>
        <v/>
      </c>
      <c r="K59" s="27" t="str">
        <f>IFERROR(IF(raw[[#This Row],[Required hrs]]="","",raw[[#This Row],[Total day hrs]]-SUMIF(raw[Date],raw[[#This Row],[Date]],raw[Required hrs])),"")</f>
        <v/>
      </c>
      <c r="L59" s="26" t="str">
        <f>IFERROR(IF(raw[[#This Row],[Date]]="","","W"&amp;WEEKNUM(raw[[#This Row],[Date]],1)),"")</f>
        <v/>
      </c>
      <c r="M59" s="29" t="str">
        <f>IFERROR(IF(raw[[#This Row],[Date]]="","",VLOOKUP(MONTH(raw[[#This Row],[Date]]),Sheet1!B:C,2,0)),"")</f>
        <v/>
      </c>
      <c r="N59" s="82">
        <f>IF(raw[[#This Row],[Date]]="",0,1)</f>
        <v>0</v>
      </c>
    </row>
    <row r="60" spans="1:14" x14ac:dyDescent="0.3">
      <c r="A60" s="18"/>
      <c r="B60" s="19"/>
      <c r="C60" s="19"/>
      <c r="D60" s="19"/>
      <c r="E60" s="19"/>
      <c r="F60" s="20"/>
      <c r="G60" s="20"/>
      <c r="H60" s="27" t="str">
        <f>IFERROR(IF(OR(raw[[#This Row],[Ending Time]]="",raw[[#This Row],[Starting Time]]=""),"",IF((raw[[#This Row],[Ending Time]]-raw[[#This Row],[Starting Time]])*24&lt;0,24+(((raw[[#This Row],[Ending Time]]-raw[[#This Row],[Starting Time]])*24)),(raw[[#This Row],[Ending Time]]-raw[[#This Row],[Starting Time]])*24)),"")</f>
        <v/>
      </c>
      <c r="I60" s="25" t="str">
        <f>IFERROR(IF(raw[[#This Row],[Date]]="","",TEXT(raw[[#This Row],[Date]],"dddd")),"")</f>
        <v/>
      </c>
      <c r="J60" s="27" t="str">
        <f>IFERROR(IF(raw[[#This Row],[Day]]="","",IF(OR(raw[[#This Row],[Day]]='Workload Calendar'!$E$4,raw[[#This Row],[Day]]='Workload Calendar'!$F$4),'Workload Calendar'!$H$4,'Workload Calendar'!$G$4)),"")</f>
        <v/>
      </c>
      <c r="K60" s="27" t="str">
        <f>IFERROR(IF(raw[[#This Row],[Required hrs]]="","",raw[[#This Row],[Total day hrs]]-SUMIF(raw[Date],raw[[#This Row],[Date]],raw[Required hrs])),"")</f>
        <v/>
      </c>
      <c r="L60" s="26" t="str">
        <f>IFERROR(IF(raw[[#This Row],[Date]]="","","W"&amp;WEEKNUM(raw[[#This Row],[Date]],1)),"")</f>
        <v/>
      </c>
      <c r="M60" s="29" t="str">
        <f>IFERROR(IF(raw[[#This Row],[Date]]="","",VLOOKUP(MONTH(raw[[#This Row],[Date]]),Sheet1!B:C,2,0)),"")</f>
        <v/>
      </c>
      <c r="N60" s="82">
        <f>IF(raw[[#This Row],[Date]]="",0,1)</f>
        <v>0</v>
      </c>
    </row>
    <row r="61" spans="1:14" x14ac:dyDescent="0.3">
      <c r="A61" s="18"/>
      <c r="B61" s="19"/>
      <c r="C61" s="19"/>
      <c r="D61" s="19"/>
      <c r="E61" s="19"/>
      <c r="F61" s="20"/>
      <c r="G61" s="20"/>
      <c r="H61" s="27" t="str">
        <f>IFERROR(IF(OR(raw[[#This Row],[Ending Time]]="",raw[[#This Row],[Starting Time]]=""),"",IF((raw[[#This Row],[Ending Time]]-raw[[#This Row],[Starting Time]])*24&lt;0,24+(((raw[[#This Row],[Ending Time]]-raw[[#This Row],[Starting Time]])*24)),(raw[[#This Row],[Ending Time]]-raw[[#This Row],[Starting Time]])*24)),"")</f>
        <v/>
      </c>
      <c r="I61" s="25" t="str">
        <f>IFERROR(IF(raw[[#This Row],[Date]]="","",TEXT(raw[[#This Row],[Date]],"dddd")),"")</f>
        <v/>
      </c>
      <c r="J61" s="27" t="str">
        <f>IFERROR(IF(raw[[#This Row],[Day]]="","",IF(OR(raw[[#This Row],[Day]]='Workload Calendar'!$E$4,raw[[#This Row],[Day]]='Workload Calendar'!$F$4),'Workload Calendar'!$H$4,'Workload Calendar'!$G$4)),"")</f>
        <v/>
      </c>
      <c r="K61" s="27" t="str">
        <f>IFERROR(IF(raw[[#This Row],[Required hrs]]="","",raw[[#This Row],[Total day hrs]]-SUMIF(raw[Date],raw[[#This Row],[Date]],raw[Required hrs])),"")</f>
        <v/>
      </c>
      <c r="L61" s="26" t="str">
        <f>IFERROR(IF(raw[[#This Row],[Date]]="","","W"&amp;WEEKNUM(raw[[#This Row],[Date]],1)),"")</f>
        <v/>
      </c>
      <c r="M61" s="29" t="str">
        <f>IFERROR(IF(raw[[#This Row],[Date]]="","",VLOOKUP(MONTH(raw[[#This Row],[Date]]),Sheet1!B:C,2,0)),"")</f>
        <v/>
      </c>
      <c r="N61" s="82">
        <f>IF(raw[[#This Row],[Date]]="",0,1)</f>
        <v>0</v>
      </c>
    </row>
    <row r="62" spans="1:14" x14ac:dyDescent="0.3">
      <c r="A62" s="18"/>
      <c r="B62" s="19"/>
      <c r="C62" s="19"/>
      <c r="D62" s="19"/>
      <c r="E62" s="19"/>
      <c r="F62" s="20"/>
      <c r="G62" s="20"/>
      <c r="H62" s="27" t="str">
        <f>IFERROR(IF(OR(raw[[#This Row],[Ending Time]]="",raw[[#This Row],[Starting Time]]=""),"",IF((raw[[#This Row],[Ending Time]]-raw[[#This Row],[Starting Time]])*24&lt;0,24+(((raw[[#This Row],[Ending Time]]-raw[[#This Row],[Starting Time]])*24)),(raw[[#This Row],[Ending Time]]-raw[[#This Row],[Starting Time]])*24)),"")</f>
        <v/>
      </c>
      <c r="I62" s="25" t="str">
        <f>IFERROR(IF(raw[[#This Row],[Date]]="","",TEXT(raw[[#This Row],[Date]],"dddd")),"")</f>
        <v/>
      </c>
      <c r="J62" s="27" t="str">
        <f>IFERROR(IF(raw[[#This Row],[Day]]="","",IF(OR(raw[[#This Row],[Day]]='Workload Calendar'!$E$4,raw[[#This Row],[Day]]='Workload Calendar'!$F$4),'Workload Calendar'!$H$4,'Workload Calendar'!$G$4)),"")</f>
        <v/>
      </c>
      <c r="K62" s="27" t="str">
        <f>IFERROR(IF(raw[[#This Row],[Required hrs]]="","",raw[[#This Row],[Total day hrs]]-SUMIF(raw[Date],raw[[#This Row],[Date]],raw[Required hrs])),"")</f>
        <v/>
      </c>
      <c r="L62" s="26" t="str">
        <f>IFERROR(IF(raw[[#This Row],[Date]]="","","W"&amp;WEEKNUM(raw[[#This Row],[Date]],1)),"")</f>
        <v/>
      </c>
      <c r="M62" s="29" t="str">
        <f>IFERROR(IF(raw[[#This Row],[Date]]="","",VLOOKUP(MONTH(raw[[#This Row],[Date]]),Sheet1!B:C,2,0)),"")</f>
        <v/>
      </c>
      <c r="N62" s="82">
        <f>IF(raw[[#This Row],[Date]]="",0,1)</f>
        <v>0</v>
      </c>
    </row>
    <row r="63" spans="1:14" x14ac:dyDescent="0.3">
      <c r="A63" s="18"/>
      <c r="B63" s="19"/>
      <c r="C63" s="19"/>
      <c r="D63" s="19"/>
      <c r="E63" s="19"/>
      <c r="F63" s="20"/>
      <c r="G63" s="20"/>
      <c r="H63" s="27" t="str">
        <f>IFERROR(IF(OR(raw[[#This Row],[Ending Time]]="",raw[[#This Row],[Starting Time]]=""),"",IF((raw[[#This Row],[Ending Time]]-raw[[#This Row],[Starting Time]])*24&lt;0,24+(((raw[[#This Row],[Ending Time]]-raw[[#This Row],[Starting Time]])*24)),(raw[[#This Row],[Ending Time]]-raw[[#This Row],[Starting Time]])*24)),"")</f>
        <v/>
      </c>
      <c r="I63" s="25" t="str">
        <f>IFERROR(IF(raw[[#This Row],[Date]]="","",TEXT(raw[[#This Row],[Date]],"dddd")),"")</f>
        <v/>
      </c>
      <c r="J63" s="27" t="str">
        <f>IFERROR(IF(raw[[#This Row],[Day]]="","",IF(OR(raw[[#This Row],[Day]]='Workload Calendar'!$E$4,raw[[#This Row],[Day]]='Workload Calendar'!$F$4),'Workload Calendar'!$H$4,'Workload Calendar'!$G$4)),"")</f>
        <v/>
      </c>
      <c r="K63" s="27" t="str">
        <f>IFERROR(IF(raw[[#This Row],[Required hrs]]="","",raw[[#This Row],[Total day hrs]]-SUMIF(raw[Date],raw[[#This Row],[Date]],raw[Required hrs])),"")</f>
        <v/>
      </c>
      <c r="L63" s="26" t="str">
        <f>IFERROR(IF(raw[[#This Row],[Date]]="","","W"&amp;WEEKNUM(raw[[#This Row],[Date]],1)),"")</f>
        <v/>
      </c>
      <c r="M63" s="29" t="str">
        <f>IFERROR(IF(raw[[#This Row],[Date]]="","",VLOOKUP(MONTH(raw[[#This Row],[Date]]),Sheet1!B:C,2,0)),"")</f>
        <v/>
      </c>
      <c r="N63" s="82">
        <f>IF(raw[[#This Row],[Date]]="",0,1)</f>
        <v>0</v>
      </c>
    </row>
    <row r="64" spans="1:14" x14ac:dyDescent="0.3">
      <c r="A64" s="18"/>
      <c r="B64" s="19"/>
      <c r="C64" s="19"/>
      <c r="D64" s="19"/>
      <c r="E64" s="19"/>
      <c r="F64" s="20"/>
      <c r="G64" s="20"/>
      <c r="H64" s="27" t="str">
        <f>IFERROR(IF(OR(raw[[#This Row],[Ending Time]]="",raw[[#This Row],[Starting Time]]=""),"",IF((raw[[#This Row],[Ending Time]]-raw[[#This Row],[Starting Time]])*24&lt;0,24+(((raw[[#This Row],[Ending Time]]-raw[[#This Row],[Starting Time]])*24)),(raw[[#This Row],[Ending Time]]-raw[[#This Row],[Starting Time]])*24)),"")</f>
        <v/>
      </c>
      <c r="I64" s="25" t="str">
        <f>IFERROR(IF(raw[[#This Row],[Date]]="","",TEXT(raw[[#This Row],[Date]],"dddd")),"")</f>
        <v/>
      </c>
      <c r="J64" s="27" t="str">
        <f>IFERROR(IF(raw[[#This Row],[Day]]="","",IF(OR(raw[[#This Row],[Day]]='Workload Calendar'!$E$4,raw[[#This Row],[Day]]='Workload Calendar'!$F$4),'Workload Calendar'!$H$4,'Workload Calendar'!$G$4)),"")</f>
        <v/>
      </c>
      <c r="K64" s="27" t="str">
        <f>IFERROR(IF(raw[[#This Row],[Required hrs]]="","",raw[[#This Row],[Total day hrs]]-SUMIF(raw[Date],raw[[#This Row],[Date]],raw[Required hrs])),"")</f>
        <v/>
      </c>
      <c r="L64" s="26" t="str">
        <f>IFERROR(IF(raw[[#This Row],[Date]]="","","W"&amp;WEEKNUM(raw[[#This Row],[Date]],1)),"")</f>
        <v/>
      </c>
      <c r="M64" s="29" t="str">
        <f>IFERROR(IF(raw[[#This Row],[Date]]="","",VLOOKUP(MONTH(raw[[#This Row],[Date]]),Sheet1!B:C,2,0)),"")</f>
        <v/>
      </c>
      <c r="N64" s="82">
        <f>IF(raw[[#This Row],[Date]]="",0,1)</f>
        <v>0</v>
      </c>
    </row>
    <row r="65" spans="1:14" x14ac:dyDescent="0.3">
      <c r="A65" s="18"/>
      <c r="B65" s="19"/>
      <c r="C65" s="19"/>
      <c r="D65" s="19"/>
      <c r="E65" s="19"/>
      <c r="F65" s="20"/>
      <c r="G65" s="20"/>
      <c r="H65" s="27" t="str">
        <f>IFERROR(IF(OR(raw[[#This Row],[Ending Time]]="",raw[[#This Row],[Starting Time]]=""),"",IF((raw[[#This Row],[Ending Time]]-raw[[#This Row],[Starting Time]])*24&lt;0,24+(((raw[[#This Row],[Ending Time]]-raw[[#This Row],[Starting Time]])*24)),(raw[[#This Row],[Ending Time]]-raw[[#This Row],[Starting Time]])*24)),"")</f>
        <v/>
      </c>
      <c r="I65" s="25" t="str">
        <f>IFERROR(IF(raw[[#This Row],[Date]]="","",TEXT(raw[[#This Row],[Date]],"dddd")),"")</f>
        <v/>
      </c>
      <c r="J65" s="27" t="str">
        <f>IFERROR(IF(raw[[#This Row],[Day]]="","",IF(OR(raw[[#This Row],[Day]]='Workload Calendar'!$E$4,raw[[#This Row],[Day]]='Workload Calendar'!$F$4),'Workload Calendar'!$H$4,'Workload Calendar'!$G$4)),"")</f>
        <v/>
      </c>
      <c r="K65" s="27" t="str">
        <f>IFERROR(IF(raw[[#This Row],[Required hrs]]="","",raw[[#This Row],[Total day hrs]]-SUMIF(raw[Date],raw[[#This Row],[Date]],raw[Required hrs])),"")</f>
        <v/>
      </c>
      <c r="L65" s="26" t="str">
        <f>IFERROR(IF(raw[[#This Row],[Date]]="","","W"&amp;WEEKNUM(raw[[#This Row],[Date]],1)),"")</f>
        <v/>
      </c>
      <c r="M65" s="29" t="str">
        <f>IFERROR(IF(raw[[#This Row],[Date]]="","",VLOOKUP(MONTH(raw[[#This Row],[Date]]),Sheet1!B:C,2,0)),"")</f>
        <v/>
      </c>
      <c r="N65" s="82">
        <f>IF(raw[[#This Row],[Date]]="",0,1)</f>
        <v>0</v>
      </c>
    </row>
    <row r="66" spans="1:14" x14ac:dyDescent="0.3">
      <c r="A66" s="18"/>
      <c r="B66" s="19"/>
      <c r="C66" s="19"/>
      <c r="D66" s="19"/>
      <c r="E66" s="19"/>
      <c r="F66" s="20"/>
      <c r="G66" s="20"/>
      <c r="H66" s="27" t="str">
        <f>IFERROR(IF(OR(raw[[#This Row],[Ending Time]]="",raw[[#This Row],[Starting Time]]=""),"",IF((raw[[#This Row],[Ending Time]]-raw[[#This Row],[Starting Time]])*24&lt;0,24+(((raw[[#This Row],[Ending Time]]-raw[[#This Row],[Starting Time]])*24)),(raw[[#This Row],[Ending Time]]-raw[[#This Row],[Starting Time]])*24)),"")</f>
        <v/>
      </c>
      <c r="I66" s="25" t="str">
        <f>IFERROR(IF(raw[[#This Row],[Date]]="","",TEXT(raw[[#This Row],[Date]],"dddd")),"")</f>
        <v/>
      </c>
      <c r="J66" s="27" t="str">
        <f>IFERROR(IF(raw[[#This Row],[Day]]="","",IF(OR(raw[[#This Row],[Day]]='Workload Calendar'!$E$4,raw[[#This Row],[Day]]='Workload Calendar'!$F$4),'Workload Calendar'!$H$4,'Workload Calendar'!$G$4)),"")</f>
        <v/>
      </c>
      <c r="K66" s="27" t="str">
        <f>IFERROR(IF(raw[[#This Row],[Required hrs]]="","",raw[[#This Row],[Total day hrs]]-SUMIF(raw[Date],raw[[#This Row],[Date]],raw[Required hrs])),"")</f>
        <v/>
      </c>
      <c r="L66" s="26" t="str">
        <f>IFERROR(IF(raw[[#This Row],[Date]]="","","W"&amp;WEEKNUM(raw[[#This Row],[Date]],1)),"")</f>
        <v/>
      </c>
      <c r="M66" s="29" t="str">
        <f>IFERROR(IF(raw[[#This Row],[Date]]="","",VLOOKUP(MONTH(raw[[#This Row],[Date]]),Sheet1!B:C,2,0)),"")</f>
        <v/>
      </c>
      <c r="N66" s="82">
        <f>IF(raw[[#This Row],[Date]]="",0,1)</f>
        <v>0</v>
      </c>
    </row>
    <row r="67" spans="1:14" x14ac:dyDescent="0.3">
      <c r="A67" s="18"/>
      <c r="B67" s="19"/>
      <c r="C67" s="19"/>
      <c r="D67" s="19"/>
      <c r="E67" s="19"/>
      <c r="F67" s="20"/>
      <c r="G67" s="20"/>
      <c r="H67" s="27" t="str">
        <f>IFERROR(IF(OR(raw[[#This Row],[Ending Time]]="",raw[[#This Row],[Starting Time]]=""),"",IF((raw[[#This Row],[Ending Time]]-raw[[#This Row],[Starting Time]])*24&lt;0,24+(((raw[[#This Row],[Ending Time]]-raw[[#This Row],[Starting Time]])*24)),(raw[[#This Row],[Ending Time]]-raw[[#This Row],[Starting Time]])*24)),"")</f>
        <v/>
      </c>
      <c r="I67" s="25" t="str">
        <f>IFERROR(IF(raw[[#This Row],[Date]]="","",TEXT(raw[[#This Row],[Date]],"dddd")),"")</f>
        <v/>
      </c>
      <c r="J67" s="27" t="str">
        <f>IFERROR(IF(raw[[#This Row],[Day]]="","",IF(OR(raw[[#This Row],[Day]]='Workload Calendar'!$E$4,raw[[#This Row],[Day]]='Workload Calendar'!$F$4),'Workload Calendar'!$H$4,'Workload Calendar'!$G$4)),"")</f>
        <v/>
      </c>
      <c r="K67" s="27" t="str">
        <f>IFERROR(IF(raw[[#This Row],[Required hrs]]="","",raw[[#This Row],[Total day hrs]]-SUMIF(raw[Date],raw[[#This Row],[Date]],raw[Required hrs])),"")</f>
        <v/>
      </c>
      <c r="L67" s="26" t="str">
        <f>IFERROR(IF(raw[[#This Row],[Date]]="","","W"&amp;WEEKNUM(raw[[#This Row],[Date]],1)),"")</f>
        <v/>
      </c>
      <c r="M67" s="29" t="str">
        <f>IFERROR(IF(raw[[#This Row],[Date]]="","",VLOOKUP(MONTH(raw[[#This Row],[Date]]),Sheet1!B:C,2,0)),"")</f>
        <v/>
      </c>
      <c r="N67" s="82">
        <f>IF(raw[[#This Row],[Date]]="",0,1)</f>
        <v>0</v>
      </c>
    </row>
    <row r="68" spans="1:14" x14ac:dyDescent="0.3">
      <c r="A68" s="18"/>
      <c r="B68" s="19"/>
      <c r="C68" s="19"/>
      <c r="D68" s="19"/>
      <c r="E68" s="19"/>
      <c r="F68" s="20"/>
      <c r="G68" s="20"/>
      <c r="H68" s="27" t="str">
        <f>IFERROR(IF(OR(raw[[#This Row],[Ending Time]]="",raw[[#This Row],[Starting Time]]=""),"",IF((raw[[#This Row],[Ending Time]]-raw[[#This Row],[Starting Time]])*24&lt;0,24+(((raw[[#This Row],[Ending Time]]-raw[[#This Row],[Starting Time]])*24)),(raw[[#This Row],[Ending Time]]-raw[[#This Row],[Starting Time]])*24)),"")</f>
        <v/>
      </c>
      <c r="I68" s="25" t="str">
        <f>IFERROR(IF(raw[[#This Row],[Date]]="","",TEXT(raw[[#This Row],[Date]],"dddd")),"")</f>
        <v/>
      </c>
      <c r="J68" s="27" t="str">
        <f>IFERROR(IF(raw[[#This Row],[Day]]="","",IF(OR(raw[[#This Row],[Day]]='Workload Calendar'!$E$4,raw[[#This Row],[Day]]='Workload Calendar'!$F$4),'Workload Calendar'!$H$4,'Workload Calendar'!$G$4)),"")</f>
        <v/>
      </c>
      <c r="K68" s="27" t="str">
        <f>IFERROR(IF(raw[[#This Row],[Required hrs]]="","",raw[[#This Row],[Total day hrs]]-SUMIF(raw[Date],raw[[#This Row],[Date]],raw[Required hrs])),"")</f>
        <v/>
      </c>
      <c r="L68" s="26" t="str">
        <f>IFERROR(IF(raw[[#This Row],[Date]]="","","W"&amp;WEEKNUM(raw[[#This Row],[Date]],1)),"")</f>
        <v/>
      </c>
      <c r="M68" s="29" t="str">
        <f>IFERROR(IF(raw[[#This Row],[Date]]="","",VLOOKUP(MONTH(raw[[#This Row],[Date]]),Sheet1!B:C,2,0)),"")</f>
        <v/>
      </c>
      <c r="N68" s="82">
        <f>IF(raw[[#This Row],[Date]]="",0,1)</f>
        <v>0</v>
      </c>
    </row>
    <row r="69" spans="1:14" x14ac:dyDescent="0.3">
      <c r="A69" s="18"/>
      <c r="B69" s="19"/>
      <c r="C69" s="19"/>
      <c r="D69" s="19"/>
      <c r="E69" s="19"/>
      <c r="F69" s="20"/>
      <c r="G69" s="20"/>
      <c r="H69" s="27" t="str">
        <f>IFERROR(IF(OR(raw[[#This Row],[Ending Time]]="",raw[[#This Row],[Starting Time]]=""),"",IF((raw[[#This Row],[Ending Time]]-raw[[#This Row],[Starting Time]])*24&lt;0,24+(((raw[[#This Row],[Ending Time]]-raw[[#This Row],[Starting Time]])*24)),(raw[[#This Row],[Ending Time]]-raw[[#This Row],[Starting Time]])*24)),"")</f>
        <v/>
      </c>
      <c r="I69" s="25" t="str">
        <f>IFERROR(IF(raw[[#This Row],[Date]]="","",TEXT(raw[[#This Row],[Date]],"dddd")),"")</f>
        <v/>
      </c>
      <c r="J69" s="27" t="str">
        <f>IFERROR(IF(raw[[#This Row],[Day]]="","",IF(OR(raw[[#This Row],[Day]]='Workload Calendar'!$E$4,raw[[#This Row],[Day]]='Workload Calendar'!$F$4),'Workload Calendar'!$H$4,'Workload Calendar'!$G$4)),"")</f>
        <v/>
      </c>
      <c r="K69" s="27" t="str">
        <f>IFERROR(IF(raw[[#This Row],[Required hrs]]="","",raw[[#This Row],[Total day hrs]]-SUMIF(raw[Date],raw[[#This Row],[Date]],raw[Required hrs])),"")</f>
        <v/>
      </c>
      <c r="L69" s="26" t="str">
        <f>IFERROR(IF(raw[[#This Row],[Date]]="","","W"&amp;WEEKNUM(raw[[#This Row],[Date]],1)),"")</f>
        <v/>
      </c>
      <c r="M69" s="29" t="str">
        <f>IFERROR(IF(raw[[#This Row],[Date]]="","",VLOOKUP(MONTH(raw[[#This Row],[Date]]),Sheet1!B:C,2,0)),"")</f>
        <v/>
      </c>
      <c r="N69" s="82">
        <f>IF(raw[[#This Row],[Date]]="",0,1)</f>
        <v>0</v>
      </c>
    </row>
    <row r="70" spans="1:14" x14ac:dyDescent="0.3">
      <c r="A70" s="18"/>
      <c r="B70" s="19"/>
      <c r="C70" s="19"/>
      <c r="D70" s="19"/>
      <c r="E70" s="19"/>
      <c r="F70" s="20"/>
      <c r="G70" s="20"/>
      <c r="H70" s="27" t="str">
        <f>IFERROR(IF(OR(raw[[#This Row],[Ending Time]]="",raw[[#This Row],[Starting Time]]=""),"",IF((raw[[#This Row],[Ending Time]]-raw[[#This Row],[Starting Time]])*24&lt;0,24+(((raw[[#This Row],[Ending Time]]-raw[[#This Row],[Starting Time]])*24)),(raw[[#This Row],[Ending Time]]-raw[[#This Row],[Starting Time]])*24)),"")</f>
        <v/>
      </c>
      <c r="I70" s="25" t="str">
        <f>IFERROR(IF(raw[[#This Row],[Date]]="","",TEXT(raw[[#This Row],[Date]],"dddd")),"")</f>
        <v/>
      </c>
      <c r="J70" s="27" t="str">
        <f>IFERROR(IF(raw[[#This Row],[Day]]="","",IF(OR(raw[[#This Row],[Day]]='Workload Calendar'!$E$4,raw[[#This Row],[Day]]='Workload Calendar'!$F$4),'Workload Calendar'!$H$4,'Workload Calendar'!$G$4)),"")</f>
        <v/>
      </c>
      <c r="K70" s="27" t="str">
        <f>IFERROR(IF(raw[[#This Row],[Required hrs]]="","",raw[[#This Row],[Total day hrs]]-SUMIF(raw[Date],raw[[#This Row],[Date]],raw[Required hrs])),"")</f>
        <v/>
      </c>
      <c r="L70" s="26" t="str">
        <f>IFERROR(IF(raw[[#This Row],[Date]]="","","W"&amp;WEEKNUM(raw[[#This Row],[Date]],1)),"")</f>
        <v/>
      </c>
      <c r="M70" s="29" t="str">
        <f>IFERROR(IF(raw[[#This Row],[Date]]="","",VLOOKUP(MONTH(raw[[#This Row],[Date]]),Sheet1!B:C,2,0)),"")</f>
        <v/>
      </c>
      <c r="N70" s="82">
        <f>IF(raw[[#This Row],[Date]]="",0,1)</f>
        <v>0</v>
      </c>
    </row>
    <row r="71" spans="1:14" x14ac:dyDescent="0.3">
      <c r="A71" s="18"/>
      <c r="B71" s="19"/>
      <c r="C71" s="19"/>
      <c r="D71" s="19"/>
      <c r="E71" s="19"/>
      <c r="F71" s="20"/>
      <c r="G71" s="20"/>
      <c r="H71" s="27" t="str">
        <f>IFERROR(IF(OR(raw[[#This Row],[Ending Time]]="",raw[[#This Row],[Starting Time]]=""),"",IF((raw[[#This Row],[Ending Time]]-raw[[#This Row],[Starting Time]])*24&lt;0,24+(((raw[[#This Row],[Ending Time]]-raw[[#This Row],[Starting Time]])*24)),(raw[[#This Row],[Ending Time]]-raw[[#This Row],[Starting Time]])*24)),"")</f>
        <v/>
      </c>
      <c r="I71" s="25" t="str">
        <f>IFERROR(IF(raw[[#This Row],[Date]]="","",TEXT(raw[[#This Row],[Date]],"dddd")),"")</f>
        <v/>
      </c>
      <c r="J71" s="27" t="str">
        <f>IFERROR(IF(raw[[#This Row],[Day]]="","",IF(OR(raw[[#This Row],[Day]]='Workload Calendar'!$E$4,raw[[#This Row],[Day]]='Workload Calendar'!$F$4),'Workload Calendar'!$H$4,'Workload Calendar'!$G$4)),"")</f>
        <v/>
      </c>
      <c r="K71" s="27" t="str">
        <f>IFERROR(IF(raw[[#This Row],[Required hrs]]="","",raw[[#This Row],[Total day hrs]]-SUMIF(raw[Date],raw[[#This Row],[Date]],raw[Required hrs])),"")</f>
        <v/>
      </c>
      <c r="L71" s="26" t="str">
        <f>IFERROR(IF(raw[[#This Row],[Date]]="","","W"&amp;WEEKNUM(raw[[#This Row],[Date]],1)),"")</f>
        <v/>
      </c>
      <c r="M71" s="29" t="str">
        <f>IFERROR(IF(raw[[#This Row],[Date]]="","",VLOOKUP(MONTH(raw[[#This Row],[Date]]),Sheet1!B:C,2,0)),"")</f>
        <v/>
      </c>
      <c r="N71" s="82">
        <f>IF(raw[[#This Row],[Date]]="",0,1)</f>
        <v>0</v>
      </c>
    </row>
    <row r="72" spans="1:14" x14ac:dyDescent="0.3">
      <c r="A72" s="18"/>
      <c r="B72" s="19"/>
      <c r="C72" s="19"/>
      <c r="D72" s="19"/>
      <c r="E72" s="19"/>
      <c r="F72" s="20"/>
      <c r="G72" s="20"/>
      <c r="H72" s="27" t="str">
        <f>IFERROR(IF(OR(raw[[#This Row],[Ending Time]]="",raw[[#This Row],[Starting Time]]=""),"",IF((raw[[#This Row],[Ending Time]]-raw[[#This Row],[Starting Time]])*24&lt;0,24+(((raw[[#This Row],[Ending Time]]-raw[[#This Row],[Starting Time]])*24)),(raw[[#This Row],[Ending Time]]-raw[[#This Row],[Starting Time]])*24)),"")</f>
        <v/>
      </c>
      <c r="I72" s="25" t="str">
        <f>IFERROR(IF(raw[[#This Row],[Date]]="","",TEXT(raw[[#This Row],[Date]],"dddd")),"")</f>
        <v/>
      </c>
      <c r="J72" s="27" t="str">
        <f>IFERROR(IF(raw[[#This Row],[Day]]="","",IF(OR(raw[[#This Row],[Day]]='Workload Calendar'!$E$4,raw[[#This Row],[Day]]='Workload Calendar'!$F$4),'Workload Calendar'!$H$4,'Workload Calendar'!$G$4)),"")</f>
        <v/>
      </c>
      <c r="K72" s="27" t="str">
        <f>IFERROR(IF(raw[[#This Row],[Required hrs]]="","",raw[[#This Row],[Total day hrs]]-SUMIF(raw[Date],raw[[#This Row],[Date]],raw[Required hrs])),"")</f>
        <v/>
      </c>
      <c r="L72" s="26" t="str">
        <f>IFERROR(IF(raw[[#This Row],[Date]]="","","W"&amp;WEEKNUM(raw[[#This Row],[Date]],1)),"")</f>
        <v/>
      </c>
      <c r="M72" s="29" t="str">
        <f>IFERROR(IF(raw[[#This Row],[Date]]="","",VLOOKUP(MONTH(raw[[#This Row],[Date]]),Sheet1!B:C,2,0)),"")</f>
        <v/>
      </c>
      <c r="N72" s="82">
        <f>IF(raw[[#This Row],[Date]]="",0,1)</f>
        <v>0</v>
      </c>
    </row>
    <row r="73" spans="1:14" x14ac:dyDescent="0.3">
      <c r="A73" s="18"/>
      <c r="B73" s="19"/>
      <c r="C73" s="19"/>
      <c r="D73" s="19"/>
      <c r="E73" s="19"/>
      <c r="F73" s="20"/>
      <c r="G73" s="20"/>
      <c r="H73" s="27" t="str">
        <f>IFERROR(IF(OR(raw[[#This Row],[Ending Time]]="",raw[[#This Row],[Starting Time]]=""),"",IF((raw[[#This Row],[Ending Time]]-raw[[#This Row],[Starting Time]])*24&lt;0,24+(((raw[[#This Row],[Ending Time]]-raw[[#This Row],[Starting Time]])*24)),(raw[[#This Row],[Ending Time]]-raw[[#This Row],[Starting Time]])*24)),"")</f>
        <v/>
      </c>
      <c r="I73" s="25" t="str">
        <f>IFERROR(IF(raw[[#This Row],[Date]]="","",TEXT(raw[[#This Row],[Date]],"dddd")),"")</f>
        <v/>
      </c>
      <c r="J73" s="27" t="str">
        <f>IFERROR(IF(raw[[#This Row],[Day]]="","",IF(OR(raw[[#This Row],[Day]]='Workload Calendar'!$E$4,raw[[#This Row],[Day]]='Workload Calendar'!$F$4),'Workload Calendar'!$H$4,'Workload Calendar'!$G$4)),"")</f>
        <v/>
      </c>
      <c r="K73" s="27" t="str">
        <f>IFERROR(IF(raw[[#This Row],[Required hrs]]="","",raw[[#This Row],[Total day hrs]]-SUMIF(raw[Date],raw[[#This Row],[Date]],raw[Required hrs])),"")</f>
        <v/>
      </c>
      <c r="L73" s="26" t="str">
        <f>IFERROR(IF(raw[[#This Row],[Date]]="","","W"&amp;WEEKNUM(raw[[#This Row],[Date]],1)),"")</f>
        <v/>
      </c>
      <c r="M73" s="29" t="str">
        <f>IFERROR(IF(raw[[#This Row],[Date]]="","",VLOOKUP(MONTH(raw[[#This Row],[Date]]),Sheet1!B:C,2,0)),"")</f>
        <v/>
      </c>
      <c r="N73" s="82">
        <f>IF(raw[[#This Row],[Date]]="",0,1)</f>
        <v>0</v>
      </c>
    </row>
    <row r="74" spans="1:14" x14ac:dyDescent="0.3">
      <c r="A74" s="18"/>
      <c r="B74" s="19"/>
      <c r="C74" s="19"/>
      <c r="D74" s="19"/>
      <c r="E74" s="19"/>
      <c r="F74" s="20"/>
      <c r="G74" s="20"/>
      <c r="H74" s="27" t="str">
        <f>IFERROR(IF(OR(raw[[#This Row],[Ending Time]]="",raw[[#This Row],[Starting Time]]=""),"",IF((raw[[#This Row],[Ending Time]]-raw[[#This Row],[Starting Time]])*24&lt;0,24+(((raw[[#This Row],[Ending Time]]-raw[[#This Row],[Starting Time]])*24)),(raw[[#This Row],[Ending Time]]-raw[[#This Row],[Starting Time]])*24)),"")</f>
        <v/>
      </c>
      <c r="I74" s="25" t="str">
        <f>IFERROR(IF(raw[[#This Row],[Date]]="","",TEXT(raw[[#This Row],[Date]],"dddd")),"")</f>
        <v/>
      </c>
      <c r="J74" s="27" t="str">
        <f>IFERROR(IF(raw[[#This Row],[Day]]="","",IF(OR(raw[[#This Row],[Day]]='Workload Calendar'!$E$4,raw[[#This Row],[Day]]='Workload Calendar'!$F$4),'Workload Calendar'!$H$4,'Workload Calendar'!$G$4)),"")</f>
        <v/>
      </c>
      <c r="K74" s="27" t="str">
        <f>IFERROR(IF(raw[[#This Row],[Required hrs]]="","",raw[[#This Row],[Total day hrs]]-SUMIF(raw[Date],raw[[#This Row],[Date]],raw[Required hrs])),"")</f>
        <v/>
      </c>
      <c r="L74" s="26" t="str">
        <f>IFERROR(IF(raw[[#This Row],[Date]]="","","W"&amp;WEEKNUM(raw[[#This Row],[Date]],1)),"")</f>
        <v/>
      </c>
      <c r="M74" s="29" t="str">
        <f>IFERROR(IF(raw[[#This Row],[Date]]="","",VLOOKUP(MONTH(raw[[#This Row],[Date]]),Sheet1!B:C,2,0)),"")</f>
        <v/>
      </c>
      <c r="N74" s="82">
        <f>IF(raw[[#This Row],[Date]]="",0,1)</f>
        <v>0</v>
      </c>
    </row>
    <row r="75" spans="1:14" x14ac:dyDescent="0.3">
      <c r="A75" s="18"/>
      <c r="B75" s="19"/>
      <c r="C75" s="19"/>
      <c r="D75" s="19"/>
      <c r="E75" s="19"/>
      <c r="F75" s="20"/>
      <c r="G75" s="20"/>
      <c r="H75" s="27" t="str">
        <f>IFERROR(IF(OR(raw[[#This Row],[Ending Time]]="",raw[[#This Row],[Starting Time]]=""),"",IF((raw[[#This Row],[Ending Time]]-raw[[#This Row],[Starting Time]])*24&lt;0,24+(((raw[[#This Row],[Ending Time]]-raw[[#This Row],[Starting Time]])*24)),(raw[[#This Row],[Ending Time]]-raw[[#This Row],[Starting Time]])*24)),"")</f>
        <v/>
      </c>
      <c r="I75" s="25" t="str">
        <f>IFERROR(IF(raw[[#This Row],[Date]]="","",TEXT(raw[[#This Row],[Date]],"dddd")),"")</f>
        <v/>
      </c>
      <c r="J75" s="27" t="str">
        <f>IFERROR(IF(raw[[#This Row],[Day]]="","",IF(OR(raw[[#This Row],[Day]]='Workload Calendar'!$E$4,raw[[#This Row],[Day]]='Workload Calendar'!$F$4),'Workload Calendar'!$H$4,'Workload Calendar'!$G$4)),"")</f>
        <v/>
      </c>
      <c r="K75" s="27" t="str">
        <f>IFERROR(IF(raw[[#This Row],[Required hrs]]="","",raw[[#This Row],[Total day hrs]]-SUMIF(raw[Date],raw[[#This Row],[Date]],raw[Required hrs])),"")</f>
        <v/>
      </c>
      <c r="L75" s="26" t="str">
        <f>IFERROR(IF(raw[[#This Row],[Date]]="","","W"&amp;WEEKNUM(raw[[#This Row],[Date]],1)),"")</f>
        <v/>
      </c>
      <c r="M75" s="29" t="str">
        <f>IFERROR(IF(raw[[#This Row],[Date]]="","",VLOOKUP(MONTH(raw[[#This Row],[Date]]),Sheet1!B:C,2,0)),"")</f>
        <v/>
      </c>
      <c r="N75" s="82">
        <f>IF(raw[[#This Row],[Date]]="",0,1)</f>
        <v>0</v>
      </c>
    </row>
    <row r="76" spans="1:14" x14ac:dyDescent="0.3">
      <c r="A76" s="18"/>
      <c r="B76" s="19"/>
      <c r="C76" s="19"/>
      <c r="D76" s="19"/>
      <c r="E76" s="19"/>
      <c r="F76" s="20"/>
      <c r="G76" s="20"/>
      <c r="H76" s="27" t="str">
        <f>IFERROR(IF(OR(raw[[#This Row],[Ending Time]]="",raw[[#This Row],[Starting Time]]=""),"",IF((raw[[#This Row],[Ending Time]]-raw[[#This Row],[Starting Time]])*24&lt;0,24+(((raw[[#This Row],[Ending Time]]-raw[[#This Row],[Starting Time]])*24)),(raw[[#This Row],[Ending Time]]-raw[[#This Row],[Starting Time]])*24)),"")</f>
        <v/>
      </c>
      <c r="I76" s="25" t="str">
        <f>IFERROR(IF(raw[[#This Row],[Date]]="","",TEXT(raw[[#This Row],[Date]],"dddd")),"")</f>
        <v/>
      </c>
      <c r="J76" s="27" t="str">
        <f>IFERROR(IF(raw[[#This Row],[Day]]="","",IF(OR(raw[[#This Row],[Day]]='Workload Calendar'!$E$4,raw[[#This Row],[Day]]='Workload Calendar'!$F$4),'Workload Calendar'!$H$4,'Workload Calendar'!$G$4)),"")</f>
        <v/>
      </c>
      <c r="K76" s="27" t="str">
        <f>IFERROR(IF(raw[[#This Row],[Required hrs]]="","",raw[[#This Row],[Total day hrs]]-SUMIF(raw[Date],raw[[#This Row],[Date]],raw[Required hrs])),"")</f>
        <v/>
      </c>
      <c r="L76" s="26" t="str">
        <f>IFERROR(IF(raw[[#This Row],[Date]]="","","W"&amp;WEEKNUM(raw[[#This Row],[Date]],1)),"")</f>
        <v/>
      </c>
      <c r="M76" s="29" t="str">
        <f>IFERROR(IF(raw[[#This Row],[Date]]="","",VLOOKUP(MONTH(raw[[#This Row],[Date]]),Sheet1!B:C,2,0)),"")</f>
        <v/>
      </c>
      <c r="N76" s="82">
        <f>IF(raw[[#This Row],[Date]]="",0,1)</f>
        <v>0</v>
      </c>
    </row>
    <row r="77" spans="1:14" x14ac:dyDescent="0.3">
      <c r="A77" s="18"/>
      <c r="B77" s="19"/>
      <c r="C77" s="19"/>
      <c r="D77" s="19"/>
      <c r="E77" s="19"/>
      <c r="F77" s="20"/>
      <c r="G77" s="20"/>
      <c r="H77" s="27" t="str">
        <f>IFERROR(IF(OR(raw[[#This Row],[Ending Time]]="",raw[[#This Row],[Starting Time]]=""),"",IF((raw[[#This Row],[Ending Time]]-raw[[#This Row],[Starting Time]])*24&lt;0,24+(((raw[[#This Row],[Ending Time]]-raw[[#This Row],[Starting Time]])*24)),(raw[[#This Row],[Ending Time]]-raw[[#This Row],[Starting Time]])*24)),"")</f>
        <v/>
      </c>
      <c r="I77" s="25" t="str">
        <f>IFERROR(IF(raw[[#This Row],[Date]]="","",TEXT(raw[[#This Row],[Date]],"dddd")),"")</f>
        <v/>
      </c>
      <c r="J77" s="27" t="str">
        <f>IFERROR(IF(raw[[#This Row],[Day]]="","",IF(OR(raw[[#This Row],[Day]]='Workload Calendar'!$E$4,raw[[#This Row],[Day]]='Workload Calendar'!$F$4),'Workload Calendar'!$H$4,'Workload Calendar'!$G$4)),"")</f>
        <v/>
      </c>
      <c r="K77" s="27" t="str">
        <f>IFERROR(IF(raw[[#This Row],[Required hrs]]="","",raw[[#This Row],[Total day hrs]]-SUMIF(raw[Date],raw[[#This Row],[Date]],raw[Required hrs])),"")</f>
        <v/>
      </c>
      <c r="L77" s="26" t="str">
        <f>IFERROR(IF(raw[[#This Row],[Date]]="","","W"&amp;WEEKNUM(raw[[#This Row],[Date]],1)),"")</f>
        <v/>
      </c>
      <c r="M77" s="29" t="str">
        <f>IFERROR(IF(raw[[#This Row],[Date]]="","",VLOOKUP(MONTH(raw[[#This Row],[Date]]),Sheet1!B:C,2,0)),"")</f>
        <v/>
      </c>
      <c r="N77" s="82">
        <f>IF(raw[[#This Row],[Date]]="",0,1)</f>
        <v>0</v>
      </c>
    </row>
    <row r="78" spans="1:14" x14ac:dyDescent="0.3">
      <c r="A78" s="18"/>
      <c r="B78" s="19"/>
      <c r="C78" s="19"/>
      <c r="D78" s="19"/>
      <c r="E78" s="19"/>
      <c r="F78" s="20"/>
      <c r="G78" s="20"/>
      <c r="H78" s="27" t="str">
        <f>IFERROR(IF(OR(raw[[#This Row],[Ending Time]]="",raw[[#This Row],[Starting Time]]=""),"",IF((raw[[#This Row],[Ending Time]]-raw[[#This Row],[Starting Time]])*24&lt;0,24+(((raw[[#This Row],[Ending Time]]-raw[[#This Row],[Starting Time]])*24)),(raw[[#This Row],[Ending Time]]-raw[[#This Row],[Starting Time]])*24)),"")</f>
        <v/>
      </c>
      <c r="I78" s="25" t="str">
        <f>IFERROR(IF(raw[[#This Row],[Date]]="","",TEXT(raw[[#This Row],[Date]],"dddd")),"")</f>
        <v/>
      </c>
      <c r="J78" s="27" t="str">
        <f>IFERROR(IF(raw[[#This Row],[Day]]="","",IF(OR(raw[[#This Row],[Day]]='Workload Calendar'!$E$4,raw[[#This Row],[Day]]='Workload Calendar'!$F$4),'Workload Calendar'!$H$4,'Workload Calendar'!$G$4)),"")</f>
        <v/>
      </c>
      <c r="K78" s="27" t="str">
        <f>IFERROR(IF(raw[[#This Row],[Required hrs]]="","",raw[[#This Row],[Total day hrs]]-SUMIF(raw[Date],raw[[#This Row],[Date]],raw[Required hrs])),"")</f>
        <v/>
      </c>
      <c r="L78" s="26" t="str">
        <f>IFERROR(IF(raw[[#This Row],[Date]]="","","W"&amp;WEEKNUM(raw[[#This Row],[Date]],1)),"")</f>
        <v/>
      </c>
      <c r="M78" s="29" t="str">
        <f>IFERROR(IF(raw[[#This Row],[Date]]="","",VLOOKUP(MONTH(raw[[#This Row],[Date]]),Sheet1!B:C,2,0)),"")</f>
        <v/>
      </c>
      <c r="N78" s="82">
        <f>IF(raw[[#This Row],[Date]]="",0,1)</f>
        <v>0</v>
      </c>
    </row>
    <row r="79" spans="1:14" x14ac:dyDescent="0.3">
      <c r="A79" s="18"/>
      <c r="B79" s="19"/>
      <c r="C79" s="19"/>
      <c r="D79" s="19"/>
      <c r="E79" s="19"/>
      <c r="F79" s="20"/>
      <c r="G79" s="20"/>
      <c r="H79" s="27" t="str">
        <f>IFERROR(IF(OR(raw[[#This Row],[Ending Time]]="",raw[[#This Row],[Starting Time]]=""),"",IF((raw[[#This Row],[Ending Time]]-raw[[#This Row],[Starting Time]])*24&lt;0,24+(((raw[[#This Row],[Ending Time]]-raw[[#This Row],[Starting Time]])*24)),(raw[[#This Row],[Ending Time]]-raw[[#This Row],[Starting Time]])*24)),"")</f>
        <v/>
      </c>
      <c r="I79" s="25" t="str">
        <f>IFERROR(IF(raw[[#This Row],[Date]]="","",TEXT(raw[[#This Row],[Date]],"dddd")),"")</f>
        <v/>
      </c>
      <c r="J79" s="27" t="str">
        <f>IFERROR(IF(raw[[#This Row],[Day]]="","",IF(OR(raw[[#This Row],[Day]]='Workload Calendar'!$E$4,raw[[#This Row],[Day]]='Workload Calendar'!$F$4),'Workload Calendar'!$H$4,'Workload Calendar'!$G$4)),"")</f>
        <v/>
      </c>
      <c r="K79" s="27" t="str">
        <f>IFERROR(IF(raw[[#This Row],[Required hrs]]="","",raw[[#This Row],[Total day hrs]]-SUMIF(raw[Date],raw[[#This Row],[Date]],raw[Required hrs])),"")</f>
        <v/>
      </c>
      <c r="L79" s="26" t="str">
        <f>IFERROR(IF(raw[[#This Row],[Date]]="","","W"&amp;WEEKNUM(raw[[#This Row],[Date]],1)),"")</f>
        <v/>
      </c>
      <c r="M79" s="29" t="str">
        <f>IFERROR(IF(raw[[#This Row],[Date]]="","",VLOOKUP(MONTH(raw[[#This Row],[Date]]),Sheet1!B:C,2,0)),"")</f>
        <v/>
      </c>
      <c r="N79" s="82">
        <f>IF(raw[[#This Row],[Date]]="",0,1)</f>
        <v>0</v>
      </c>
    </row>
    <row r="80" spans="1:14" x14ac:dyDescent="0.3">
      <c r="A80" s="18"/>
      <c r="B80" s="19"/>
      <c r="C80" s="19"/>
      <c r="D80" s="19"/>
      <c r="E80" s="19"/>
      <c r="F80" s="20"/>
      <c r="G80" s="20"/>
      <c r="H80" s="27" t="str">
        <f>IFERROR(IF(OR(raw[[#This Row],[Ending Time]]="",raw[[#This Row],[Starting Time]]=""),"",IF((raw[[#This Row],[Ending Time]]-raw[[#This Row],[Starting Time]])*24&lt;0,24+(((raw[[#This Row],[Ending Time]]-raw[[#This Row],[Starting Time]])*24)),(raw[[#This Row],[Ending Time]]-raw[[#This Row],[Starting Time]])*24)),"")</f>
        <v/>
      </c>
      <c r="I80" s="25" t="str">
        <f>IFERROR(IF(raw[[#This Row],[Date]]="","",TEXT(raw[[#This Row],[Date]],"dddd")),"")</f>
        <v/>
      </c>
      <c r="J80" s="27" t="str">
        <f>IFERROR(IF(raw[[#This Row],[Day]]="","",IF(OR(raw[[#This Row],[Day]]='Workload Calendar'!$E$4,raw[[#This Row],[Day]]='Workload Calendar'!$F$4),'Workload Calendar'!$H$4,'Workload Calendar'!$G$4)),"")</f>
        <v/>
      </c>
      <c r="K80" s="27" t="str">
        <f>IFERROR(IF(raw[[#This Row],[Required hrs]]="","",raw[[#This Row],[Total day hrs]]-SUMIF(raw[Date],raw[[#This Row],[Date]],raw[Required hrs])),"")</f>
        <v/>
      </c>
      <c r="L80" s="26" t="str">
        <f>IFERROR(IF(raw[[#This Row],[Date]]="","","W"&amp;WEEKNUM(raw[[#This Row],[Date]],1)),"")</f>
        <v/>
      </c>
      <c r="M80" s="29" t="str">
        <f>IFERROR(IF(raw[[#This Row],[Date]]="","",VLOOKUP(MONTH(raw[[#This Row],[Date]]),Sheet1!B:C,2,0)),"")</f>
        <v/>
      </c>
      <c r="N80" s="82">
        <f>IF(raw[[#This Row],[Date]]="",0,1)</f>
        <v>0</v>
      </c>
    </row>
    <row r="81" spans="1:14" x14ac:dyDescent="0.3">
      <c r="A81" s="18"/>
      <c r="B81" s="19"/>
      <c r="C81" s="19"/>
      <c r="D81" s="19"/>
      <c r="E81" s="19"/>
      <c r="F81" s="20"/>
      <c r="G81" s="20"/>
      <c r="H81" s="27" t="str">
        <f>IFERROR(IF(OR(raw[[#This Row],[Ending Time]]="",raw[[#This Row],[Starting Time]]=""),"",IF((raw[[#This Row],[Ending Time]]-raw[[#This Row],[Starting Time]])*24&lt;0,24+(((raw[[#This Row],[Ending Time]]-raw[[#This Row],[Starting Time]])*24)),(raw[[#This Row],[Ending Time]]-raw[[#This Row],[Starting Time]])*24)),"")</f>
        <v/>
      </c>
      <c r="I81" s="25" t="str">
        <f>IFERROR(IF(raw[[#This Row],[Date]]="","",TEXT(raw[[#This Row],[Date]],"dddd")),"")</f>
        <v/>
      </c>
      <c r="J81" s="27" t="str">
        <f>IFERROR(IF(raw[[#This Row],[Day]]="","",IF(OR(raw[[#This Row],[Day]]='Workload Calendar'!$E$4,raw[[#This Row],[Day]]='Workload Calendar'!$F$4),'Workload Calendar'!$H$4,'Workload Calendar'!$G$4)),"")</f>
        <v/>
      </c>
      <c r="K81" s="27" t="str">
        <f>IFERROR(IF(raw[[#This Row],[Required hrs]]="","",raw[[#This Row],[Total day hrs]]-SUMIF(raw[Date],raw[[#This Row],[Date]],raw[Required hrs])),"")</f>
        <v/>
      </c>
      <c r="L81" s="26" t="str">
        <f>IFERROR(IF(raw[[#This Row],[Date]]="","","W"&amp;WEEKNUM(raw[[#This Row],[Date]],1)),"")</f>
        <v/>
      </c>
      <c r="M81" s="29" t="str">
        <f>IFERROR(IF(raw[[#This Row],[Date]]="","",VLOOKUP(MONTH(raw[[#This Row],[Date]]),Sheet1!B:C,2,0)),"")</f>
        <v/>
      </c>
      <c r="N81" s="82">
        <f>IF(raw[[#This Row],[Date]]="",0,1)</f>
        <v>0</v>
      </c>
    </row>
    <row r="82" spans="1:14" x14ac:dyDescent="0.3">
      <c r="A82" s="18"/>
      <c r="B82" s="19"/>
      <c r="C82" s="19"/>
      <c r="D82" s="19"/>
      <c r="E82" s="19"/>
      <c r="F82" s="20"/>
      <c r="G82" s="20"/>
      <c r="H82" s="27" t="str">
        <f>IFERROR(IF(OR(raw[[#This Row],[Ending Time]]="",raw[[#This Row],[Starting Time]]=""),"",IF((raw[[#This Row],[Ending Time]]-raw[[#This Row],[Starting Time]])*24&lt;0,24+(((raw[[#This Row],[Ending Time]]-raw[[#This Row],[Starting Time]])*24)),(raw[[#This Row],[Ending Time]]-raw[[#This Row],[Starting Time]])*24)),"")</f>
        <v/>
      </c>
      <c r="I82" s="25" t="str">
        <f>IFERROR(IF(raw[[#This Row],[Date]]="","",TEXT(raw[[#This Row],[Date]],"dddd")),"")</f>
        <v/>
      </c>
      <c r="J82" s="27" t="str">
        <f>IFERROR(IF(raw[[#This Row],[Day]]="","",IF(OR(raw[[#This Row],[Day]]='Workload Calendar'!$E$4,raw[[#This Row],[Day]]='Workload Calendar'!$F$4),'Workload Calendar'!$H$4,'Workload Calendar'!$G$4)),"")</f>
        <v/>
      </c>
      <c r="K82" s="27" t="str">
        <f>IFERROR(IF(raw[[#This Row],[Required hrs]]="","",raw[[#This Row],[Total day hrs]]-SUMIF(raw[Date],raw[[#This Row],[Date]],raw[Required hrs])),"")</f>
        <v/>
      </c>
      <c r="L82" s="26" t="str">
        <f>IFERROR(IF(raw[[#This Row],[Date]]="","","W"&amp;WEEKNUM(raw[[#This Row],[Date]],1)),"")</f>
        <v/>
      </c>
      <c r="M82" s="29" t="str">
        <f>IFERROR(IF(raw[[#This Row],[Date]]="","",VLOOKUP(MONTH(raw[[#This Row],[Date]]),Sheet1!B:C,2,0)),"")</f>
        <v/>
      </c>
      <c r="N82" s="82">
        <f>IF(raw[[#This Row],[Date]]="",0,1)</f>
        <v>0</v>
      </c>
    </row>
    <row r="83" spans="1:14" x14ac:dyDescent="0.3">
      <c r="A83" s="18"/>
      <c r="B83" s="19"/>
      <c r="C83" s="19"/>
      <c r="D83" s="19"/>
      <c r="E83" s="19"/>
      <c r="F83" s="20"/>
      <c r="G83" s="20"/>
      <c r="H83" s="27" t="str">
        <f>IFERROR(IF(OR(raw[[#This Row],[Ending Time]]="",raw[[#This Row],[Starting Time]]=""),"",IF((raw[[#This Row],[Ending Time]]-raw[[#This Row],[Starting Time]])*24&lt;0,24+(((raw[[#This Row],[Ending Time]]-raw[[#This Row],[Starting Time]])*24)),(raw[[#This Row],[Ending Time]]-raw[[#This Row],[Starting Time]])*24)),"")</f>
        <v/>
      </c>
      <c r="I83" s="25" t="str">
        <f>IFERROR(IF(raw[[#This Row],[Date]]="","",TEXT(raw[[#This Row],[Date]],"dddd")),"")</f>
        <v/>
      </c>
      <c r="J83" s="27" t="str">
        <f>IFERROR(IF(raw[[#This Row],[Day]]="","",IF(OR(raw[[#This Row],[Day]]='Workload Calendar'!$E$4,raw[[#This Row],[Day]]='Workload Calendar'!$F$4),'Workload Calendar'!$H$4,'Workload Calendar'!$G$4)),"")</f>
        <v/>
      </c>
      <c r="K83" s="27" t="str">
        <f>IFERROR(IF(raw[[#This Row],[Required hrs]]="","",raw[[#This Row],[Total day hrs]]-SUMIF(raw[Date],raw[[#This Row],[Date]],raw[Required hrs])),"")</f>
        <v/>
      </c>
      <c r="L83" s="26" t="str">
        <f>IFERROR(IF(raw[[#This Row],[Date]]="","","W"&amp;WEEKNUM(raw[[#This Row],[Date]],1)),"")</f>
        <v/>
      </c>
      <c r="M83" s="29" t="str">
        <f>IFERROR(IF(raw[[#This Row],[Date]]="","",VLOOKUP(MONTH(raw[[#This Row],[Date]]),Sheet1!B:C,2,0)),"")</f>
        <v/>
      </c>
      <c r="N83" s="82">
        <f>IF(raw[[#This Row],[Date]]="",0,1)</f>
        <v>0</v>
      </c>
    </row>
    <row r="84" spans="1:14" x14ac:dyDescent="0.3">
      <c r="A84" s="18"/>
      <c r="B84" s="19"/>
      <c r="C84" s="19"/>
      <c r="D84" s="19"/>
      <c r="E84" s="19"/>
      <c r="F84" s="20"/>
      <c r="G84" s="20"/>
      <c r="H84" s="27" t="str">
        <f>IFERROR(IF(OR(raw[[#This Row],[Ending Time]]="",raw[[#This Row],[Starting Time]]=""),"",IF((raw[[#This Row],[Ending Time]]-raw[[#This Row],[Starting Time]])*24&lt;0,24+(((raw[[#This Row],[Ending Time]]-raw[[#This Row],[Starting Time]])*24)),(raw[[#This Row],[Ending Time]]-raw[[#This Row],[Starting Time]])*24)),"")</f>
        <v/>
      </c>
      <c r="I84" s="25" t="str">
        <f>IFERROR(IF(raw[[#This Row],[Date]]="","",TEXT(raw[[#This Row],[Date]],"dddd")),"")</f>
        <v/>
      </c>
      <c r="J84" s="27" t="str">
        <f>IFERROR(IF(raw[[#This Row],[Day]]="","",IF(OR(raw[[#This Row],[Day]]='Workload Calendar'!$E$4,raw[[#This Row],[Day]]='Workload Calendar'!$F$4),'Workload Calendar'!$H$4,'Workload Calendar'!$G$4)),"")</f>
        <v/>
      </c>
      <c r="K84" s="27" t="str">
        <f>IFERROR(IF(raw[[#This Row],[Required hrs]]="","",raw[[#This Row],[Total day hrs]]-SUMIF(raw[Date],raw[[#This Row],[Date]],raw[Required hrs])),"")</f>
        <v/>
      </c>
      <c r="L84" s="26" t="str">
        <f>IFERROR(IF(raw[[#This Row],[Date]]="","","W"&amp;WEEKNUM(raw[[#This Row],[Date]],1)),"")</f>
        <v/>
      </c>
      <c r="M84" s="29" t="str">
        <f>IFERROR(IF(raw[[#This Row],[Date]]="","",VLOOKUP(MONTH(raw[[#This Row],[Date]]),Sheet1!B:C,2,0)),"")</f>
        <v/>
      </c>
      <c r="N84" s="82">
        <f>IF(raw[[#This Row],[Date]]="",0,1)</f>
        <v>0</v>
      </c>
    </row>
    <row r="85" spans="1:14" x14ac:dyDescent="0.3">
      <c r="A85" s="18"/>
      <c r="B85" s="19"/>
      <c r="C85" s="19"/>
      <c r="D85" s="19"/>
      <c r="E85" s="19"/>
      <c r="F85" s="20"/>
      <c r="G85" s="20"/>
      <c r="H85" s="27" t="str">
        <f>IFERROR(IF(OR(raw[[#This Row],[Ending Time]]="",raw[[#This Row],[Starting Time]]=""),"",IF((raw[[#This Row],[Ending Time]]-raw[[#This Row],[Starting Time]])*24&lt;0,24+(((raw[[#This Row],[Ending Time]]-raw[[#This Row],[Starting Time]])*24)),(raw[[#This Row],[Ending Time]]-raw[[#This Row],[Starting Time]])*24)),"")</f>
        <v/>
      </c>
      <c r="I85" s="25" t="str">
        <f>IFERROR(IF(raw[[#This Row],[Date]]="","",TEXT(raw[[#This Row],[Date]],"dddd")),"")</f>
        <v/>
      </c>
      <c r="J85" s="27" t="str">
        <f>IFERROR(IF(raw[[#This Row],[Day]]="","",IF(OR(raw[[#This Row],[Day]]='Workload Calendar'!$E$4,raw[[#This Row],[Day]]='Workload Calendar'!$F$4),'Workload Calendar'!$H$4,'Workload Calendar'!$G$4)),"")</f>
        <v/>
      </c>
      <c r="K85" s="27" t="str">
        <f>IFERROR(IF(raw[[#This Row],[Required hrs]]="","",raw[[#This Row],[Total day hrs]]-SUMIF(raw[Date],raw[[#This Row],[Date]],raw[Required hrs])),"")</f>
        <v/>
      </c>
      <c r="L85" s="26" t="str">
        <f>IFERROR(IF(raw[[#This Row],[Date]]="","","W"&amp;WEEKNUM(raw[[#This Row],[Date]],1)),"")</f>
        <v/>
      </c>
      <c r="M85" s="29" t="str">
        <f>IFERROR(IF(raw[[#This Row],[Date]]="","",VLOOKUP(MONTH(raw[[#This Row],[Date]]),Sheet1!B:C,2,0)),"")</f>
        <v/>
      </c>
      <c r="N85" s="82">
        <f>IF(raw[[#This Row],[Date]]="",0,1)</f>
        <v>0</v>
      </c>
    </row>
    <row r="86" spans="1:14" x14ac:dyDescent="0.3">
      <c r="A86" s="18"/>
      <c r="B86" s="19"/>
      <c r="C86" s="19"/>
      <c r="D86" s="19"/>
      <c r="E86" s="19"/>
      <c r="F86" s="20"/>
      <c r="G86" s="20"/>
      <c r="H86" s="27" t="str">
        <f>IFERROR(IF(OR(raw[[#This Row],[Ending Time]]="",raw[[#This Row],[Starting Time]]=""),"",IF((raw[[#This Row],[Ending Time]]-raw[[#This Row],[Starting Time]])*24&lt;0,24+(((raw[[#This Row],[Ending Time]]-raw[[#This Row],[Starting Time]])*24)),(raw[[#This Row],[Ending Time]]-raw[[#This Row],[Starting Time]])*24)),"")</f>
        <v/>
      </c>
      <c r="I86" s="25" t="str">
        <f>IFERROR(IF(raw[[#This Row],[Date]]="","",TEXT(raw[[#This Row],[Date]],"dddd")),"")</f>
        <v/>
      </c>
      <c r="J86" s="27" t="str">
        <f>IFERROR(IF(raw[[#This Row],[Day]]="","",IF(OR(raw[[#This Row],[Day]]='Workload Calendar'!$E$4,raw[[#This Row],[Day]]='Workload Calendar'!$F$4),'Workload Calendar'!$H$4,'Workload Calendar'!$G$4)),"")</f>
        <v/>
      </c>
      <c r="K86" s="27" t="str">
        <f>IFERROR(IF(raw[[#This Row],[Required hrs]]="","",raw[[#This Row],[Total day hrs]]-SUMIF(raw[Date],raw[[#This Row],[Date]],raw[Required hrs])),"")</f>
        <v/>
      </c>
      <c r="L86" s="26" t="str">
        <f>IFERROR(IF(raw[[#This Row],[Date]]="","","W"&amp;WEEKNUM(raw[[#This Row],[Date]],1)),"")</f>
        <v/>
      </c>
      <c r="M86" s="29" t="str">
        <f>IFERROR(IF(raw[[#This Row],[Date]]="","",VLOOKUP(MONTH(raw[[#This Row],[Date]]),Sheet1!B:C,2,0)),"")</f>
        <v/>
      </c>
      <c r="N86" s="82">
        <f>IF(raw[[#This Row],[Date]]="",0,1)</f>
        <v>0</v>
      </c>
    </row>
    <row r="87" spans="1:14" x14ac:dyDescent="0.3">
      <c r="A87" s="18"/>
      <c r="B87" s="19"/>
      <c r="C87" s="19"/>
      <c r="D87" s="19"/>
      <c r="E87" s="19"/>
      <c r="F87" s="20"/>
      <c r="G87" s="20"/>
      <c r="H87" s="27" t="str">
        <f>IFERROR(IF(OR(raw[[#This Row],[Ending Time]]="",raw[[#This Row],[Starting Time]]=""),"",IF((raw[[#This Row],[Ending Time]]-raw[[#This Row],[Starting Time]])*24&lt;0,24+(((raw[[#This Row],[Ending Time]]-raw[[#This Row],[Starting Time]])*24)),(raw[[#This Row],[Ending Time]]-raw[[#This Row],[Starting Time]])*24)),"")</f>
        <v/>
      </c>
      <c r="I87" s="25" t="str">
        <f>IFERROR(IF(raw[[#This Row],[Date]]="","",TEXT(raw[[#This Row],[Date]],"dddd")),"")</f>
        <v/>
      </c>
      <c r="J87" s="27" t="str">
        <f>IFERROR(IF(raw[[#This Row],[Day]]="","",IF(OR(raw[[#This Row],[Day]]='Workload Calendar'!$E$4,raw[[#This Row],[Day]]='Workload Calendar'!$F$4),'Workload Calendar'!$H$4,'Workload Calendar'!$G$4)),"")</f>
        <v/>
      </c>
      <c r="K87" s="27" t="str">
        <f>IFERROR(IF(raw[[#This Row],[Required hrs]]="","",raw[[#This Row],[Total day hrs]]-SUMIF(raw[Date],raw[[#This Row],[Date]],raw[Required hrs])),"")</f>
        <v/>
      </c>
      <c r="L87" s="26" t="str">
        <f>IFERROR(IF(raw[[#This Row],[Date]]="","","W"&amp;WEEKNUM(raw[[#This Row],[Date]],1)),"")</f>
        <v/>
      </c>
      <c r="M87" s="29" t="str">
        <f>IFERROR(IF(raw[[#This Row],[Date]]="","",VLOOKUP(MONTH(raw[[#This Row],[Date]]),Sheet1!B:C,2,0)),"")</f>
        <v/>
      </c>
      <c r="N87" s="82">
        <f>IF(raw[[#This Row],[Date]]="",0,1)</f>
        <v>0</v>
      </c>
    </row>
    <row r="88" spans="1:14" x14ac:dyDescent="0.3">
      <c r="A88" s="18"/>
      <c r="B88" s="19"/>
      <c r="C88" s="19"/>
      <c r="D88" s="19"/>
      <c r="E88" s="19"/>
      <c r="F88" s="20"/>
      <c r="G88" s="20"/>
      <c r="H88" s="27" t="str">
        <f>IFERROR(IF(OR(raw[[#This Row],[Ending Time]]="",raw[[#This Row],[Starting Time]]=""),"",IF((raw[[#This Row],[Ending Time]]-raw[[#This Row],[Starting Time]])*24&lt;0,24+(((raw[[#This Row],[Ending Time]]-raw[[#This Row],[Starting Time]])*24)),(raw[[#This Row],[Ending Time]]-raw[[#This Row],[Starting Time]])*24)),"")</f>
        <v/>
      </c>
      <c r="I88" s="25" t="str">
        <f>IFERROR(IF(raw[[#This Row],[Date]]="","",TEXT(raw[[#This Row],[Date]],"dddd")),"")</f>
        <v/>
      </c>
      <c r="J88" s="27" t="str">
        <f>IFERROR(IF(raw[[#This Row],[Day]]="","",IF(OR(raw[[#This Row],[Day]]='Workload Calendar'!$E$4,raw[[#This Row],[Day]]='Workload Calendar'!$F$4),'Workload Calendar'!$H$4,'Workload Calendar'!$G$4)),"")</f>
        <v/>
      </c>
      <c r="K88" s="27" t="str">
        <f>IFERROR(IF(raw[[#This Row],[Required hrs]]="","",raw[[#This Row],[Total day hrs]]-SUMIF(raw[Date],raw[[#This Row],[Date]],raw[Required hrs])),"")</f>
        <v/>
      </c>
      <c r="L88" s="26" t="str">
        <f>IFERROR(IF(raw[[#This Row],[Date]]="","","W"&amp;WEEKNUM(raw[[#This Row],[Date]],1)),"")</f>
        <v/>
      </c>
      <c r="M88" s="29" t="str">
        <f>IFERROR(IF(raw[[#This Row],[Date]]="","",VLOOKUP(MONTH(raw[[#This Row],[Date]]),Sheet1!B:C,2,0)),"")</f>
        <v/>
      </c>
      <c r="N88" s="82">
        <f>IF(raw[[#This Row],[Date]]="",0,1)</f>
        <v>0</v>
      </c>
    </row>
    <row r="89" spans="1:14" x14ac:dyDescent="0.3">
      <c r="A89" s="18"/>
      <c r="B89" s="19"/>
      <c r="C89" s="19"/>
      <c r="D89" s="19"/>
      <c r="E89" s="19"/>
      <c r="F89" s="20"/>
      <c r="G89" s="20"/>
      <c r="H89" s="27" t="str">
        <f>IFERROR(IF(OR(raw[[#This Row],[Ending Time]]="",raw[[#This Row],[Starting Time]]=""),"",IF((raw[[#This Row],[Ending Time]]-raw[[#This Row],[Starting Time]])*24&lt;0,24+(((raw[[#This Row],[Ending Time]]-raw[[#This Row],[Starting Time]])*24)),(raw[[#This Row],[Ending Time]]-raw[[#This Row],[Starting Time]])*24)),"")</f>
        <v/>
      </c>
      <c r="I89" s="25" t="str">
        <f>IFERROR(IF(raw[[#This Row],[Date]]="","",TEXT(raw[[#This Row],[Date]],"dddd")),"")</f>
        <v/>
      </c>
      <c r="J89" s="27" t="str">
        <f>IFERROR(IF(raw[[#This Row],[Day]]="","",IF(OR(raw[[#This Row],[Day]]='Workload Calendar'!$E$4,raw[[#This Row],[Day]]='Workload Calendar'!$F$4),'Workload Calendar'!$H$4,'Workload Calendar'!$G$4)),"")</f>
        <v/>
      </c>
      <c r="K89" s="27" t="str">
        <f>IFERROR(IF(raw[[#This Row],[Required hrs]]="","",raw[[#This Row],[Total day hrs]]-SUMIF(raw[Date],raw[[#This Row],[Date]],raw[Required hrs])),"")</f>
        <v/>
      </c>
      <c r="L89" s="26" t="str">
        <f>IFERROR(IF(raw[[#This Row],[Date]]="","","W"&amp;WEEKNUM(raw[[#This Row],[Date]],1)),"")</f>
        <v/>
      </c>
      <c r="M89" s="29" t="str">
        <f>IFERROR(IF(raw[[#This Row],[Date]]="","",VLOOKUP(MONTH(raw[[#This Row],[Date]]),Sheet1!B:C,2,0)),"")</f>
        <v/>
      </c>
      <c r="N89" s="82">
        <f>IF(raw[[#This Row],[Date]]="",0,1)</f>
        <v>0</v>
      </c>
    </row>
    <row r="90" spans="1:14" x14ac:dyDescent="0.3">
      <c r="A90" s="18"/>
      <c r="B90" s="19"/>
      <c r="C90" s="19"/>
      <c r="D90" s="19"/>
      <c r="E90" s="19"/>
      <c r="F90" s="20"/>
      <c r="G90" s="20"/>
      <c r="H90" s="27" t="str">
        <f>IFERROR(IF(OR(raw[[#This Row],[Ending Time]]="",raw[[#This Row],[Starting Time]]=""),"",IF((raw[[#This Row],[Ending Time]]-raw[[#This Row],[Starting Time]])*24&lt;0,24+(((raw[[#This Row],[Ending Time]]-raw[[#This Row],[Starting Time]])*24)),(raw[[#This Row],[Ending Time]]-raw[[#This Row],[Starting Time]])*24)),"")</f>
        <v/>
      </c>
      <c r="I90" s="25" t="str">
        <f>IFERROR(IF(raw[[#This Row],[Date]]="","",TEXT(raw[[#This Row],[Date]],"dddd")),"")</f>
        <v/>
      </c>
      <c r="J90" s="27" t="str">
        <f>IFERROR(IF(raw[[#This Row],[Day]]="","",IF(OR(raw[[#This Row],[Day]]='Workload Calendar'!$E$4,raw[[#This Row],[Day]]='Workload Calendar'!$F$4),'Workload Calendar'!$H$4,'Workload Calendar'!$G$4)),"")</f>
        <v/>
      </c>
      <c r="K90" s="27" t="str">
        <f>IFERROR(IF(raw[[#This Row],[Required hrs]]="","",raw[[#This Row],[Total day hrs]]-SUMIF(raw[Date],raw[[#This Row],[Date]],raw[Required hrs])),"")</f>
        <v/>
      </c>
      <c r="L90" s="26" t="str">
        <f>IFERROR(IF(raw[[#This Row],[Date]]="","","W"&amp;WEEKNUM(raw[[#This Row],[Date]],1)),"")</f>
        <v/>
      </c>
      <c r="M90" s="29" t="str">
        <f>IFERROR(IF(raw[[#This Row],[Date]]="","",VLOOKUP(MONTH(raw[[#This Row],[Date]]),Sheet1!B:C,2,0)),"")</f>
        <v/>
      </c>
      <c r="N90" s="82">
        <f>IF(raw[[#This Row],[Date]]="",0,1)</f>
        <v>0</v>
      </c>
    </row>
    <row r="91" spans="1:14" x14ac:dyDescent="0.3">
      <c r="A91" s="18"/>
      <c r="B91" s="19"/>
      <c r="C91" s="19"/>
      <c r="D91" s="19"/>
      <c r="E91" s="19"/>
      <c r="F91" s="20"/>
      <c r="G91" s="20"/>
      <c r="H91" s="27" t="str">
        <f>IFERROR(IF(OR(raw[[#This Row],[Ending Time]]="",raw[[#This Row],[Starting Time]]=""),"",IF((raw[[#This Row],[Ending Time]]-raw[[#This Row],[Starting Time]])*24&lt;0,24+(((raw[[#This Row],[Ending Time]]-raw[[#This Row],[Starting Time]])*24)),(raw[[#This Row],[Ending Time]]-raw[[#This Row],[Starting Time]])*24)),"")</f>
        <v/>
      </c>
      <c r="I91" s="25" t="str">
        <f>IFERROR(IF(raw[[#This Row],[Date]]="","",TEXT(raw[[#This Row],[Date]],"dddd")),"")</f>
        <v/>
      </c>
      <c r="J91" s="27" t="str">
        <f>IFERROR(IF(raw[[#This Row],[Day]]="","",IF(OR(raw[[#This Row],[Day]]='Workload Calendar'!$E$4,raw[[#This Row],[Day]]='Workload Calendar'!$F$4),'Workload Calendar'!$H$4,'Workload Calendar'!$G$4)),"")</f>
        <v/>
      </c>
      <c r="K91" s="27" t="str">
        <f>IFERROR(IF(raw[[#This Row],[Required hrs]]="","",raw[[#This Row],[Total day hrs]]-SUMIF(raw[Date],raw[[#This Row],[Date]],raw[Required hrs])),"")</f>
        <v/>
      </c>
      <c r="L91" s="26" t="str">
        <f>IFERROR(IF(raw[[#This Row],[Date]]="","","W"&amp;WEEKNUM(raw[[#This Row],[Date]],1)),"")</f>
        <v/>
      </c>
      <c r="M91" s="29" t="str">
        <f>IFERROR(IF(raw[[#This Row],[Date]]="","",VLOOKUP(MONTH(raw[[#This Row],[Date]]),Sheet1!B:C,2,0)),"")</f>
        <v/>
      </c>
      <c r="N91" s="82">
        <f>IF(raw[[#This Row],[Date]]="",0,1)</f>
        <v>0</v>
      </c>
    </row>
    <row r="92" spans="1:14" x14ac:dyDescent="0.3">
      <c r="A92" s="18"/>
      <c r="B92" s="19"/>
      <c r="C92" s="19"/>
      <c r="D92" s="19"/>
      <c r="E92" s="19"/>
      <c r="F92" s="20"/>
      <c r="G92" s="20"/>
      <c r="H92" s="27" t="str">
        <f>IFERROR(IF(OR(raw[[#This Row],[Ending Time]]="",raw[[#This Row],[Starting Time]]=""),"",IF((raw[[#This Row],[Ending Time]]-raw[[#This Row],[Starting Time]])*24&lt;0,24+(((raw[[#This Row],[Ending Time]]-raw[[#This Row],[Starting Time]])*24)),(raw[[#This Row],[Ending Time]]-raw[[#This Row],[Starting Time]])*24)),"")</f>
        <v/>
      </c>
      <c r="I92" s="25" t="str">
        <f>IFERROR(IF(raw[[#This Row],[Date]]="","",TEXT(raw[[#This Row],[Date]],"dddd")),"")</f>
        <v/>
      </c>
      <c r="J92" s="27" t="str">
        <f>IFERROR(IF(raw[[#This Row],[Day]]="","",IF(OR(raw[[#This Row],[Day]]='Workload Calendar'!$E$4,raw[[#This Row],[Day]]='Workload Calendar'!$F$4),'Workload Calendar'!$H$4,'Workload Calendar'!$G$4)),"")</f>
        <v/>
      </c>
      <c r="K92" s="27" t="str">
        <f>IFERROR(IF(raw[[#This Row],[Required hrs]]="","",raw[[#This Row],[Total day hrs]]-SUMIF(raw[Date],raw[[#This Row],[Date]],raw[Required hrs])),"")</f>
        <v/>
      </c>
      <c r="L92" s="26" t="str">
        <f>IFERROR(IF(raw[[#This Row],[Date]]="","","W"&amp;WEEKNUM(raw[[#This Row],[Date]],1)),"")</f>
        <v/>
      </c>
      <c r="M92" s="29" t="str">
        <f>IFERROR(IF(raw[[#This Row],[Date]]="","",VLOOKUP(MONTH(raw[[#This Row],[Date]]),Sheet1!B:C,2,0)),"")</f>
        <v/>
      </c>
      <c r="N92" s="82">
        <f>IF(raw[[#This Row],[Date]]="",0,1)</f>
        <v>0</v>
      </c>
    </row>
    <row r="93" spans="1:14" x14ac:dyDescent="0.3">
      <c r="A93" s="18"/>
      <c r="B93" s="19"/>
      <c r="C93" s="19"/>
      <c r="D93" s="19"/>
      <c r="E93" s="19"/>
      <c r="F93" s="20"/>
      <c r="G93" s="20"/>
      <c r="H93" s="27" t="str">
        <f>IFERROR(IF(OR(raw[[#This Row],[Ending Time]]="",raw[[#This Row],[Starting Time]]=""),"",IF((raw[[#This Row],[Ending Time]]-raw[[#This Row],[Starting Time]])*24&lt;0,24+(((raw[[#This Row],[Ending Time]]-raw[[#This Row],[Starting Time]])*24)),(raw[[#This Row],[Ending Time]]-raw[[#This Row],[Starting Time]])*24)),"")</f>
        <v/>
      </c>
      <c r="I93" s="25" t="str">
        <f>IFERROR(IF(raw[[#This Row],[Date]]="","",TEXT(raw[[#This Row],[Date]],"dddd")),"")</f>
        <v/>
      </c>
      <c r="J93" s="27" t="str">
        <f>IFERROR(IF(raw[[#This Row],[Day]]="","",IF(OR(raw[[#This Row],[Day]]='Workload Calendar'!$E$4,raw[[#This Row],[Day]]='Workload Calendar'!$F$4),'Workload Calendar'!$H$4,'Workload Calendar'!$G$4)),"")</f>
        <v/>
      </c>
      <c r="K93" s="27" t="str">
        <f>IFERROR(IF(raw[[#This Row],[Required hrs]]="","",raw[[#This Row],[Total day hrs]]-SUMIF(raw[Date],raw[[#This Row],[Date]],raw[Required hrs])),"")</f>
        <v/>
      </c>
      <c r="L93" s="26" t="str">
        <f>IFERROR(IF(raw[[#This Row],[Date]]="","","W"&amp;WEEKNUM(raw[[#This Row],[Date]],1)),"")</f>
        <v/>
      </c>
      <c r="M93" s="29" t="str">
        <f>IFERROR(IF(raw[[#This Row],[Date]]="","",VLOOKUP(MONTH(raw[[#This Row],[Date]]),Sheet1!B:C,2,0)),"")</f>
        <v/>
      </c>
      <c r="N93" s="82">
        <f>IF(raw[[#This Row],[Date]]="",0,1)</f>
        <v>0</v>
      </c>
    </row>
    <row r="94" spans="1:14" x14ac:dyDescent="0.3">
      <c r="A94" s="18"/>
      <c r="B94" s="19"/>
      <c r="C94" s="19"/>
      <c r="D94" s="19"/>
      <c r="E94" s="19"/>
      <c r="F94" s="20"/>
      <c r="G94" s="20"/>
      <c r="H94" s="27" t="str">
        <f>IFERROR(IF(OR(raw[[#This Row],[Ending Time]]="",raw[[#This Row],[Starting Time]]=""),"",IF((raw[[#This Row],[Ending Time]]-raw[[#This Row],[Starting Time]])*24&lt;0,24+(((raw[[#This Row],[Ending Time]]-raw[[#This Row],[Starting Time]])*24)),(raw[[#This Row],[Ending Time]]-raw[[#This Row],[Starting Time]])*24)),"")</f>
        <v/>
      </c>
      <c r="I94" s="25" t="str">
        <f>IFERROR(IF(raw[[#This Row],[Date]]="","",TEXT(raw[[#This Row],[Date]],"dddd")),"")</f>
        <v/>
      </c>
      <c r="J94" s="27" t="str">
        <f>IFERROR(IF(raw[[#This Row],[Day]]="","",IF(OR(raw[[#This Row],[Day]]='Workload Calendar'!$E$4,raw[[#This Row],[Day]]='Workload Calendar'!$F$4),'Workload Calendar'!$H$4,'Workload Calendar'!$G$4)),"")</f>
        <v/>
      </c>
      <c r="K94" s="27" t="str">
        <f>IFERROR(IF(raw[[#This Row],[Required hrs]]="","",raw[[#This Row],[Total day hrs]]-SUMIF(raw[Date],raw[[#This Row],[Date]],raw[Required hrs])),"")</f>
        <v/>
      </c>
      <c r="L94" s="26" t="str">
        <f>IFERROR(IF(raw[[#This Row],[Date]]="","","W"&amp;WEEKNUM(raw[[#This Row],[Date]],1)),"")</f>
        <v/>
      </c>
      <c r="M94" s="29" t="str">
        <f>IFERROR(IF(raw[[#This Row],[Date]]="","",VLOOKUP(MONTH(raw[[#This Row],[Date]]),Sheet1!B:C,2,0)),"")</f>
        <v/>
      </c>
      <c r="N94" s="82">
        <f>IF(raw[[#This Row],[Date]]="",0,1)</f>
        <v>0</v>
      </c>
    </row>
    <row r="95" spans="1:14" x14ac:dyDescent="0.3">
      <c r="A95" s="18"/>
      <c r="B95" s="19"/>
      <c r="C95" s="19"/>
      <c r="D95" s="19"/>
      <c r="E95" s="19"/>
      <c r="F95" s="20"/>
      <c r="G95" s="20"/>
      <c r="H95" s="27" t="str">
        <f>IFERROR(IF(OR(raw[[#This Row],[Ending Time]]="",raw[[#This Row],[Starting Time]]=""),"",IF((raw[[#This Row],[Ending Time]]-raw[[#This Row],[Starting Time]])*24&lt;0,24+(((raw[[#This Row],[Ending Time]]-raw[[#This Row],[Starting Time]])*24)),(raw[[#This Row],[Ending Time]]-raw[[#This Row],[Starting Time]])*24)),"")</f>
        <v/>
      </c>
      <c r="I95" s="25" t="str">
        <f>IFERROR(IF(raw[[#This Row],[Date]]="","",TEXT(raw[[#This Row],[Date]],"dddd")),"")</f>
        <v/>
      </c>
      <c r="J95" s="27" t="str">
        <f>IFERROR(IF(raw[[#This Row],[Day]]="","",IF(OR(raw[[#This Row],[Day]]='Workload Calendar'!$E$4,raw[[#This Row],[Day]]='Workload Calendar'!$F$4),'Workload Calendar'!$H$4,'Workload Calendar'!$G$4)),"")</f>
        <v/>
      </c>
      <c r="K95" s="27" t="str">
        <f>IFERROR(IF(raw[[#This Row],[Required hrs]]="","",raw[[#This Row],[Total day hrs]]-SUMIF(raw[Date],raw[[#This Row],[Date]],raw[Required hrs])),"")</f>
        <v/>
      </c>
      <c r="L95" s="26" t="str">
        <f>IFERROR(IF(raw[[#This Row],[Date]]="","","W"&amp;WEEKNUM(raw[[#This Row],[Date]],1)),"")</f>
        <v/>
      </c>
      <c r="M95" s="29" t="str">
        <f>IFERROR(IF(raw[[#This Row],[Date]]="","",VLOOKUP(MONTH(raw[[#This Row],[Date]]),Sheet1!B:C,2,0)),"")</f>
        <v/>
      </c>
      <c r="N95" s="82">
        <f>IF(raw[[#This Row],[Date]]="",0,1)</f>
        <v>0</v>
      </c>
    </row>
    <row r="96" spans="1:14" x14ac:dyDescent="0.3">
      <c r="A96" s="18"/>
      <c r="B96" s="19"/>
      <c r="C96" s="19"/>
      <c r="D96" s="19"/>
      <c r="E96" s="19"/>
      <c r="F96" s="20"/>
      <c r="G96" s="20"/>
      <c r="H96" s="27" t="str">
        <f>IFERROR(IF(OR(raw[[#This Row],[Ending Time]]="",raw[[#This Row],[Starting Time]]=""),"",IF((raw[[#This Row],[Ending Time]]-raw[[#This Row],[Starting Time]])*24&lt;0,24+(((raw[[#This Row],[Ending Time]]-raw[[#This Row],[Starting Time]])*24)),(raw[[#This Row],[Ending Time]]-raw[[#This Row],[Starting Time]])*24)),"")</f>
        <v/>
      </c>
      <c r="I96" s="25" t="str">
        <f>IFERROR(IF(raw[[#This Row],[Date]]="","",TEXT(raw[[#This Row],[Date]],"dddd")),"")</f>
        <v/>
      </c>
      <c r="J96" s="27" t="str">
        <f>IFERROR(IF(raw[[#This Row],[Day]]="","",IF(OR(raw[[#This Row],[Day]]='Workload Calendar'!$E$4,raw[[#This Row],[Day]]='Workload Calendar'!$F$4),'Workload Calendar'!$H$4,'Workload Calendar'!$G$4)),"")</f>
        <v/>
      </c>
      <c r="K96" s="27" t="str">
        <f>IFERROR(IF(raw[[#This Row],[Required hrs]]="","",raw[[#This Row],[Total day hrs]]-SUMIF(raw[Date],raw[[#This Row],[Date]],raw[Required hrs])),"")</f>
        <v/>
      </c>
      <c r="L96" s="26" t="str">
        <f>IFERROR(IF(raw[[#This Row],[Date]]="","","W"&amp;WEEKNUM(raw[[#This Row],[Date]],1)),"")</f>
        <v/>
      </c>
      <c r="M96" s="29" t="str">
        <f>IFERROR(IF(raw[[#This Row],[Date]]="","",VLOOKUP(MONTH(raw[[#This Row],[Date]]),Sheet1!B:C,2,0)),"")</f>
        <v/>
      </c>
      <c r="N96" s="82">
        <f>IF(raw[[#This Row],[Date]]="",0,1)</f>
        <v>0</v>
      </c>
    </row>
    <row r="97" spans="1:14" x14ac:dyDescent="0.3">
      <c r="A97" s="18"/>
      <c r="B97" s="19"/>
      <c r="C97" s="19"/>
      <c r="D97" s="19"/>
      <c r="E97" s="19"/>
      <c r="F97" s="20"/>
      <c r="G97" s="20"/>
      <c r="H97" s="27" t="str">
        <f>IFERROR(IF(OR(raw[[#This Row],[Ending Time]]="",raw[[#This Row],[Starting Time]]=""),"",IF((raw[[#This Row],[Ending Time]]-raw[[#This Row],[Starting Time]])*24&lt;0,24+(((raw[[#This Row],[Ending Time]]-raw[[#This Row],[Starting Time]])*24)),(raw[[#This Row],[Ending Time]]-raw[[#This Row],[Starting Time]])*24)),"")</f>
        <v/>
      </c>
      <c r="I97" s="25" t="str">
        <f>IFERROR(IF(raw[[#This Row],[Date]]="","",TEXT(raw[[#This Row],[Date]],"dddd")),"")</f>
        <v/>
      </c>
      <c r="J97" s="27" t="str">
        <f>IFERROR(IF(raw[[#This Row],[Day]]="","",IF(OR(raw[[#This Row],[Day]]='Workload Calendar'!$E$4,raw[[#This Row],[Day]]='Workload Calendar'!$F$4),'Workload Calendar'!$H$4,'Workload Calendar'!$G$4)),"")</f>
        <v/>
      </c>
      <c r="K97" s="27" t="str">
        <f>IFERROR(IF(raw[[#This Row],[Required hrs]]="","",raw[[#This Row],[Total day hrs]]-SUMIF(raw[Date],raw[[#This Row],[Date]],raw[Required hrs])),"")</f>
        <v/>
      </c>
      <c r="L97" s="26" t="str">
        <f>IFERROR(IF(raw[[#This Row],[Date]]="","","W"&amp;WEEKNUM(raw[[#This Row],[Date]],1)),"")</f>
        <v/>
      </c>
      <c r="M97" s="29" t="str">
        <f>IFERROR(IF(raw[[#This Row],[Date]]="","",VLOOKUP(MONTH(raw[[#This Row],[Date]]),Sheet1!B:C,2,0)),"")</f>
        <v/>
      </c>
      <c r="N97" s="82">
        <f>IF(raw[[#This Row],[Date]]="",0,1)</f>
        <v>0</v>
      </c>
    </row>
    <row r="98" spans="1:14" x14ac:dyDescent="0.3">
      <c r="A98" s="18"/>
      <c r="B98" s="19"/>
      <c r="C98" s="19"/>
      <c r="D98" s="19"/>
      <c r="E98" s="19"/>
      <c r="F98" s="20"/>
      <c r="G98" s="20"/>
      <c r="H98" s="27" t="str">
        <f>IFERROR(IF(OR(raw[[#This Row],[Ending Time]]="",raw[[#This Row],[Starting Time]]=""),"",IF((raw[[#This Row],[Ending Time]]-raw[[#This Row],[Starting Time]])*24&lt;0,24+(((raw[[#This Row],[Ending Time]]-raw[[#This Row],[Starting Time]])*24)),(raw[[#This Row],[Ending Time]]-raw[[#This Row],[Starting Time]])*24)),"")</f>
        <v/>
      </c>
      <c r="I98" s="25" t="str">
        <f>IFERROR(IF(raw[[#This Row],[Date]]="","",TEXT(raw[[#This Row],[Date]],"dddd")),"")</f>
        <v/>
      </c>
      <c r="J98" s="27" t="str">
        <f>IFERROR(IF(raw[[#This Row],[Day]]="","",IF(OR(raw[[#This Row],[Day]]='Workload Calendar'!$E$4,raw[[#This Row],[Day]]='Workload Calendar'!$F$4),'Workload Calendar'!$H$4,'Workload Calendar'!$G$4)),"")</f>
        <v/>
      </c>
      <c r="K98" s="27" t="str">
        <f>IFERROR(IF(raw[[#This Row],[Required hrs]]="","",raw[[#This Row],[Total day hrs]]-SUMIF(raw[Date],raw[[#This Row],[Date]],raw[Required hrs])),"")</f>
        <v/>
      </c>
      <c r="L98" s="26" t="str">
        <f>IFERROR(IF(raw[[#This Row],[Date]]="","","W"&amp;WEEKNUM(raw[[#This Row],[Date]],1)),"")</f>
        <v/>
      </c>
      <c r="M98" s="29" t="str">
        <f>IFERROR(IF(raw[[#This Row],[Date]]="","",VLOOKUP(MONTH(raw[[#This Row],[Date]]),Sheet1!B:C,2,0)),"")</f>
        <v/>
      </c>
      <c r="N98" s="82">
        <f>IF(raw[[#This Row],[Date]]="",0,1)</f>
        <v>0</v>
      </c>
    </row>
    <row r="99" spans="1:14" x14ac:dyDescent="0.3">
      <c r="A99" s="18"/>
      <c r="B99" s="19"/>
      <c r="C99" s="19"/>
      <c r="D99" s="19"/>
      <c r="E99" s="19"/>
      <c r="F99" s="20"/>
      <c r="G99" s="20"/>
      <c r="H99" s="27" t="str">
        <f>IFERROR(IF(OR(raw[[#This Row],[Ending Time]]="",raw[[#This Row],[Starting Time]]=""),"",IF((raw[[#This Row],[Ending Time]]-raw[[#This Row],[Starting Time]])*24&lt;0,24+(((raw[[#This Row],[Ending Time]]-raw[[#This Row],[Starting Time]])*24)),(raw[[#This Row],[Ending Time]]-raw[[#This Row],[Starting Time]])*24)),"")</f>
        <v/>
      </c>
      <c r="I99" s="25" t="str">
        <f>IFERROR(IF(raw[[#This Row],[Date]]="","",TEXT(raw[[#This Row],[Date]],"dddd")),"")</f>
        <v/>
      </c>
      <c r="J99" s="27" t="str">
        <f>IFERROR(IF(raw[[#This Row],[Day]]="","",IF(OR(raw[[#This Row],[Day]]='Workload Calendar'!$E$4,raw[[#This Row],[Day]]='Workload Calendar'!$F$4),'Workload Calendar'!$H$4,'Workload Calendar'!$G$4)),"")</f>
        <v/>
      </c>
      <c r="K99" s="27" t="str">
        <f>IFERROR(IF(raw[[#This Row],[Required hrs]]="","",raw[[#This Row],[Total day hrs]]-SUMIF(raw[Date],raw[[#This Row],[Date]],raw[Required hrs])),"")</f>
        <v/>
      </c>
      <c r="L99" s="26" t="str">
        <f>IFERROR(IF(raw[[#This Row],[Date]]="","","W"&amp;WEEKNUM(raw[[#This Row],[Date]],1)),"")</f>
        <v/>
      </c>
      <c r="M99" s="29" t="str">
        <f>IFERROR(IF(raw[[#This Row],[Date]]="","",VLOOKUP(MONTH(raw[[#This Row],[Date]]),Sheet1!B:C,2,0)),"")</f>
        <v/>
      </c>
      <c r="N99" s="82">
        <f>IF(raw[[#This Row],[Date]]="",0,1)</f>
        <v>0</v>
      </c>
    </row>
    <row r="100" spans="1:14" x14ac:dyDescent="0.3">
      <c r="A100" s="18"/>
      <c r="B100" s="19"/>
      <c r="C100" s="19"/>
      <c r="D100" s="19"/>
      <c r="E100" s="19"/>
      <c r="F100" s="20"/>
      <c r="G100" s="20"/>
      <c r="H100" s="27" t="str">
        <f>IFERROR(IF(OR(raw[[#This Row],[Ending Time]]="",raw[[#This Row],[Starting Time]]=""),"",IF((raw[[#This Row],[Ending Time]]-raw[[#This Row],[Starting Time]])*24&lt;0,24+(((raw[[#This Row],[Ending Time]]-raw[[#This Row],[Starting Time]])*24)),(raw[[#This Row],[Ending Time]]-raw[[#This Row],[Starting Time]])*24)),"")</f>
        <v/>
      </c>
      <c r="I100" s="25" t="str">
        <f>IFERROR(IF(raw[[#This Row],[Date]]="","",TEXT(raw[[#This Row],[Date]],"dddd")),"")</f>
        <v/>
      </c>
      <c r="J100" s="27" t="str">
        <f>IFERROR(IF(raw[[#This Row],[Day]]="","",IF(OR(raw[[#This Row],[Day]]='Workload Calendar'!$E$4,raw[[#This Row],[Day]]='Workload Calendar'!$F$4),'Workload Calendar'!$H$4,'Workload Calendar'!$G$4)),"")</f>
        <v/>
      </c>
      <c r="K100" s="27" t="str">
        <f>IFERROR(IF(raw[[#This Row],[Required hrs]]="","",raw[[#This Row],[Total day hrs]]-SUMIF(raw[Date],raw[[#This Row],[Date]],raw[Required hrs])),"")</f>
        <v/>
      </c>
      <c r="L100" s="26" t="str">
        <f>IFERROR(IF(raw[[#This Row],[Date]]="","","W"&amp;WEEKNUM(raw[[#This Row],[Date]],1)),"")</f>
        <v/>
      </c>
      <c r="M100" s="29" t="str">
        <f>IFERROR(IF(raw[[#This Row],[Date]]="","",VLOOKUP(MONTH(raw[[#This Row],[Date]]),Sheet1!B:C,2,0)),"")</f>
        <v/>
      </c>
      <c r="N100" s="82">
        <f>IF(raw[[#This Row],[Date]]="",0,1)</f>
        <v>0</v>
      </c>
    </row>
    <row r="101" spans="1:14" x14ac:dyDescent="0.3">
      <c r="A101" s="18"/>
      <c r="B101" s="19"/>
      <c r="C101" s="19"/>
      <c r="D101" s="19"/>
      <c r="E101" s="19"/>
      <c r="F101" s="20"/>
      <c r="G101" s="20"/>
      <c r="H101" s="27" t="str">
        <f>IFERROR(IF(OR(raw[[#This Row],[Ending Time]]="",raw[[#This Row],[Starting Time]]=""),"",IF((raw[[#This Row],[Ending Time]]-raw[[#This Row],[Starting Time]])*24&lt;0,24+(((raw[[#This Row],[Ending Time]]-raw[[#This Row],[Starting Time]])*24)),(raw[[#This Row],[Ending Time]]-raw[[#This Row],[Starting Time]])*24)),"")</f>
        <v/>
      </c>
      <c r="I101" s="25" t="str">
        <f>IFERROR(IF(raw[[#This Row],[Date]]="","",TEXT(raw[[#This Row],[Date]],"dddd")),"")</f>
        <v/>
      </c>
      <c r="J101" s="27" t="str">
        <f>IFERROR(IF(raw[[#This Row],[Day]]="","",IF(OR(raw[[#This Row],[Day]]='Workload Calendar'!$E$4,raw[[#This Row],[Day]]='Workload Calendar'!$F$4),'Workload Calendar'!$H$4,'Workload Calendar'!$G$4)),"")</f>
        <v/>
      </c>
      <c r="K101" s="27" t="str">
        <f>IFERROR(IF(raw[[#This Row],[Required hrs]]="","",raw[[#This Row],[Total day hrs]]-SUMIF(raw[Date],raw[[#This Row],[Date]],raw[Required hrs])),"")</f>
        <v/>
      </c>
      <c r="L101" s="26" t="str">
        <f>IFERROR(IF(raw[[#This Row],[Date]]="","","W"&amp;WEEKNUM(raw[[#This Row],[Date]],1)),"")</f>
        <v/>
      </c>
      <c r="M101" s="29" t="str">
        <f>IFERROR(IF(raw[[#This Row],[Date]]="","",VLOOKUP(MONTH(raw[[#This Row],[Date]]),Sheet1!B:C,2,0)),"")</f>
        <v/>
      </c>
      <c r="N101" s="82">
        <f>IF(raw[[#This Row],[Date]]="",0,1)</f>
        <v>0</v>
      </c>
    </row>
    <row r="102" spans="1:14" x14ac:dyDescent="0.3">
      <c r="A102" s="18"/>
      <c r="B102" s="19"/>
      <c r="C102" s="19"/>
      <c r="D102" s="19"/>
      <c r="E102" s="19"/>
      <c r="F102" s="20"/>
      <c r="G102" s="20"/>
      <c r="H102" s="27" t="str">
        <f>IFERROR(IF(OR(raw[[#This Row],[Ending Time]]="",raw[[#This Row],[Starting Time]]=""),"",IF((raw[[#This Row],[Ending Time]]-raw[[#This Row],[Starting Time]])*24&lt;0,24+(((raw[[#This Row],[Ending Time]]-raw[[#This Row],[Starting Time]])*24)),(raw[[#This Row],[Ending Time]]-raw[[#This Row],[Starting Time]])*24)),"")</f>
        <v/>
      </c>
      <c r="I102" s="25" t="str">
        <f>IFERROR(IF(raw[[#This Row],[Date]]="","",TEXT(raw[[#This Row],[Date]],"dddd")),"")</f>
        <v/>
      </c>
      <c r="J102" s="27" t="str">
        <f>IFERROR(IF(raw[[#This Row],[Day]]="","",IF(OR(raw[[#This Row],[Day]]='Workload Calendar'!$E$4,raw[[#This Row],[Day]]='Workload Calendar'!$F$4),'Workload Calendar'!$H$4,'Workload Calendar'!$G$4)),"")</f>
        <v/>
      </c>
      <c r="K102" s="27" t="str">
        <f>IFERROR(IF(raw[[#This Row],[Required hrs]]="","",raw[[#This Row],[Total day hrs]]-SUMIF(raw[Date],raw[[#This Row],[Date]],raw[Required hrs])),"")</f>
        <v/>
      </c>
      <c r="L102" s="26" t="str">
        <f>IFERROR(IF(raw[[#This Row],[Date]]="","","W"&amp;WEEKNUM(raw[[#This Row],[Date]],1)),"")</f>
        <v/>
      </c>
      <c r="M102" s="29" t="str">
        <f>IFERROR(IF(raw[[#This Row],[Date]]="","",VLOOKUP(MONTH(raw[[#This Row],[Date]]),Sheet1!B:C,2,0)),"")</f>
        <v/>
      </c>
      <c r="N102" s="82">
        <f>IF(raw[[#This Row],[Date]]="",0,1)</f>
        <v>0</v>
      </c>
    </row>
    <row r="103" spans="1:14" x14ac:dyDescent="0.3">
      <c r="A103" s="18"/>
      <c r="B103" s="19"/>
      <c r="C103" s="19"/>
      <c r="D103" s="19"/>
      <c r="E103" s="19"/>
      <c r="F103" s="20"/>
      <c r="G103" s="20"/>
      <c r="H103" s="27" t="str">
        <f>IFERROR(IF(OR(raw[[#This Row],[Ending Time]]="",raw[[#This Row],[Starting Time]]=""),"",IF((raw[[#This Row],[Ending Time]]-raw[[#This Row],[Starting Time]])*24&lt;0,24+(((raw[[#This Row],[Ending Time]]-raw[[#This Row],[Starting Time]])*24)),(raw[[#This Row],[Ending Time]]-raw[[#This Row],[Starting Time]])*24)),"")</f>
        <v/>
      </c>
      <c r="I103" s="25" t="str">
        <f>IFERROR(IF(raw[[#This Row],[Date]]="","",TEXT(raw[[#This Row],[Date]],"dddd")),"")</f>
        <v/>
      </c>
      <c r="J103" s="27" t="str">
        <f>IFERROR(IF(raw[[#This Row],[Day]]="","",IF(OR(raw[[#This Row],[Day]]='Workload Calendar'!$E$4,raw[[#This Row],[Day]]='Workload Calendar'!$F$4),'Workload Calendar'!$H$4,'Workload Calendar'!$G$4)),"")</f>
        <v/>
      </c>
      <c r="K103" s="27" t="str">
        <f>IFERROR(IF(raw[[#This Row],[Required hrs]]="","",raw[[#This Row],[Total day hrs]]-SUMIF(raw[Date],raw[[#This Row],[Date]],raw[Required hrs])),"")</f>
        <v/>
      </c>
      <c r="L103" s="26" t="str">
        <f>IFERROR(IF(raw[[#This Row],[Date]]="","","W"&amp;WEEKNUM(raw[[#This Row],[Date]],1)),"")</f>
        <v/>
      </c>
      <c r="M103" s="29" t="str">
        <f>IFERROR(IF(raw[[#This Row],[Date]]="","",VLOOKUP(MONTH(raw[[#This Row],[Date]]),Sheet1!B:C,2,0)),"")</f>
        <v/>
      </c>
      <c r="N103" s="82">
        <f>IF(raw[[#This Row],[Date]]="",0,1)</f>
        <v>0</v>
      </c>
    </row>
    <row r="104" spans="1:14" x14ac:dyDescent="0.3">
      <c r="A104" s="18"/>
      <c r="B104" s="19"/>
      <c r="C104" s="19"/>
      <c r="D104" s="19"/>
      <c r="E104" s="19"/>
      <c r="F104" s="20"/>
      <c r="G104" s="20"/>
      <c r="H104" s="27" t="str">
        <f>IFERROR(IF(OR(raw[[#This Row],[Ending Time]]="",raw[[#This Row],[Starting Time]]=""),"",IF((raw[[#This Row],[Ending Time]]-raw[[#This Row],[Starting Time]])*24&lt;0,24+(((raw[[#This Row],[Ending Time]]-raw[[#This Row],[Starting Time]])*24)),(raw[[#This Row],[Ending Time]]-raw[[#This Row],[Starting Time]])*24)),"")</f>
        <v/>
      </c>
      <c r="I104" s="25" t="str">
        <f>IFERROR(IF(raw[[#This Row],[Date]]="","",TEXT(raw[[#This Row],[Date]],"dddd")),"")</f>
        <v/>
      </c>
      <c r="J104" s="27" t="str">
        <f>IFERROR(IF(raw[[#This Row],[Day]]="","",IF(OR(raw[[#This Row],[Day]]='Workload Calendar'!$E$4,raw[[#This Row],[Day]]='Workload Calendar'!$F$4),'Workload Calendar'!$H$4,'Workload Calendar'!$G$4)),"")</f>
        <v/>
      </c>
      <c r="K104" s="27" t="str">
        <f>IFERROR(IF(raw[[#This Row],[Required hrs]]="","",raw[[#This Row],[Total day hrs]]-SUMIF(raw[Date],raw[[#This Row],[Date]],raw[Required hrs])),"")</f>
        <v/>
      </c>
      <c r="L104" s="26" t="str">
        <f>IFERROR(IF(raw[[#This Row],[Date]]="","","W"&amp;WEEKNUM(raw[[#This Row],[Date]],1)),"")</f>
        <v/>
      </c>
      <c r="M104" s="29" t="str">
        <f>IFERROR(IF(raw[[#This Row],[Date]]="","",VLOOKUP(MONTH(raw[[#This Row],[Date]]),Sheet1!B:C,2,0)),"")</f>
        <v/>
      </c>
      <c r="N104" s="82">
        <f>IF(raw[[#This Row],[Date]]="",0,1)</f>
        <v>0</v>
      </c>
    </row>
    <row r="105" spans="1:14" x14ac:dyDescent="0.3">
      <c r="A105" s="18"/>
      <c r="B105" s="19"/>
      <c r="C105" s="19"/>
      <c r="D105" s="19"/>
      <c r="E105" s="19"/>
      <c r="F105" s="20"/>
      <c r="G105" s="20"/>
      <c r="H105" s="27" t="str">
        <f>IFERROR(IF(OR(raw[[#This Row],[Ending Time]]="",raw[[#This Row],[Starting Time]]=""),"",IF((raw[[#This Row],[Ending Time]]-raw[[#This Row],[Starting Time]])*24&lt;0,24+(((raw[[#This Row],[Ending Time]]-raw[[#This Row],[Starting Time]])*24)),(raw[[#This Row],[Ending Time]]-raw[[#This Row],[Starting Time]])*24)),"")</f>
        <v/>
      </c>
      <c r="I105" s="25" t="str">
        <f>IFERROR(IF(raw[[#This Row],[Date]]="","",TEXT(raw[[#This Row],[Date]],"dddd")),"")</f>
        <v/>
      </c>
      <c r="J105" s="27" t="str">
        <f>IFERROR(IF(raw[[#This Row],[Day]]="","",IF(OR(raw[[#This Row],[Day]]='Workload Calendar'!$E$4,raw[[#This Row],[Day]]='Workload Calendar'!$F$4),'Workload Calendar'!$H$4,'Workload Calendar'!$G$4)),"")</f>
        <v/>
      </c>
      <c r="K105" s="27" t="str">
        <f>IFERROR(IF(raw[[#This Row],[Required hrs]]="","",raw[[#This Row],[Total day hrs]]-SUMIF(raw[Date],raw[[#This Row],[Date]],raw[Required hrs])),"")</f>
        <v/>
      </c>
      <c r="L105" s="26" t="str">
        <f>IFERROR(IF(raw[[#This Row],[Date]]="","","W"&amp;WEEKNUM(raw[[#This Row],[Date]],1)),"")</f>
        <v/>
      </c>
      <c r="M105" s="29" t="str">
        <f>IFERROR(IF(raw[[#This Row],[Date]]="","",VLOOKUP(MONTH(raw[[#This Row],[Date]]),Sheet1!B:C,2,0)),"")</f>
        <v/>
      </c>
      <c r="N105" s="82">
        <f>IF(raw[[#This Row],[Date]]="",0,1)</f>
        <v>0</v>
      </c>
    </row>
    <row r="106" spans="1:14" x14ac:dyDescent="0.3">
      <c r="A106" s="18"/>
      <c r="B106" s="19"/>
      <c r="C106" s="19"/>
      <c r="D106" s="19"/>
      <c r="E106" s="19"/>
      <c r="F106" s="20"/>
      <c r="G106" s="20"/>
      <c r="H106" s="27" t="str">
        <f>IFERROR(IF(OR(raw[[#This Row],[Ending Time]]="",raw[[#This Row],[Starting Time]]=""),"",IF((raw[[#This Row],[Ending Time]]-raw[[#This Row],[Starting Time]])*24&lt;0,24+(((raw[[#This Row],[Ending Time]]-raw[[#This Row],[Starting Time]])*24)),(raw[[#This Row],[Ending Time]]-raw[[#This Row],[Starting Time]])*24)),"")</f>
        <v/>
      </c>
      <c r="I106" s="25" t="str">
        <f>IFERROR(IF(raw[[#This Row],[Date]]="","",TEXT(raw[[#This Row],[Date]],"dddd")),"")</f>
        <v/>
      </c>
      <c r="J106" s="27" t="str">
        <f>IFERROR(IF(raw[[#This Row],[Day]]="","",IF(OR(raw[[#This Row],[Day]]='Workload Calendar'!$E$4,raw[[#This Row],[Day]]='Workload Calendar'!$F$4),'Workload Calendar'!$H$4,'Workload Calendar'!$G$4)),"")</f>
        <v/>
      </c>
      <c r="K106" s="27" t="str">
        <f>IFERROR(IF(raw[[#This Row],[Required hrs]]="","",raw[[#This Row],[Total day hrs]]-SUMIF(raw[Date],raw[[#This Row],[Date]],raw[Required hrs])),"")</f>
        <v/>
      </c>
      <c r="L106" s="26" t="str">
        <f>IFERROR(IF(raw[[#This Row],[Date]]="","","W"&amp;WEEKNUM(raw[[#This Row],[Date]],1)),"")</f>
        <v/>
      </c>
      <c r="M106" s="29" t="str">
        <f>IFERROR(IF(raw[[#This Row],[Date]]="","",VLOOKUP(MONTH(raw[[#This Row],[Date]]),Sheet1!B:C,2,0)),"")</f>
        <v/>
      </c>
      <c r="N106" s="82">
        <f>IF(raw[[#This Row],[Date]]="",0,1)</f>
        <v>0</v>
      </c>
    </row>
    <row r="107" spans="1:14" x14ac:dyDescent="0.3">
      <c r="A107" s="18"/>
      <c r="B107" s="19"/>
      <c r="C107" s="19"/>
      <c r="D107" s="19"/>
      <c r="E107" s="19"/>
      <c r="F107" s="20"/>
      <c r="G107" s="20"/>
      <c r="H107" s="27" t="str">
        <f>IFERROR(IF(OR(raw[[#This Row],[Ending Time]]="",raw[[#This Row],[Starting Time]]=""),"",IF((raw[[#This Row],[Ending Time]]-raw[[#This Row],[Starting Time]])*24&lt;0,24+(((raw[[#This Row],[Ending Time]]-raw[[#This Row],[Starting Time]])*24)),(raw[[#This Row],[Ending Time]]-raw[[#This Row],[Starting Time]])*24)),"")</f>
        <v/>
      </c>
      <c r="I107" s="25" t="str">
        <f>IFERROR(IF(raw[[#This Row],[Date]]="","",TEXT(raw[[#This Row],[Date]],"dddd")),"")</f>
        <v/>
      </c>
      <c r="J107" s="27" t="str">
        <f>IFERROR(IF(raw[[#This Row],[Day]]="","",IF(OR(raw[[#This Row],[Day]]='Workload Calendar'!$E$4,raw[[#This Row],[Day]]='Workload Calendar'!$F$4),'Workload Calendar'!$H$4,'Workload Calendar'!$G$4)),"")</f>
        <v/>
      </c>
      <c r="K107" s="27" t="str">
        <f>IFERROR(IF(raw[[#This Row],[Required hrs]]="","",raw[[#This Row],[Total day hrs]]-SUMIF(raw[Date],raw[[#This Row],[Date]],raw[Required hrs])),"")</f>
        <v/>
      </c>
      <c r="L107" s="26" t="str">
        <f>IFERROR(IF(raw[[#This Row],[Date]]="","","W"&amp;WEEKNUM(raw[[#This Row],[Date]],1)),"")</f>
        <v/>
      </c>
      <c r="M107" s="29" t="str">
        <f>IFERROR(IF(raw[[#This Row],[Date]]="","",VLOOKUP(MONTH(raw[[#This Row],[Date]]),Sheet1!B:C,2,0)),"")</f>
        <v/>
      </c>
      <c r="N107" s="82">
        <f>IF(raw[[#This Row],[Date]]="",0,1)</f>
        <v>0</v>
      </c>
    </row>
    <row r="108" spans="1:14" x14ac:dyDescent="0.3">
      <c r="A108" s="18"/>
      <c r="B108" s="19"/>
      <c r="C108" s="19"/>
      <c r="D108" s="19"/>
      <c r="E108" s="19"/>
      <c r="F108" s="20"/>
      <c r="G108" s="20"/>
      <c r="H108" s="27" t="str">
        <f>IFERROR(IF(OR(raw[[#This Row],[Ending Time]]="",raw[[#This Row],[Starting Time]]=""),"",IF((raw[[#This Row],[Ending Time]]-raw[[#This Row],[Starting Time]])*24&lt;0,24+(((raw[[#This Row],[Ending Time]]-raw[[#This Row],[Starting Time]])*24)),(raw[[#This Row],[Ending Time]]-raw[[#This Row],[Starting Time]])*24)),"")</f>
        <v/>
      </c>
      <c r="I108" s="25" t="str">
        <f>IFERROR(IF(raw[[#This Row],[Date]]="","",TEXT(raw[[#This Row],[Date]],"dddd")),"")</f>
        <v/>
      </c>
      <c r="J108" s="27" t="str">
        <f>IFERROR(IF(raw[[#This Row],[Day]]="","",IF(OR(raw[[#This Row],[Day]]='Workload Calendar'!$E$4,raw[[#This Row],[Day]]='Workload Calendar'!$F$4),'Workload Calendar'!$H$4,'Workload Calendar'!$G$4)),"")</f>
        <v/>
      </c>
      <c r="K108" s="27" t="str">
        <f>IFERROR(IF(raw[[#This Row],[Required hrs]]="","",raw[[#This Row],[Total day hrs]]-SUMIF(raw[Date],raw[[#This Row],[Date]],raw[Required hrs])),"")</f>
        <v/>
      </c>
      <c r="L108" s="26" t="str">
        <f>IFERROR(IF(raw[[#This Row],[Date]]="","","W"&amp;WEEKNUM(raw[[#This Row],[Date]],1)),"")</f>
        <v/>
      </c>
      <c r="M108" s="29" t="str">
        <f>IFERROR(IF(raw[[#This Row],[Date]]="","",VLOOKUP(MONTH(raw[[#This Row],[Date]]),Sheet1!B:C,2,0)),"")</f>
        <v/>
      </c>
      <c r="N108" s="82">
        <f>IF(raw[[#This Row],[Date]]="",0,1)</f>
        <v>0</v>
      </c>
    </row>
    <row r="109" spans="1:14" x14ac:dyDescent="0.3">
      <c r="A109" s="18"/>
      <c r="B109" s="19"/>
      <c r="C109" s="19"/>
      <c r="D109" s="19"/>
      <c r="E109" s="19"/>
      <c r="F109" s="20"/>
      <c r="G109" s="20"/>
      <c r="H109" s="27" t="str">
        <f>IFERROR(IF(OR(raw[[#This Row],[Ending Time]]="",raw[[#This Row],[Starting Time]]=""),"",IF((raw[[#This Row],[Ending Time]]-raw[[#This Row],[Starting Time]])*24&lt;0,24+(((raw[[#This Row],[Ending Time]]-raw[[#This Row],[Starting Time]])*24)),(raw[[#This Row],[Ending Time]]-raw[[#This Row],[Starting Time]])*24)),"")</f>
        <v/>
      </c>
      <c r="I109" s="25" t="str">
        <f>IFERROR(IF(raw[[#This Row],[Date]]="","",TEXT(raw[[#This Row],[Date]],"dddd")),"")</f>
        <v/>
      </c>
      <c r="J109" s="27" t="str">
        <f>IFERROR(IF(raw[[#This Row],[Day]]="","",IF(OR(raw[[#This Row],[Day]]='Workload Calendar'!$E$4,raw[[#This Row],[Day]]='Workload Calendar'!$F$4),'Workload Calendar'!$H$4,'Workload Calendar'!$G$4)),"")</f>
        <v/>
      </c>
      <c r="K109" s="27" t="str">
        <f>IFERROR(IF(raw[[#This Row],[Required hrs]]="","",raw[[#This Row],[Total day hrs]]-SUMIF(raw[Date],raw[[#This Row],[Date]],raw[Required hrs])),"")</f>
        <v/>
      </c>
      <c r="L109" s="26" t="str">
        <f>IFERROR(IF(raw[[#This Row],[Date]]="","","W"&amp;WEEKNUM(raw[[#This Row],[Date]],1)),"")</f>
        <v/>
      </c>
      <c r="M109" s="29" t="str">
        <f>IFERROR(IF(raw[[#This Row],[Date]]="","",VLOOKUP(MONTH(raw[[#This Row],[Date]]),Sheet1!B:C,2,0)),"")</f>
        <v/>
      </c>
      <c r="N109" s="82">
        <f>IF(raw[[#This Row],[Date]]="",0,1)</f>
        <v>0</v>
      </c>
    </row>
    <row r="110" spans="1:14" x14ac:dyDescent="0.3">
      <c r="A110" s="18"/>
      <c r="B110" s="19"/>
      <c r="C110" s="19"/>
      <c r="D110" s="19"/>
      <c r="E110" s="19"/>
      <c r="F110" s="20"/>
      <c r="G110" s="20"/>
      <c r="H110" s="27" t="str">
        <f>IFERROR(IF(OR(raw[[#This Row],[Ending Time]]="",raw[[#This Row],[Starting Time]]=""),"",IF((raw[[#This Row],[Ending Time]]-raw[[#This Row],[Starting Time]])*24&lt;0,24+(((raw[[#This Row],[Ending Time]]-raw[[#This Row],[Starting Time]])*24)),(raw[[#This Row],[Ending Time]]-raw[[#This Row],[Starting Time]])*24)),"")</f>
        <v/>
      </c>
      <c r="I110" s="25" t="str">
        <f>IFERROR(IF(raw[[#This Row],[Date]]="","",TEXT(raw[[#This Row],[Date]],"dddd")),"")</f>
        <v/>
      </c>
      <c r="J110" s="27" t="str">
        <f>IFERROR(IF(raw[[#This Row],[Day]]="","",IF(OR(raw[[#This Row],[Day]]='Workload Calendar'!$E$4,raw[[#This Row],[Day]]='Workload Calendar'!$F$4),'Workload Calendar'!$H$4,'Workload Calendar'!$G$4)),"")</f>
        <v/>
      </c>
      <c r="K110" s="27" t="str">
        <f>IFERROR(IF(raw[[#This Row],[Required hrs]]="","",raw[[#This Row],[Total day hrs]]-SUMIF(raw[Date],raw[[#This Row],[Date]],raw[Required hrs])),"")</f>
        <v/>
      </c>
      <c r="L110" s="26" t="str">
        <f>IFERROR(IF(raw[[#This Row],[Date]]="","","W"&amp;WEEKNUM(raw[[#This Row],[Date]],1)),"")</f>
        <v/>
      </c>
      <c r="M110" s="29" t="str">
        <f>IFERROR(IF(raw[[#This Row],[Date]]="","",VLOOKUP(MONTH(raw[[#This Row],[Date]]),Sheet1!B:C,2,0)),"")</f>
        <v/>
      </c>
      <c r="N110" s="82">
        <f>IF(raw[[#This Row],[Date]]="",0,1)</f>
        <v>0</v>
      </c>
    </row>
    <row r="111" spans="1:14" x14ac:dyDescent="0.3">
      <c r="A111" s="18"/>
      <c r="B111" s="19"/>
      <c r="C111" s="19"/>
      <c r="D111" s="19"/>
      <c r="E111" s="19"/>
      <c r="F111" s="20"/>
      <c r="G111" s="20"/>
      <c r="H111" s="27" t="str">
        <f>IFERROR(IF(OR(raw[[#This Row],[Ending Time]]="",raw[[#This Row],[Starting Time]]=""),"",IF((raw[[#This Row],[Ending Time]]-raw[[#This Row],[Starting Time]])*24&lt;0,24+(((raw[[#This Row],[Ending Time]]-raw[[#This Row],[Starting Time]])*24)),(raw[[#This Row],[Ending Time]]-raw[[#This Row],[Starting Time]])*24)),"")</f>
        <v/>
      </c>
      <c r="I111" s="25" t="str">
        <f>IFERROR(IF(raw[[#This Row],[Date]]="","",TEXT(raw[[#This Row],[Date]],"dddd")),"")</f>
        <v/>
      </c>
      <c r="J111" s="27" t="str">
        <f>IFERROR(IF(raw[[#This Row],[Day]]="","",IF(OR(raw[[#This Row],[Day]]='Workload Calendar'!$E$4,raw[[#This Row],[Day]]='Workload Calendar'!$F$4),'Workload Calendar'!$H$4,'Workload Calendar'!$G$4)),"")</f>
        <v/>
      </c>
      <c r="K111" s="27" t="str">
        <f>IFERROR(IF(raw[[#This Row],[Required hrs]]="","",raw[[#This Row],[Total day hrs]]-SUMIF(raw[Date],raw[[#This Row],[Date]],raw[Required hrs])),"")</f>
        <v/>
      </c>
      <c r="L111" s="26" t="str">
        <f>IFERROR(IF(raw[[#This Row],[Date]]="","","W"&amp;WEEKNUM(raw[[#This Row],[Date]],1)),"")</f>
        <v/>
      </c>
      <c r="M111" s="29" t="str">
        <f>IFERROR(IF(raw[[#This Row],[Date]]="","",VLOOKUP(MONTH(raw[[#This Row],[Date]]),Sheet1!B:C,2,0)),"")</f>
        <v/>
      </c>
      <c r="N111" s="82">
        <f>IF(raw[[#This Row],[Date]]="",0,1)</f>
        <v>0</v>
      </c>
    </row>
    <row r="112" spans="1:14" x14ac:dyDescent="0.3">
      <c r="A112" s="18"/>
      <c r="B112" s="19"/>
      <c r="C112" s="19"/>
      <c r="D112" s="19"/>
      <c r="E112" s="19"/>
      <c r="F112" s="20"/>
      <c r="G112" s="20"/>
      <c r="H112" s="27" t="str">
        <f>IFERROR(IF(OR(raw[[#This Row],[Ending Time]]="",raw[[#This Row],[Starting Time]]=""),"",IF((raw[[#This Row],[Ending Time]]-raw[[#This Row],[Starting Time]])*24&lt;0,24+(((raw[[#This Row],[Ending Time]]-raw[[#This Row],[Starting Time]])*24)),(raw[[#This Row],[Ending Time]]-raw[[#This Row],[Starting Time]])*24)),"")</f>
        <v/>
      </c>
      <c r="I112" s="25" t="str">
        <f>IFERROR(IF(raw[[#This Row],[Date]]="","",TEXT(raw[[#This Row],[Date]],"dddd")),"")</f>
        <v/>
      </c>
      <c r="J112" s="27" t="str">
        <f>IFERROR(IF(raw[[#This Row],[Day]]="","",IF(OR(raw[[#This Row],[Day]]='Workload Calendar'!$E$4,raw[[#This Row],[Day]]='Workload Calendar'!$F$4),'Workload Calendar'!$H$4,'Workload Calendar'!$G$4)),"")</f>
        <v/>
      </c>
      <c r="K112" s="27" t="str">
        <f>IFERROR(IF(raw[[#This Row],[Required hrs]]="","",raw[[#This Row],[Total day hrs]]-SUMIF(raw[Date],raw[[#This Row],[Date]],raw[Required hrs])),"")</f>
        <v/>
      </c>
      <c r="L112" s="26" t="str">
        <f>IFERROR(IF(raw[[#This Row],[Date]]="","","W"&amp;WEEKNUM(raw[[#This Row],[Date]],1)),"")</f>
        <v/>
      </c>
      <c r="M112" s="29" t="str">
        <f>IFERROR(IF(raw[[#This Row],[Date]]="","",VLOOKUP(MONTH(raw[[#This Row],[Date]]),Sheet1!B:C,2,0)),"")</f>
        <v/>
      </c>
      <c r="N112" s="82">
        <f>IF(raw[[#This Row],[Date]]="",0,1)</f>
        <v>0</v>
      </c>
    </row>
    <row r="113" spans="1:14" x14ac:dyDescent="0.3">
      <c r="A113" s="18"/>
      <c r="B113" s="19"/>
      <c r="C113" s="19"/>
      <c r="D113" s="19"/>
      <c r="E113" s="19"/>
      <c r="F113" s="20"/>
      <c r="G113" s="20"/>
      <c r="H113" s="27" t="str">
        <f>IFERROR(IF(OR(raw[[#This Row],[Ending Time]]="",raw[[#This Row],[Starting Time]]=""),"",IF((raw[[#This Row],[Ending Time]]-raw[[#This Row],[Starting Time]])*24&lt;0,24+(((raw[[#This Row],[Ending Time]]-raw[[#This Row],[Starting Time]])*24)),(raw[[#This Row],[Ending Time]]-raw[[#This Row],[Starting Time]])*24)),"")</f>
        <v/>
      </c>
      <c r="I113" s="25" t="str">
        <f>IFERROR(IF(raw[[#This Row],[Date]]="","",TEXT(raw[[#This Row],[Date]],"dddd")),"")</f>
        <v/>
      </c>
      <c r="J113" s="27" t="str">
        <f>IFERROR(IF(raw[[#This Row],[Day]]="","",IF(OR(raw[[#This Row],[Day]]='Workload Calendar'!$E$4,raw[[#This Row],[Day]]='Workload Calendar'!$F$4),'Workload Calendar'!$H$4,'Workload Calendar'!$G$4)),"")</f>
        <v/>
      </c>
      <c r="K113" s="27" t="str">
        <f>IFERROR(IF(raw[[#This Row],[Required hrs]]="","",raw[[#This Row],[Total day hrs]]-SUMIF(raw[Date],raw[[#This Row],[Date]],raw[Required hrs])),"")</f>
        <v/>
      </c>
      <c r="L113" s="26" t="str">
        <f>IFERROR(IF(raw[[#This Row],[Date]]="","","W"&amp;WEEKNUM(raw[[#This Row],[Date]],1)),"")</f>
        <v/>
      </c>
      <c r="M113" s="29" t="str">
        <f>IFERROR(IF(raw[[#This Row],[Date]]="","",VLOOKUP(MONTH(raw[[#This Row],[Date]]),Sheet1!B:C,2,0)),"")</f>
        <v/>
      </c>
      <c r="N113" s="82">
        <f>IF(raw[[#This Row],[Date]]="",0,1)</f>
        <v>0</v>
      </c>
    </row>
    <row r="114" spans="1:14" x14ac:dyDescent="0.3">
      <c r="A114" s="18"/>
      <c r="B114" s="19"/>
      <c r="C114" s="19"/>
      <c r="D114" s="19"/>
      <c r="E114" s="19"/>
      <c r="F114" s="20"/>
      <c r="G114" s="20"/>
      <c r="H114" s="27" t="str">
        <f>IFERROR(IF(OR(raw[[#This Row],[Ending Time]]="",raw[[#This Row],[Starting Time]]=""),"",IF((raw[[#This Row],[Ending Time]]-raw[[#This Row],[Starting Time]])*24&lt;0,24+(((raw[[#This Row],[Ending Time]]-raw[[#This Row],[Starting Time]])*24)),(raw[[#This Row],[Ending Time]]-raw[[#This Row],[Starting Time]])*24)),"")</f>
        <v/>
      </c>
      <c r="I114" s="25" t="str">
        <f>IFERROR(IF(raw[[#This Row],[Date]]="","",TEXT(raw[[#This Row],[Date]],"dddd")),"")</f>
        <v/>
      </c>
      <c r="J114" s="27" t="str">
        <f>IFERROR(IF(raw[[#This Row],[Day]]="","",IF(OR(raw[[#This Row],[Day]]='Workload Calendar'!$E$4,raw[[#This Row],[Day]]='Workload Calendar'!$F$4),'Workload Calendar'!$H$4,'Workload Calendar'!$G$4)),"")</f>
        <v/>
      </c>
      <c r="K114" s="27" t="str">
        <f>IFERROR(IF(raw[[#This Row],[Required hrs]]="","",raw[[#This Row],[Total day hrs]]-SUMIF(raw[Date],raw[[#This Row],[Date]],raw[Required hrs])),"")</f>
        <v/>
      </c>
      <c r="L114" s="26" t="str">
        <f>IFERROR(IF(raw[[#This Row],[Date]]="","","W"&amp;WEEKNUM(raw[[#This Row],[Date]],1)),"")</f>
        <v/>
      </c>
      <c r="M114" s="29" t="str">
        <f>IFERROR(IF(raw[[#This Row],[Date]]="","",VLOOKUP(MONTH(raw[[#This Row],[Date]]),Sheet1!B:C,2,0)),"")</f>
        <v/>
      </c>
      <c r="N114" s="82">
        <f>IF(raw[[#This Row],[Date]]="",0,1)</f>
        <v>0</v>
      </c>
    </row>
    <row r="115" spans="1:14" x14ac:dyDescent="0.3">
      <c r="A115" s="18"/>
      <c r="B115" s="19"/>
      <c r="C115" s="19"/>
      <c r="D115" s="19"/>
      <c r="E115" s="19"/>
      <c r="F115" s="20"/>
      <c r="G115" s="20"/>
      <c r="H115" s="27" t="str">
        <f>IFERROR(IF(OR(raw[[#This Row],[Ending Time]]="",raw[[#This Row],[Starting Time]]=""),"",IF((raw[[#This Row],[Ending Time]]-raw[[#This Row],[Starting Time]])*24&lt;0,24+(((raw[[#This Row],[Ending Time]]-raw[[#This Row],[Starting Time]])*24)),(raw[[#This Row],[Ending Time]]-raw[[#This Row],[Starting Time]])*24)),"")</f>
        <v/>
      </c>
      <c r="I115" s="25" t="str">
        <f>IFERROR(IF(raw[[#This Row],[Date]]="","",TEXT(raw[[#This Row],[Date]],"dddd")),"")</f>
        <v/>
      </c>
      <c r="J115" s="27" t="str">
        <f>IFERROR(IF(raw[[#This Row],[Day]]="","",IF(OR(raw[[#This Row],[Day]]='Workload Calendar'!$E$4,raw[[#This Row],[Day]]='Workload Calendar'!$F$4),'Workload Calendar'!$H$4,'Workload Calendar'!$G$4)),"")</f>
        <v/>
      </c>
      <c r="K115" s="27" t="str">
        <f>IFERROR(IF(raw[[#This Row],[Required hrs]]="","",raw[[#This Row],[Total day hrs]]-SUMIF(raw[Date],raw[[#This Row],[Date]],raw[Required hrs])),"")</f>
        <v/>
      </c>
      <c r="L115" s="26" t="str">
        <f>IFERROR(IF(raw[[#This Row],[Date]]="","","W"&amp;WEEKNUM(raw[[#This Row],[Date]],1)),"")</f>
        <v/>
      </c>
      <c r="M115" s="29" t="str">
        <f>IFERROR(IF(raw[[#This Row],[Date]]="","",VLOOKUP(MONTH(raw[[#This Row],[Date]]),Sheet1!B:C,2,0)),"")</f>
        <v/>
      </c>
      <c r="N115" s="82">
        <f>IF(raw[[#This Row],[Date]]="",0,1)</f>
        <v>0</v>
      </c>
    </row>
    <row r="116" spans="1:14" x14ac:dyDescent="0.3">
      <c r="A116" s="18"/>
      <c r="B116" s="19"/>
      <c r="C116" s="19"/>
      <c r="D116" s="19"/>
      <c r="E116" s="19"/>
      <c r="F116" s="20"/>
      <c r="G116" s="20"/>
      <c r="H116" s="27" t="str">
        <f>IFERROR(IF(OR(raw[[#This Row],[Ending Time]]="",raw[[#This Row],[Starting Time]]=""),"",IF((raw[[#This Row],[Ending Time]]-raw[[#This Row],[Starting Time]])*24&lt;0,24+(((raw[[#This Row],[Ending Time]]-raw[[#This Row],[Starting Time]])*24)),(raw[[#This Row],[Ending Time]]-raw[[#This Row],[Starting Time]])*24)),"")</f>
        <v/>
      </c>
      <c r="I116" s="25" t="str">
        <f>IFERROR(IF(raw[[#This Row],[Date]]="","",TEXT(raw[[#This Row],[Date]],"dddd")),"")</f>
        <v/>
      </c>
      <c r="J116" s="27" t="str">
        <f>IFERROR(IF(raw[[#This Row],[Day]]="","",IF(OR(raw[[#This Row],[Day]]='Workload Calendar'!$E$4,raw[[#This Row],[Day]]='Workload Calendar'!$F$4),'Workload Calendar'!$H$4,'Workload Calendar'!$G$4)),"")</f>
        <v/>
      </c>
      <c r="K116" s="27" t="str">
        <f>IFERROR(IF(raw[[#This Row],[Required hrs]]="","",raw[[#This Row],[Total day hrs]]-SUMIF(raw[Date],raw[[#This Row],[Date]],raw[Required hrs])),"")</f>
        <v/>
      </c>
      <c r="L116" s="26" t="str">
        <f>IFERROR(IF(raw[[#This Row],[Date]]="","","W"&amp;WEEKNUM(raw[[#This Row],[Date]],1)),"")</f>
        <v/>
      </c>
      <c r="M116" s="29" t="str">
        <f>IFERROR(IF(raw[[#This Row],[Date]]="","",VLOOKUP(MONTH(raw[[#This Row],[Date]]),Sheet1!B:C,2,0)),"")</f>
        <v/>
      </c>
      <c r="N116" s="82">
        <f>IF(raw[[#This Row],[Date]]="",0,1)</f>
        <v>0</v>
      </c>
    </row>
    <row r="117" spans="1:14" x14ac:dyDescent="0.3">
      <c r="A117" s="18"/>
      <c r="B117" s="19"/>
      <c r="C117" s="19"/>
      <c r="D117" s="19"/>
      <c r="E117" s="19"/>
      <c r="F117" s="20"/>
      <c r="G117" s="20"/>
      <c r="H117" s="27" t="str">
        <f>IFERROR(IF(OR(raw[[#This Row],[Ending Time]]="",raw[[#This Row],[Starting Time]]=""),"",IF((raw[[#This Row],[Ending Time]]-raw[[#This Row],[Starting Time]])*24&lt;0,24+(((raw[[#This Row],[Ending Time]]-raw[[#This Row],[Starting Time]])*24)),(raw[[#This Row],[Ending Time]]-raw[[#This Row],[Starting Time]])*24)),"")</f>
        <v/>
      </c>
      <c r="I117" s="25" t="str">
        <f>IFERROR(IF(raw[[#This Row],[Date]]="","",TEXT(raw[[#This Row],[Date]],"dddd")),"")</f>
        <v/>
      </c>
      <c r="J117" s="27" t="str">
        <f>IFERROR(IF(raw[[#This Row],[Day]]="","",IF(OR(raw[[#This Row],[Day]]='Workload Calendar'!$E$4,raw[[#This Row],[Day]]='Workload Calendar'!$F$4),'Workload Calendar'!$H$4,'Workload Calendar'!$G$4)),"")</f>
        <v/>
      </c>
      <c r="K117" s="27" t="str">
        <f>IFERROR(IF(raw[[#This Row],[Required hrs]]="","",raw[[#This Row],[Total day hrs]]-SUMIF(raw[Date],raw[[#This Row],[Date]],raw[Required hrs])),"")</f>
        <v/>
      </c>
      <c r="L117" s="26" t="str">
        <f>IFERROR(IF(raw[[#This Row],[Date]]="","","W"&amp;WEEKNUM(raw[[#This Row],[Date]],1)),"")</f>
        <v/>
      </c>
      <c r="M117" s="29" t="str">
        <f>IFERROR(IF(raw[[#This Row],[Date]]="","",VLOOKUP(MONTH(raw[[#This Row],[Date]]),Sheet1!B:C,2,0)),"")</f>
        <v/>
      </c>
      <c r="N117" s="82">
        <f>IF(raw[[#This Row],[Date]]="",0,1)</f>
        <v>0</v>
      </c>
    </row>
    <row r="118" spans="1:14" x14ac:dyDescent="0.3">
      <c r="A118" s="18"/>
      <c r="B118" s="19"/>
      <c r="C118" s="19"/>
      <c r="D118" s="19"/>
      <c r="E118" s="19"/>
      <c r="F118" s="20"/>
      <c r="G118" s="20"/>
      <c r="H118" s="27" t="str">
        <f>IFERROR(IF(OR(raw[[#This Row],[Ending Time]]="",raw[[#This Row],[Starting Time]]=""),"",IF((raw[[#This Row],[Ending Time]]-raw[[#This Row],[Starting Time]])*24&lt;0,24+(((raw[[#This Row],[Ending Time]]-raw[[#This Row],[Starting Time]])*24)),(raw[[#This Row],[Ending Time]]-raw[[#This Row],[Starting Time]])*24)),"")</f>
        <v/>
      </c>
      <c r="I118" s="25" t="str">
        <f>IFERROR(IF(raw[[#This Row],[Date]]="","",TEXT(raw[[#This Row],[Date]],"dddd")),"")</f>
        <v/>
      </c>
      <c r="J118" s="27" t="str">
        <f>IFERROR(IF(raw[[#This Row],[Day]]="","",IF(OR(raw[[#This Row],[Day]]='Workload Calendar'!$E$4,raw[[#This Row],[Day]]='Workload Calendar'!$F$4),'Workload Calendar'!$H$4,'Workload Calendar'!$G$4)),"")</f>
        <v/>
      </c>
      <c r="K118" s="27" t="str">
        <f>IFERROR(IF(raw[[#This Row],[Required hrs]]="","",raw[[#This Row],[Total day hrs]]-SUMIF(raw[Date],raw[[#This Row],[Date]],raw[Required hrs])),"")</f>
        <v/>
      </c>
      <c r="L118" s="26" t="str">
        <f>IFERROR(IF(raw[[#This Row],[Date]]="","","W"&amp;WEEKNUM(raw[[#This Row],[Date]],1)),"")</f>
        <v/>
      </c>
      <c r="M118" s="29" t="str">
        <f>IFERROR(IF(raw[[#This Row],[Date]]="","",VLOOKUP(MONTH(raw[[#This Row],[Date]]),Sheet1!B:C,2,0)),"")</f>
        <v/>
      </c>
      <c r="N118" s="82">
        <f>IF(raw[[#This Row],[Date]]="",0,1)</f>
        <v>0</v>
      </c>
    </row>
    <row r="119" spans="1:14" x14ac:dyDescent="0.3">
      <c r="A119" s="18"/>
      <c r="B119" s="19"/>
      <c r="C119" s="19"/>
      <c r="D119" s="19"/>
      <c r="E119" s="19"/>
      <c r="F119" s="20"/>
      <c r="G119" s="20"/>
      <c r="H119" s="27" t="str">
        <f>IFERROR(IF(OR(raw[[#This Row],[Ending Time]]="",raw[[#This Row],[Starting Time]]=""),"",IF((raw[[#This Row],[Ending Time]]-raw[[#This Row],[Starting Time]])*24&lt;0,24+(((raw[[#This Row],[Ending Time]]-raw[[#This Row],[Starting Time]])*24)),(raw[[#This Row],[Ending Time]]-raw[[#This Row],[Starting Time]])*24)),"")</f>
        <v/>
      </c>
      <c r="I119" s="25" t="str">
        <f>IFERROR(IF(raw[[#This Row],[Date]]="","",TEXT(raw[[#This Row],[Date]],"dddd")),"")</f>
        <v/>
      </c>
      <c r="J119" s="27" t="str">
        <f>IFERROR(IF(raw[[#This Row],[Day]]="","",IF(OR(raw[[#This Row],[Day]]='Workload Calendar'!$E$4,raw[[#This Row],[Day]]='Workload Calendar'!$F$4),'Workload Calendar'!$H$4,'Workload Calendar'!$G$4)),"")</f>
        <v/>
      </c>
      <c r="K119" s="27" t="str">
        <f>IFERROR(IF(raw[[#This Row],[Required hrs]]="","",raw[[#This Row],[Total day hrs]]-SUMIF(raw[Date],raw[[#This Row],[Date]],raw[Required hrs])),"")</f>
        <v/>
      </c>
      <c r="L119" s="26" t="str">
        <f>IFERROR(IF(raw[[#This Row],[Date]]="","","W"&amp;WEEKNUM(raw[[#This Row],[Date]],1)),"")</f>
        <v/>
      </c>
      <c r="M119" s="29" t="str">
        <f>IFERROR(IF(raw[[#This Row],[Date]]="","",VLOOKUP(MONTH(raw[[#This Row],[Date]]),Sheet1!B:C,2,0)),"")</f>
        <v/>
      </c>
      <c r="N119" s="82">
        <f>IF(raw[[#This Row],[Date]]="",0,1)</f>
        <v>0</v>
      </c>
    </row>
    <row r="120" spans="1:14" x14ac:dyDescent="0.3">
      <c r="A120" s="18"/>
      <c r="B120" s="19"/>
      <c r="C120" s="19"/>
      <c r="D120" s="19"/>
      <c r="E120" s="19"/>
      <c r="F120" s="20"/>
      <c r="G120" s="20"/>
      <c r="H120" s="27" t="str">
        <f>IFERROR(IF(OR(raw[[#This Row],[Ending Time]]="",raw[[#This Row],[Starting Time]]=""),"",IF((raw[[#This Row],[Ending Time]]-raw[[#This Row],[Starting Time]])*24&lt;0,24+(((raw[[#This Row],[Ending Time]]-raw[[#This Row],[Starting Time]])*24)),(raw[[#This Row],[Ending Time]]-raw[[#This Row],[Starting Time]])*24)),"")</f>
        <v/>
      </c>
      <c r="I120" s="25" t="str">
        <f>IFERROR(IF(raw[[#This Row],[Date]]="","",TEXT(raw[[#This Row],[Date]],"dddd")),"")</f>
        <v/>
      </c>
      <c r="J120" s="27" t="str">
        <f>IFERROR(IF(raw[[#This Row],[Day]]="","",IF(OR(raw[[#This Row],[Day]]='Workload Calendar'!$E$4,raw[[#This Row],[Day]]='Workload Calendar'!$F$4),'Workload Calendar'!$H$4,'Workload Calendar'!$G$4)),"")</f>
        <v/>
      </c>
      <c r="K120" s="27" t="str">
        <f>IFERROR(IF(raw[[#This Row],[Required hrs]]="","",raw[[#This Row],[Total day hrs]]-SUMIF(raw[Date],raw[[#This Row],[Date]],raw[Required hrs])),"")</f>
        <v/>
      </c>
      <c r="L120" s="26" t="str">
        <f>IFERROR(IF(raw[[#This Row],[Date]]="","","W"&amp;WEEKNUM(raw[[#This Row],[Date]],1)),"")</f>
        <v/>
      </c>
      <c r="M120" s="29" t="str">
        <f>IFERROR(IF(raw[[#This Row],[Date]]="","",VLOOKUP(MONTH(raw[[#This Row],[Date]]),Sheet1!B:C,2,0)),"")</f>
        <v/>
      </c>
      <c r="N120" s="82">
        <f>IF(raw[[#This Row],[Date]]="",0,1)</f>
        <v>0</v>
      </c>
    </row>
    <row r="121" spans="1:14" x14ac:dyDescent="0.3">
      <c r="A121" s="18"/>
      <c r="B121" s="19"/>
      <c r="C121" s="19"/>
      <c r="D121" s="19"/>
      <c r="E121" s="19"/>
      <c r="F121" s="20"/>
      <c r="G121" s="20"/>
      <c r="H121" s="27" t="str">
        <f>IFERROR(IF(OR(raw[[#This Row],[Ending Time]]="",raw[[#This Row],[Starting Time]]=""),"",IF((raw[[#This Row],[Ending Time]]-raw[[#This Row],[Starting Time]])*24&lt;0,24+(((raw[[#This Row],[Ending Time]]-raw[[#This Row],[Starting Time]])*24)),(raw[[#This Row],[Ending Time]]-raw[[#This Row],[Starting Time]])*24)),"")</f>
        <v/>
      </c>
      <c r="I121" s="25" t="str">
        <f>IFERROR(IF(raw[[#This Row],[Date]]="","",TEXT(raw[[#This Row],[Date]],"dddd")),"")</f>
        <v/>
      </c>
      <c r="J121" s="27" t="str">
        <f>IFERROR(IF(raw[[#This Row],[Day]]="","",IF(OR(raw[[#This Row],[Day]]='Workload Calendar'!$E$4,raw[[#This Row],[Day]]='Workload Calendar'!$F$4),'Workload Calendar'!$H$4,'Workload Calendar'!$G$4)),"")</f>
        <v/>
      </c>
      <c r="K121" s="27" t="str">
        <f>IFERROR(IF(raw[[#This Row],[Required hrs]]="","",raw[[#This Row],[Total day hrs]]-SUMIF(raw[Date],raw[[#This Row],[Date]],raw[Required hrs])),"")</f>
        <v/>
      </c>
      <c r="L121" s="26" t="str">
        <f>IFERROR(IF(raw[[#This Row],[Date]]="","","W"&amp;WEEKNUM(raw[[#This Row],[Date]],1)),"")</f>
        <v/>
      </c>
      <c r="M121" s="29" t="str">
        <f>IFERROR(IF(raw[[#This Row],[Date]]="","",VLOOKUP(MONTH(raw[[#This Row],[Date]]),Sheet1!B:C,2,0)),"")</f>
        <v/>
      </c>
      <c r="N121" s="82">
        <f>IF(raw[[#This Row],[Date]]="",0,1)</f>
        <v>0</v>
      </c>
    </row>
    <row r="122" spans="1:14" x14ac:dyDescent="0.3">
      <c r="A122" s="18"/>
      <c r="B122" s="19"/>
      <c r="C122" s="19"/>
      <c r="D122" s="19"/>
      <c r="E122" s="19"/>
      <c r="F122" s="20"/>
      <c r="G122" s="20"/>
      <c r="H122" s="27" t="str">
        <f>IFERROR(IF(OR(raw[[#This Row],[Ending Time]]="",raw[[#This Row],[Starting Time]]=""),"",IF((raw[[#This Row],[Ending Time]]-raw[[#This Row],[Starting Time]])*24&lt;0,24+(((raw[[#This Row],[Ending Time]]-raw[[#This Row],[Starting Time]])*24)),(raw[[#This Row],[Ending Time]]-raw[[#This Row],[Starting Time]])*24)),"")</f>
        <v/>
      </c>
      <c r="I122" s="25" t="str">
        <f>IFERROR(IF(raw[[#This Row],[Date]]="","",TEXT(raw[[#This Row],[Date]],"dddd")),"")</f>
        <v/>
      </c>
      <c r="J122" s="27" t="str">
        <f>IFERROR(IF(raw[[#This Row],[Day]]="","",IF(OR(raw[[#This Row],[Day]]='Workload Calendar'!$E$4,raw[[#This Row],[Day]]='Workload Calendar'!$F$4),'Workload Calendar'!$H$4,'Workload Calendar'!$G$4)),"")</f>
        <v/>
      </c>
      <c r="K122" s="27" t="str">
        <f>IFERROR(IF(raw[[#This Row],[Required hrs]]="","",raw[[#This Row],[Total day hrs]]-SUMIF(raw[Date],raw[[#This Row],[Date]],raw[Required hrs])),"")</f>
        <v/>
      </c>
      <c r="L122" s="26" t="str">
        <f>IFERROR(IF(raw[[#This Row],[Date]]="","","W"&amp;WEEKNUM(raw[[#This Row],[Date]],1)),"")</f>
        <v/>
      </c>
      <c r="M122" s="29" t="str">
        <f>IFERROR(IF(raw[[#This Row],[Date]]="","",VLOOKUP(MONTH(raw[[#This Row],[Date]]),Sheet1!B:C,2,0)),"")</f>
        <v/>
      </c>
      <c r="N122" s="82">
        <f>IF(raw[[#This Row],[Date]]="",0,1)</f>
        <v>0</v>
      </c>
    </row>
    <row r="123" spans="1:14" x14ac:dyDescent="0.3">
      <c r="A123" s="18"/>
      <c r="B123" s="19"/>
      <c r="C123" s="19"/>
      <c r="D123" s="19"/>
      <c r="E123" s="19"/>
      <c r="F123" s="20"/>
      <c r="G123" s="20"/>
      <c r="H123" s="27" t="str">
        <f>IFERROR(IF(OR(raw[[#This Row],[Ending Time]]="",raw[[#This Row],[Starting Time]]=""),"",IF((raw[[#This Row],[Ending Time]]-raw[[#This Row],[Starting Time]])*24&lt;0,24+(((raw[[#This Row],[Ending Time]]-raw[[#This Row],[Starting Time]])*24)),(raw[[#This Row],[Ending Time]]-raw[[#This Row],[Starting Time]])*24)),"")</f>
        <v/>
      </c>
      <c r="I123" s="25" t="str">
        <f>IFERROR(IF(raw[[#This Row],[Date]]="","",TEXT(raw[[#This Row],[Date]],"dddd")),"")</f>
        <v/>
      </c>
      <c r="J123" s="27" t="str">
        <f>IFERROR(IF(raw[[#This Row],[Day]]="","",IF(OR(raw[[#This Row],[Day]]='Workload Calendar'!$E$4,raw[[#This Row],[Day]]='Workload Calendar'!$F$4),'Workload Calendar'!$H$4,'Workload Calendar'!$G$4)),"")</f>
        <v/>
      </c>
      <c r="K123" s="27" t="str">
        <f>IFERROR(IF(raw[[#This Row],[Required hrs]]="","",raw[[#This Row],[Total day hrs]]-SUMIF(raw[Date],raw[[#This Row],[Date]],raw[Required hrs])),"")</f>
        <v/>
      </c>
      <c r="L123" s="26" t="str">
        <f>IFERROR(IF(raw[[#This Row],[Date]]="","","W"&amp;WEEKNUM(raw[[#This Row],[Date]],1)),"")</f>
        <v/>
      </c>
      <c r="M123" s="29" t="str">
        <f>IFERROR(IF(raw[[#This Row],[Date]]="","",VLOOKUP(MONTH(raw[[#This Row],[Date]]),Sheet1!B:C,2,0)),"")</f>
        <v/>
      </c>
      <c r="N123" s="82">
        <f>IF(raw[[#This Row],[Date]]="",0,1)</f>
        <v>0</v>
      </c>
    </row>
    <row r="124" spans="1:14" x14ac:dyDescent="0.3">
      <c r="A124" s="18"/>
      <c r="B124" s="19"/>
      <c r="C124" s="19"/>
      <c r="D124" s="19"/>
      <c r="E124" s="19"/>
      <c r="F124" s="20"/>
      <c r="G124" s="20"/>
      <c r="H124" s="27" t="str">
        <f>IFERROR(IF(OR(raw[[#This Row],[Ending Time]]="",raw[[#This Row],[Starting Time]]=""),"",IF((raw[[#This Row],[Ending Time]]-raw[[#This Row],[Starting Time]])*24&lt;0,24+(((raw[[#This Row],[Ending Time]]-raw[[#This Row],[Starting Time]])*24)),(raw[[#This Row],[Ending Time]]-raw[[#This Row],[Starting Time]])*24)),"")</f>
        <v/>
      </c>
      <c r="I124" s="25" t="str">
        <f>IFERROR(IF(raw[[#This Row],[Date]]="","",TEXT(raw[[#This Row],[Date]],"dddd")),"")</f>
        <v/>
      </c>
      <c r="J124" s="27" t="str">
        <f>IFERROR(IF(raw[[#This Row],[Day]]="","",IF(OR(raw[[#This Row],[Day]]='Workload Calendar'!$E$4,raw[[#This Row],[Day]]='Workload Calendar'!$F$4),'Workload Calendar'!$H$4,'Workload Calendar'!$G$4)),"")</f>
        <v/>
      </c>
      <c r="K124" s="27" t="str">
        <f>IFERROR(IF(raw[[#This Row],[Required hrs]]="","",raw[[#This Row],[Total day hrs]]-SUMIF(raw[Date],raw[[#This Row],[Date]],raw[Required hrs])),"")</f>
        <v/>
      </c>
      <c r="L124" s="26" t="str">
        <f>IFERROR(IF(raw[[#This Row],[Date]]="","","W"&amp;WEEKNUM(raw[[#This Row],[Date]],1)),"")</f>
        <v/>
      </c>
      <c r="M124" s="29" t="str">
        <f>IFERROR(IF(raw[[#This Row],[Date]]="","",VLOOKUP(MONTH(raw[[#This Row],[Date]]),Sheet1!B:C,2,0)),"")</f>
        <v/>
      </c>
      <c r="N124" s="82">
        <f>IF(raw[[#This Row],[Date]]="",0,1)</f>
        <v>0</v>
      </c>
    </row>
    <row r="125" spans="1:14" x14ac:dyDescent="0.3">
      <c r="A125" s="18"/>
      <c r="B125" s="19"/>
      <c r="C125" s="19"/>
      <c r="D125" s="19"/>
      <c r="E125" s="19"/>
      <c r="F125" s="20"/>
      <c r="G125" s="20"/>
      <c r="H125" s="27" t="str">
        <f>IFERROR(IF(OR(raw[[#This Row],[Ending Time]]="",raw[[#This Row],[Starting Time]]=""),"",IF((raw[[#This Row],[Ending Time]]-raw[[#This Row],[Starting Time]])*24&lt;0,24+(((raw[[#This Row],[Ending Time]]-raw[[#This Row],[Starting Time]])*24)),(raw[[#This Row],[Ending Time]]-raw[[#This Row],[Starting Time]])*24)),"")</f>
        <v/>
      </c>
      <c r="I125" s="25" t="str">
        <f>IFERROR(IF(raw[[#This Row],[Date]]="","",TEXT(raw[[#This Row],[Date]],"dddd")),"")</f>
        <v/>
      </c>
      <c r="J125" s="27" t="str">
        <f>IFERROR(IF(raw[[#This Row],[Day]]="","",IF(OR(raw[[#This Row],[Day]]='Workload Calendar'!$E$4,raw[[#This Row],[Day]]='Workload Calendar'!$F$4),'Workload Calendar'!$H$4,'Workload Calendar'!$G$4)),"")</f>
        <v/>
      </c>
      <c r="K125" s="27" t="str">
        <f>IFERROR(IF(raw[[#This Row],[Required hrs]]="","",raw[[#This Row],[Total day hrs]]-SUMIF(raw[Date],raw[[#This Row],[Date]],raw[Required hrs])),"")</f>
        <v/>
      </c>
      <c r="L125" s="26" t="str">
        <f>IFERROR(IF(raw[[#This Row],[Date]]="","","W"&amp;WEEKNUM(raw[[#This Row],[Date]],1)),"")</f>
        <v/>
      </c>
      <c r="M125" s="29" t="str">
        <f>IFERROR(IF(raw[[#This Row],[Date]]="","",VLOOKUP(MONTH(raw[[#This Row],[Date]]),Sheet1!B:C,2,0)),"")</f>
        <v/>
      </c>
      <c r="N125" s="82">
        <f>IF(raw[[#This Row],[Date]]="",0,1)</f>
        <v>0</v>
      </c>
    </row>
    <row r="126" spans="1:14" x14ac:dyDescent="0.3">
      <c r="A126" s="18"/>
      <c r="B126" s="19"/>
      <c r="C126" s="19"/>
      <c r="D126" s="19"/>
      <c r="E126" s="19"/>
      <c r="F126" s="20"/>
      <c r="G126" s="20"/>
      <c r="H126" s="27" t="str">
        <f>IFERROR(IF(OR(raw[[#This Row],[Ending Time]]="",raw[[#This Row],[Starting Time]]=""),"",IF((raw[[#This Row],[Ending Time]]-raw[[#This Row],[Starting Time]])*24&lt;0,24+(((raw[[#This Row],[Ending Time]]-raw[[#This Row],[Starting Time]])*24)),(raw[[#This Row],[Ending Time]]-raw[[#This Row],[Starting Time]])*24)),"")</f>
        <v/>
      </c>
      <c r="I126" s="25" t="str">
        <f>IFERROR(IF(raw[[#This Row],[Date]]="","",TEXT(raw[[#This Row],[Date]],"dddd")),"")</f>
        <v/>
      </c>
      <c r="J126" s="27" t="str">
        <f>IFERROR(IF(raw[[#This Row],[Day]]="","",IF(OR(raw[[#This Row],[Day]]='Workload Calendar'!$E$4,raw[[#This Row],[Day]]='Workload Calendar'!$F$4),'Workload Calendar'!$H$4,'Workload Calendar'!$G$4)),"")</f>
        <v/>
      </c>
      <c r="K126" s="27" t="str">
        <f>IFERROR(IF(raw[[#This Row],[Required hrs]]="","",raw[[#This Row],[Total day hrs]]-SUMIF(raw[Date],raw[[#This Row],[Date]],raw[Required hrs])),"")</f>
        <v/>
      </c>
      <c r="L126" s="26" t="str">
        <f>IFERROR(IF(raw[[#This Row],[Date]]="","","W"&amp;WEEKNUM(raw[[#This Row],[Date]],1)),"")</f>
        <v/>
      </c>
      <c r="M126" s="29" t="str">
        <f>IFERROR(IF(raw[[#This Row],[Date]]="","",VLOOKUP(MONTH(raw[[#This Row],[Date]]),Sheet1!B:C,2,0)),"")</f>
        <v/>
      </c>
      <c r="N126" s="82">
        <f>IF(raw[[#This Row],[Date]]="",0,1)</f>
        <v>0</v>
      </c>
    </row>
    <row r="127" spans="1:14" x14ac:dyDescent="0.3">
      <c r="A127" s="18"/>
      <c r="B127" s="19"/>
      <c r="C127" s="19"/>
      <c r="D127" s="19"/>
      <c r="E127" s="19"/>
      <c r="F127" s="20"/>
      <c r="G127" s="20"/>
      <c r="H127" s="27" t="str">
        <f>IFERROR(IF(OR(raw[[#This Row],[Ending Time]]="",raw[[#This Row],[Starting Time]]=""),"",IF((raw[[#This Row],[Ending Time]]-raw[[#This Row],[Starting Time]])*24&lt;0,24+(((raw[[#This Row],[Ending Time]]-raw[[#This Row],[Starting Time]])*24)),(raw[[#This Row],[Ending Time]]-raw[[#This Row],[Starting Time]])*24)),"")</f>
        <v/>
      </c>
      <c r="I127" s="25" t="str">
        <f>IFERROR(IF(raw[[#This Row],[Date]]="","",TEXT(raw[[#This Row],[Date]],"dddd")),"")</f>
        <v/>
      </c>
      <c r="J127" s="27" t="str">
        <f>IFERROR(IF(raw[[#This Row],[Day]]="","",IF(OR(raw[[#This Row],[Day]]='Workload Calendar'!$E$4,raw[[#This Row],[Day]]='Workload Calendar'!$F$4),'Workload Calendar'!$H$4,'Workload Calendar'!$G$4)),"")</f>
        <v/>
      </c>
      <c r="K127" s="27" t="str">
        <f>IFERROR(IF(raw[[#This Row],[Required hrs]]="","",raw[[#This Row],[Total day hrs]]-SUMIF(raw[Date],raw[[#This Row],[Date]],raw[Required hrs])),"")</f>
        <v/>
      </c>
      <c r="L127" s="26" t="str">
        <f>IFERROR(IF(raw[[#This Row],[Date]]="","","W"&amp;WEEKNUM(raw[[#This Row],[Date]],1)),"")</f>
        <v/>
      </c>
      <c r="M127" s="29" t="str">
        <f>IFERROR(IF(raw[[#This Row],[Date]]="","",VLOOKUP(MONTH(raw[[#This Row],[Date]]),Sheet1!B:C,2,0)),"")</f>
        <v/>
      </c>
      <c r="N127" s="82">
        <f>IF(raw[[#This Row],[Date]]="",0,1)</f>
        <v>0</v>
      </c>
    </row>
    <row r="128" spans="1:14" x14ac:dyDescent="0.3">
      <c r="A128" s="18"/>
      <c r="B128" s="19"/>
      <c r="C128" s="19"/>
      <c r="D128" s="19"/>
      <c r="E128" s="19"/>
      <c r="F128" s="20"/>
      <c r="G128" s="20"/>
      <c r="H128" s="27" t="str">
        <f>IFERROR(IF(OR(raw[[#This Row],[Ending Time]]="",raw[[#This Row],[Starting Time]]=""),"",IF((raw[[#This Row],[Ending Time]]-raw[[#This Row],[Starting Time]])*24&lt;0,24+(((raw[[#This Row],[Ending Time]]-raw[[#This Row],[Starting Time]])*24)),(raw[[#This Row],[Ending Time]]-raw[[#This Row],[Starting Time]])*24)),"")</f>
        <v/>
      </c>
      <c r="I128" s="25" t="str">
        <f>IFERROR(IF(raw[[#This Row],[Date]]="","",TEXT(raw[[#This Row],[Date]],"dddd")),"")</f>
        <v/>
      </c>
      <c r="J128" s="27" t="str">
        <f>IFERROR(IF(raw[[#This Row],[Day]]="","",IF(OR(raw[[#This Row],[Day]]='Workload Calendar'!$E$4,raw[[#This Row],[Day]]='Workload Calendar'!$F$4),'Workload Calendar'!$H$4,'Workload Calendar'!$G$4)),"")</f>
        <v/>
      </c>
      <c r="K128" s="27" t="str">
        <f>IFERROR(IF(raw[[#This Row],[Required hrs]]="","",raw[[#This Row],[Total day hrs]]-SUMIF(raw[Date],raw[[#This Row],[Date]],raw[Required hrs])),"")</f>
        <v/>
      </c>
      <c r="L128" s="26" t="str">
        <f>IFERROR(IF(raw[[#This Row],[Date]]="","","W"&amp;WEEKNUM(raw[[#This Row],[Date]],1)),"")</f>
        <v/>
      </c>
      <c r="M128" s="29" t="str">
        <f>IFERROR(IF(raw[[#This Row],[Date]]="","",VLOOKUP(MONTH(raw[[#This Row],[Date]]),Sheet1!B:C,2,0)),"")</f>
        <v/>
      </c>
      <c r="N128" s="82">
        <f>IF(raw[[#This Row],[Date]]="",0,1)</f>
        <v>0</v>
      </c>
    </row>
    <row r="129" spans="1:14" x14ac:dyDescent="0.3">
      <c r="A129" s="18"/>
      <c r="B129" s="19"/>
      <c r="C129" s="19"/>
      <c r="D129" s="19"/>
      <c r="E129" s="19"/>
      <c r="F129" s="20"/>
      <c r="G129" s="20"/>
      <c r="H129" s="27" t="str">
        <f>IFERROR(IF(OR(raw[[#This Row],[Ending Time]]="",raw[[#This Row],[Starting Time]]=""),"",IF((raw[[#This Row],[Ending Time]]-raw[[#This Row],[Starting Time]])*24&lt;0,24+(((raw[[#This Row],[Ending Time]]-raw[[#This Row],[Starting Time]])*24)),(raw[[#This Row],[Ending Time]]-raw[[#This Row],[Starting Time]])*24)),"")</f>
        <v/>
      </c>
      <c r="I129" s="25" t="str">
        <f>IFERROR(IF(raw[[#This Row],[Date]]="","",TEXT(raw[[#This Row],[Date]],"dddd")),"")</f>
        <v/>
      </c>
      <c r="J129" s="27" t="str">
        <f>IFERROR(IF(raw[[#This Row],[Day]]="","",IF(OR(raw[[#This Row],[Day]]='Workload Calendar'!$E$4,raw[[#This Row],[Day]]='Workload Calendar'!$F$4),'Workload Calendar'!$H$4,'Workload Calendar'!$G$4)),"")</f>
        <v/>
      </c>
      <c r="K129" s="27" t="str">
        <f>IFERROR(IF(raw[[#This Row],[Required hrs]]="","",raw[[#This Row],[Total day hrs]]-SUMIF(raw[Date],raw[[#This Row],[Date]],raw[Required hrs])),"")</f>
        <v/>
      </c>
      <c r="L129" s="26" t="str">
        <f>IFERROR(IF(raw[[#This Row],[Date]]="","","W"&amp;WEEKNUM(raw[[#This Row],[Date]],1)),"")</f>
        <v/>
      </c>
      <c r="M129" s="29" t="str">
        <f>IFERROR(IF(raw[[#This Row],[Date]]="","",VLOOKUP(MONTH(raw[[#This Row],[Date]]),Sheet1!B:C,2,0)),"")</f>
        <v/>
      </c>
      <c r="N129" s="82">
        <f>IF(raw[[#This Row],[Date]]="",0,1)</f>
        <v>0</v>
      </c>
    </row>
    <row r="130" spans="1:14" x14ac:dyDescent="0.3">
      <c r="A130" s="18"/>
      <c r="B130" s="19"/>
      <c r="C130" s="19"/>
      <c r="D130" s="19"/>
      <c r="E130" s="19"/>
      <c r="F130" s="20"/>
      <c r="G130" s="20"/>
      <c r="H130" s="27" t="str">
        <f>IFERROR(IF(OR(raw[[#This Row],[Ending Time]]="",raw[[#This Row],[Starting Time]]=""),"",IF((raw[[#This Row],[Ending Time]]-raw[[#This Row],[Starting Time]])*24&lt;0,24+(((raw[[#This Row],[Ending Time]]-raw[[#This Row],[Starting Time]])*24)),(raw[[#This Row],[Ending Time]]-raw[[#This Row],[Starting Time]])*24)),"")</f>
        <v/>
      </c>
      <c r="I130" s="25" t="str">
        <f>IFERROR(IF(raw[[#This Row],[Date]]="","",TEXT(raw[[#This Row],[Date]],"dddd")),"")</f>
        <v/>
      </c>
      <c r="J130" s="27" t="str">
        <f>IFERROR(IF(raw[[#This Row],[Day]]="","",IF(OR(raw[[#This Row],[Day]]='Workload Calendar'!$E$4,raw[[#This Row],[Day]]='Workload Calendar'!$F$4),'Workload Calendar'!$H$4,'Workload Calendar'!$G$4)),"")</f>
        <v/>
      </c>
      <c r="K130" s="27" t="str">
        <f>IFERROR(IF(raw[[#This Row],[Required hrs]]="","",raw[[#This Row],[Total day hrs]]-SUMIF(raw[Date],raw[[#This Row],[Date]],raw[Required hrs])),"")</f>
        <v/>
      </c>
      <c r="L130" s="26" t="str">
        <f>IFERROR(IF(raw[[#This Row],[Date]]="","","W"&amp;WEEKNUM(raw[[#This Row],[Date]],1)),"")</f>
        <v/>
      </c>
      <c r="M130" s="29" t="str">
        <f>IFERROR(IF(raw[[#This Row],[Date]]="","",VLOOKUP(MONTH(raw[[#This Row],[Date]]),Sheet1!B:C,2,0)),"")</f>
        <v/>
      </c>
      <c r="N130" s="82">
        <f>IF(raw[[#This Row],[Date]]="",0,1)</f>
        <v>0</v>
      </c>
    </row>
    <row r="131" spans="1:14" x14ac:dyDescent="0.3">
      <c r="A131" s="18"/>
      <c r="B131" s="19"/>
      <c r="C131" s="19"/>
      <c r="D131" s="19"/>
      <c r="E131" s="19"/>
      <c r="F131" s="20"/>
      <c r="G131" s="20"/>
      <c r="H131" s="27" t="str">
        <f>IFERROR(IF(OR(raw[[#This Row],[Ending Time]]="",raw[[#This Row],[Starting Time]]=""),"",IF((raw[[#This Row],[Ending Time]]-raw[[#This Row],[Starting Time]])*24&lt;0,24+(((raw[[#This Row],[Ending Time]]-raw[[#This Row],[Starting Time]])*24)),(raw[[#This Row],[Ending Time]]-raw[[#This Row],[Starting Time]])*24)),"")</f>
        <v/>
      </c>
      <c r="I131" s="25" t="str">
        <f>IFERROR(IF(raw[[#This Row],[Date]]="","",TEXT(raw[[#This Row],[Date]],"dddd")),"")</f>
        <v/>
      </c>
      <c r="J131" s="27" t="str">
        <f>IFERROR(IF(raw[[#This Row],[Day]]="","",IF(OR(raw[[#This Row],[Day]]='Workload Calendar'!$E$4,raw[[#This Row],[Day]]='Workload Calendar'!$F$4),'Workload Calendar'!$H$4,'Workload Calendar'!$G$4)),"")</f>
        <v/>
      </c>
      <c r="K131" s="27" t="str">
        <f>IFERROR(IF(raw[[#This Row],[Required hrs]]="","",raw[[#This Row],[Total day hrs]]-SUMIF(raw[Date],raw[[#This Row],[Date]],raw[Required hrs])),"")</f>
        <v/>
      </c>
      <c r="L131" s="26" t="str">
        <f>IFERROR(IF(raw[[#This Row],[Date]]="","","W"&amp;WEEKNUM(raw[[#This Row],[Date]],1)),"")</f>
        <v/>
      </c>
      <c r="M131" s="29" t="str">
        <f>IFERROR(IF(raw[[#This Row],[Date]]="","",VLOOKUP(MONTH(raw[[#This Row],[Date]]),Sheet1!B:C,2,0)),"")</f>
        <v/>
      </c>
      <c r="N131" s="82">
        <f>IF(raw[[#This Row],[Date]]="",0,1)</f>
        <v>0</v>
      </c>
    </row>
    <row r="132" spans="1:14" x14ac:dyDescent="0.3">
      <c r="A132" s="18"/>
      <c r="B132" s="19"/>
      <c r="C132" s="19"/>
      <c r="D132" s="19"/>
      <c r="E132" s="19"/>
      <c r="F132" s="20"/>
      <c r="G132" s="20"/>
      <c r="H132" s="27" t="str">
        <f>IFERROR(IF(OR(raw[[#This Row],[Ending Time]]="",raw[[#This Row],[Starting Time]]=""),"",IF((raw[[#This Row],[Ending Time]]-raw[[#This Row],[Starting Time]])*24&lt;0,24+(((raw[[#This Row],[Ending Time]]-raw[[#This Row],[Starting Time]])*24)),(raw[[#This Row],[Ending Time]]-raw[[#This Row],[Starting Time]])*24)),"")</f>
        <v/>
      </c>
      <c r="I132" s="25" t="str">
        <f>IFERROR(IF(raw[[#This Row],[Date]]="","",TEXT(raw[[#This Row],[Date]],"dddd")),"")</f>
        <v/>
      </c>
      <c r="J132" s="27" t="str">
        <f>IFERROR(IF(raw[[#This Row],[Day]]="","",IF(OR(raw[[#This Row],[Day]]='Workload Calendar'!$E$4,raw[[#This Row],[Day]]='Workload Calendar'!$F$4),'Workload Calendar'!$H$4,'Workload Calendar'!$G$4)),"")</f>
        <v/>
      </c>
      <c r="K132" s="27" t="str">
        <f>IFERROR(IF(raw[[#This Row],[Required hrs]]="","",raw[[#This Row],[Total day hrs]]-SUMIF(raw[Date],raw[[#This Row],[Date]],raw[Required hrs])),"")</f>
        <v/>
      </c>
      <c r="L132" s="26" t="str">
        <f>IFERROR(IF(raw[[#This Row],[Date]]="","","W"&amp;WEEKNUM(raw[[#This Row],[Date]],1)),"")</f>
        <v/>
      </c>
      <c r="M132" s="29" t="str">
        <f>IFERROR(IF(raw[[#This Row],[Date]]="","",VLOOKUP(MONTH(raw[[#This Row],[Date]]),Sheet1!B:C,2,0)),"")</f>
        <v/>
      </c>
      <c r="N132" s="82">
        <f>IF(raw[[#This Row],[Date]]="",0,1)</f>
        <v>0</v>
      </c>
    </row>
    <row r="133" spans="1:14" x14ac:dyDescent="0.3">
      <c r="A133" s="18"/>
      <c r="B133" s="19"/>
      <c r="C133" s="19"/>
      <c r="D133" s="19"/>
      <c r="E133" s="19"/>
      <c r="F133" s="20"/>
      <c r="G133" s="20"/>
      <c r="H133" s="27" t="str">
        <f>IFERROR(IF(OR(raw[[#This Row],[Ending Time]]="",raw[[#This Row],[Starting Time]]=""),"",IF((raw[[#This Row],[Ending Time]]-raw[[#This Row],[Starting Time]])*24&lt;0,24+(((raw[[#This Row],[Ending Time]]-raw[[#This Row],[Starting Time]])*24)),(raw[[#This Row],[Ending Time]]-raw[[#This Row],[Starting Time]])*24)),"")</f>
        <v/>
      </c>
      <c r="I133" s="25" t="str">
        <f>IFERROR(IF(raw[[#This Row],[Date]]="","",TEXT(raw[[#This Row],[Date]],"dddd")),"")</f>
        <v/>
      </c>
      <c r="J133" s="27" t="str">
        <f>IFERROR(IF(raw[[#This Row],[Day]]="","",IF(OR(raw[[#This Row],[Day]]='Workload Calendar'!$E$4,raw[[#This Row],[Day]]='Workload Calendar'!$F$4),'Workload Calendar'!$H$4,'Workload Calendar'!$G$4)),"")</f>
        <v/>
      </c>
      <c r="K133" s="27" t="str">
        <f>IFERROR(IF(raw[[#This Row],[Required hrs]]="","",raw[[#This Row],[Total day hrs]]-SUMIF(raw[Date],raw[[#This Row],[Date]],raw[Required hrs])),"")</f>
        <v/>
      </c>
      <c r="L133" s="26" t="str">
        <f>IFERROR(IF(raw[[#This Row],[Date]]="","","W"&amp;WEEKNUM(raw[[#This Row],[Date]],1)),"")</f>
        <v/>
      </c>
      <c r="M133" s="29" t="str">
        <f>IFERROR(IF(raw[[#This Row],[Date]]="","",VLOOKUP(MONTH(raw[[#This Row],[Date]]),Sheet1!B:C,2,0)),"")</f>
        <v/>
      </c>
      <c r="N133" s="82">
        <f>IF(raw[[#This Row],[Date]]="",0,1)</f>
        <v>0</v>
      </c>
    </row>
    <row r="134" spans="1:14" x14ac:dyDescent="0.3">
      <c r="A134" s="18"/>
      <c r="B134" s="19"/>
      <c r="C134" s="19"/>
      <c r="D134" s="19"/>
      <c r="E134" s="19"/>
      <c r="F134" s="20"/>
      <c r="G134" s="20"/>
      <c r="H134" s="27" t="str">
        <f>IFERROR(IF(OR(raw[[#This Row],[Ending Time]]="",raw[[#This Row],[Starting Time]]=""),"",IF((raw[[#This Row],[Ending Time]]-raw[[#This Row],[Starting Time]])*24&lt;0,24+(((raw[[#This Row],[Ending Time]]-raw[[#This Row],[Starting Time]])*24)),(raw[[#This Row],[Ending Time]]-raw[[#This Row],[Starting Time]])*24)),"")</f>
        <v/>
      </c>
      <c r="I134" s="25" t="str">
        <f>IFERROR(IF(raw[[#This Row],[Date]]="","",TEXT(raw[[#This Row],[Date]],"dddd")),"")</f>
        <v/>
      </c>
      <c r="J134" s="27" t="str">
        <f>IFERROR(IF(raw[[#This Row],[Day]]="","",IF(OR(raw[[#This Row],[Day]]='Workload Calendar'!$E$4,raw[[#This Row],[Day]]='Workload Calendar'!$F$4),'Workload Calendar'!$H$4,'Workload Calendar'!$G$4)),"")</f>
        <v/>
      </c>
      <c r="K134" s="27" t="str">
        <f>IFERROR(IF(raw[[#This Row],[Required hrs]]="","",raw[[#This Row],[Total day hrs]]-SUMIF(raw[Date],raw[[#This Row],[Date]],raw[Required hrs])),"")</f>
        <v/>
      </c>
      <c r="L134" s="26" t="str">
        <f>IFERROR(IF(raw[[#This Row],[Date]]="","","W"&amp;WEEKNUM(raw[[#This Row],[Date]],1)),"")</f>
        <v/>
      </c>
      <c r="M134" s="29" t="str">
        <f>IFERROR(IF(raw[[#This Row],[Date]]="","",VLOOKUP(MONTH(raw[[#This Row],[Date]]),Sheet1!B:C,2,0)),"")</f>
        <v/>
      </c>
      <c r="N134" s="82">
        <f>IF(raw[[#This Row],[Date]]="",0,1)</f>
        <v>0</v>
      </c>
    </row>
    <row r="135" spans="1:14" x14ac:dyDescent="0.3">
      <c r="A135" s="18"/>
      <c r="B135" s="19"/>
      <c r="C135" s="19"/>
      <c r="D135" s="19"/>
      <c r="E135" s="19"/>
      <c r="F135" s="20"/>
      <c r="G135" s="20"/>
      <c r="H135" s="27" t="str">
        <f>IFERROR(IF(OR(raw[[#This Row],[Ending Time]]="",raw[[#This Row],[Starting Time]]=""),"",IF((raw[[#This Row],[Ending Time]]-raw[[#This Row],[Starting Time]])*24&lt;0,24+(((raw[[#This Row],[Ending Time]]-raw[[#This Row],[Starting Time]])*24)),(raw[[#This Row],[Ending Time]]-raw[[#This Row],[Starting Time]])*24)),"")</f>
        <v/>
      </c>
      <c r="I135" s="25" t="str">
        <f>IFERROR(IF(raw[[#This Row],[Date]]="","",TEXT(raw[[#This Row],[Date]],"dddd")),"")</f>
        <v/>
      </c>
      <c r="J135" s="27" t="str">
        <f>IFERROR(IF(raw[[#This Row],[Day]]="","",IF(OR(raw[[#This Row],[Day]]='Workload Calendar'!$E$4,raw[[#This Row],[Day]]='Workload Calendar'!$F$4),'Workload Calendar'!$H$4,'Workload Calendar'!$G$4)),"")</f>
        <v/>
      </c>
      <c r="K135" s="27" t="str">
        <f>IFERROR(IF(raw[[#This Row],[Required hrs]]="","",raw[[#This Row],[Total day hrs]]-SUMIF(raw[Date],raw[[#This Row],[Date]],raw[Required hrs])),"")</f>
        <v/>
      </c>
      <c r="L135" s="26" t="str">
        <f>IFERROR(IF(raw[[#This Row],[Date]]="","","W"&amp;WEEKNUM(raw[[#This Row],[Date]],1)),"")</f>
        <v/>
      </c>
      <c r="M135" s="29" t="str">
        <f>IFERROR(IF(raw[[#This Row],[Date]]="","",VLOOKUP(MONTH(raw[[#This Row],[Date]]),Sheet1!B:C,2,0)),"")</f>
        <v/>
      </c>
      <c r="N135" s="82">
        <f>IF(raw[[#This Row],[Date]]="",0,1)</f>
        <v>0</v>
      </c>
    </row>
    <row r="136" spans="1:14" x14ac:dyDescent="0.3">
      <c r="A136" s="18"/>
      <c r="B136" s="19"/>
      <c r="C136" s="19"/>
      <c r="D136" s="19"/>
      <c r="E136" s="19"/>
      <c r="F136" s="20"/>
      <c r="G136" s="20"/>
      <c r="H136" s="27" t="str">
        <f>IFERROR(IF(OR(raw[[#This Row],[Ending Time]]="",raw[[#This Row],[Starting Time]]=""),"",IF((raw[[#This Row],[Ending Time]]-raw[[#This Row],[Starting Time]])*24&lt;0,24+(((raw[[#This Row],[Ending Time]]-raw[[#This Row],[Starting Time]])*24)),(raw[[#This Row],[Ending Time]]-raw[[#This Row],[Starting Time]])*24)),"")</f>
        <v/>
      </c>
      <c r="I136" s="25" t="str">
        <f>IFERROR(IF(raw[[#This Row],[Date]]="","",TEXT(raw[[#This Row],[Date]],"dddd")),"")</f>
        <v/>
      </c>
      <c r="J136" s="27" t="str">
        <f>IFERROR(IF(raw[[#This Row],[Day]]="","",IF(OR(raw[[#This Row],[Day]]='Workload Calendar'!$E$4,raw[[#This Row],[Day]]='Workload Calendar'!$F$4),'Workload Calendar'!$H$4,'Workload Calendar'!$G$4)),"")</f>
        <v/>
      </c>
      <c r="K136" s="27" t="str">
        <f>IFERROR(IF(raw[[#This Row],[Required hrs]]="","",raw[[#This Row],[Total day hrs]]-SUMIF(raw[Date],raw[[#This Row],[Date]],raw[Required hrs])),"")</f>
        <v/>
      </c>
      <c r="L136" s="26" t="str">
        <f>IFERROR(IF(raw[[#This Row],[Date]]="","","W"&amp;WEEKNUM(raw[[#This Row],[Date]],1)),"")</f>
        <v/>
      </c>
      <c r="M136" s="29" t="str">
        <f>IFERROR(IF(raw[[#This Row],[Date]]="","",VLOOKUP(MONTH(raw[[#This Row],[Date]]),Sheet1!B:C,2,0)),"")</f>
        <v/>
      </c>
      <c r="N136" s="82">
        <f>IF(raw[[#This Row],[Date]]="",0,1)</f>
        <v>0</v>
      </c>
    </row>
    <row r="137" spans="1:14" x14ac:dyDescent="0.3">
      <c r="A137" s="18"/>
      <c r="B137" s="19"/>
      <c r="C137" s="19"/>
      <c r="D137" s="19"/>
      <c r="E137" s="19"/>
      <c r="F137" s="20"/>
      <c r="G137" s="20"/>
      <c r="H137" s="27" t="str">
        <f>IFERROR(IF(OR(raw[[#This Row],[Ending Time]]="",raw[[#This Row],[Starting Time]]=""),"",IF((raw[[#This Row],[Ending Time]]-raw[[#This Row],[Starting Time]])*24&lt;0,24+(((raw[[#This Row],[Ending Time]]-raw[[#This Row],[Starting Time]])*24)),(raw[[#This Row],[Ending Time]]-raw[[#This Row],[Starting Time]])*24)),"")</f>
        <v/>
      </c>
      <c r="I137" s="25" t="str">
        <f>IFERROR(IF(raw[[#This Row],[Date]]="","",TEXT(raw[[#This Row],[Date]],"dddd")),"")</f>
        <v/>
      </c>
      <c r="J137" s="27" t="str">
        <f>IFERROR(IF(raw[[#This Row],[Day]]="","",IF(OR(raw[[#This Row],[Day]]='Workload Calendar'!$E$4,raw[[#This Row],[Day]]='Workload Calendar'!$F$4),'Workload Calendar'!$H$4,'Workload Calendar'!$G$4)),"")</f>
        <v/>
      </c>
      <c r="K137" s="27" t="str">
        <f>IFERROR(IF(raw[[#This Row],[Required hrs]]="","",raw[[#This Row],[Total day hrs]]-SUMIF(raw[Date],raw[[#This Row],[Date]],raw[Required hrs])),"")</f>
        <v/>
      </c>
      <c r="L137" s="26" t="str">
        <f>IFERROR(IF(raw[[#This Row],[Date]]="","","W"&amp;WEEKNUM(raw[[#This Row],[Date]],1)),"")</f>
        <v/>
      </c>
      <c r="M137" s="29" t="str">
        <f>IFERROR(IF(raw[[#This Row],[Date]]="","",VLOOKUP(MONTH(raw[[#This Row],[Date]]),Sheet1!B:C,2,0)),"")</f>
        <v/>
      </c>
      <c r="N137" s="82">
        <f>IF(raw[[#This Row],[Date]]="",0,1)</f>
        <v>0</v>
      </c>
    </row>
    <row r="138" spans="1:14" x14ac:dyDescent="0.3">
      <c r="A138" s="18"/>
      <c r="B138" s="19"/>
      <c r="C138" s="19"/>
      <c r="D138" s="19"/>
      <c r="E138" s="19"/>
      <c r="F138" s="20"/>
      <c r="G138" s="20"/>
      <c r="H138" s="27" t="str">
        <f>IFERROR(IF(OR(raw[[#This Row],[Ending Time]]="",raw[[#This Row],[Starting Time]]=""),"",IF((raw[[#This Row],[Ending Time]]-raw[[#This Row],[Starting Time]])*24&lt;0,24+(((raw[[#This Row],[Ending Time]]-raw[[#This Row],[Starting Time]])*24)),(raw[[#This Row],[Ending Time]]-raw[[#This Row],[Starting Time]])*24)),"")</f>
        <v/>
      </c>
      <c r="I138" s="25" t="str">
        <f>IFERROR(IF(raw[[#This Row],[Date]]="","",TEXT(raw[[#This Row],[Date]],"dddd")),"")</f>
        <v/>
      </c>
      <c r="J138" s="27" t="str">
        <f>IFERROR(IF(raw[[#This Row],[Day]]="","",IF(OR(raw[[#This Row],[Day]]='Workload Calendar'!$E$4,raw[[#This Row],[Day]]='Workload Calendar'!$F$4),'Workload Calendar'!$H$4,'Workload Calendar'!$G$4)),"")</f>
        <v/>
      </c>
      <c r="K138" s="27" t="str">
        <f>IFERROR(IF(raw[[#This Row],[Required hrs]]="","",raw[[#This Row],[Total day hrs]]-SUMIF(raw[Date],raw[[#This Row],[Date]],raw[Required hrs])),"")</f>
        <v/>
      </c>
      <c r="L138" s="26" t="str">
        <f>IFERROR(IF(raw[[#This Row],[Date]]="","","W"&amp;WEEKNUM(raw[[#This Row],[Date]],1)),"")</f>
        <v/>
      </c>
      <c r="M138" s="29" t="str">
        <f>IFERROR(IF(raw[[#This Row],[Date]]="","",VLOOKUP(MONTH(raw[[#This Row],[Date]]),Sheet1!B:C,2,0)),"")</f>
        <v/>
      </c>
      <c r="N138" s="82">
        <f>IF(raw[[#This Row],[Date]]="",0,1)</f>
        <v>0</v>
      </c>
    </row>
    <row r="139" spans="1:14" x14ac:dyDescent="0.3">
      <c r="A139" s="18"/>
      <c r="B139" s="19"/>
      <c r="C139" s="19"/>
      <c r="D139" s="19"/>
      <c r="E139" s="19"/>
      <c r="F139" s="20"/>
      <c r="G139" s="20"/>
      <c r="H139" s="27" t="str">
        <f>IFERROR(IF(OR(raw[[#This Row],[Ending Time]]="",raw[[#This Row],[Starting Time]]=""),"",IF((raw[[#This Row],[Ending Time]]-raw[[#This Row],[Starting Time]])*24&lt;0,24+(((raw[[#This Row],[Ending Time]]-raw[[#This Row],[Starting Time]])*24)),(raw[[#This Row],[Ending Time]]-raw[[#This Row],[Starting Time]])*24)),"")</f>
        <v/>
      </c>
      <c r="I139" s="25" t="str">
        <f>IFERROR(IF(raw[[#This Row],[Date]]="","",TEXT(raw[[#This Row],[Date]],"dddd")),"")</f>
        <v/>
      </c>
      <c r="J139" s="27" t="str">
        <f>IFERROR(IF(raw[[#This Row],[Day]]="","",IF(OR(raw[[#This Row],[Day]]='Workload Calendar'!$E$4,raw[[#This Row],[Day]]='Workload Calendar'!$F$4),'Workload Calendar'!$H$4,'Workload Calendar'!$G$4)),"")</f>
        <v/>
      </c>
      <c r="K139" s="27" t="str">
        <f>IFERROR(IF(raw[[#This Row],[Required hrs]]="","",raw[[#This Row],[Total day hrs]]-SUMIF(raw[Date],raw[[#This Row],[Date]],raw[Required hrs])),"")</f>
        <v/>
      </c>
      <c r="L139" s="26" t="str">
        <f>IFERROR(IF(raw[[#This Row],[Date]]="","","W"&amp;WEEKNUM(raw[[#This Row],[Date]],1)),"")</f>
        <v/>
      </c>
      <c r="M139" s="29" t="str">
        <f>IFERROR(IF(raw[[#This Row],[Date]]="","",VLOOKUP(MONTH(raw[[#This Row],[Date]]),Sheet1!B:C,2,0)),"")</f>
        <v/>
      </c>
      <c r="N139" s="82">
        <f>IF(raw[[#This Row],[Date]]="",0,1)</f>
        <v>0</v>
      </c>
    </row>
    <row r="140" spans="1:14" x14ac:dyDescent="0.3">
      <c r="A140" s="18"/>
      <c r="B140" s="19"/>
      <c r="C140" s="19"/>
      <c r="D140" s="19"/>
      <c r="E140" s="19"/>
      <c r="F140" s="20"/>
      <c r="G140" s="20"/>
      <c r="H140" s="27" t="str">
        <f>IFERROR(IF(OR(raw[[#This Row],[Ending Time]]="",raw[[#This Row],[Starting Time]]=""),"",IF((raw[[#This Row],[Ending Time]]-raw[[#This Row],[Starting Time]])*24&lt;0,24+(((raw[[#This Row],[Ending Time]]-raw[[#This Row],[Starting Time]])*24)),(raw[[#This Row],[Ending Time]]-raw[[#This Row],[Starting Time]])*24)),"")</f>
        <v/>
      </c>
      <c r="I140" s="25" t="str">
        <f>IFERROR(IF(raw[[#This Row],[Date]]="","",TEXT(raw[[#This Row],[Date]],"dddd")),"")</f>
        <v/>
      </c>
      <c r="J140" s="27" t="str">
        <f>IFERROR(IF(raw[[#This Row],[Day]]="","",IF(OR(raw[[#This Row],[Day]]='Workload Calendar'!$E$4,raw[[#This Row],[Day]]='Workload Calendar'!$F$4),'Workload Calendar'!$H$4,'Workload Calendar'!$G$4)),"")</f>
        <v/>
      </c>
      <c r="K140" s="27" t="str">
        <f>IFERROR(IF(raw[[#This Row],[Required hrs]]="","",raw[[#This Row],[Total day hrs]]-SUMIF(raw[Date],raw[[#This Row],[Date]],raw[Required hrs])),"")</f>
        <v/>
      </c>
      <c r="L140" s="26" t="str">
        <f>IFERROR(IF(raw[[#This Row],[Date]]="","","W"&amp;WEEKNUM(raw[[#This Row],[Date]],1)),"")</f>
        <v/>
      </c>
      <c r="M140" s="29" t="str">
        <f>IFERROR(IF(raw[[#This Row],[Date]]="","",VLOOKUP(MONTH(raw[[#This Row],[Date]]),Sheet1!B:C,2,0)),"")</f>
        <v/>
      </c>
      <c r="N140" s="82">
        <f>IF(raw[[#This Row],[Date]]="",0,1)</f>
        <v>0</v>
      </c>
    </row>
    <row r="141" spans="1:14" x14ac:dyDescent="0.3">
      <c r="A141" s="18"/>
      <c r="B141" s="19"/>
      <c r="C141" s="19"/>
      <c r="D141" s="19"/>
      <c r="E141" s="19"/>
      <c r="F141" s="20"/>
      <c r="G141" s="20"/>
      <c r="H141" s="27" t="str">
        <f>IFERROR(IF(OR(raw[[#This Row],[Ending Time]]="",raw[[#This Row],[Starting Time]]=""),"",IF((raw[[#This Row],[Ending Time]]-raw[[#This Row],[Starting Time]])*24&lt;0,24+(((raw[[#This Row],[Ending Time]]-raw[[#This Row],[Starting Time]])*24)),(raw[[#This Row],[Ending Time]]-raw[[#This Row],[Starting Time]])*24)),"")</f>
        <v/>
      </c>
      <c r="I141" s="25" t="str">
        <f>IFERROR(IF(raw[[#This Row],[Date]]="","",TEXT(raw[[#This Row],[Date]],"dddd")),"")</f>
        <v/>
      </c>
      <c r="J141" s="27" t="str">
        <f>IFERROR(IF(raw[[#This Row],[Day]]="","",IF(OR(raw[[#This Row],[Day]]='Workload Calendar'!$E$4,raw[[#This Row],[Day]]='Workload Calendar'!$F$4),'Workload Calendar'!$H$4,'Workload Calendar'!$G$4)),"")</f>
        <v/>
      </c>
      <c r="K141" s="27" t="str">
        <f>IFERROR(IF(raw[[#This Row],[Required hrs]]="","",raw[[#This Row],[Total day hrs]]-SUMIF(raw[Date],raw[[#This Row],[Date]],raw[Required hrs])),"")</f>
        <v/>
      </c>
      <c r="L141" s="26" t="str">
        <f>IFERROR(IF(raw[[#This Row],[Date]]="","","W"&amp;WEEKNUM(raw[[#This Row],[Date]],1)),"")</f>
        <v/>
      </c>
      <c r="M141" s="29" t="str">
        <f>IFERROR(IF(raw[[#This Row],[Date]]="","",VLOOKUP(MONTH(raw[[#This Row],[Date]]),Sheet1!B:C,2,0)),"")</f>
        <v/>
      </c>
      <c r="N141" s="82">
        <f>IF(raw[[#This Row],[Date]]="",0,1)</f>
        <v>0</v>
      </c>
    </row>
    <row r="142" spans="1:14" x14ac:dyDescent="0.3">
      <c r="A142" s="18"/>
      <c r="B142" s="19"/>
      <c r="C142" s="19"/>
      <c r="D142" s="19"/>
      <c r="E142" s="19"/>
      <c r="F142" s="20"/>
      <c r="G142" s="20"/>
      <c r="H142" s="27" t="str">
        <f>IFERROR(IF(OR(raw[[#This Row],[Ending Time]]="",raw[[#This Row],[Starting Time]]=""),"",IF((raw[[#This Row],[Ending Time]]-raw[[#This Row],[Starting Time]])*24&lt;0,24+(((raw[[#This Row],[Ending Time]]-raw[[#This Row],[Starting Time]])*24)),(raw[[#This Row],[Ending Time]]-raw[[#This Row],[Starting Time]])*24)),"")</f>
        <v/>
      </c>
      <c r="I142" s="25" t="str">
        <f>IFERROR(IF(raw[[#This Row],[Date]]="","",TEXT(raw[[#This Row],[Date]],"dddd")),"")</f>
        <v/>
      </c>
      <c r="J142" s="27" t="str">
        <f>IFERROR(IF(raw[[#This Row],[Day]]="","",IF(OR(raw[[#This Row],[Day]]='Workload Calendar'!$E$4,raw[[#This Row],[Day]]='Workload Calendar'!$F$4),'Workload Calendar'!$H$4,'Workload Calendar'!$G$4)),"")</f>
        <v/>
      </c>
      <c r="K142" s="27" t="str">
        <f>IFERROR(IF(raw[[#This Row],[Required hrs]]="","",raw[[#This Row],[Total day hrs]]-SUMIF(raw[Date],raw[[#This Row],[Date]],raw[Required hrs])),"")</f>
        <v/>
      </c>
      <c r="L142" s="26" t="str">
        <f>IFERROR(IF(raw[[#This Row],[Date]]="","","W"&amp;WEEKNUM(raw[[#This Row],[Date]],1)),"")</f>
        <v/>
      </c>
      <c r="M142" s="29" t="str">
        <f>IFERROR(IF(raw[[#This Row],[Date]]="","",VLOOKUP(MONTH(raw[[#This Row],[Date]]),Sheet1!B:C,2,0)),"")</f>
        <v/>
      </c>
      <c r="N142" s="82">
        <f>IF(raw[[#This Row],[Date]]="",0,1)</f>
        <v>0</v>
      </c>
    </row>
    <row r="143" spans="1:14" x14ac:dyDescent="0.3">
      <c r="A143" s="18"/>
      <c r="B143" s="19"/>
      <c r="C143" s="19"/>
      <c r="D143" s="19"/>
      <c r="E143" s="19"/>
      <c r="F143" s="20"/>
      <c r="G143" s="20"/>
      <c r="H143" s="27" t="str">
        <f>IFERROR(IF(OR(raw[[#This Row],[Ending Time]]="",raw[[#This Row],[Starting Time]]=""),"",IF((raw[[#This Row],[Ending Time]]-raw[[#This Row],[Starting Time]])*24&lt;0,24+(((raw[[#This Row],[Ending Time]]-raw[[#This Row],[Starting Time]])*24)),(raw[[#This Row],[Ending Time]]-raw[[#This Row],[Starting Time]])*24)),"")</f>
        <v/>
      </c>
      <c r="I143" s="25" t="str">
        <f>IFERROR(IF(raw[[#This Row],[Date]]="","",TEXT(raw[[#This Row],[Date]],"dddd")),"")</f>
        <v/>
      </c>
      <c r="J143" s="27" t="str">
        <f>IFERROR(IF(raw[[#This Row],[Day]]="","",IF(OR(raw[[#This Row],[Day]]='Workload Calendar'!$E$4,raw[[#This Row],[Day]]='Workload Calendar'!$F$4),'Workload Calendar'!$H$4,'Workload Calendar'!$G$4)),"")</f>
        <v/>
      </c>
      <c r="K143" s="27" t="str">
        <f>IFERROR(IF(raw[[#This Row],[Required hrs]]="","",raw[[#This Row],[Total day hrs]]-SUMIF(raw[Date],raw[[#This Row],[Date]],raw[Required hrs])),"")</f>
        <v/>
      </c>
      <c r="L143" s="26" t="str">
        <f>IFERROR(IF(raw[[#This Row],[Date]]="","","W"&amp;WEEKNUM(raw[[#This Row],[Date]],1)),"")</f>
        <v/>
      </c>
      <c r="M143" s="29" t="str">
        <f>IFERROR(IF(raw[[#This Row],[Date]]="","",VLOOKUP(MONTH(raw[[#This Row],[Date]]),Sheet1!B:C,2,0)),"")</f>
        <v/>
      </c>
      <c r="N143" s="82">
        <f>IF(raw[[#This Row],[Date]]="",0,1)</f>
        <v>0</v>
      </c>
    </row>
    <row r="144" spans="1:14" x14ac:dyDescent="0.3">
      <c r="A144" s="18"/>
      <c r="B144" s="19"/>
      <c r="C144" s="19"/>
      <c r="D144" s="19"/>
      <c r="E144" s="19"/>
      <c r="F144" s="20"/>
      <c r="G144" s="20"/>
      <c r="H144" s="27" t="str">
        <f>IFERROR(IF(OR(raw[[#This Row],[Ending Time]]="",raw[[#This Row],[Starting Time]]=""),"",IF((raw[[#This Row],[Ending Time]]-raw[[#This Row],[Starting Time]])*24&lt;0,24+(((raw[[#This Row],[Ending Time]]-raw[[#This Row],[Starting Time]])*24)),(raw[[#This Row],[Ending Time]]-raw[[#This Row],[Starting Time]])*24)),"")</f>
        <v/>
      </c>
      <c r="I144" s="25" t="str">
        <f>IFERROR(IF(raw[[#This Row],[Date]]="","",TEXT(raw[[#This Row],[Date]],"dddd")),"")</f>
        <v/>
      </c>
      <c r="J144" s="27" t="str">
        <f>IFERROR(IF(raw[[#This Row],[Day]]="","",IF(OR(raw[[#This Row],[Day]]='Workload Calendar'!$E$4,raw[[#This Row],[Day]]='Workload Calendar'!$F$4),'Workload Calendar'!$H$4,'Workload Calendar'!$G$4)),"")</f>
        <v/>
      </c>
      <c r="K144" s="27" t="str">
        <f>IFERROR(IF(raw[[#This Row],[Required hrs]]="","",raw[[#This Row],[Total day hrs]]-SUMIF(raw[Date],raw[[#This Row],[Date]],raw[Required hrs])),"")</f>
        <v/>
      </c>
      <c r="L144" s="26" t="str">
        <f>IFERROR(IF(raw[[#This Row],[Date]]="","","W"&amp;WEEKNUM(raw[[#This Row],[Date]],1)),"")</f>
        <v/>
      </c>
      <c r="M144" s="29" t="str">
        <f>IFERROR(IF(raw[[#This Row],[Date]]="","",VLOOKUP(MONTH(raw[[#This Row],[Date]]),Sheet1!B:C,2,0)),"")</f>
        <v/>
      </c>
      <c r="N144" s="82">
        <f>IF(raw[[#This Row],[Date]]="",0,1)</f>
        <v>0</v>
      </c>
    </row>
    <row r="145" spans="1:14" x14ac:dyDescent="0.3">
      <c r="A145" s="18"/>
      <c r="B145" s="19"/>
      <c r="C145" s="19"/>
      <c r="D145" s="19"/>
      <c r="E145" s="19"/>
      <c r="F145" s="20"/>
      <c r="G145" s="20"/>
      <c r="H145" s="27" t="str">
        <f>IFERROR(IF(OR(raw[[#This Row],[Ending Time]]="",raw[[#This Row],[Starting Time]]=""),"",IF((raw[[#This Row],[Ending Time]]-raw[[#This Row],[Starting Time]])*24&lt;0,24+(((raw[[#This Row],[Ending Time]]-raw[[#This Row],[Starting Time]])*24)),(raw[[#This Row],[Ending Time]]-raw[[#This Row],[Starting Time]])*24)),"")</f>
        <v/>
      </c>
      <c r="I145" s="25" t="str">
        <f>IFERROR(IF(raw[[#This Row],[Date]]="","",TEXT(raw[[#This Row],[Date]],"dddd")),"")</f>
        <v/>
      </c>
      <c r="J145" s="27" t="str">
        <f>IFERROR(IF(raw[[#This Row],[Day]]="","",IF(OR(raw[[#This Row],[Day]]='Workload Calendar'!$E$4,raw[[#This Row],[Day]]='Workload Calendar'!$F$4),'Workload Calendar'!$H$4,'Workload Calendar'!$G$4)),"")</f>
        <v/>
      </c>
      <c r="K145" s="27" t="str">
        <f>IFERROR(IF(raw[[#This Row],[Required hrs]]="","",raw[[#This Row],[Total day hrs]]-SUMIF(raw[Date],raw[[#This Row],[Date]],raw[Required hrs])),"")</f>
        <v/>
      </c>
      <c r="L145" s="26" t="str">
        <f>IFERROR(IF(raw[[#This Row],[Date]]="","","W"&amp;WEEKNUM(raw[[#This Row],[Date]],1)),"")</f>
        <v/>
      </c>
      <c r="M145" s="29" t="str">
        <f>IFERROR(IF(raw[[#This Row],[Date]]="","",VLOOKUP(MONTH(raw[[#This Row],[Date]]),Sheet1!B:C,2,0)),"")</f>
        <v/>
      </c>
      <c r="N145" s="82">
        <f>IF(raw[[#This Row],[Date]]="",0,1)</f>
        <v>0</v>
      </c>
    </row>
    <row r="146" spans="1:14" x14ac:dyDescent="0.3">
      <c r="A146" s="18"/>
      <c r="B146" s="19"/>
      <c r="C146" s="19"/>
      <c r="D146" s="19"/>
      <c r="E146" s="19"/>
      <c r="F146" s="20"/>
      <c r="G146" s="20"/>
      <c r="H146" s="27" t="str">
        <f>IFERROR(IF(OR(raw[[#This Row],[Ending Time]]="",raw[[#This Row],[Starting Time]]=""),"",IF((raw[[#This Row],[Ending Time]]-raw[[#This Row],[Starting Time]])*24&lt;0,24+(((raw[[#This Row],[Ending Time]]-raw[[#This Row],[Starting Time]])*24)),(raw[[#This Row],[Ending Time]]-raw[[#This Row],[Starting Time]])*24)),"")</f>
        <v/>
      </c>
      <c r="I146" s="25" t="str">
        <f>IFERROR(IF(raw[[#This Row],[Date]]="","",TEXT(raw[[#This Row],[Date]],"dddd")),"")</f>
        <v/>
      </c>
      <c r="J146" s="27" t="str">
        <f>IFERROR(IF(raw[[#This Row],[Day]]="","",IF(OR(raw[[#This Row],[Day]]='Workload Calendar'!$E$4,raw[[#This Row],[Day]]='Workload Calendar'!$F$4),'Workload Calendar'!$H$4,'Workload Calendar'!$G$4)),"")</f>
        <v/>
      </c>
      <c r="K146" s="27" t="str">
        <f>IFERROR(IF(raw[[#This Row],[Required hrs]]="","",raw[[#This Row],[Total day hrs]]-SUMIF(raw[Date],raw[[#This Row],[Date]],raw[Required hrs])),"")</f>
        <v/>
      </c>
      <c r="L146" s="26" t="str">
        <f>IFERROR(IF(raw[[#This Row],[Date]]="","","W"&amp;WEEKNUM(raw[[#This Row],[Date]],1)),"")</f>
        <v/>
      </c>
      <c r="M146" s="29" t="str">
        <f>IFERROR(IF(raw[[#This Row],[Date]]="","",VLOOKUP(MONTH(raw[[#This Row],[Date]]),Sheet1!B:C,2,0)),"")</f>
        <v/>
      </c>
      <c r="N146" s="82">
        <f>IF(raw[[#This Row],[Date]]="",0,1)</f>
        <v>0</v>
      </c>
    </row>
    <row r="147" spans="1:14" x14ac:dyDescent="0.3">
      <c r="A147" s="18"/>
      <c r="B147" s="19"/>
      <c r="C147" s="19"/>
      <c r="D147" s="19"/>
      <c r="E147" s="19"/>
      <c r="F147" s="20"/>
      <c r="G147" s="20"/>
      <c r="H147" s="27" t="str">
        <f>IFERROR(IF(OR(raw[[#This Row],[Ending Time]]="",raw[[#This Row],[Starting Time]]=""),"",IF((raw[[#This Row],[Ending Time]]-raw[[#This Row],[Starting Time]])*24&lt;0,24+(((raw[[#This Row],[Ending Time]]-raw[[#This Row],[Starting Time]])*24)),(raw[[#This Row],[Ending Time]]-raw[[#This Row],[Starting Time]])*24)),"")</f>
        <v/>
      </c>
      <c r="I147" s="25" t="str">
        <f>IFERROR(IF(raw[[#This Row],[Date]]="","",TEXT(raw[[#This Row],[Date]],"dddd")),"")</f>
        <v/>
      </c>
      <c r="J147" s="27" t="str">
        <f>IFERROR(IF(raw[[#This Row],[Day]]="","",IF(OR(raw[[#This Row],[Day]]='Workload Calendar'!$E$4,raw[[#This Row],[Day]]='Workload Calendar'!$F$4),'Workload Calendar'!$H$4,'Workload Calendar'!$G$4)),"")</f>
        <v/>
      </c>
      <c r="K147" s="27" t="str">
        <f>IFERROR(IF(raw[[#This Row],[Required hrs]]="","",raw[[#This Row],[Total day hrs]]-SUMIF(raw[Date],raw[[#This Row],[Date]],raw[Required hrs])),"")</f>
        <v/>
      </c>
      <c r="L147" s="26" t="str">
        <f>IFERROR(IF(raw[[#This Row],[Date]]="","","W"&amp;WEEKNUM(raw[[#This Row],[Date]],1)),"")</f>
        <v/>
      </c>
      <c r="M147" s="29" t="str">
        <f>IFERROR(IF(raw[[#This Row],[Date]]="","",VLOOKUP(MONTH(raw[[#This Row],[Date]]),Sheet1!B:C,2,0)),"")</f>
        <v/>
      </c>
      <c r="N147" s="82">
        <f>IF(raw[[#This Row],[Date]]="",0,1)</f>
        <v>0</v>
      </c>
    </row>
    <row r="148" spans="1:14" x14ac:dyDescent="0.3">
      <c r="A148" s="18"/>
      <c r="B148" s="19"/>
      <c r="C148" s="19"/>
      <c r="D148" s="19"/>
      <c r="E148" s="19"/>
      <c r="F148" s="20"/>
      <c r="G148" s="20"/>
      <c r="H148" s="27" t="str">
        <f>IFERROR(IF(OR(raw[[#This Row],[Ending Time]]="",raw[[#This Row],[Starting Time]]=""),"",IF((raw[[#This Row],[Ending Time]]-raw[[#This Row],[Starting Time]])*24&lt;0,24+(((raw[[#This Row],[Ending Time]]-raw[[#This Row],[Starting Time]])*24)),(raw[[#This Row],[Ending Time]]-raw[[#This Row],[Starting Time]])*24)),"")</f>
        <v/>
      </c>
      <c r="I148" s="25" t="str">
        <f>IFERROR(IF(raw[[#This Row],[Date]]="","",TEXT(raw[[#This Row],[Date]],"dddd")),"")</f>
        <v/>
      </c>
      <c r="J148" s="27" t="str">
        <f>IFERROR(IF(raw[[#This Row],[Day]]="","",IF(OR(raw[[#This Row],[Day]]='Workload Calendar'!$E$4,raw[[#This Row],[Day]]='Workload Calendar'!$F$4),'Workload Calendar'!$H$4,'Workload Calendar'!$G$4)),"")</f>
        <v/>
      </c>
      <c r="K148" s="27" t="str">
        <f>IFERROR(IF(raw[[#This Row],[Required hrs]]="","",raw[[#This Row],[Total day hrs]]-SUMIF(raw[Date],raw[[#This Row],[Date]],raw[Required hrs])),"")</f>
        <v/>
      </c>
      <c r="L148" s="26" t="str">
        <f>IFERROR(IF(raw[[#This Row],[Date]]="","","W"&amp;WEEKNUM(raw[[#This Row],[Date]],1)),"")</f>
        <v/>
      </c>
      <c r="M148" s="29" t="str">
        <f>IFERROR(IF(raw[[#This Row],[Date]]="","",VLOOKUP(MONTH(raw[[#This Row],[Date]]),Sheet1!B:C,2,0)),"")</f>
        <v/>
      </c>
      <c r="N148" s="82">
        <f>IF(raw[[#This Row],[Date]]="",0,1)</f>
        <v>0</v>
      </c>
    </row>
    <row r="149" spans="1:14" x14ac:dyDescent="0.3">
      <c r="A149" s="18"/>
      <c r="B149" s="19"/>
      <c r="C149" s="19"/>
      <c r="D149" s="19"/>
      <c r="E149" s="19"/>
      <c r="F149" s="20"/>
      <c r="G149" s="20"/>
      <c r="H149" s="27" t="str">
        <f>IFERROR(IF(OR(raw[[#This Row],[Ending Time]]="",raw[[#This Row],[Starting Time]]=""),"",IF((raw[[#This Row],[Ending Time]]-raw[[#This Row],[Starting Time]])*24&lt;0,24+(((raw[[#This Row],[Ending Time]]-raw[[#This Row],[Starting Time]])*24)),(raw[[#This Row],[Ending Time]]-raw[[#This Row],[Starting Time]])*24)),"")</f>
        <v/>
      </c>
      <c r="I149" s="25" t="str">
        <f>IFERROR(IF(raw[[#This Row],[Date]]="","",TEXT(raw[[#This Row],[Date]],"dddd")),"")</f>
        <v/>
      </c>
      <c r="J149" s="27" t="str">
        <f>IFERROR(IF(raw[[#This Row],[Day]]="","",IF(OR(raw[[#This Row],[Day]]='Workload Calendar'!$E$4,raw[[#This Row],[Day]]='Workload Calendar'!$F$4),'Workload Calendar'!$H$4,'Workload Calendar'!$G$4)),"")</f>
        <v/>
      </c>
      <c r="K149" s="27" t="str">
        <f>IFERROR(IF(raw[[#This Row],[Required hrs]]="","",raw[[#This Row],[Total day hrs]]-SUMIF(raw[Date],raw[[#This Row],[Date]],raw[Required hrs])),"")</f>
        <v/>
      </c>
      <c r="L149" s="26" t="str">
        <f>IFERROR(IF(raw[[#This Row],[Date]]="","","W"&amp;WEEKNUM(raw[[#This Row],[Date]],1)),"")</f>
        <v/>
      </c>
      <c r="M149" s="29" t="str">
        <f>IFERROR(IF(raw[[#This Row],[Date]]="","",VLOOKUP(MONTH(raw[[#This Row],[Date]]),Sheet1!B:C,2,0)),"")</f>
        <v/>
      </c>
      <c r="N149" s="82">
        <f>IF(raw[[#This Row],[Date]]="",0,1)</f>
        <v>0</v>
      </c>
    </row>
    <row r="150" spans="1:14" x14ac:dyDescent="0.3">
      <c r="A150" s="18"/>
      <c r="B150" s="19"/>
      <c r="C150" s="19"/>
      <c r="D150" s="19"/>
      <c r="E150" s="19"/>
      <c r="F150" s="20"/>
      <c r="G150" s="20"/>
      <c r="H150" s="27" t="str">
        <f>IFERROR(IF(OR(raw[[#This Row],[Ending Time]]="",raw[[#This Row],[Starting Time]]=""),"",IF((raw[[#This Row],[Ending Time]]-raw[[#This Row],[Starting Time]])*24&lt;0,24+(((raw[[#This Row],[Ending Time]]-raw[[#This Row],[Starting Time]])*24)),(raw[[#This Row],[Ending Time]]-raw[[#This Row],[Starting Time]])*24)),"")</f>
        <v/>
      </c>
      <c r="I150" s="25" t="str">
        <f>IFERROR(IF(raw[[#This Row],[Date]]="","",TEXT(raw[[#This Row],[Date]],"dddd")),"")</f>
        <v/>
      </c>
      <c r="J150" s="27" t="str">
        <f>IFERROR(IF(raw[[#This Row],[Day]]="","",IF(OR(raw[[#This Row],[Day]]='Workload Calendar'!$E$4,raw[[#This Row],[Day]]='Workload Calendar'!$F$4),'Workload Calendar'!$H$4,'Workload Calendar'!$G$4)),"")</f>
        <v/>
      </c>
      <c r="K150" s="27" t="str">
        <f>IFERROR(IF(raw[[#This Row],[Required hrs]]="","",raw[[#This Row],[Total day hrs]]-SUMIF(raw[Date],raw[[#This Row],[Date]],raw[Required hrs])),"")</f>
        <v/>
      </c>
      <c r="L150" s="26" t="str">
        <f>IFERROR(IF(raw[[#This Row],[Date]]="","","W"&amp;WEEKNUM(raw[[#This Row],[Date]],1)),"")</f>
        <v/>
      </c>
      <c r="M150" s="29" t="str">
        <f>IFERROR(IF(raw[[#This Row],[Date]]="","",VLOOKUP(MONTH(raw[[#This Row],[Date]]),Sheet1!B:C,2,0)),"")</f>
        <v/>
      </c>
      <c r="N150" s="82">
        <f>IF(raw[[#This Row],[Date]]="",0,1)</f>
        <v>0</v>
      </c>
    </row>
    <row r="151" spans="1:14" x14ac:dyDescent="0.3">
      <c r="A151" s="18"/>
      <c r="B151" s="19"/>
      <c r="C151" s="19"/>
      <c r="D151" s="19"/>
      <c r="E151" s="19"/>
      <c r="F151" s="20"/>
      <c r="G151" s="20"/>
      <c r="H151" s="27" t="str">
        <f>IFERROR(IF(OR(raw[[#This Row],[Ending Time]]="",raw[[#This Row],[Starting Time]]=""),"",IF((raw[[#This Row],[Ending Time]]-raw[[#This Row],[Starting Time]])*24&lt;0,24+(((raw[[#This Row],[Ending Time]]-raw[[#This Row],[Starting Time]])*24)),(raw[[#This Row],[Ending Time]]-raw[[#This Row],[Starting Time]])*24)),"")</f>
        <v/>
      </c>
      <c r="I151" s="25" t="str">
        <f>IFERROR(IF(raw[[#This Row],[Date]]="","",TEXT(raw[[#This Row],[Date]],"dddd")),"")</f>
        <v/>
      </c>
      <c r="J151" s="27" t="str">
        <f>IFERROR(IF(raw[[#This Row],[Day]]="","",IF(OR(raw[[#This Row],[Day]]='Workload Calendar'!$E$4,raw[[#This Row],[Day]]='Workload Calendar'!$F$4),'Workload Calendar'!$H$4,'Workload Calendar'!$G$4)),"")</f>
        <v/>
      </c>
      <c r="K151" s="27" t="str">
        <f>IFERROR(IF(raw[[#This Row],[Required hrs]]="","",raw[[#This Row],[Total day hrs]]-SUMIF(raw[Date],raw[[#This Row],[Date]],raw[Required hrs])),"")</f>
        <v/>
      </c>
      <c r="L151" s="26" t="str">
        <f>IFERROR(IF(raw[[#This Row],[Date]]="","","W"&amp;WEEKNUM(raw[[#This Row],[Date]],1)),"")</f>
        <v/>
      </c>
      <c r="M151" s="29" t="str">
        <f>IFERROR(IF(raw[[#This Row],[Date]]="","",VLOOKUP(MONTH(raw[[#This Row],[Date]]),Sheet1!B:C,2,0)),"")</f>
        <v/>
      </c>
      <c r="N151" s="82">
        <f>IF(raw[[#This Row],[Date]]="",0,1)</f>
        <v>0</v>
      </c>
    </row>
    <row r="152" spans="1:14" x14ac:dyDescent="0.3">
      <c r="A152" s="18"/>
      <c r="B152" s="19"/>
      <c r="C152" s="19"/>
      <c r="D152" s="19"/>
      <c r="E152" s="19"/>
      <c r="F152" s="20"/>
      <c r="G152" s="20"/>
      <c r="H152" s="27" t="str">
        <f>IFERROR(IF(OR(raw[[#This Row],[Ending Time]]="",raw[[#This Row],[Starting Time]]=""),"",IF((raw[[#This Row],[Ending Time]]-raw[[#This Row],[Starting Time]])*24&lt;0,24+(((raw[[#This Row],[Ending Time]]-raw[[#This Row],[Starting Time]])*24)),(raw[[#This Row],[Ending Time]]-raw[[#This Row],[Starting Time]])*24)),"")</f>
        <v/>
      </c>
      <c r="I152" s="25" t="str">
        <f>IFERROR(IF(raw[[#This Row],[Date]]="","",TEXT(raw[[#This Row],[Date]],"dddd")),"")</f>
        <v/>
      </c>
      <c r="J152" s="27" t="str">
        <f>IFERROR(IF(raw[[#This Row],[Day]]="","",IF(OR(raw[[#This Row],[Day]]='Workload Calendar'!$E$4,raw[[#This Row],[Day]]='Workload Calendar'!$F$4),'Workload Calendar'!$H$4,'Workload Calendar'!$G$4)),"")</f>
        <v/>
      </c>
      <c r="K152" s="27" t="str">
        <f>IFERROR(IF(raw[[#This Row],[Required hrs]]="","",raw[[#This Row],[Total day hrs]]-SUMIF(raw[Date],raw[[#This Row],[Date]],raw[Required hrs])),"")</f>
        <v/>
      </c>
      <c r="L152" s="26" t="str">
        <f>IFERROR(IF(raw[[#This Row],[Date]]="","","W"&amp;WEEKNUM(raw[[#This Row],[Date]],1)),"")</f>
        <v/>
      </c>
      <c r="M152" s="29" t="str">
        <f>IFERROR(IF(raw[[#This Row],[Date]]="","",VLOOKUP(MONTH(raw[[#This Row],[Date]]),Sheet1!B:C,2,0)),"")</f>
        <v/>
      </c>
      <c r="N152" s="82">
        <f>IF(raw[[#This Row],[Date]]="",0,1)</f>
        <v>0</v>
      </c>
    </row>
    <row r="153" spans="1:14" x14ac:dyDescent="0.3">
      <c r="A153" s="18"/>
      <c r="B153" s="19"/>
      <c r="C153" s="19"/>
      <c r="D153" s="19"/>
      <c r="E153" s="19"/>
      <c r="F153" s="20"/>
      <c r="G153" s="20"/>
      <c r="H153" s="27" t="str">
        <f>IFERROR(IF(OR(raw[[#This Row],[Ending Time]]="",raw[[#This Row],[Starting Time]]=""),"",IF((raw[[#This Row],[Ending Time]]-raw[[#This Row],[Starting Time]])*24&lt;0,24+(((raw[[#This Row],[Ending Time]]-raw[[#This Row],[Starting Time]])*24)),(raw[[#This Row],[Ending Time]]-raw[[#This Row],[Starting Time]])*24)),"")</f>
        <v/>
      </c>
      <c r="I153" s="25" t="str">
        <f>IFERROR(IF(raw[[#This Row],[Date]]="","",TEXT(raw[[#This Row],[Date]],"dddd")),"")</f>
        <v/>
      </c>
      <c r="J153" s="27" t="str">
        <f>IFERROR(IF(raw[[#This Row],[Day]]="","",IF(OR(raw[[#This Row],[Day]]='Workload Calendar'!$E$4,raw[[#This Row],[Day]]='Workload Calendar'!$F$4),'Workload Calendar'!$H$4,'Workload Calendar'!$G$4)),"")</f>
        <v/>
      </c>
      <c r="K153" s="27" t="str">
        <f>IFERROR(IF(raw[[#This Row],[Required hrs]]="","",raw[[#This Row],[Total day hrs]]-SUMIF(raw[Date],raw[[#This Row],[Date]],raw[Required hrs])),"")</f>
        <v/>
      </c>
      <c r="L153" s="26" t="str">
        <f>IFERROR(IF(raw[[#This Row],[Date]]="","","W"&amp;WEEKNUM(raw[[#This Row],[Date]],1)),"")</f>
        <v/>
      </c>
      <c r="M153" s="29" t="str">
        <f>IFERROR(IF(raw[[#This Row],[Date]]="","",VLOOKUP(MONTH(raw[[#This Row],[Date]]),Sheet1!B:C,2,0)),"")</f>
        <v/>
      </c>
      <c r="N153" s="82">
        <f>IF(raw[[#This Row],[Date]]="",0,1)</f>
        <v>0</v>
      </c>
    </row>
    <row r="154" spans="1:14" x14ac:dyDescent="0.3">
      <c r="A154" s="18"/>
      <c r="B154" s="19"/>
      <c r="C154" s="19"/>
      <c r="D154" s="19"/>
      <c r="E154" s="19"/>
      <c r="F154" s="20"/>
      <c r="G154" s="20"/>
      <c r="H154" s="27" t="str">
        <f>IFERROR(IF(OR(raw[[#This Row],[Ending Time]]="",raw[[#This Row],[Starting Time]]=""),"",IF((raw[[#This Row],[Ending Time]]-raw[[#This Row],[Starting Time]])*24&lt;0,24+(((raw[[#This Row],[Ending Time]]-raw[[#This Row],[Starting Time]])*24)),(raw[[#This Row],[Ending Time]]-raw[[#This Row],[Starting Time]])*24)),"")</f>
        <v/>
      </c>
      <c r="I154" s="25" t="str">
        <f>IFERROR(IF(raw[[#This Row],[Date]]="","",TEXT(raw[[#This Row],[Date]],"dddd")),"")</f>
        <v/>
      </c>
      <c r="J154" s="27" t="str">
        <f>IFERROR(IF(raw[[#This Row],[Day]]="","",IF(OR(raw[[#This Row],[Day]]='Workload Calendar'!$E$4,raw[[#This Row],[Day]]='Workload Calendar'!$F$4),'Workload Calendar'!$H$4,'Workload Calendar'!$G$4)),"")</f>
        <v/>
      </c>
      <c r="K154" s="27" t="str">
        <f>IFERROR(IF(raw[[#This Row],[Required hrs]]="","",raw[[#This Row],[Total day hrs]]-SUMIF(raw[Date],raw[[#This Row],[Date]],raw[Required hrs])),"")</f>
        <v/>
      </c>
      <c r="L154" s="26" t="str">
        <f>IFERROR(IF(raw[[#This Row],[Date]]="","","W"&amp;WEEKNUM(raw[[#This Row],[Date]],1)),"")</f>
        <v/>
      </c>
      <c r="M154" s="29" t="str">
        <f>IFERROR(IF(raw[[#This Row],[Date]]="","",VLOOKUP(MONTH(raw[[#This Row],[Date]]),Sheet1!B:C,2,0)),"")</f>
        <v/>
      </c>
      <c r="N154" s="82">
        <f>IF(raw[[#This Row],[Date]]="",0,1)</f>
        <v>0</v>
      </c>
    </row>
    <row r="155" spans="1:14" x14ac:dyDescent="0.3">
      <c r="A155" s="18"/>
      <c r="B155" s="19"/>
      <c r="C155" s="19"/>
      <c r="D155" s="19"/>
      <c r="E155" s="19"/>
      <c r="F155" s="20"/>
      <c r="G155" s="20"/>
      <c r="H155" s="27" t="str">
        <f>IFERROR(IF(OR(raw[[#This Row],[Ending Time]]="",raw[[#This Row],[Starting Time]]=""),"",IF((raw[[#This Row],[Ending Time]]-raw[[#This Row],[Starting Time]])*24&lt;0,24+(((raw[[#This Row],[Ending Time]]-raw[[#This Row],[Starting Time]])*24)),(raw[[#This Row],[Ending Time]]-raw[[#This Row],[Starting Time]])*24)),"")</f>
        <v/>
      </c>
      <c r="I155" s="25" t="str">
        <f>IFERROR(IF(raw[[#This Row],[Date]]="","",TEXT(raw[[#This Row],[Date]],"dddd")),"")</f>
        <v/>
      </c>
      <c r="J155" s="27" t="str">
        <f>IFERROR(IF(raw[[#This Row],[Day]]="","",IF(OR(raw[[#This Row],[Day]]='Workload Calendar'!$E$4,raw[[#This Row],[Day]]='Workload Calendar'!$F$4),'Workload Calendar'!$H$4,'Workload Calendar'!$G$4)),"")</f>
        <v/>
      </c>
      <c r="K155" s="27" t="str">
        <f>IFERROR(IF(raw[[#This Row],[Required hrs]]="","",raw[[#This Row],[Total day hrs]]-SUMIF(raw[Date],raw[[#This Row],[Date]],raw[Required hrs])),"")</f>
        <v/>
      </c>
      <c r="L155" s="26" t="str">
        <f>IFERROR(IF(raw[[#This Row],[Date]]="","","W"&amp;WEEKNUM(raw[[#This Row],[Date]],1)),"")</f>
        <v/>
      </c>
      <c r="M155" s="29" t="str">
        <f>IFERROR(IF(raw[[#This Row],[Date]]="","",VLOOKUP(MONTH(raw[[#This Row],[Date]]),Sheet1!B:C,2,0)),"")</f>
        <v/>
      </c>
      <c r="N155" s="82">
        <f>IF(raw[[#This Row],[Date]]="",0,1)</f>
        <v>0</v>
      </c>
    </row>
    <row r="156" spans="1:14" x14ac:dyDescent="0.3">
      <c r="A156" s="18"/>
      <c r="B156" s="19"/>
      <c r="C156" s="19"/>
      <c r="D156" s="19"/>
      <c r="E156" s="19"/>
      <c r="F156" s="20"/>
      <c r="G156" s="20"/>
      <c r="H156" s="27" t="str">
        <f>IFERROR(IF(OR(raw[[#This Row],[Ending Time]]="",raw[[#This Row],[Starting Time]]=""),"",IF((raw[[#This Row],[Ending Time]]-raw[[#This Row],[Starting Time]])*24&lt;0,24+(((raw[[#This Row],[Ending Time]]-raw[[#This Row],[Starting Time]])*24)),(raw[[#This Row],[Ending Time]]-raw[[#This Row],[Starting Time]])*24)),"")</f>
        <v/>
      </c>
      <c r="I156" s="25" t="str">
        <f>IFERROR(IF(raw[[#This Row],[Date]]="","",TEXT(raw[[#This Row],[Date]],"dddd")),"")</f>
        <v/>
      </c>
      <c r="J156" s="27" t="str">
        <f>IFERROR(IF(raw[[#This Row],[Day]]="","",IF(OR(raw[[#This Row],[Day]]='Workload Calendar'!$E$4,raw[[#This Row],[Day]]='Workload Calendar'!$F$4),'Workload Calendar'!$H$4,'Workload Calendar'!$G$4)),"")</f>
        <v/>
      </c>
      <c r="K156" s="27" t="str">
        <f>IFERROR(IF(raw[[#This Row],[Required hrs]]="","",raw[[#This Row],[Total day hrs]]-SUMIF(raw[Date],raw[[#This Row],[Date]],raw[Required hrs])),"")</f>
        <v/>
      </c>
      <c r="L156" s="26" t="str">
        <f>IFERROR(IF(raw[[#This Row],[Date]]="","","W"&amp;WEEKNUM(raw[[#This Row],[Date]],1)),"")</f>
        <v/>
      </c>
      <c r="M156" s="29" t="str">
        <f>IFERROR(IF(raw[[#This Row],[Date]]="","",VLOOKUP(MONTH(raw[[#This Row],[Date]]),Sheet1!B:C,2,0)),"")</f>
        <v/>
      </c>
      <c r="N156" s="82">
        <f>IF(raw[[#This Row],[Date]]="",0,1)</f>
        <v>0</v>
      </c>
    </row>
    <row r="157" spans="1:14" x14ac:dyDescent="0.3">
      <c r="A157" s="18"/>
      <c r="B157" s="19"/>
      <c r="C157" s="19"/>
      <c r="D157" s="19"/>
      <c r="E157" s="19"/>
      <c r="F157" s="20"/>
      <c r="G157" s="20"/>
      <c r="H157" s="27" t="str">
        <f>IFERROR(IF(OR(raw[[#This Row],[Ending Time]]="",raw[[#This Row],[Starting Time]]=""),"",IF((raw[[#This Row],[Ending Time]]-raw[[#This Row],[Starting Time]])*24&lt;0,24+(((raw[[#This Row],[Ending Time]]-raw[[#This Row],[Starting Time]])*24)),(raw[[#This Row],[Ending Time]]-raw[[#This Row],[Starting Time]])*24)),"")</f>
        <v/>
      </c>
      <c r="I157" s="25" t="str">
        <f>IFERROR(IF(raw[[#This Row],[Date]]="","",TEXT(raw[[#This Row],[Date]],"dddd")),"")</f>
        <v/>
      </c>
      <c r="J157" s="27" t="str">
        <f>IFERROR(IF(raw[[#This Row],[Day]]="","",IF(OR(raw[[#This Row],[Day]]='Workload Calendar'!$E$4,raw[[#This Row],[Day]]='Workload Calendar'!$F$4),'Workload Calendar'!$H$4,'Workload Calendar'!$G$4)),"")</f>
        <v/>
      </c>
      <c r="K157" s="27" t="str">
        <f>IFERROR(IF(raw[[#This Row],[Required hrs]]="","",raw[[#This Row],[Total day hrs]]-SUMIF(raw[Date],raw[[#This Row],[Date]],raw[Required hrs])),"")</f>
        <v/>
      </c>
      <c r="L157" s="26" t="str">
        <f>IFERROR(IF(raw[[#This Row],[Date]]="","","W"&amp;WEEKNUM(raw[[#This Row],[Date]],1)),"")</f>
        <v/>
      </c>
      <c r="M157" s="29" t="str">
        <f>IFERROR(IF(raw[[#This Row],[Date]]="","",VLOOKUP(MONTH(raw[[#This Row],[Date]]),Sheet1!B:C,2,0)),"")</f>
        <v/>
      </c>
      <c r="N157" s="82">
        <f>IF(raw[[#This Row],[Date]]="",0,1)</f>
        <v>0</v>
      </c>
    </row>
    <row r="158" spans="1:14" x14ac:dyDescent="0.3">
      <c r="A158" s="18"/>
      <c r="B158" s="19"/>
      <c r="C158" s="19"/>
      <c r="D158" s="19"/>
      <c r="E158" s="19"/>
      <c r="F158" s="20"/>
      <c r="G158" s="20"/>
      <c r="H158" s="27" t="str">
        <f>IFERROR(IF(OR(raw[[#This Row],[Ending Time]]="",raw[[#This Row],[Starting Time]]=""),"",IF((raw[[#This Row],[Ending Time]]-raw[[#This Row],[Starting Time]])*24&lt;0,24+(((raw[[#This Row],[Ending Time]]-raw[[#This Row],[Starting Time]])*24)),(raw[[#This Row],[Ending Time]]-raw[[#This Row],[Starting Time]])*24)),"")</f>
        <v/>
      </c>
      <c r="I158" s="25" t="str">
        <f>IFERROR(IF(raw[[#This Row],[Date]]="","",TEXT(raw[[#This Row],[Date]],"dddd")),"")</f>
        <v/>
      </c>
      <c r="J158" s="27" t="str">
        <f>IFERROR(IF(raw[[#This Row],[Day]]="","",IF(OR(raw[[#This Row],[Day]]='Workload Calendar'!$E$4,raw[[#This Row],[Day]]='Workload Calendar'!$F$4),'Workload Calendar'!$H$4,'Workload Calendar'!$G$4)),"")</f>
        <v/>
      </c>
      <c r="K158" s="27" t="str">
        <f>IFERROR(IF(raw[[#This Row],[Required hrs]]="","",raw[[#This Row],[Total day hrs]]-SUMIF(raw[Date],raw[[#This Row],[Date]],raw[Required hrs])),"")</f>
        <v/>
      </c>
      <c r="L158" s="26" t="str">
        <f>IFERROR(IF(raw[[#This Row],[Date]]="","","W"&amp;WEEKNUM(raw[[#This Row],[Date]],1)),"")</f>
        <v/>
      </c>
      <c r="M158" s="29" t="str">
        <f>IFERROR(IF(raw[[#This Row],[Date]]="","",VLOOKUP(MONTH(raw[[#This Row],[Date]]),Sheet1!B:C,2,0)),"")</f>
        <v/>
      </c>
      <c r="N158" s="82">
        <f>IF(raw[[#This Row],[Date]]="",0,1)</f>
        <v>0</v>
      </c>
    </row>
    <row r="159" spans="1:14" x14ac:dyDescent="0.3">
      <c r="A159" s="18"/>
      <c r="B159" s="19"/>
      <c r="C159" s="19"/>
      <c r="D159" s="19"/>
      <c r="E159" s="19"/>
      <c r="F159" s="20"/>
      <c r="G159" s="20"/>
      <c r="H159" s="27" t="str">
        <f>IFERROR(IF(OR(raw[[#This Row],[Ending Time]]="",raw[[#This Row],[Starting Time]]=""),"",IF((raw[[#This Row],[Ending Time]]-raw[[#This Row],[Starting Time]])*24&lt;0,24+(((raw[[#This Row],[Ending Time]]-raw[[#This Row],[Starting Time]])*24)),(raw[[#This Row],[Ending Time]]-raw[[#This Row],[Starting Time]])*24)),"")</f>
        <v/>
      </c>
      <c r="I159" s="25" t="str">
        <f>IFERROR(IF(raw[[#This Row],[Date]]="","",TEXT(raw[[#This Row],[Date]],"dddd")),"")</f>
        <v/>
      </c>
      <c r="J159" s="27" t="str">
        <f>IFERROR(IF(raw[[#This Row],[Day]]="","",IF(OR(raw[[#This Row],[Day]]='Workload Calendar'!$E$4,raw[[#This Row],[Day]]='Workload Calendar'!$F$4),'Workload Calendar'!$H$4,'Workload Calendar'!$G$4)),"")</f>
        <v/>
      </c>
      <c r="K159" s="27" t="str">
        <f>IFERROR(IF(raw[[#This Row],[Required hrs]]="","",raw[[#This Row],[Total day hrs]]-SUMIF(raw[Date],raw[[#This Row],[Date]],raw[Required hrs])),"")</f>
        <v/>
      </c>
      <c r="L159" s="26" t="str">
        <f>IFERROR(IF(raw[[#This Row],[Date]]="","","W"&amp;WEEKNUM(raw[[#This Row],[Date]],1)),"")</f>
        <v/>
      </c>
      <c r="M159" s="29" t="str">
        <f>IFERROR(IF(raw[[#This Row],[Date]]="","",VLOOKUP(MONTH(raw[[#This Row],[Date]]),Sheet1!B:C,2,0)),"")</f>
        <v/>
      </c>
      <c r="N159" s="82">
        <f>IF(raw[[#This Row],[Date]]="",0,1)</f>
        <v>0</v>
      </c>
    </row>
    <row r="160" spans="1:14" x14ac:dyDescent="0.3">
      <c r="A160" s="18"/>
      <c r="B160" s="19"/>
      <c r="C160" s="19"/>
      <c r="D160" s="19"/>
      <c r="E160" s="19"/>
      <c r="F160" s="20"/>
      <c r="G160" s="20"/>
      <c r="H160" s="27" t="str">
        <f>IFERROR(IF(OR(raw[[#This Row],[Ending Time]]="",raw[[#This Row],[Starting Time]]=""),"",IF((raw[[#This Row],[Ending Time]]-raw[[#This Row],[Starting Time]])*24&lt;0,24+(((raw[[#This Row],[Ending Time]]-raw[[#This Row],[Starting Time]])*24)),(raw[[#This Row],[Ending Time]]-raw[[#This Row],[Starting Time]])*24)),"")</f>
        <v/>
      </c>
      <c r="I160" s="25" t="str">
        <f>IFERROR(IF(raw[[#This Row],[Date]]="","",TEXT(raw[[#This Row],[Date]],"dddd")),"")</f>
        <v/>
      </c>
      <c r="J160" s="27" t="str">
        <f>IFERROR(IF(raw[[#This Row],[Day]]="","",IF(OR(raw[[#This Row],[Day]]='Workload Calendar'!$E$4,raw[[#This Row],[Day]]='Workload Calendar'!$F$4),'Workload Calendar'!$H$4,'Workload Calendar'!$G$4)),"")</f>
        <v/>
      </c>
      <c r="K160" s="27" t="str">
        <f>IFERROR(IF(raw[[#This Row],[Required hrs]]="","",raw[[#This Row],[Total day hrs]]-SUMIF(raw[Date],raw[[#This Row],[Date]],raw[Required hrs])),"")</f>
        <v/>
      </c>
      <c r="L160" s="26" t="str">
        <f>IFERROR(IF(raw[[#This Row],[Date]]="","","W"&amp;WEEKNUM(raw[[#This Row],[Date]],1)),"")</f>
        <v/>
      </c>
      <c r="M160" s="29" t="str">
        <f>IFERROR(IF(raw[[#This Row],[Date]]="","",VLOOKUP(MONTH(raw[[#This Row],[Date]]),Sheet1!B:C,2,0)),"")</f>
        <v/>
      </c>
      <c r="N160" s="82">
        <f>IF(raw[[#This Row],[Date]]="",0,1)</f>
        <v>0</v>
      </c>
    </row>
    <row r="161" spans="1:14" x14ac:dyDescent="0.3">
      <c r="A161" s="18"/>
      <c r="B161" s="19"/>
      <c r="C161" s="19"/>
      <c r="D161" s="19"/>
      <c r="E161" s="19"/>
      <c r="F161" s="20"/>
      <c r="G161" s="20"/>
      <c r="H161" s="27" t="str">
        <f>IFERROR(IF(OR(raw[[#This Row],[Ending Time]]="",raw[[#This Row],[Starting Time]]=""),"",IF((raw[[#This Row],[Ending Time]]-raw[[#This Row],[Starting Time]])*24&lt;0,24+(((raw[[#This Row],[Ending Time]]-raw[[#This Row],[Starting Time]])*24)),(raw[[#This Row],[Ending Time]]-raw[[#This Row],[Starting Time]])*24)),"")</f>
        <v/>
      </c>
      <c r="I161" s="25" t="str">
        <f>IFERROR(IF(raw[[#This Row],[Date]]="","",TEXT(raw[[#This Row],[Date]],"dddd")),"")</f>
        <v/>
      </c>
      <c r="J161" s="27" t="str">
        <f>IFERROR(IF(raw[[#This Row],[Day]]="","",IF(OR(raw[[#This Row],[Day]]='Workload Calendar'!$E$4,raw[[#This Row],[Day]]='Workload Calendar'!$F$4),'Workload Calendar'!$H$4,'Workload Calendar'!$G$4)),"")</f>
        <v/>
      </c>
      <c r="K161" s="27" t="str">
        <f>IFERROR(IF(raw[[#This Row],[Required hrs]]="","",raw[[#This Row],[Total day hrs]]-SUMIF(raw[Date],raw[[#This Row],[Date]],raw[Required hrs])),"")</f>
        <v/>
      </c>
      <c r="L161" s="26" t="str">
        <f>IFERROR(IF(raw[[#This Row],[Date]]="","","W"&amp;WEEKNUM(raw[[#This Row],[Date]],1)),"")</f>
        <v/>
      </c>
      <c r="M161" s="29" t="str">
        <f>IFERROR(IF(raw[[#This Row],[Date]]="","",VLOOKUP(MONTH(raw[[#This Row],[Date]]),Sheet1!B:C,2,0)),"")</f>
        <v/>
      </c>
      <c r="N161" s="82">
        <f>IF(raw[[#This Row],[Date]]="",0,1)</f>
        <v>0</v>
      </c>
    </row>
    <row r="162" spans="1:14" x14ac:dyDescent="0.3">
      <c r="A162" s="18"/>
      <c r="B162" s="19"/>
      <c r="C162" s="19"/>
      <c r="D162" s="19"/>
      <c r="E162" s="19"/>
      <c r="F162" s="20"/>
      <c r="G162" s="20"/>
      <c r="H162" s="27" t="str">
        <f>IFERROR(IF(OR(raw[[#This Row],[Ending Time]]="",raw[[#This Row],[Starting Time]]=""),"",IF((raw[[#This Row],[Ending Time]]-raw[[#This Row],[Starting Time]])*24&lt;0,24+(((raw[[#This Row],[Ending Time]]-raw[[#This Row],[Starting Time]])*24)),(raw[[#This Row],[Ending Time]]-raw[[#This Row],[Starting Time]])*24)),"")</f>
        <v/>
      </c>
      <c r="I162" s="25" t="str">
        <f>IFERROR(IF(raw[[#This Row],[Date]]="","",TEXT(raw[[#This Row],[Date]],"dddd")),"")</f>
        <v/>
      </c>
      <c r="J162" s="27" t="str">
        <f>IFERROR(IF(raw[[#This Row],[Day]]="","",IF(OR(raw[[#This Row],[Day]]='Workload Calendar'!$E$4,raw[[#This Row],[Day]]='Workload Calendar'!$F$4),'Workload Calendar'!$H$4,'Workload Calendar'!$G$4)),"")</f>
        <v/>
      </c>
      <c r="K162" s="27" t="str">
        <f>IFERROR(IF(raw[[#This Row],[Required hrs]]="","",raw[[#This Row],[Total day hrs]]-SUMIF(raw[Date],raw[[#This Row],[Date]],raw[Required hrs])),"")</f>
        <v/>
      </c>
      <c r="L162" s="26" t="str">
        <f>IFERROR(IF(raw[[#This Row],[Date]]="","","W"&amp;WEEKNUM(raw[[#This Row],[Date]],1)),"")</f>
        <v/>
      </c>
      <c r="M162" s="29" t="str">
        <f>IFERROR(IF(raw[[#This Row],[Date]]="","",VLOOKUP(MONTH(raw[[#This Row],[Date]]),Sheet1!B:C,2,0)),"")</f>
        <v/>
      </c>
      <c r="N162" s="82">
        <f>IF(raw[[#This Row],[Date]]="",0,1)</f>
        <v>0</v>
      </c>
    </row>
    <row r="163" spans="1:14" x14ac:dyDescent="0.3">
      <c r="A163" s="18"/>
      <c r="B163" s="19"/>
      <c r="C163" s="19"/>
      <c r="D163" s="19"/>
      <c r="E163" s="19"/>
      <c r="F163" s="20"/>
      <c r="G163" s="20"/>
      <c r="H163" s="27" t="str">
        <f>IFERROR(IF(OR(raw[[#This Row],[Ending Time]]="",raw[[#This Row],[Starting Time]]=""),"",IF((raw[[#This Row],[Ending Time]]-raw[[#This Row],[Starting Time]])*24&lt;0,24+(((raw[[#This Row],[Ending Time]]-raw[[#This Row],[Starting Time]])*24)),(raw[[#This Row],[Ending Time]]-raw[[#This Row],[Starting Time]])*24)),"")</f>
        <v/>
      </c>
      <c r="I163" s="25" t="str">
        <f>IFERROR(IF(raw[[#This Row],[Date]]="","",TEXT(raw[[#This Row],[Date]],"dddd")),"")</f>
        <v/>
      </c>
      <c r="J163" s="27" t="str">
        <f>IFERROR(IF(raw[[#This Row],[Day]]="","",IF(OR(raw[[#This Row],[Day]]='Workload Calendar'!$E$4,raw[[#This Row],[Day]]='Workload Calendar'!$F$4),'Workload Calendar'!$H$4,'Workload Calendar'!$G$4)),"")</f>
        <v/>
      </c>
      <c r="K163" s="27" t="str">
        <f>IFERROR(IF(raw[[#This Row],[Required hrs]]="","",raw[[#This Row],[Total day hrs]]-SUMIF(raw[Date],raw[[#This Row],[Date]],raw[Required hrs])),"")</f>
        <v/>
      </c>
      <c r="L163" s="26" t="str">
        <f>IFERROR(IF(raw[[#This Row],[Date]]="","","W"&amp;WEEKNUM(raw[[#This Row],[Date]],1)),"")</f>
        <v/>
      </c>
      <c r="M163" s="29" t="str">
        <f>IFERROR(IF(raw[[#This Row],[Date]]="","",VLOOKUP(MONTH(raw[[#This Row],[Date]]),Sheet1!B:C,2,0)),"")</f>
        <v/>
      </c>
      <c r="N163" s="82">
        <f>IF(raw[[#This Row],[Date]]="",0,1)</f>
        <v>0</v>
      </c>
    </row>
    <row r="164" spans="1:14" x14ac:dyDescent="0.3">
      <c r="A164" s="18"/>
      <c r="B164" s="19"/>
      <c r="C164" s="19"/>
      <c r="D164" s="19"/>
      <c r="E164" s="19"/>
      <c r="F164" s="20"/>
      <c r="G164" s="20"/>
      <c r="H164" s="27" t="str">
        <f>IFERROR(IF(OR(raw[[#This Row],[Ending Time]]="",raw[[#This Row],[Starting Time]]=""),"",IF((raw[[#This Row],[Ending Time]]-raw[[#This Row],[Starting Time]])*24&lt;0,24+(((raw[[#This Row],[Ending Time]]-raw[[#This Row],[Starting Time]])*24)),(raw[[#This Row],[Ending Time]]-raw[[#This Row],[Starting Time]])*24)),"")</f>
        <v/>
      </c>
      <c r="I164" s="25" t="str">
        <f>IFERROR(IF(raw[[#This Row],[Date]]="","",TEXT(raw[[#This Row],[Date]],"dddd")),"")</f>
        <v/>
      </c>
      <c r="J164" s="27" t="str">
        <f>IFERROR(IF(raw[[#This Row],[Day]]="","",IF(OR(raw[[#This Row],[Day]]='Workload Calendar'!$E$4,raw[[#This Row],[Day]]='Workload Calendar'!$F$4),'Workload Calendar'!$H$4,'Workload Calendar'!$G$4)),"")</f>
        <v/>
      </c>
      <c r="K164" s="27" t="str">
        <f>IFERROR(IF(raw[[#This Row],[Required hrs]]="","",raw[[#This Row],[Total day hrs]]-SUMIF(raw[Date],raw[[#This Row],[Date]],raw[Required hrs])),"")</f>
        <v/>
      </c>
      <c r="L164" s="26" t="str">
        <f>IFERROR(IF(raw[[#This Row],[Date]]="","","W"&amp;WEEKNUM(raw[[#This Row],[Date]],1)),"")</f>
        <v/>
      </c>
      <c r="M164" s="29" t="str">
        <f>IFERROR(IF(raw[[#This Row],[Date]]="","",VLOOKUP(MONTH(raw[[#This Row],[Date]]),Sheet1!B:C,2,0)),"")</f>
        <v/>
      </c>
      <c r="N164" s="82">
        <f>IF(raw[[#This Row],[Date]]="",0,1)</f>
        <v>0</v>
      </c>
    </row>
    <row r="165" spans="1:14" x14ac:dyDescent="0.3">
      <c r="A165" s="18"/>
      <c r="B165" s="19"/>
      <c r="C165" s="19"/>
      <c r="D165" s="19"/>
      <c r="E165" s="19"/>
      <c r="F165" s="20"/>
      <c r="G165" s="20"/>
      <c r="H165" s="27" t="str">
        <f>IFERROR(IF(OR(raw[[#This Row],[Ending Time]]="",raw[[#This Row],[Starting Time]]=""),"",IF((raw[[#This Row],[Ending Time]]-raw[[#This Row],[Starting Time]])*24&lt;0,24+(((raw[[#This Row],[Ending Time]]-raw[[#This Row],[Starting Time]])*24)),(raw[[#This Row],[Ending Time]]-raw[[#This Row],[Starting Time]])*24)),"")</f>
        <v/>
      </c>
      <c r="I165" s="25" t="str">
        <f>IFERROR(IF(raw[[#This Row],[Date]]="","",TEXT(raw[[#This Row],[Date]],"dddd")),"")</f>
        <v/>
      </c>
      <c r="J165" s="27" t="str">
        <f>IFERROR(IF(raw[[#This Row],[Day]]="","",IF(OR(raw[[#This Row],[Day]]='Workload Calendar'!$E$4,raw[[#This Row],[Day]]='Workload Calendar'!$F$4),'Workload Calendar'!$H$4,'Workload Calendar'!$G$4)),"")</f>
        <v/>
      </c>
      <c r="K165" s="27" t="str">
        <f>IFERROR(IF(raw[[#This Row],[Required hrs]]="","",raw[[#This Row],[Total day hrs]]-SUMIF(raw[Date],raw[[#This Row],[Date]],raw[Required hrs])),"")</f>
        <v/>
      </c>
      <c r="L165" s="26" t="str">
        <f>IFERROR(IF(raw[[#This Row],[Date]]="","","W"&amp;WEEKNUM(raw[[#This Row],[Date]],1)),"")</f>
        <v/>
      </c>
      <c r="M165" s="29" t="str">
        <f>IFERROR(IF(raw[[#This Row],[Date]]="","",VLOOKUP(MONTH(raw[[#This Row],[Date]]),Sheet1!B:C,2,0)),"")</f>
        <v/>
      </c>
      <c r="N165" s="82">
        <f>IF(raw[[#This Row],[Date]]="",0,1)</f>
        <v>0</v>
      </c>
    </row>
    <row r="166" spans="1:14" x14ac:dyDescent="0.3">
      <c r="A166" s="18"/>
      <c r="B166" s="19"/>
      <c r="C166" s="19"/>
      <c r="D166" s="19"/>
      <c r="E166" s="19"/>
      <c r="F166" s="20"/>
      <c r="G166" s="20"/>
      <c r="H166" s="27" t="str">
        <f>IFERROR(IF(OR(raw[[#This Row],[Ending Time]]="",raw[[#This Row],[Starting Time]]=""),"",IF((raw[[#This Row],[Ending Time]]-raw[[#This Row],[Starting Time]])*24&lt;0,24+(((raw[[#This Row],[Ending Time]]-raw[[#This Row],[Starting Time]])*24)),(raw[[#This Row],[Ending Time]]-raw[[#This Row],[Starting Time]])*24)),"")</f>
        <v/>
      </c>
      <c r="I166" s="25" t="str">
        <f>IFERROR(IF(raw[[#This Row],[Date]]="","",TEXT(raw[[#This Row],[Date]],"dddd")),"")</f>
        <v/>
      </c>
      <c r="J166" s="27" t="str">
        <f>IFERROR(IF(raw[[#This Row],[Day]]="","",IF(OR(raw[[#This Row],[Day]]='Workload Calendar'!$E$4,raw[[#This Row],[Day]]='Workload Calendar'!$F$4),'Workload Calendar'!$H$4,'Workload Calendar'!$G$4)),"")</f>
        <v/>
      </c>
      <c r="K166" s="27" t="str">
        <f>IFERROR(IF(raw[[#This Row],[Required hrs]]="","",raw[[#This Row],[Total day hrs]]-SUMIF(raw[Date],raw[[#This Row],[Date]],raw[Required hrs])),"")</f>
        <v/>
      </c>
      <c r="L166" s="26" t="str">
        <f>IFERROR(IF(raw[[#This Row],[Date]]="","","W"&amp;WEEKNUM(raw[[#This Row],[Date]],1)),"")</f>
        <v/>
      </c>
      <c r="M166" s="29" t="str">
        <f>IFERROR(IF(raw[[#This Row],[Date]]="","",VLOOKUP(MONTH(raw[[#This Row],[Date]]),Sheet1!B:C,2,0)),"")</f>
        <v/>
      </c>
      <c r="N166" s="82">
        <f>IF(raw[[#This Row],[Date]]="",0,1)</f>
        <v>0</v>
      </c>
    </row>
    <row r="167" spans="1:14" x14ac:dyDescent="0.3">
      <c r="A167" s="18"/>
      <c r="B167" s="19"/>
      <c r="C167" s="19"/>
      <c r="D167" s="19"/>
      <c r="E167" s="19"/>
      <c r="F167" s="20"/>
      <c r="G167" s="20"/>
      <c r="H167" s="27" t="str">
        <f>IFERROR(IF(OR(raw[[#This Row],[Ending Time]]="",raw[[#This Row],[Starting Time]]=""),"",IF((raw[[#This Row],[Ending Time]]-raw[[#This Row],[Starting Time]])*24&lt;0,24+(((raw[[#This Row],[Ending Time]]-raw[[#This Row],[Starting Time]])*24)),(raw[[#This Row],[Ending Time]]-raw[[#This Row],[Starting Time]])*24)),"")</f>
        <v/>
      </c>
      <c r="I167" s="25" t="str">
        <f>IFERROR(IF(raw[[#This Row],[Date]]="","",TEXT(raw[[#This Row],[Date]],"dddd")),"")</f>
        <v/>
      </c>
      <c r="J167" s="27" t="str">
        <f>IFERROR(IF(raw[[#This Row],[Day]]="","",IF(OR(raw[[#This Row],[Day]]='Workload Calendar'!$E$4,raw[[#This Row],[Day]]='Workload Calendar'!$F$4),'Workload Calendar'!$H$4,'Workload Calendar'!$G$4)),"")</f>
        <v/>
      </c>
      <c r="K167" s="27" t="str">
        <f>IFERROR(IF(raw[[#This Row],[Required hrs]]="","",raw[[#This Row],[Total day hrs]]-SUMIF(raw[Date],raw[[#This Row],[Date]],raw[Required hrs])),"")</f>
        <v/>
      </c>
      <c r="L167" s="26" t="str">
        <f>IFERROR(IF(raw[[#This Row],[Date]]="","","W"&amp;WEEKNUM(raw[[#This Row],[Date]],1)),"")</f>
        <v/>
      </c>
      <c r="M167" s="29" t="str">
        <f>IFERROR(IF(raw[[#This Row],[Date]]="","",VLOOKUP(MONTH(raw[[#This Row],[Date]]),Sheet1!B:C,2,0)),"")</f>
        <v/>
      </c>
      <c r="N167" s="82">
        <f>IF(raw[[#This Row],[Date]]="",0,1)</f>
        <v>0</v>
      </c>
    </row>
    <row r="168" spans="1:14" x14ac:dyDescent="0.3">
      <c r="A168" s="18"/>
      <c r="B168" s="19"/>
      <c r="C168" s="19"/>
      <c r="D168" s="19"/>
      <c r="E168" s="19"/>
      <c r="F168" s="20"/>
      <c r="G168" s="20"/>
      <c r="H168" s="27" t="str">
        <f>IFERROR(IF(OR(raw[[#This Row],[Ending Time]]="",raw[[#This Row],[Starting Time]]=""),"",IF((raw[[#This Row],[Ending Time]]-raw[[#This Row],[Starting Time]])*24&lt;0,24+(((raw[[#This Row],[Ending Time]]-raw[[#This Row],[Starting Time]])*24)),(raw[[#This Row],[Ending Time]]-raw[[#This Row],[Starting Time]])*24)),"")</f>
        <v/>
      </c>
      <c r="I168" s="25" t="str">
        <f>IFERROR(IF(raw[[#This Row],[Date]]="","",TEXT(raw[[#This Row],[Date]],"dddd")),"")</f>
        <v/>
      </c>
      <c r="J168" s="27" t="str">
        <f>IFERROR(IF(raw[[#This Row],[Day]]="","",IF(OR(raw[[#This Row],[Day]]='Workload Calendar'!$E$4,raw[[#This Row],[Day]]='Workload Calendar'!$F$4),'Workload Calendar'!$H$4,'Workload Calendar'!$G$4)),"")</f>
        <v/>
      </c>
      <c r="K168" s="27" t="str">
        <f>IFERROR(IF(raw[[#This Row],[Required hrs]]="","",raw[[#This Row],[Total day hrs]]-SUMIF(raw[Date],raw[[#This Row],[Date]],raw[Required hrs])),"")</f>
        <v/>
      </c>
      <c r="L168" s="26" t="str">
        <f>IFERROR(IF(raw[[#This Row],[Date]]="","","W"&amp;WEEKNUM(raw[[#This Row],[Date]],1)),"")</f>
        <v/>
      </c>
      <c r="M168" s="29" t="str">
        <f>IFERROR(IF(raw[[#This Row],[Date]]="","",VLOOKUP(MONTH(raw[[#This Row],[Date]]),Sheet1!B:C,2,0)),"")</f>
        <v/>
      </c>
      <c r="N168" s="82">
        <f>IF(raw[[#This Row],[Date]]="",0,1)</f>
        <v>0</v>
      </c>
    </row>
    <row r="169" spans="1:14" x14ac:dyDescent="0.3">
      <c r="A169" s="18"/>
      <c r="B169" s="19"/>
      <c r="C169" s="19"/>
      <c r="D169" s="19"/>
      <c r="E169" s="19"/>
      <c r="F169" s="20"/>
      <c r="G169" s="20"/>
      <c r="H169" s="27" t="str">
        <f>IFERROR(IF(OR(raw[[#This Row],[Ending Time]]="",raw[[#This Row],[Starting Time]]=""),"",IF((raw[[#This Row],[Ending Time]]-raw[[#This Row],[Starting Time]])*24&lt;0,24+(((raw[[#This Row],[Ending Time]]-raw[[#This Row],[Starting Time]])*24)),(raw[[#This Row],[Ending Time]]-raw[[#This Row],[Starting Time]])*24)),"")</f>
        <v/>
      </c>
      <c r="I169" s="25" t="str">
        <f>IFERROR(IF(raw[[#This Row],[Date]]="","",TEXT(raw[[#This Row],[Date]],"dddd")),"")</f>
        <v/>
      </c>
      <c r="J169" s="27" t="str">
        <f>IFERROR(IF(raw[[#This Row],[Day]]="","",IF(OR(raw[[#This Row],[Day]]='Workload Calendar'!$E$4,raw[[#This Row],[Day]]='Workload Calendar'!$F$4),'Workload Calendar'!$H$4,'Workload Calendar'!$G$4)),"")</f>
        <v/>
      </c>
      <c r="K169" s="27" t="str">
        <f>IFERROR(IF(raw[[#This Row],[Required hrs]]="","",raw[[#This Row],[Total day hrs]]-SUMIF(raw[Date],raw[[#This Row],[Date]],raw[Required hrs])),"")</f>
        <v/>
      </c>
      <c r="L169" s="26" t="str">
        <f>IFERROR(IF(raw[[#This Row],[Date]]="","","W"&amp;WEEKNUM(raw[[#This Row],[Date]],1)),"")</f>
        <v/>
      </c>
      <c r="M169" s="29" t="str">
        <f>IFERROR(IF(raw[[#This Row],[Date]]="","",VLOOKUP(MONTH(raw[[#This Row],[Date]]),Sheet1!B:C,2,0)),"")</f>
        <v/>
      </c>
      <c r="N169" s="82">
        <f>IF(raw[[#This Row],[Date]]="",0,1)</f>
        <v>0</v>
      </c>
    </row>
    <row r="170" spans="1:14" x14ac:dyDescent="0.3">
      <c r="A170" s="18"/>
      <c r="B170" s="19"/>
      <c r="C170" s="19"/>
      <c r="D170" s="19"/>
      <c r="E170" s="19"/>
      <c r="F170" s="20"/>
      <c r="G170" s="20"/>
      <c r="H170" s="27" t="str">
        <f>IFERROR(IF(OR(raw[[#This Row],[Ending Time]]="",raw[[#This Row],[Starting Time]]=""),"",IF((raw[[#This Row],[Ending Time]]-raw[[#This Row],[Starting Time]])*24&lt;0,24+(((raw[[#This Row],[Ending Time]]-raw[[#This Row],[Starting Time]])*24)),(raw[[#This Row],[Ending Time]]-raw[[#This Row],[Starting Time]])*24)),"")</f>
        <v/>
      </c>
      <c r="I170" s="25" t="str">
        <f>IFERROR(IF(raw[[#This Row],[Date]]="","",TEXT(raw[[#This Row],[Date]],"dddd")),"")</f>
        <v/>
      </c>
      <c r="J170" s="27" t="str">
        <f>IFERROR(IF(raw[[#This Row],[Day]]="","",IF(OR(raw[[#This Row],[Day]]='Workload Calendar'!$E$4,raw[[#This Row],[Day]]='Workload Calendar'!$F$4),'Workload Calendar'!$H$4,'Workload Calendar'!$G$4)),"")</f>
        <v/>
      </c>
      <c r="K170" s="27" t="str">
        <f>IFERROR(IF(raw[[#This Row],[Required hrs]]="","",raw[[#This Row],[Total day hrs]]-SUMIF(raw[Date],raw[[#This Row],[Date]],raw[Required hrs])),"")</f>
        <v/>
      </c>
      <c r="L170" s="26" t="str">
        <f>IFERROR(IF(raw[[#This Row],[Date]]="","","W"&amp;WEEKNUM(raw[[#This Row],[Date]],1)),"")</f>
        <v/>
      </c>
      <c r="M170" s="29" t="str">
        <f>IFERROR(IF(raw[[#This Row],[Date]]="","",VLOOKUP(MONTH(raw[[#This Row],[Date]]),Sheet1!B:C,2,0)),"")</f>
        <v/>
      </c>
      <c r="N170" s="82">
        <f>IF(raw[[#This Row],[Date]]="",0,1)</f>
        <v>0</v>
      </c>
    </row>
    <row r="171" spans="1:14" x14ac:dyDescent="0.3">
      <c r="A171" s="18"/>
      <c r="B171" s="19"/>
      <c r="C171" s="19"/>
      <c r="D171" s="19"/>
      <c r="E171" s="19"/>
      <c r="F171" s="20"/>
      <c r="G171" s="20"/>
      <c r="H171" s="27" t="str">
        <f>IFERROR(IF(OR(raw[[#This Row],[Ending Time]]="",raw[[#This Row],[Starting Time]]=""),"",IF((raw[[#This Row],[Ending Time]]-raw[[#This Row],[Starting Time]])*24&lt;0,24+(((raw[[#This Row],[Ending Time]]-raw[[#This Row],[Starting Time]])*24)),(raw[[#This Row],[Ending Time]]-raw[[#This Row],[Starting Time]])*24)),"")</f>
        <v/>
      </c>
      <c r="I171" s="25" t="str">
        <f>IFERROR(IF(raw[[#This Row],[Date]]="","",TEXT(raw[[#This Row],[Date]],"dddd")),"")</f>
        <v/>
      </c>
      <c r="J171" s="27" t="str">
        <f>IFERROR(IF(raw[[#This Row],[Day]]="","",IF(OR(raw[[#This Row],[Day]]='Workload Calendar'!$E$4,raw[[#This Row],[Day]]='Workload Calendar'!$F$4),'Workload Calendar'!$H$4,'Workload Calendar'!$G$4)),"")</f>
        <v/>
      </c>
      <c r="K171" s="27" t="str">
        <f>IFERROR(IF(raw[[#This Row],[Required hrs]]="","",raw[[#This Row],[Total day hrs]]-SUMIF(raw[Date],raw[[#This Row],[Date]],raw[Required hrs])),"")</f>
        <v/>
      </c>
      <c r="L171" s="26" t="str">
        <f>IFERROR(IF(raw[[#This Row],[Date]]="","","W"&amp;WEEKNUM(raw[[#This Row],[Date]],1)),"")</f>
        <v/>
      </c>
      <c r="M171" s="29" t="str">
        <f>IFERROR(IF(raw[[#This Row],[Date]]="","",VLOOKUP(MONTH(raw[[#This Row],[Date]]),Sheet1!B:C,2,0)),"")</f>
        <v/>
      </c>
      <c r="N171" s="82">
        <f>IF(raw[[#This Row],[Date]]="",0,1)</f>
        <v>0</v>
      </c>
    </row>
    <row r="172" spans="1:14" x14ac:dyDescent="0.3">
      <c r="A172" s="18"/>
      <c r="B172" s="19"/>
      <c r="C172" s="19"/>
      <c r="D172" s="19"/>
      <c r="E172" s="19"/>
      <c r="F172" s="20"/>
      <c r="G172" s="20"/>
      <c r="H172" s="27" t="str">
        <f>IFERROR(IF(OR(raw[[#This Row],[Ending Time]]="",raw[[#This Row],[Starting Time]]=""),"",IF((raw[[#This Row],[Ending Time]]-raw[[#This Row],[Starting Time]])*24&lt;0,24+(((raw[[#This Row],[Ending Time]]-raw[[#This Row],[Starting Time]])*24)),(raw[[#This Row],[Ending Time]]-raw[[#This Row],[Starting Time]])*24)),"")</f>
        <v/>
      </c>
      <c r="I172" s="25" t="str">
        <f>IFERROR(IF(raw[[#This Row],[Date]]="","",TEXT(raw[[#This Row],[Date]],"dddd")),"")</f>
        <v/>
      </c>
      <c r="J172" s="27" t="str">
        <f>IFERROR(IF(raw[[#This Row],[Day]]="","",IF(OR(raw[[#This Row],[Day]]='Workload Calendar'!$E$4,raw[[#This Row],[Day]]='Workload Calendar'!$F$4),'Workload Calendar'!$H$4,'Workload Calendar'!$G$4)),"")</f>
        <v/>
      </c>
      <c r="K172" s="27" t="str">
        <f>IFERROR(IF(raw[[#This Row],[Required hrs]]="","",raw[[#This Row],[Total day hrs]]-SUMIF(raw[Date],raw[[#This Row],[Date]],raw[Required hrs])),"")</f>
        <v/>
      </c>
      <c r="L172" s="26" t="str">
        <f>IFERROR(IF(raw[[#This Row],[Date]]="","","W"&amp;WEEKNUM(raw[[#This Row],[Date]],1)),"")</f>
        <v/>
      </c>
      <c r="M172" s="29" t="str">
        <f>IFERROR(IF(raw[[#This Row],[Date]]="","",VLOOKUP(MONTH(raw[[#This Row],[Date]]),Sheet1!B:C,2,0)),"")</f>
        <v/>
      </c>
      <c r="N172" s="82">
        <f>IF(raw[[#This Row],[Date]]="",0,1)</f>
        <v>0</v>
      </c>
    </row>
    <row r="173" spans="1:14" x14ac:dyDescent="0.3">
      <c r="A173" s="18"/>
      <c r="B173" s="19"/>
      <c r="C173" s="19"/>
      <c r="D173" s="19"/>
      <c r="E173" s="19"/>
      <c r="F173" s="20"/>
      <c r="G173" s="20"/>
      <c r="H173" s="27" t="str">
        <f>IFERROR(IF(OR(raw[[#This Row],[Ending Time]]="",raw[[#This Row],[Starting Time]]=""),"",IF((raw[[#This Row],[Ending Time]]-raw[[#This Row],[Starting Time]])*24&lt;0,24+(((raw[[#This Row],[Ending Time]]-raw[[#This Row],[Starting Time]])*24)),(raw[[#This Row],[Ending Time]]-raw[[#This Row],[Starting Time]])*24)),"")</f>
        <v/>
      </c>
      <c r="I173" s="25" t="str">
        <f>IFERROR(IF(raw[[#This Row],[Date]]="","",TEXT(raw[[#This Row],[Date]],"dddd")),"")</f>
        <v/>
      </c>
      <c r="J173" s="27" t="str">
        <f>IFERROR(IF(raw[[#This Row],[Day]]="","",IF(OR(raw[[#This Row],[Day]]='Workload Calendar'!$E$4,raw[[#This Row],[Day]]='Workload Calendar'!$F$4),'Workload Calendar'!$H$4,'Workload Calendar'!$G$4)),"")</f>
        <v/>
      </c>
      <c r="K173" s="27" t="str">
        <f>IFERROR(IF(raw[[#This Row],[Required hrs]]="","",raw[[#This Row],[Total day hrs]]-SUMIF(raw[Date],raw[[#This Row],[Date]],raw[Required hrs])),"")</f>
        <v/>
      </c>
      <c r="L173" s="26" t="str">
        <f>IFERROR(IF(raw[[#This Row],[Date]]="","","W"&amp;WEEKNUM(raw[[#This Row],[Date]],1)),"")</f>
        <v/>
      </c>
      <c r="M173" s="29" t="str">
        <f>IFERROR(IF(raw[[#This Row],[Date]]="","",VLOOKUP(MONTH(raw[[#This Row],[Date]]),Sheet1!B:C,2,0)),"")</f>
        <v/>
      </c>
      <c r="N173" s="82">
        <f>IF(raw[[#This Row],[Date]]="",0,1)</f>
        <v>0</v>
      </c>
    </row>
    <row r="174" spans="1:14" x14ac:dyDescent="0.3">
      <c r="A174" s="18"/>
      <c r="B174" s="19"/>
      <c r="C174" s="19"/>
      <c r="D174" s="19"/>
      <c r="E174" s="19"/>
      <c r="F174" s="20"/>
      <c r="G174" s="20"/>
      <c r="H174" s="27" t="str">
        <f>IFERROR(IF(OR(raw[[#This Row],[Ending Time]]="",raw[[#This Row],[Starting Time]]=""),"",IF((raw[[#This Row],[Ending Time]]-raw[[#This Row],[Starting Time]])*24&lt;0,24+(((raw[[#This Row],[Ending Time]]-raw[[#This Row],[Starting Time]])*24)),(raw[[#This Row],[Ending Time]]-raw[[#This Row],[Starting Time]])*24)),"")</f>
        <v/>
      </c>
      <c r="I174" s="25" t="str">
        <f>IFERROR(IF(raw[[#This Row],[Date]]="","",TEXT(raw[[#This Row],[Date]],"dddd")),"")</f>
        <v/>
      </c>
      <c r="J174" s="27" t="str">
        <f>IFERROR(IF(raw[[#This Row],[Day]]="","",IF(OR(raw[[#This Row],[Day]]='Workload Calendar'!$E$4,raw[[#This Row],[Day]]='Workload Calendar'!$F$4),'Workload Calendar'!$H$4,'Workload Calendar'!$G$4)),"")</f>
        <v/>
      </c>
      <c r="K174" s="27" t="str">
        <f>IFERROR(IF(raw[[#This Row],[Required hrs]]="","",raw[[#This Row],[Total day hrs]]-SUMIF(raw[Date],raw[[#This Row],[Date]],raw[Required hrs])),"")</f>
        <v/>
      </c>
      <c r="L174" s="26" t="str">
        <f>IFERROR(IF(raw[[#This Row],[Date]]="","","W"&amp;WEEKNUM(raw[[#This Row],[Date]],1)),"")</f>
        <v/>
      </c>
      <c r="M174" s="29" t="str">
        <f>IFERROR(IF(raw[[#This Row],[Date]]="","",VLOOKUP(MONTH(raw[[#This Row],[Date]]),Sheet1!B:C,2,0)),"")</f>
        <v/>
      </c>
      <c r="N174" s="82">
        <f>IF(raw[[#This Row],[Date]]="",0,1)</f>
        <v>0</v>
      </c>
    </row>
    <row r="175" spans="1:14" x14ac:dyDescent="0.3">
      <c r="A175" s="18"/>
      <c r="B175" s="19"/>
      <c r="C175" s="19"/>
      <c r="D175" s="19"/>
      <c r="E175" s="19"/>
      <c r="F175" s="20"/>
      <c r="G175" s="20"/>
      <c r="H175" s="27" t="str">
        <f>IFERROR(IF(OR(raw[[#This Row],[Ending Time]]="",raw[[#This Row],[Starting Time]]=""),"",IF((raw[[#This Row],[Ending Time]]-raw[[#This Row],[Starting Time]])*24&lt;0,24+(((raw[[#This Row],[Ending Time]]-raw[[#This Row],[Starting Time]])*24)),(raw[[#This Row],[Ending Time]]-raw[[#This Row],[Starting Time]])*24)),"")</f>
        <v/>
      </c>
      <c r="I175" s="25" t="str">
        <f>IFERROR(IF(raw[[#This Row],[Date]]="","",TEXT(raw[[#This Row],[Date]],"dddd")),"")</f>
        <v/>
      </c>
      <c r="J175" s="27" t="str">
        <f>IFERROR(IF(raw[[#This Row],[Day]]="","",IF(OR(raw[[#This Row],[Day]]='Workload Calendar'!$E$4,raw[[#This Row],[Day]]='Workload Calendar'!$F$4),'Workload Calendar'!$H$4,'Workload Calendar'!$G$4)),"")</f>
        <v/>
      </c>
      <c r="K175" s="27" t="str">
        <f>IFERROR(IF(raw[[#This Row],[Required hrs]]="","",raw[[#This Row],[Total day hrs]]-SUMIF(raw[Date],raw[[#This Row],[Date]],raw[Required hrs])),"")</f>
        <v/>
      </c>
      <c r="L175" s="26" t="str">
        <f>IFERROR(IF(raw[[#This Row],[Date]]="","","W"&amp;WEEKNUM(raw[[#This Row],[Date]],1)),"")</f>
        <v/>
      </c>
      <c r="M175" s="29" t="str">
        <f>IFERROR(IF(raw[[#This Row],[Date]]="","",VLOOKUP(MONTH(raw[[#This Row],[Date]]),Sheet1!B:C,2,0)),"")</f>
        <v/>
      </c>
      <c r="N175" s="82">
        <f>IF(raw[[#This Row],[Date]]="",0,1)</f>
        <v>0</v>
      </c>
    </row>
    <row r="176" spans="1:14" x14ac:dyDescent="0.3">
      <c r="A176" s="18"/>
      <c r="B176" s="19"/>
      <c r="C176" s="19"/>
      <c r="D176" s="19"/>
      <c r="E176" s="19"/>
      <c r="F176" s="20"/>
      <c r="G176" s="20"/>
      <c r="H176" s="27" t="str">
        <f>IFERROR(IF(OR(raw[[#This Row],[Ending Time]]="",raw[[#This Row],[Starting Time]]=""),"",IF((raw[[#This Row],[Ending Time]]-raw[[#This Row],[Starting Time]])*24&lt;0,24+(((raw[[#This Row],[Ending Time]]-raw[[#This Row],[Starting Time]])*24)),(raw[[#This Row],[Ending Time]]-raw[[#This Row],[Starting Time]])*24)),"")</f>
        <v/>
      </c>
      <c r="I176" s="25" t="str">
        <f>IFERROR(IF(raw[[#This Row],[Date]]="","",TEXT(raw[[#This Row],[Date]],"dddd")),"")</f>
        <v/>
      </c>
      <c r="J176" s="27" t="str">
        <f>IFERROR(IF(raw[[#This Row],[Day]]="","",IF(OR(raw[[#This Row],[Day]]='Workload Calendar'!$E$4,raw[[#This Row],[Day]]='Workload Calendar'!$F$4),'Workload Calendar'!$H$4,'Workload Calendar'!$G$4)),"")</f>
        <v/>
      </c>
      <c r="K176" s="27" t="str">
        <f>IFERROR(IF(raw[[#This Row],[Required hrs]]="","",raw[[#This Row],[Total day hrs]]-SUMIF(raw[Date],raw[[#This Row],[Date]],raw[Required hrs])),"")</f>
        <v/>
      </c>
      <c r="L176" s="26" t="str">
        <f>IFERROR(IF(raw[[#This Row],[Date]]="","","W"&amp;WEEKNUM(raw[[#This Row],[Date]],1)),"")</f>
        <v/>
      </c>
      <c r="M176" s="29" t="str">
        <f>IFERROR(IF(raw[[#This Row],[Date]]="","",VLOOKUP(MONTH(raw[[#This Row],[Date]]),Sheet1!B:C,2,0)),"")</f>
        <v/>
      </c>
      <c r="N176" s="82">
        <f>IF(raw[[#This Row],[Date]]="",0,1)</f>
        <v>0</v>
      </c>
    </row>
    <row r="177" spans="1:14" x14ac:dyDescent="0.3">
      <c r="A177" s="18"/>
      <c r="B177" s="19"/>
      <c r="C177" s="19"/>
      <c r="D177" s="19"/>
      <c r="E177" s="19"/>
      <c r="F177" s="20"/>
      <c r="G177" s="20"/>
      <c r="H177" s="27" t="str">
        <f>IFERROR(IF(OR(raw[[#This Row],[Ending Time]]="",raw[[#This Row],[Starting Time]]=""),"",IF((raw[[#This Row],[Ending Time]]-raw[[#This Row],[Starting Time]])*24&lt;0,24+(((raw[[#This Row],[Ending Time]]-raw[[#This Row],[Starting Time]])*24)),(raw[[#This Row],[Ending Time]]-raw[[#This Row],[Starting Time]])*24)),"")</f>
        <v/>
      </c>
      <c r="I177" s="25" t="str">
        <f>IFERROR(IF(raw[[#This Row],[Date]]="","",TEXT(raw[[#This Row],[Date]],"dddd")),"")</f>
        <v/>
      </c>
      <c r="J177" s="27" t="str">
        <f>IFERROR(IF(raw[[#This Row],[Day]]="","",IF(OR(raw[[#This Row],[Day]]='Workload Calendar'!$E$4,raw[[#This Row],[Day]]='Workload Calendar'!$F$4),'Workload Calendar'!$H$4,'Workload Calendar'!$G$4)),"")</f>
        <v/>
      </c>
      <c r="K177" s="27" t="str">
        <f>IFERROR(IF(raw[[#This Row],[Required hrs]]="","",raw[[#This Row],[Total day hrs]]-SUMIF(raw[Date],raw[[#This Row],[Date]],raw[Required hrs])),"")</f>
        <v/>
      </c>
      <c r="L177" s="26" t="str">
        <f>IFERROR(IF(raw[[#This Row],[Date]]="","","W"&amp;WEEKNUM(raw[[#This Row],[Date]],1)),"")</f>
        <v/>
      </c>
      <c r="M177" s="29" t="str">
        <f>IFERROR(IF(raw[[#This Row],[Date]]="","",VLOOKUP(MONTH(raw[[#This Row],[Date]]),Sheet1!B:C,2,0)),"")</f>
        <v/>
      </c>
      <c r="N177" s="82">
        <f>IF(raw[[#This Row],[Date]]="",0,1)</f>
        <v>0</v>
      </c>
    </row>
    <row r="178" spans="1:14" x14ac:dyDescent="0.3">
      <c r="A178" s="18"/>
      <c r="B178" s="19"/>
      <c r="C178" s="19"/>
      <c r="D178" s="19"/>
      <c r="E178" s="19"/>
      <c r="F178" s="20"/>
      <c r="G178" s="20"/>
      <c r="H178" s="27" t="str">
        <f>IFERROR(IF(OR(raw[[#This Row],[Ending Time]]="",raw[[#This Row],[Starting Time]]=""),"",IF((raw[[#This Row],[Ending Time]]-raw[[#This Row],[Starting Time]])*24&lt;0,24+(((raw[[#This Row],[Ending Time]]-raw[[#This Row],[Starting Time]])*24)),(raw[[#This Row],[Ending Time]]-raw[[#This Row],[Starting Time]])*24)),"")</f>
        <v/>
      </c>
      <c r="I178" s="25" t="str">
        <f>IFERROR(IF(raw[[#This Row],[Date]]="","",TEXT(raw[[#This Row],[Date]],"dddd")),"")</f>
        <v/>
      </c>
      <c r="J178" s="27" t="str">
        <f>IFERROR(IF(raw[[#This Row],[Day]]="","",IF(OR(raw[[#This Row],[Day]]='Workload Calendar'!$E$4,raw[[#This Row],[Day]]='Workload Calendar'!$F$4),'Workload Calendar'!$H$4,'Workload Calendar'!$G$4)),"")</f>
        <v/>
      </c>
      <c r="K178" s="27" t="str">
        <f>IFERROR(IF(raw[[#This Row],[Required hrs]]="","",raw[[#This Row],[Total day hrs]]-SUMIF(raw[Date],raw[[#This Row],[Date]],raw[Required hrs])),"")</f>
        <v/>
      </c>
      <c r="L178" s="26" t="str">
        <f>IFERROR(IF(raw[[#This Row],[Date]]="","","W"&amp;WEEKNUM(raw[[#This Row],[Date]],1)),"")</f>
        <v/>
      </c>
      <c r="M178" s="29" t="str">
        <f>IFERROR(IF(raw[[#This Row],[Date]]="","",VLOOKUP(MONTH(raw[[#This Row],[Date]]),Sheet1!B:C,2,0)),"")</f>
        <v/>
      </c>
      <c r="N178" s="82">
        <f>IF(raw[[#This Row],[Date]]="",0,1)</f>
        <v>0</v>
      </c>
    </row>
    <row r="179" spans="1:14" x14ac:dyDescent="0.3">
      <c r="A179" s="18"/>
      <c r="B179" s="19"/>
      <c r="C179" s="19"/>
      <c r="D179" s="19"/>
      <c r="E179" s="19"/>
      <c r="F179" s="20"/>
      <c r="G179" s="20"/>
      <c r="H179" s="27" t="str">
        <f>IFERROR(IF(OR(raw[[#This Row],[Ending Time]]="",raw[[#This Row],[Starting Time]]=""),"",IF((raw[[#This Row],[Ending Time]]-raw[[#This Row],[Starting Time]])*24&lt;0,24+(((raw[[#This Row],[Ending Time]]-raw[[#This Row],[Starting Time]])*24)),(raw[[#This Row],[Ending Time]]-raw[[#This Row],[Starting Time]])*24)),"")</f>
        <v/>
      </c>
      <c r="I179" s="25" t="str">
        <f>IFERROR(IF(raw[[#This Row],[Date]]="","",TEXT(raw[[#This Row],[Date]],"dddd")),"")</f>
        <v/>
      </c>
      <c r="J179" s="27" t="str">
        <f>IFERROR(IF(raw[[#This Row],[Day]]="","",IF(OR(raw[[#This Row],[Day]]='Workload Calendar'!$E$4,raw[[#This Row],[Day]]='Workload Calendar'!$F$4),'Workload Calendar'!$H$4,'Workload Calendar'!$G$4)),"")</f>
        <v/>
      </c>
      <c r="K179" s="27" t="str">
        <f>IFERROR(IF(raw[[#This Row],[Required hrs]]="","",raw[[#This Row],[Total day hrs]]-SUMIF(raw[Date],raw[[#This Row],[Date]],raw[Required hrs])),"")</f>
        <v/>
      </c>
      <c r="L179" s="26" t="str">
        <f>IFERROR(IF(raw[[#This Row],[Date]]="","","W"&amp;WEEKNUM(raw[[#This Row],[Date]],1)),"")</f>
        <v/>
      </c>
      <c r="M179" s="29" t="str">
        <f>IFERROR(IF(raw[[#This Row],[Date]]="","",VLOOKUP(MONTH(raw[[#This Row],[Date]]),Sheet1!B:C,2,0)),"")</f>
        <v/>
      </c>
      <c r="N179" s="82">
        <f>IF(raw[[#This Row],[Date]]="",0,1)</f>
        <v>0</v>
      </c>
    </row>
    <row r="180" spans="1:14" x14ac:dyDescent="0.3">
      <c r="A180" s="18"/>
      <c r="B180" s="19"/>
      <c r="C180" s="19"/>
      <c r="D180" s="19"/>
      <c r="E180" s="19"/>
      <c r="F180" s="20"/>
      <c r="G180" s="20"/>
      <c r="H180" s="27" t="str">
        <f>IFERROR(IF(OR(raw[[#This Row],[Ending Time]]="",raw[[#This Row],[Starting Time]]=""),"",IF((raw[[#This Row],[Ending Time]]-raw[[#This Row],[Starting Time]])*24&lt;0,24+(((raw[[#This Row],[Ending Time]]-raw[[#This Row],[Starting Time]])*24)),(raw[[#This Row],[Ending Time]]-raw[[#This Row],[Starting Time]])*24)),"")</f>
        <v/>
      </c>
      <c r="I180" s="25" t="str">
        <f>IFERROR(IF(raw[[#This Row],[Date]]="","",TEXT(raw[[#This Row],[Date]],"dddd")),"")</f>
        <v/>
      </c>
      <c r="J180" s="27" t="str">
        <f>IFERROR(IF(raw[[#This Row],[Day]]="","",IF(OR(raw[[#This Row],[Day]]='Workload Calendar'!$E$4,raw[[#This Row],[Day]]='Workload Calendar'!$F$4),'Workload Calendar'!$H$4,'Workload Calendar'!$G$4)),"")</f>
        <v/>
      </c>
      <c r="K180" s="27" t="str">
        <f>IFERROR(IF(raw[[#This Row],[Required hrs]]="","",raw[[#This Row],[Total day hrs]]-SUMIF(raw[Date],raw[[#This Row],[Date]],raw[Required hrs])),"")</f>
        <v/>
      </c>
      <c r="L180" s="26" t="str">
        <f>IFERROR(IF(raw[[#This Row],[Date]]="","","W"&amp;WEEKNUM(raw[[#This Row],[Date]],1)),"")</f>
        <v/>
      </c>
      <c r="M180" s="29" t="str">
        <f>IFERROR(IF(raw[[#This Row],[Date]]="","",VLOOKUP(MONTH(raw[[#This Row],[Date]]),Sheet1!B:C,2,0)),"")</f>
        <v/>
      </c>
      <c r="N180" s="82">
        <f>IF(raw[[#This Row],[Date]]="",0,1)</f>
        <v>0</v>
      </c>
    </row>
    <row r="181" spans="1:14" x14ac:dyDescent="0.3">
      <c r="A181" s="18"/>
      <c r="B181" s="19"/>
      <c r="C181" s="19"/>
      <c r="D181" s="19"/>
      <c r="E181" s="19"/>
      <c r="F181" s="20"/>
      <c r="G181" s="20"/>
      <c r="H181" s="27" t="str">
        <f>IFERROR(IF(OR(raw[[#This Row],[Ending Time]]="",raw[[#This Row],[Starting Time]]=""),"",IF((raw[[#This Row],[Ending Time]]-raw[[#This Row],[Starting Time]])*24&lt;0,24+(((raw[[#This Row],[Ending Time]]-raw[[#This Row],[Starting Time]])*24)),(raw[[#This Row],[Ending Time]]-raw[[#This Row],[Starting Time]])*24)),"")</f>
        <v/>
      </c>
      <c r="I181" s="25" t="str">
        <f>IFERROR(IF(raw[[#This Row],[Date]]="","",TEXT(raw[[#This Row],[Date]],"dddd")),"")</f>
        <v/>
      </c>
      <c r="J181" s="27" t="str">
        <f>IFERROR(IF(raw[[#This Row],[Day]]="","",IF(OR(raw[[#This Row],[Day]]='Workload Calendar'!$E$4,raw[[#This Row],[Day]]='Workload Calendar'!$F$4),'Workload Calendar'!$H$4,'Workload Calendar'!$G$4)),"")</f>
        <v/>
      </c>
      <c r="K181" s="27" t="str">
        <f>IFERROR(IF(raw[[#This Row],[Required hrs]]="","",raw[[#This Row],[Total day hrs]]-SUMIF(raw[Date],raw[[#This Row],[Date]],raw[Required hrs])),"")</f>
        <v/>
      </c>
      <c r="L181" s="26" t="str">
        <f>IFERROR(IF(raw[[#This Row],[Date]]="","","W"&amp;WEEKNUM(raw[[#This Row],[Date]],1)),"")</f>
        <v/>
      </c>
      <c r="M181" s="29" t="str">
        <f>IFERROR(IF(raw[[#This Row],[Date]]="","",VLOOKUP(MONTH(raw[[#This Row],[Date]]),Sheet1!B:C,2,0)),"")</f>
        <v/>
      </c>
      <c r="N181" s="82">
        <f>IF(raw[[#This Row],[Date]]="",0,1)</f>
        <v>0</v>
      </c>
    </row>
    <row r="182" spans="1:14" x14ac:dyDescent="0.3">
      <c r="A182" s="18"/>
      <c r="B182" s="19"/>
      <c r="C182" s="19"/>
      <c r="D182" s="19"/>
      <c r="E182" s="19"/>
      <c r="F182" s="20"/>
      <c r="G182" s="20"/>
      <c r="H182" s="27" t="str">
        <f>IFERROR(IF(OR(raw[[#This Row],[Ending Time]]="",raw[[#This Row],[Starting Time]]=""),"",IF((raw[[#This Row],[Ending Time]]-raw[[#This Row],[Starting Time]])*24&lt;0,24+(((raw[[#This Row],[Ending Time]]-raw[[#This Row],[Starting Time]])*24)),(raw[[#This Row],[Ending Time]]-raw[[#This Row],[Starting Time]])*24)),"")</f>
        <v/>
      </c>
      <c r="I182" s="25" t="str">
        <f>IFERROR(IF(raw[[#This Row],[Date]]="","",TEXT(raw[[#This Row],[Date]],"dddd")),"")</f>
        <v/>
      </c>
      <c r="J182" s="27" t="str">
        <f>IFERROR(IF(raw[[#This Row],[Day]]="","",IF(OR(raw[[#This Row],[Day]]='Workload Calendar'!$E$4,raw[[#This Row],[Day]]='Workload Calendar'!$F$4),'Workload Calendar'!$H$4,'Workload Calendar'!$G$4)),"")</f>
        <v/>
      </c>
      <c r="K182" s="27" t="str">
        <f>IFERROR(IF(raw[[#This Row],[Required hrs]]="","",raw[[#This Row],[Total day hrs]]-SUMIF(raw[Date],raw[[#This Row],[Date]],raw[Required hrs])),"")</f>
        <v/>
      </c>
      <c r="L182" s="26" t="str">
        <f>IFERROR(IF(raw[[#This Row],[Date]]="","","W"&amp;WEEKNUM(raw[[#This Row],[Date]],1)),"")</f>
        <v/>
      </c>
      <c r="M182" s="29" t="str">
        <f>IFERROR(IF(raw[[#This Row],[Date]]="","",VLOOKUP(MONTH(raw[[#This Row],[Date]]),Sheet1!B:C,2,0)),"")</f>
        <v/>
      </c>
      <c r="N182" s="82">
        <f>IF(raw[[#This Row],[Date]]="",0,1)</f>
        <v>0</v>
      </c>
    </row>
    <row r="183" spans="1:14" x14ac:dyDescent="0.3">
      <c r="A183" s="18"/>
      <c r="B183" s="19"/>
      <c r="C183" s="19"/>
      <c r="D183" s="19"/>
      <c r="E183" s="19"/>
      <c r="F183" s="20"/>
      <c r="G183" s="20"/>
      <c r="H183" s="27" t="str">
        <f>IFERROR(IF(OR(raw[[#This Row],[Ending Time]]="",raw[[#This Row],[Starting Time]]=""),"",IF((raw[[#This Row],[Ending Time]]-raw[[#This Row],[Starting Time]])*24&lt;0,24+(((raw[[#This Row],[Ending Time]]-raw[[#This Row],[Starting Time]])*24)),(raw[[#This Row],[Ending Time]]-raw[[#This Row],[Starting Time]])*24)),"")</f>
        <v/>
      </c>
      <c r="I183" s="25" t="str">
        <f>IFERROR(IF(raw[[#This Row],[Date]]="","",TEXT(raw[[#This Row],[Date]],"dddd")),"")</f>
        <v/>
      </c>
      <c r="J183" s="27" t="str">
        <f>IFERROR(IF(raw[[#This Row],[Day]]="","",IF(OR(raw[[#This Row],[Day]]='Workload Calendar'!$E$4,raw[[#This Row],[Day]]='Workload Calendar'!$F$4),'Workload Calendar'!$H$4,'Workload Calendar'!$G$4)),"")</f>
        <v/>
      </c>
      <c r="K183" s="27" t="str">
        <f>IFERROR(IF(raw[[#This Row],[Required hrs]]="","",raw[[#This Row],[Total day hrs]]-SUMIF(raw[Date],raw[[#This Row],[Date]],raw[Required hrs])),"")</f>
        <v/>
      </c>
      <c r="L183" s="26" t="str">
        <f>IFERROR(IF(raw[[#This Row],[Date]]="","","W"&amp;WEEKNUM(raw[[#This Row],[Date]],1)),"")</f>
        <v/>
      </c>
      <c r="M183" s="29" t="str">
        <f>IFERROR(IF(raw[[#This Row],[Date]]="","",VLOOKUP(MONTH(raw[[#This Row],[Date]]),Sheet1!B:C,2,0)),"")</f>
        <v/>
      </c>
      <c r="N183" s="82">
        <f>IF(raw[[#This Row],[Date]]="",0,1)</f>
        <v>0</v>
      </c>
    </row>
    <row r="184" spans="1:14" x14ac:dyDescent="0.3">
      <c r="A184" s="18"/>
      <c r="B184" s="19"/>
      <c r="C184" s="19"/>
      <c r="D184" s="19"/>
      <c r="E184" s="19"/>
      <c r="F184" s="20"/>
      <c r="G184" s="20"/>
      <c r="H184" s="27" t="str">
        <f>IFERROR(IF(OR(raw[[#This Row],[Ending Time]]="",raw[[#This Row],[Starting Time]]=""),"",IF((raw[[#This Row],[Ending Time]]-raw[[#This Row],[Starting Time]])*24&lt;0,24+(((raw[[#This Row],[Ending Time]]-raw[[#This Row],[Starting Time]])*24)),(raw[[#This Row],[Ending Time]]-raw[[#This Row],[Starting Time]])*24)),"")</f>
        <v/>
      </c>
      <c r="I184" s="25" t="str">
        <f>IFERROR(IF(raw[[#This Row],[Date]]="","",TEXT(raw[[#This Row],[Date]],"dddd")),"")</f>
        <v/>
      </c>
      <c r="J184" s="27" t="str">
        <f>IFERROR(IF(raw[[#This Row],[Day]]="","",IF(OR(raw[[#This Row],[Day]]='Workload Calendar'!$E$4,raw[[#This Row],[Day]]='Workload Calendar'!$F$4),'Workload Calendar'!$H$4,'Workload Calendar'!$G$4)),"")</f>
        <v/>
      </c>
      <c r="K184" s="27" t="str">
        <f>IFERROR(IF(raw[[#This Row],[Required hrs]]="","",raw[[#This Row],[Total day hrs]]-SUMIF(raw[Date],raw[[#This Row],[Date]],raw[Required hrs])),"")</f>
        <v/>
      </c>
      <c r="L184" s="26" t="str">
        <f>IFERROR(IF(raw[[#This Row],[Date]]="","","W"&amp;WEEKNUM(raw[[#This Row],[Date]],1)),"")</f>
        <v/>
      </c>
      <c r="M184" s="29" t="str">
        <f>IFERROR(IF(raw[[#This Row],[Date]]="","",VLOOKUP(MONTH(raw[[#This Row],[Date]]),Sheet1!B:C,2,0)),"")</f>
        <v/>
      </c>
      <c r="N184" s="82">
        <f>IF(raw[[#This Row],[Date]]="",0,1)</f>
        <v>0</v>
      </c>
    </row>
    <row r="185" spans="1:14" x14ac:dyDescent="0.3">
      <c r="A185" s="18"/>
      <c r="B185" s="19"/>
      <c r="C185" s="19"/>
      <c r="D185" s="19"/>
      <c r="E185" s="19"/>
      <c r="F185" s="20"/>
      <c r="G185" s="20"/>
      <c r="H185" s="27" t="str">
        <f>IFERROR(IF(OR(raw[[#This Row],[Ending Time]]="",raw[[#This Row],[Starting Time]]=""),"",IF((raw[[#This Row],[Ending Time]]-raw[[#This Row],[Starting Time]])*24&lt;0,24+(((raw[[#This Row],[Ending Time]]-raw[[#This Row],[Starting Time]])*24)),(raw[[#This Row],[Ending Time]]-raw[[#This Row],[Starting Time]])*24)),"")</f>
        <v/>
      </c>
      <c r="I185" s="25" t="str">
        <f>IFERROR(IF(raw[[#This Row],[Date]]="","",TEXT(raw[[#This Row],[Date]],"dddd")),"")</f>
        <v/>
      </c>
      <c r="J185" s="27" t="str">
        <f>IFERROR(IF(raw[[#This Row],[Day]]="","",IF(OR(raw[[#This Row],[Day]]='Workload Calendar'!$E$4,raw[[#This Row],[Day]]='Workload Calendar'!$F$4),'Workload Calendar'!$H$4,'Workload Calendar'!$G$4)),"")</f>
        <v/>
      </c>
      <c r="K185" s="27" t="str">
        <f>IFERROR(IF(raw[[#This Row],[Required hrs]]="","",raw[[#This Row],[Total day hrs]]-SUMIF(raw[Date],raw[[#This Row],[Date]],raw[Required hrs])),"")</f>
        <v/>
      </c>
      <c r="L185" s="26" t="str">
        <f>IFERROR(IF(raw[[#This Row],[Date]]="","","W"&amp;WEEKNUM(raw[[#This Row],[Date]],1)),"")</f>
        <v/>
      </c>
      <c r="M185" s="29" t="str">
        <f>IFERROR(IF(raw[[#This Row],[Date]]="","",VLOOKUP(MONTH(raw[[#This Row],[Date]]),Sheet1!B:C,2,0)),"")</f>
        <v/>
      </c>
      <c r="N185" s="82">
        <f>IF(raw[[#This Row],[Date]]="",0,1)</f>
        <v>0</v>
      </c>
    </row>
    <row r="186" spans="1:14" x14ac:dyDescent="0.3">
      <c r="A186" s="18"/>
      <c r="B186" s="19"/>
      <c r="C186" s="19"/>
      <c r="D186" s="19"/>
      <c r="E186" s="19"/>
      <c r="F186" s="20"/>
      <c r="G186" s="20"/>
      <c r="H186" s="27" t="str">
        <f>IFERROR(IF(OR(raw[[#This Row],[Ending Time]]="",raw[[#This Row],[Starting Time]]=""),"",IF((raw[[#This Row],[Ending Time]]-raw[[#This Row],[Starting Time]])*24&lt;0,24+(((raw[[#This Row],[Ending Time]]-raw[[#This Row],[Starting Time]])*24)),(raw[[#This Row],[Ending Time]]-raw[[#This Row],[Starting Time]])*24)),"")</f>
        <v/>
      </c>
      <c r="I186" s="25" t="str">
        <f>IFERROR(IF(raw[[#This Row],[Date]]="","",TEXT(raw[[#This Row],[Date]],"dddd")),"")</f>
        <v/>
      </c>
      <c r="J186" s="27" t="str">
        <f>IFERROR(IF(raw[[#This Row],[Day]]="","",IF(OR(raw[[#This Row],[Day]]='Workload Calendar'!$E$4,raw[[#This Row],[Day]]='Workload Calendar'!$F$4),'Workload Calendar'!$H$4,'Workload Calendar'!$G$4)),"")</f>
        <v/>
      </c>
      <c r="K186" s="27" t="str">
        <f>IFERROR(IF(raw[[#This Row],[Required hrs]]="","",raw[[#This Row],[Total day hrs]]-SUMIF(raw[Date],raw[[#This Row],[Date]],raw[Required hrs])),"")</f>
        <v/>
      </c>
      <c r="L186" s="26" t="str">
        <f>IFERROR(IF(raw[[#This Row],[Date]]="","","W"&amp;WEEKNUM(raw[[#This Row],[Date]],1)),"")</f>
        <v/>
      </c>
      <c r="M186" s="29" t="str">
        <f>IFERROR(IF(raw[[#This Row],[Date]]="","",VLOOKUP(MONTH(raw[[#This Row],[Date]]),Sheet1!B:C,2,0)),"")</f>
        <v/>
      </c>
      <c r="N186" s="82">
        <f>IF(raw[[#This Row],[Date]]="",0,1)</f>
        <v>0</v>
      </c>
    </row>
    <row r="187" spans="1:14" x14ac:dyDescent="0.3">
      <c r="A187" s="18"/>
      <c r="B187" s="19"/>
      <c r="C187" s="19"/>
      <c r="D187" s="19"/>
      <c r="E187" s="19"/>
      <c r="F187" s="20"/>
      <c r="G187" s="20"/>
      <c r="H187" s="27" t="str">
        <f>IFERROR(IF(OR(raw[[#This Row],[Ending Time]]="",raw[[#This Row],[Starting Time]]=""),"",IF((raw[[#This Row],[Ending Time]]-raw[[#This Row],[Starting Time]])*24&lt;0,24+(((raw[[#This Row],[Ending Time]]-raw[[#This Row],[Starting Time]])*24)),(raw[[#This Row],[Ending Time]]-raw[[#This Row],[Starting Time]])*24)),"")</f>
        <v/>
      </c>
      <c r="I187" s="25" t="str">
        <f>IFERROR(IF(raw[[#This Row],[Date]]="","",TEXT(raw[[#This Row],[Date]],"dddd")),"")</f>
        <v/>
      </c>
      <c r="J187" s="27" t="str">
        <f>IFERROR(IF(raw[[#This Row],[Day]]="","",IF(OR(raw[[#This Row],[Day]]='Workload Calendar'!$E$4,raw[[#This Row],[Day]]='Workload Calendar'!$F$4),'Workload Calendar'!$H$4,'Workload Calendar'!$G$4)),"")</f>
        <v/>
      </c>
      <c r="K187" s="27" t="str">
        <f>IFERROR(IF(raw[[#This Row],[Required hrs]]="","",raw[[#This Row],[Total day hrs]]-SUMIF(raw[Date],raw[[#This Row],[Date]],raw[Required hrs])),"")</f>
        <v/>
      </c>
      <c r="L187" s="26" t="str">
        <f>IFERROR(IF(raw[[#This Row],[Date]]="","","W"&amp;WEEKNUM(raw[[#This Row],[Date]],1)),"")</f>
        <v/>
      </c>
      <c r="M187" s="29" t="str">
        <f>IFERROR(IF(raw[[#This Row],[Date]]="","",VLOOKUP(MONTH(raw[[#This Row],[Date]]),Sheet1!B:C,2,0)),"")</f>
        <v/>
      </c>
      <c r="N187" s="82">
        <f>IF(raw[[#This Row],[Date]]="",0,1)</f>
        <v>0</v>
      </c>
    </row>
    <row r="188" spans="1:14" x14ac:dyDescent="0.3">
      <c r="A188" s="18"/>
      <c r="B188" s="19"/>
      <c r="C188" s="19"/>
      <c r="D188" s="19"/>
      <c r="E188" s="19"/>
      <c r="F188" s="20"/>
      <c r="G188" s="20"/>
      <c r="H188" s="27" t="str">
        <f>IFERROR(IF(OR(raw[[#This Row],[Ending Time]]="",raw[[#This Row],[Starting Time]]=""),"",IF((raw[[#This Row],[Ending Time]]-raw[[#This Row],[Starting Time]])*24&lt;0,24+(((raw[[#This Row],[Ending Time]]-raw[[#This Row],[Starting Time]])*24)),(raw[[#This Row],[Ending Time]]-raw[[#This Row],[Starting Time]])*24)),"")</f>
        <v/>
      </c>
      <c r="I188" s="25" t="str">
        <f>IFERROR(IF(raw[[#This Row],[Date]]="","",TEXT(raw[[#This Row],[Date]],"dddd")),"")</f>
        <v/>
      </c>
      <c r="J188" s="27" t="str">
        <f>IFERROR(IF(raw[[#This Row],[Day]]="","",IF(OR(raw[[#This Row],[Day]]='Workload Calendar'!$E$4,raw[[#This Row],[Day]]='Workload Calendar'!$F$4),'Workload Calendar'!$H$4,'Workload Calendar'!$G$4)),"")</f>
        <v/>
      </c>
      <c r="K188" s="27" t="str">
        <f>IFERROR(IF(raw[[#This Row],[Required hrs]]="","",raw[[#This Row],[Total day hrs]]-SUMIF(raw[Date],raw[[#This Row],[Date]],raw[Required hrs])),"")</f>
        <v/>
      </c>
      <c r="L188" s="26" t="str">
        <f>IFERROR(IF(raw[[#This Row],[Date]]="","","W"&amp;WEEKNUM(raw[[#This Row],[Date]],1)),"")</f>
        <v/>
      </c>
      <c r="M188" s="29" t="str">
        <f>IFERROR(IF(raw[[#This Row],[Date]]="","",VLOOKUP(MONTH(raw[[#This Row],[Date]]),Sheet1!B:C,2,0)),"")</f>
        <v/>
      </c>
      <c r="N188" s="82">
        <f>IF(raw[[#This Row],[Date]]="",0,1)</f>
        <v>0</v>
      </c>
    </row>
    <row r="189" spans="1:14" x14ac:dyDescent="0.3">
      <c r="A189" s="18"/>
      <c r="B189" s="19"/>
      <c r="C189" s="19"/>
      <c r="D189" s="19"/>
      <c r="E189" s="19"/>
      <c r="F189" s="20"/>
      <c r="G189" s="20"/>
      <c r="H189" s="27" t="str">
        <f>IFERROR(IF(OR(raw[[#This Row],[Ending Time]]="",raw[[#This Row],[Starting Time]]=""),"",IF((raw[[#This Row],[Ending Time]]-raw[[#This Row],[Starting Time]])*24&lt;0,24+(((raw[[#This Row],[Ending Time]]-raw[[#This Row],[Starting Time]])*24)),(raw[[#This Row],[Ending Time]]-raw[[#This Row],[Starting Time]])*24)),"")</f>
        <v/>
      </c>
      <c r="I189" s="25" t="str">
        <f>IFERROR(IF(raw[[#This Row],[Date]]="","",TEXT(raw[[#This Row],[Date]],"dddd")),"")</f>
        <v/>
      </c>
      <c r="J189" s="27" t="str">
        <f>IFERROR(IF(raw[[#This Row],[Day]]="","",IF(OR(raw[[#This Row],[Day]]='Workload Calendar'!$E$4,raw[[#This Row],[Day]]='Workload Calendar'!$F$4),'Workload Calendar'!$H$4,'Workload Calendar'!$G$4)),"")</f>
        <v/>
      </c>
      <c r="K189" s="27" t="str">
        <f>IFERROR(IF(raw[[#This Row],[Required hrs]]="","",raw[[#This Row],[Total day hrs]]-SUMIF(raw[Date],raw[[#This Row],[Date]],raw[Required hrs])),"")</f>
        <v/>
      </c>
      <c r="L189" s="26" t="str">
        <f>IFERROR(IF(raw[[#This Row],[Date]]="","","W"&amp;WEEKNUM(raw[[#This Row],[Date]],1)),"")</f>
        <v/>
      </c>
      <c r="M189" s="29" t="str">
        <f>IFERROR(IF(raw[[#This Row],[Date]]="","",VLOOKUP(MONTH(raw[[#This Row],[Date]]),Sheet1!B:C,2,0)),"")</f>
        <v/>
      </c>
      <c r="N189" s="82">
        <f>IF(raw[[#This Row],[Date]]="",0,1)</f>
        <v>0</v>
      </c>
    </row>
    <row r="190" spans="1:14" x14ac:dyDescent="0.3">
      <c r="A190" s="18"/>
      <c r="B190" s="19"/>
      <c r="C190" s="19"/>
      <c r="D190" s="19"/>
      <c r="E190" s="19"/>
      <c r="F190" s="20"/>
      <c r="G190" s="20"/>
      <c r="H190" s="27" t="str">
        <f>IFERROR(IF(OR(raw[[#This Row],[Ending Time]]="",raw[[#This Row],[Starting Time]]=""),"",IF((raw[[#This Row],[Ending Time]]-raw[[#This Row],[Starting Time]])*24&lt;0,24+(((raw[[#This Row],[Ending Time]]-raw[[#This Row],[Starting Time]])*24)),(raw[[#This Row],[Ending Time]]-raw[[#This Row],[Starting Time]])*24)),"")</f>
        <v/>
      </c>
      <c r="I190" s="25" t="str">
        <f>IFERROR(IF(raw[[#This Row],[Date]]="","",TEXT(raw[[#This Row],[Date]],"dddd")),"")</f>
        <v/>
      </c>
      <c r="J190" s="27" t="str">
        <f>IFERROR(IF(raw[[#This Row],[Day]]="","",IF(OR(raw[[#This Row],[Day]]='Workload Calendar'!$E$4,raw[[#This Row],[Day]]='Workload Calendar'!$F$4),'Workload Calendar'!$H$4,'Workload Calendar'!$G$4)),"")</f>
        <v/>
      </c>
      <c r="K190" s="27" t="str">
        <f>IFERROR(IF(raw[[#This Row],[Required hrs]]="","",raw[[#This Row],[Total day hrs]]-SUMIF(raw[Date],raw[[#This Row],[Date]],raw[Required hrs])),"")</f>
        <v/>
      </c>
      <c r="L190" s="26" t="str">
        <f>IFERROR(IF(raw[[#This Row],[Date]]="","","W"&amp;WEEKNUM(raw[[#This Row],[Date]],1)),"")</f>
        <v/>
      </c>
      <c r="M190" s="29" t="str">
        <f>IFERROR(IF(raw[[#This Row],[Date]]="","",VLOOKUP(MONTH(raw[[#This Row],[Date]]),Sheet1!B:C,2,0)),"")</f>
        <v/>
      </c>
      <c r="N190" s="82">
        <f>IF(raw[[#This Row],[Date]]="",0,1)</f>
        <v>0</v>
      </c>
    </row>
    <row r="191" spans="1:14" x14ac:dyDescent="0.3">
      <c r="A191" s="18"/>
      <c r="B191" s="19"/>
      <c r="C191" s="19"/>
      <c r="D191" s="19"/>
      <c r="E191" s="19"/>
      <c r="F191" s="20"/>
      <c r="G191" s="20"/>
      <c r="H191" s="27" t="str">
        <f>IFERROR(IF(OR(raw[[#This Row],[Ending Time]]="",raw[[#This Row],[Starting Time]]=""),"",IF((raw[[#This Row],[Ending Time]]-raw[[#This Row],[Starting Time]])*24&lt;0,24+(((raw[[#This Row],[Ending Time]]-raw[[#This Row],[Starting Time]])*24)),(raw[[#This Row],[Ending Time]]-raw[[#This Row],[Starting Time]])*24)),"")</f>
        <v/>
      </c>
      <c r="I191" s="25" t="str">
        <f>IFERROR(IF(raw[[#This Row],[Date]]="","",TEXT(raw[[#This Row],[Date]],"dddd")),"")</f>
        <v/>
      </c>
      <c r="J191" s="27" t="str">
        <f>IFERROR(IF(raw[[#This Row],[Day]]="","",IF(OR(raw[[#This Row],[Day]]='Workload Calendar'!$E$4,raw[[#This Row],[Day]]='Workload Calendar'!$F$4),'Workload Calendar'!$H$4,'Workload Calendar'!$G$4)),"")</f>
        <v/>
      </c>
      <c r="K191" s="27" t="str">
        <f>IFERROR(IF(raw[[#This Row],[Required hrs]]="","",raw[[#This Row],[Total day hrs]]-SUMIF(raw[Date],raw[[#This Row],[Date]],raw[Required hrs])),"")</f>
        <v/>
      </c>
      <c r="L191" s="26" t="str">
        <f>IFERROR(IF(raw[[#This Row],[Date]]="","","W"&amp;WEEKNUM(raw[[#This Row],[Date]],1)),"")</f>
        <v/>
      </c>
      <c r="M191" s="29" t="str">
        <f>IFERROR(IF(raw[[#This Row],[Date]]="","",VLOOKUP(MONTH(raw[[#This Row],[Date]]),Sheet1!B:C,2,0)),"")</f>
        <v/>
      </c>
      <c r="N191" s="82">
        <f>IF(raw[[#This Row],[Date]]="",0,1)</f>
        <v>0</v>
      </c>
    </row>
    <row r="192" spans="1:14" x14ac:dyDescent="0.3">
      <c r="A192" s="18"/>
      <c r="B192" s="19"/>
      <c r="C192" s="19"/>
      <c r="D192" s="19"/>
      <c r="E192" s="19"/>
      <c r="F192" s="20"/>
      <c r="G192" s="20"/>
      <c r="H192" s="27" t="str">
        <f>IFERROR(IF(OR(raw[[#This Row],[Ending Time]]="",raw[[#This Row],[Starting Time]]=""),"",IF((raw[[#This Row],[Ending Time]]-raw[[#This Row],[Starting Time]])*24&lt;0,24+(((raw[[#This Row],[Ending Time]]-raw[[#This Row],[Starting Time]])*24)),(raw[[#This Row],[Ending Time]]-raw[[#This Row],[Starting Time]])*24)),"")</f>
        <v/>
      </c>
      <c r="I192" s="25" t="str">
        <f>IFERROR(IF(raw[[#This Row],[Date]]="","",TEXT(raw[[#This Row],[Date]],"dddd")),"")</f>
        <v/>
      </c>
      <c r="J192" s="27" t="str">
        <f>IFERROR(IF(raw[[#This Row],[Day]]="","",IF(OR(raw[[#This Row],[Day]]='Workload Calendar'!$E$4,raw[[#This Row],[Day]]='Workload Calendar'!$F$4),'Workload Calendar'!$H$4,'Workload Calendar'!$G$4)),"")</f>
        <v/>
      </c>
      <c r="K192" s="27" t="str">
        <f>IFERROR(IF(raw[[#This Row],[Required hrs]]="","",raw[[#This Row],[Total day hrs]]-SUMIF(raw[Date],raw[[#This Row],[Date]],raw[Required hrs])),"")</f>
        <v/>
      </c>
      <c r="L192" s="26" t="str">
        <f>IFERROR(IF(raw[[#This Row],[Date]]="","","W"&amp;WEEKNUM(raw[[#This Row],[Date]],1)),"")</f>
        <v/>
      </c>
      <c r="M192" s="29" t="str">
        <f>IFERROR(IF(raw[[#This Row],[Date]]="","",VLOOKUP(MONTH(raw[[#This Row],[Date]]),Sheet1!B:C,2,0)),"")</f>
        <v/>
      </c>
      <c r="N192" s="82">
        <f>IF(raw[[#This Row],[Date]]="",0,1)</f>
        <v>0</v>
      </c>
    </row>
    <row r="193" spans="1:14" x14ac:dyDescent="0.3">
      <c r="A193" s="18"/>
      <c r="B193" s="19"/>
      <c r="C193" s="19"/>
      <c r="D193" s="19"/>
      <c r="E193" s="19"/>
      <c r="F193" s="20"/>
      <c r="G193" s="20"/>
      <c r="H193" s="27" t="str">
        <f>IFERROR(IF(OR(raw[[#This Row],[Ending Time]]="",raw[[#This Row],[Starting Time]]=""),"",IF((raw[[#This Row],[Ending Time]]-raw[[#This Row],[Starting Time]])*24&lt;0,24+(((raw[[#This Row],[Ending Time]]-raw[[#This Row],[Starting Time]])*24)),(raw[[#This Row],[Ending Time]]-raw[[#This Row],[Starting Time]])*24)),"")</f>
        <v/>
      </c>
      <c r="I193" s="25" t="str">
        <f>IFERROR(IF(raw[[#This Row],[Date]]="","",TEXT(raw[[#This Row],[Date]],"dddd")),"")</f>
        <v/>
      </c>
      <c r="J193" s="27" t="str">
        <f>IFERROR(IF(raw[[#This Row],[Day]]="","",IF(OR(raw[[#This Row],[Day]]='Workload Calendar'!$E$4,raw[[#This Row],[Day]]='Workload Calendar'!$F$4),'Workload Calendar'!$H$4,'Workload Calendar'!$G$4)),"")</f>
        <v/>
      </c>
      <c r="K193" s="27" t="str">
        <f>IFERROR(IF(raw[[#This Row],[Required hrs]]="","",raw[[#This Row],[Total day hrs]]-SUMIF(raw[Date],raw[[#This Row],[Date]],raw[Required hrs])),"")</f>
        <v/>
      </c>
      <c r="L193" s="26" t="str">
        <f>IFERROR(IF(raw[[#This Row],[Date]]="","","W"&amp;WEEKNUM(raw[[#This Row],[Date]],1)),"")</f>
        <v/>
      </c>
      <c r="M193" s="29" t="str">
        <f>IFERROR(IF(raw[[#This Row],[Date]]="","",VLOOKUP(MONTH(raw[[#This Row],[Date]]),Sheet1!B:C,2,0)),"")</f>
        <v/>
      </c>
      <c r="N193" s="82">
        <f>IF(raw[[#This Row],[Date]]="",0,1)</f>
        <v>0</v>
      </c>
    </row>
    <row r="194" spans="1:14" x14ac:dyDescent="0.3">
      <c r="A194" s="18"/>
      <c r="B194" s="19"/>
      <c r="C194" s="19"/>
      <c r="D194" s="19"/>
      <c r="E194" s="19"/>
      <c r="F194" s="20"/>
      <c r="G194" s="20"/>
      <c r="H194" s="27" t="str">
        <f>IFERROR(IF(OR(raw[[#This Row],[Ending Time]]="",raw[[#This Row],[Starting Time]]=""),"",IF((raw[[#This Row],[Ending Time]]-raw[[#This Row],[Starting Time]])*24&lt;0,24+(((raw[[#This Row],[Ending Time]]-raw[[#This Row],[Starting Time]])*24)),(raw[[#This Row],[Ending Time]]-raw[[#This Row],[Starting Time]])*24)),"")</f>
        <v/>
      </c>
      <c r="I194" s="25" t="str">
        <f>IFERROR(IF(raw[[#This Row],[Date]]="","",TEXT(raw[[#This Row],[Date]],"dddd")),"")</f>
        <v/>
      </c>
      <c r="J194" s="27" t="str">
        <f>IFERROR(IF(raw[[#This Row],[Day]]="","",IF(OR(raw[[#This Row],[Day]]='Workload Calendar'!$E$4,raw[[#This Row],[Day]]='Workload Calendar'!$F$4),'Workload Calendar'!$H$4,'Workload Calendar'!$G$4)),"")</f>
        <v/>
      </c>
      <c r="K194" s="27" t="str">
        <f>IFERROR(IF(raw[[#This Row],[Required hrs]]="","",raw[[#This Row],[Total day hrs]]-SUMIF(raw[Date],raw[[#This Row],[Date]],raw[Required hrs])),"")</f>
        <v/>
      </c>
      <c r="L194" s="26" t="str">
        <f>IFERROR(IF(raw[[#This Row],[Date]]="","","W"&amp;WEEKNUM(raw[[#This Row],[Date]],1)),"")</f>
        <v/>
      </c>
      <c r="M194" s="29" t="str">
        <f>IFERROR(IF(raw[[#This Row],[Date]]="","",VLOOKUP(MONTH(raw[[#This Row],[Date]]),Sheet1!B:C,2,0)),"")</f>
        <v/>
      </c>
      <c r="N194" s="82">
        <f>IF(raw[[#This Row],[Date]]="",0,1)</f>
        <v>0</v>
      </c>
    </row>
    <row r="195" spans="1:14" x14ac:dyDescent="0.3">
      <c r="A195" s="18"/>
      <c r="B195" s="19"/>
      <c r="C195" s="19"/>
      <c r="D195" s="19"/>
      <c r="E195" s="19"/>
      <c r="F195" s="20"/>
      <c r="G195" s="20"/>
      <c r="H195" s="27" t="str">
        <f>IFERROR(IF(OR(raw[[#This Row],[Ending Time]]="",raw[[#This Row],[Starting Time]]=""),"",IF((raw[[#This Row],[Ending Time]]-raw[[#This Row],[Starting Time]])*24&lt;0,24+(((raw[[#This Row],[Ending Time]]-raw[[#This Row],[Starting Time]])*24)),(raw[[#This Row],[Ending Time]]-raw[[#This Row],[Starting Time]])*24)),"")</f>
        <v/>
      </c>
      <c r="I195" s="25" t="str">
        <f>IFERROR(IF(raw[[#This Row],[Date]]="","",TEXT(raw[[#This Row],[Date]],"dddd")),"")</f>
        <v/>
      </c>
      <c r="J195" s="27" t="str">
        <f>IFERROR(IF(raw[[#This Row],[Day]]="","",IF(OR(raw[[#This Row],[Day]]='Workload Calendar'!$E$4,raw[[#This Row],[Day]]='Workload Calendar'!$F$4),'Workload Calendar'!$H$4,'Workload Calendar'!$G$4)),"")</f>
        <v/>
      </c>
      <c r="K195" s="27" t="str">
        <f>IFERROR(IF(raw[[#This Row],[Required hrs]]="","",raw[[#This Row],[Total day hrs]]-SUMIF(raw[Date],raw[[#This Row],[Date]],raw[Required hrs])),"")</f>
        <v/>
      </c>
      <c r="L195" s="26" t="str">
        <f>IFERROR(IF(raw[[#This Row],[Date]]="","","W"&amp;WEEKNUM(raw[[#This Row],[Date]],1)),"")</f>
        <v/>
      </c>
      <c r="M195" s="29" t="str">
        <f>IFERROR(IF(raw[[#This Row],[Date]]="","",VLOOKUP(MONTH(raw[[#This Row],[Date]]),Sheet1!B:C,2,0)),"")</f>
        <v/>
      </c>
      <c r="N195" s="82">
        <f>IF(raw[[#This Row],[Date]]="",0,1)</f>
        <v>0</v>
      </c>
    </row>
    <row r="196" spans="1:14" x14ac:dyDescent="0.3">
      <c r="A196" s="18"/>
      <c r="B196" s="19"/>
      <c r="C196" s="19"/>
      <c r="D196" s="19"/>
      <c r="E196" s="19"/>
      <c r="F196" s="20"/>
      <c r="G196" s="20"/>
      <c r="H196" s="27" t="str">
        <f>IFERROR(IF(OR(raw[[#This Row],[Ending Time]]="",raw[[#This Row],[Starting Time]]=""),"",IF((raw[[#This Row],[Ending Time]]-raw[[#This Row],[Starting Time]])*24&lt;0,24+(((raw[[#This Row],[Ending Time]]-raw[[#This Row],[Starting Time]])*24)),(raw[[#This Row],[Ending Time]]-raw[[#This Row],[Starting Time]])*24)),"")</f>
        <v/>
      </c>
      <c r="I196" s="25" t="str">
        <f>IFERROR(IF(raw[[#This Row],[Date]]="","",TEXT(raw[[#This Row],[Date]],"dddd")),"")</f>
        <v/>
      </c>
      <c r="J196" s="27" t="str">
        <f>IFERROR(IF(raw[[#This Row],[Day]]="","",IF(OR(raw[[#This Row],[Day]]='Workload Calendar'!$E$4,raw[[#This Row],[Day]]='Workload Calendar'!$F$4),'Workload Calendar'!$H$4,'Workload Calendar'!$G$4)),"")</f>
        <v/>
      </c>
      <c r="K196" s="27" t="str">
        <f>IFERROR(IF(raw[[#This Row],[Required hrs]]="","",raw[[#This Row],[Total day hrs]]-SUMIF(raw[Date],raw[[#This Row],[Date]],raw[Required hrs])),"")</f>
        <v/>
      </c>
      <c r="L196" s="26" t="str">
        <f>IFERROR(IF(raw[[#This Row],[Date]]="","","W"&amp;WEEKNUM(raw[[#This Row],[Date]],1)),"")</f>
        <v/>
      </c>
      <c r="M196" s="29" t="str">
        <f>IFERROR(IF(raw[[#This Row],[Date]]="","",VLOOKUP(MONTH(raw[[#This Row],[Date]]),Sheet1!B:C,2,0)),"")</f>
        <v/>
      </c>
      <c r="N196" s="82">
        <f>IF(raw[[#This Row],[Date]]="",0,1)</f>
        <v>0</v>
      </c>
    </row>
    <row r="197" spans="1:14" x14ac:dyDescent="0.3">
      <c r="A197" s="18"/>
      <c r="B197" s="19"/>
      <c r="C197" s="19"/>
      <c r="D197" s="19"/>
      <c r="E197" s="19"/>
      <c r="F197" s="20"/>
      <c r="G197" s="20"/>
      <c r="H197" s="27" t="str">
        <f>IFERROR(IF(OR(raw[[#This Row],[Ending Time]]="",raw[[#This Row],[Starting Time]]=""),"",IF((raw[[#This Row],[Ending Time]]-raw[[#This Row],[Starting Time]])*24&lt;0,24+(((raw[[#This Row],[Ending Time]]-raw[[#This Row],[Starting Time]])*24)),(raw[[#This Row],[Ending Time]]-raw[[#This Row],[Starting Time]])*24)),"")</f>
        <v/>
      </c>
      <c r="I197" s="25" t="str">
        <f>IFERROR(IF(raw[[#This Row],[Date]]="","",TEXT(raw[[#This Row],[Date]],"dddd")),"")</f>
        <v/>
      </c>
      <c r="J197" s="27" t="str">
        <f>IFERROR(IF(raw[[#This Row],[Day]]="","",IF(OR(raw[[#This Row],[Day]]='Workload Calendar'!$E$4,raw[[#This Row],[Day]]='Workload Calendar'!$F$4),'Workload Calendar'!$H$4,'Workload Calendar'!$G$4)),"")</f>
        <v/>
      </c>
      <c r="K197" s="27" t="str">
        <f>IFERROR(IF(raw[[#This Row],[Required hrs]]="","",raw[[#This Row],[Total day hrs]]-SUMIF(raw[Date],raw[[#This Row],[Date]],raw[Required hrs])),"")</f>
        <v/>
      </c>
      <c r="L197" s="26" t="str">
        <f>IFERROR(IF(raw[[#This Row],[Date]]="","","W"&amp;WEEKNUM(raw[[#This Row],[Date]],1)),"")</f>
        <v/>
      </c>
      <c r="M197" s="29" t="str">
        <f>IFERROR(IF(raw[[#This Row],[Date]]="","",VLOOKUP(MONTH(raw[[#This Row],[Date]]),Sheet1!B:C,2,0)),"")</f>
        <v/>
      </c>
      <c r="N197" s="82">
        <f>IF(raw[[#This Row],[Date]]="",0,1)</f>
        <v>0</v>
      </c>
    </row>
    <row r="198" spans="1:14" x14ac:dyDescent="0.3">
      <c r="A198" s="18"/>
      <c r="B198" s="19"/>
      <c r="C198" s="19"/>
      <c r="D198" s="19"/>
      <c r="E198" s="19"/>
      <c r="F198" s="20"/>
      <c r="G198" s="20"/>
      <c r="H198" s="27" t="str">
        <f>IFERROR(IF(OR(raw[[#This Row],[Ending Time]]="",raw[[#This Row],[Starting Time]]=""),"",IF((raw[[#This Row],[Ending Time]]-raw[[#This Row],[Starting Time]])*24&lt;0,24+(((raw[[#This Row],[Ending Time]]-raw[[#This Row],[Starting Time]])*24)),(raw[[#This Row],[Ending Time]]-raw[[#This Row],[Starting Time]])*24)),"")</f>
        <v/>
      </c>
      <c r="I198" s="25" t="str">
        <f>IFERROR(IF(raw[[#This Row],[Date]]="","",TEXT(raw[[#This Row],[Date]],"dddd")),"")</f>
        <v/>
      </c>
      <c r="J198" s="27" t="str">
        <f>IFERROR(IF(raw[[#This Row],[Day]]="","",IF(OR(raw[[#This Row],[Day]]='Workload Calendar'!$E$4,raw[[#This Row],[Day]]='Workload Calendar'!$F$4),'Workload Calendar'!$H$4,'Workload Calendar'!$G$4)),"")</f>
        <v/>
      </c>
      <c r="K198" s="27" t="str">
        <f>IFERROR(IF(raw[[#This Row],[Required hrs]]="","",raw[[#This Row],[Total day hrs]]-SUMIF(raw[Date],raw[[#This Row],[Date]],raw[Required hrs])),"")</f>
        <v/>
      </c>
      <c r="L198" s="26" t="str">
        <f>IFERROR(IF(raw[[#This Row],[Date]]="","","W"&amp;WEEKNUM(raw[[#This Row],[Date]],1)),"")</f>
        <v/>
      </c>
      <c r="M198" s="29" t="str">
        <f>IFERROR(IF(raw[[#This Row],[Date]]="","",VLOOKUP(MONTH(raw[[#This Row],[Date]]),Sheet1!B:C,2,0)),"")</f>
        <v/>
      </c>
      <c r="N198" s="82">
        <f>IF(raw[[#This Row],[Date]]="",0,1)</f>
        <v>0</v>
      </c>
    </row>
    <row r="199" spans="1:14" x14ac:dyDescent="0.3">
      <c r="A199" s="18"/>
      <c r="B199" s="19"/>
      <c r="C199" s="19"/>
      <c r="D199" s="19"/>
      <c r="E199" s="19"/>
      <c r="F199" s="20"/>
      <c r="G199" s="20"/>
      <c r="H199" s="27" t="str">
        <f>IFERROR(IF(OR(raw[[#This Row],[Ending Time]]="",raw[[#This Row],[Starting Time]]=""),"",IF((raw[[#This Row],[Ending Time]]-raw[[#This Row],[Starting Time]])*24&lt;0,24+(((raw[[#This Row],[Ending Time]]-raw[[#This Row],[Starting Time]])*24)),(raw[[#This Row],[Ending Time]]-raw[[#This Row],[Starting Time]])*24)),"")</f>
        <v/>
      </c>
      <c r="I199" s="25" t="str">
        <f>IFERROR(IF(raw[[#This Row],[Date]]="","",TEXT(raw[[#This Row],[Date]],"dddd")),"")</f>
        <v/>
      </c>
      <c r="J199" s="27" t="str">
        <f>IFERROR(IF(raw[[#This Row],[Day]]="","",IF(OR(raw[[#This Row],[Day]]='Workload Calendar'!$E$4,raw[[#This Row],[Day]]='Workload Calendar'!$F$4),'Workload Calendar'!$H$4,'Workload Calendar'!$G$4)),"")</f>
        <v/>
      </c>
      <c r="K199" s="27" t="str">
        <f>IFERROR(IF(raw[[#This Row],[Required hrs]]="","",raw[[#This Row],[Total day hrs]]-SUMIF(raw[Date],raw[[#This Row],[Date]],raw[Required hrs])),"")</f>
        <v/>
      </c>
      <c r="L199" s="26" t="str">
        <f>IFERROR(IF(raw[[#This Row],[Date]]="","","W"&amp;WEEKNUM(raw[[#This Row],[Date]],1)),"")</f>
        <v/>
      </c>
      <c r="M199" s="29" t="str">
        <f>IFERROR(IF(raw[[#This Row],[Date]]="","",VLOOKUP(MONTH(raw[[#This Row],[Date]]),Sheet1!B:C,2,0)),"")</f>
        <v/>
      </c>
      <c r="N199" s="82">
        <f>IF(raw[[#This Row],[Date]]="",0,1)</f>
        <v>0</v>
      </c>
    </row>
    <row r="200" spans="1:14" x14ac:dyDescent="0.3">
      <c r="A200" s="18"/>
      <c r="B200" s="19"/>
      <c r="C200" s="19"/>
      <c r="D200" s="19"/>
      <c r="E200" s="19"/>
      <c r="F200" s="20"/>
      <c r="G200" s="20"/>
      <c r="H200" s="27" t="str">
        <f>IFERROR(IF(OR(raw[[#This Row],[Ending Time]]="",raw[[#This Row],[Starting Time]]=""),"",IF((raw[[#This Row],[Ending Time]]-raw[[#This Row],[Starting Time]])*24&lt;0,24+(((raw[[#This Row],[Ending Time]]-raw[[#This Row],[Starting Time]])*24)),(raw[[#This Row],[Ending Time]]-raw[[#This Row],[Starting Time]])*24)),"")</f>
        <v/>
      </c>
      <c r="I200" s="25" t="str">
        <f>IFERROR(IF(raw[[#This Row],[Date]]="","",TEXT(raw[[#This Row],[Date]],"dddd")),"")</f>
        <v/>
      </c>
      <c r="J200" s="27" t="str">
        <f>IFERROR(IF(raw[[#This Row],[Day]]="","",IF(OR(raw[[#This Row],[Day]]='Workload Calendar'!$E$4,raw[[#This Row],[Day]]='Workload Calendar'!$F$4),'Workload Calendar'!$H$4,'Workload Calendar'!$G$4)),"")</f>
        <v/>
      </c>
      <c r="K200" s="27" t="str">
        <f>IFERROR(IF(raw[[#This Row],[Required hrs]]="","",raw[[#This Row],[Total day hrs]]-SUMIF(raw[Date],raw[[#This Row],[Date]],raw[Required hrs])),"")</f>
        <v/>
      </c>
      <c r="L200" s="26" t="str">
        <f>IFERROR(IF(raw[[#This Row],[Date]]="","","W"&amp;WEEKNUM(raw[[#This Row],[Date]],1)),"")</f>
        <v/>
      </c>
      <c r="M200" s="29" t="str">
        <f>IFERROR(IF(raw[[#This Row],[Date]]="","",VLOOKUP(MONTH(raw[[#This Row],[Date]]),Sheet1!B:C,2,0)),"")</f>
        <v/>
      </c>
      <c r="N200" s="82">
        <f>IF(raw[[#This Row],[Date]]="",0,1)</f>
        <v>0</v>
      </c>
    </row>
    <row r="201" spans="1:14" x14ac:dyDescent="0.3">
      <c r="A201" s="18"/>
      <c r="B201" s="19"/>
      <c r="C201" s="19"/>
      <c r="D201" s="19"/>
      <c r="E201" s="19"/>
      <c r="F201" s="20"/>
      <c r="G201" s="20"/>
      <c r="H201" s="27" t="str">
        <f>IFERROR(IF(OR(raw[[#This Row],[Ending Time]]="",raw[[#This Row],[Starting Time]]=""),"",IF((raw[[#This Row],[Ending Time]]-raw[[#This Row],[Starting Time]])*24&lt;0,24+(((raw[[#This Row],[Ending Time]]-raw[[#This Row],[Starting Time]])*24)),(raw[[#This Row],[Ending Time]]-raw[[#This Row],[Starting Time]])*24)),"")</f>
        <v/>
      </c>
      <c r="I201" s="25" t="str">
        <f>IFERROR(IF(raw[[#This Row],[Date]]="","",TEXT(raw[[#This Row],[Date]],"dddd")),"")</f>
        <v/>
      </c>
      <c r="J201" s="27" t="str">
        <f>IFERROR(IF(raw[[#This Row],[Day]]="","",IF(OR(raw[[#This Row],[Day]]='Workload Calendar'!$E$4,raw[[#This Row],[Day]]='Workload Calendar'!$F$4),'Workload Calendar'!$H$4,'Workload Calendar'!$G$4)),"")</f>
        <v/>
      </c>
      <c r="K201" s="27" t="str">
        <f>IFERROR(IF(raw[[#This Row],[Required hrs]]="","",raw[[#This Row],[Total day hrs]]-SUMIF(raw[Date],raw[[#This Row],[Date]],raw[Required hrs])),"")</f>
        <v/>
      </c>
      <c r="L201" s="26" t="str">
        <f>IFERROR(IF(raw[[#This Row],[Date]]="","","W"&amp;WEEKNUM(raw[[#This Row],[Date]],1)),"")</f>
        <v/>
      </c>
      <c r="M201" s="29" t="str">
        <f>IFERROR(IF(raw[[#This Row],[Date]]="","",VLOOKUP(MONTH(raw[[#This Row],[Date]]),Sheet1!B:C,2,0)),"")</f>
        <v/>
      </c>
      <c r="N201" s="82">
        <f>IF(raw[[#This Row],[Date]]="",0,1)</f>
        <v>0</v>
      </c>
    </row>
    <row r="202" spans="1:14" x14ac:dyDescent="0.3">
      <c r="A202" s="18"/>
      <c r="B202" s="19"/>
      <c r="C202" s="19"/>
      <c r="D202" s="19"/>
      <c r="E202" s="19"/>
      <c r="F202" s="20"/>
      <c r="G202" s="20"/>
      <c r="H202" s="27" t="str">
        <f>IFERROR(IF(OR(raw[[#This Row],[Ending Time]]="",raw[[#This Row],[Starting Time]]=""),"",IF((raw[[#This Row],[Ending Time]]-raw[[#This Row],[Starting Time]])*24&lt;0,24+(((raw[[#This Row],[Ending Time]]-raw[[#This Row],[Starting Time]])*24)),(raw[[#This Row],[Ending Time]]-raw[[#This Row],[Starting Time]])*24)),"")</f>
        <v/>
      </c>
      <c r="I202" s="25" t="str">
        <f>IFERROR(IF(raw[[#This Row],[Date]]="","",TEXT(raw[[#This Row],[Date]],"dddd")),"")</f>
        <v/>
      </c>
      <c r="J202" s="27" t="str">
        <f>IFERROR(IF(raw[[#This Row],[Day]]="","",IF(OR(raw[[#This Row],[Day]]='Workload Calendar'!$E$4,raw[[#This Row],[Day]]='Workload Calendar'!$F$4),'Workload Calendar'!$H$4,'Workload Calendar'!$G$4)),"")</f>
        <v/>
      </c>
      <c r="K202" s="27" t="str">
        <f>IFERROR(IF(raw[[#This Row],[Required hrs]]="","",raw[[#This Row],[Total day hrs]]-SUMIF(raw[Date],raw[[#This Row],[Date]],raw[Required hrs])),"")</f>
        <v/>
      </c>
      <c r="L202" s="26" t="str">
        <f>IFERROR(IF(raw[[#This Row],[Date]]="","","W"&amp;WEEKNUM(raw[[#This Row],[Date]],1)),"")</f>
        <v/>
      </c>
      <c r="M202" s="29" t="str">
        <f>IFERROR(IF(raw[[#This Row],[Date]]="","",VLOOKUP(MONTH(raw[[#This Row],[Date]]),Sheet1!B:C,2,0)),"")</f>
        <v/>
      </c>
      <c r="N202" s="82">
        <f>IF(raw[[#This Row],[Date]]="",0,1)</f>
        <v>0</v>
      </c>
    </row>
    <row r="203" spans="1:14" x14ac:dyDescent="0.3">
      <c r="A203" s="18"/>
      <c r="B203" s="19"/>
      <c r="C203" s="19"/>
      <c r="D203" s="19"/>
      <c r="E203" s="19"/>
      <c r="F203" s="20"/>
      <c r="G203" s="20"/>
      <c r="H203" s="27" t="str">
        <f>IFERROR(IF(OR(raw[[#This Row],[Ending Time]]="",raw[[#This Row],[Starting Time]]=""),"",IF((raw[[#This Row],[Ending Time]]-raw[[#This Row],[Starting Time]])*24&lt;0,24+(((raw[[#This Row],[Ending Time]]-raw[[#This Row],[Starting Time]])*24)),(raw[[#This Row],[Ending Time]]-raw[[#This Row],[Starting Time]])*24)),"")</f>
        <v/>
      </c>
      <c r="I203" s="25" t="str">
        <f>IFERROR(IF(raw[[#This Row],[Date]]="","",TEXT(raw[[#This Row],[Date]],"dddd")),"")</f>
        <v/>
      </c>
      <c r="J203" s="27" t="str">
        <f>IFERROR(IF(raw[[#This Row],[Day]]="","",IF(OR(raw[[#This Row],[Day]]='Workload Calendar'!$E$4,raw[[#This Row],[Day]]='Workload Calendar'!$F$4),'Workload Calendar'!$H$4,'Workload Calendar'!$G$4)),"")</f>
        <v/>
      </c>
      <c r="K203" s="27" t="str">
        <f>IFERROR(IF(raw[[#This Row],[Required hrs]]="","",raw[[#This Row],[Total day hrs]]-SUMIF(raw[Date],raw[[#This Row],[Date]],raw[Required hrs])),"")</f>
        <v/>
      </c>
      <c r="L203" s="26" t="str">
        <f>IFERROR(IF(raw[[#This Row],[Date]]="","","W"&amp;WEEKNUM(raw[[#This Row],[Date]],1)),"")</f>
        <v/>
      </c>
      <c r="M203" s="29" t="str">
        <f>IFERROR(IF(raw[[#This Row],[Date]]="","",VLOOKUP(MONTH(raw[[#This Row],[Date]]),Sheet1!B:C,2,0)),"")</f>
        <v/>
      </c>
      <c r="N203" s="82">
        <f>IF(raw[[#This Row],[Date]]="",0,1)</f>
        <v>0</v>
      </c>
    </row>
    <row r="204" spans="1:14" x14ac:dyDescent="0.3">
      <c r="A204" s="18"/>
      <c r="B204" s="19"/>
      <c r="C204" s="19"/>
      <c r="D204" s="19"/>
      <c r="E204" s="19"/>
      <c r="F204" s="20"/>
      <c r="G204" s="20"/>
      <c r="H204" s="27" t="str">
        <f>IFERROR(IF(OR(raw[[#This Row],[Ending Time]]="",raw[[#This Row],[Starting Time]]=""),"",IF((raw[[#This Row],[Ending Time]]-raw[[#This Row],[Starting Time]])*24&lt;0,24+(((raw[[#This Row],[Ending Time]]-raw[[#This Row],[Starting Time]])*24)),(raw[[#This Row],[Ending Time]]-raw[[#This Row],[Starting Time]])*24)),"")</f>
        <v/>
      </c>
      <c r="I204" s="25" t="str">
        <f>IFERROR(IF(raw[[#This Row],[Date]]="","",TEXT(raw[[#This Row],[Date]],"dddd")),"")</f>
        <v/>
      </c>
      <c r="J204" s="27" t="str">
        <f>IFERROR(IF(raw[[#This Row],[Day]]="","",IF(OR(raw[[#This Row],[Day]]='Workload Calendar'!$E$4,raw[[#This Row],[Day]]='Workload Calendar'!$F$4),'Workload Calendar'!$H$4,'Workload Calendar'!$G$4)),"")</f>
        <v/>
      </c>
      <c r="K204" s="27" t="str">
        <f>IFERROR(IF(raw[[#This Row],[Required hrs]]="","",raw[[#This Row],[Total day hrs]]-SUMIF(raw[Date],raw[[#This Row],[Date]],raw[Required hrs])),"")</f>
        <v/>
      </c>
      <c r="L204" s="26" t="str">
        <f>IFERROR(IF(raw[[#This Row],[Date]]="","","W"&amp;WEEKNUM(raw[[#This Row],[Date]],1)),"")</f>
        <v/>
      </c>
      <c r="M204" s="29" t="str">
        <f>IFERROR(IF(raw[[#This Row],[Date]]="","",VLOOKUP(MONTH(raw[[#This Row],[Date]]),Sheet1!B:C,2,0)),"")</f>
        <v/>
      </c>
      <c r="N204" s="82">
        <f>IF(raw[[#This Row],[Date]]="",0,1)</f>
        <v>0</v>
      </c>
    </row>
    <row r="205" spans="1:14" x14ac:dyDescent="0.3">
      <c r="A205" s="18"/>
      <c r="B205" s="19"/>
      <c r="C205" s="19"/>
      <c r="D205" s="19"/>
      <c r="E205" s="19"/>
      <c r="F205" s="20"/>
      <c r="G205" s="20"/>
      <c r="H205" s="27" t="str">
        <f>IFERROR(IF(OR(raw[[#This Row],[Ending Time]]="",raw[[#This Row],[Starting Time]]=""),"",IF((raw[[#This Row],[Ending Time]]-raw[[#This Row],[Starting Time]])*24&lt;0,24+(((raw[[#This Row],[Ending Time]]-raw[[#This Row],[Starting Time]])*24)),(raw[[#This Row],[Ending Time]]-raw[[#This Row],[Starting Time]])*24)),"")</f>
        <v/>
      </c>
      <c r="I205" s="25" t="str">
        <f>IFERROR(IF(raw[[#This Row],[Date]]="","",TEXT(raw[[#This Row],[Date]],"dddd")),"")</f>
        <v/>
      </c>
      <c r="J205" s="27" t="str">
        <f>IFERROR(IF(raw[[#This Row],[Day]]="","",IF(OR(raw[[#This Row],[Day]]='Workload Calendar'!$E$4,raw[[#This Row],[Day]]='Workload Calendar'!$F$4),'Workload Calendar'!$H$4,'Workload Calendar'!$G$4)),"")</f>
        <v/>
      </c>
      <c r="K205" s="27" t="str">
        <f>IFERROR(IF(raw[[#This Row],[Required hrs]]="","",raw[[#This Row],[Total day hrs]]-SUMIF(raw[Date],raw[[#This Row],[Date]],raw[Required hrs])),"")</f>
        <v/>
      </c>
      <c r="L205" s="26" t="str">
        <f>IFERROR(IF(raw[[#This Row],[Date]]="","","W"&amp;WEEKNUM(raw[[#This Row],[Date]],1)),"")</f>
        <v/>
      </c>
      <c r="M205" s="29" t="str">
        <f>IFERROR(IF(raw[[#This Row],[Date]]="","",VLOOKUP(MONTH(raw[[#This Row],[Date]]),Sheet1!B:C,2,0)),"")</f>
        <v/>
      </c>
      <c r="N205" s="82">
        <f>IF(raw[[#This Row],[Date]]="",0,1)</f>
        <v>0</v>
      </c>
    </row>
    <row r="206" spans="1:14" x14ac:dyDescent="0.3">
      <c r="A206" s="18"/>
      <c r="B206" s="19"/>
      <c r="C206" s="19"/>
      <c r="D206" s="19"/>
      <c r="E206" s="19"/>
      <c r="F206" s="20"/>
      <c r="G206" s="20"/>
      <c r="H206" s="27" t="str">
        <f>IFERROR(IF(OR(raw[[#This Row],[Ending Time]]="",raw[[#This Row],[Starting Time]]=""),"",IF((raw[[#This Row],[Ending Time]]-raw[[#This Row],[Starting Time]])*24&lt;0,24+(((raw[[#This Row],[Ending Time]]-raw[[#This Row],[Starting Time]])*24)),(raw[[#This Row],[Ending Time]]-raw[[#This Row],[Starting Time]])*24)),"")</f>
        <v/>
      </c>
      <c r="I206" s="25" t="str">
        <f>IFERROR(IF(raw[[#This Row],[Date]]="","",TEXT(raw[[#This Row],[Date]],"dddd")),"")</f>
        <v/>
      </c>
      <c r="J206" s="27" t="str">
        <f>IFERROR(IF(raw[[#This Row],[Day]]="","",IF(OR(raw[[#This Row],[Day]]='Workload Calendar'!$E$4,raw[[#This Row],[Day]]='Workload Calendar'!$F$4),'Workload Calendar'!$H$4,'Workload Calendar'!$G$4)),"")</f>
        <v/>
      </c>
      <c r="K206" s="27" t="str">
        <f>IFERROR(IF(raw[[#This Row],[Required hrs]]="","",raw[[#This Row],[Total day hrs]]-SUMIF(raw[Date],raw[[#This Row],[Date]],raw[Required hrs])),"")</f>
        <v/>
      </c>
      <c r="L206" s="26" t="str">
        <f>IFERROR(IF(raw[[#This Row],[Date]]="","","W"&amp;WEEKNUM(raw[[#This Row],[Date]],1)),"")</f>
        <v/>
      </c>
      <c r="M206" s="29" t="str">
        <f>IFERROR(IF(raw[[#This Row],[Date]]="","",VLOOKUP(MONTH(raw[[#This Row],[Date]]),Sheet1!B:C,2,0)),"")</f>
        <v/>
      </c>
      <c r="N206" s="82">
        <f>IF(raw[[#This Row],[Date]]="",0,1)</f>
        <v>0</v>
      </c>
    </row>
    <row r="207" spans="1:14" x14ac:dyDescent="0.3">
      <c r="A207" s="18"/>
      <c r="B207" s="19"/>
      <c r="C207" s="19"/>
      <c r="D207" s="19"/>
      <c r="E207" s="19"/>
      <c r="F207" s="20"/>
      <c r="G207" s="20"/>
      <c r="H207" s="27" t="str">
        <f>IFERROR(IF(OR(raw[[#This Row],[Ending Time]]="",raw[[#This Row],[Starting Time]]=""),"",IF((raw[[#This Row],[Ending Time]]-raw[[#This Row],[Starting Time]])*24&lt;0,24+(((raw[[#This Row],[Ending Time]]-raw[[#This Row],[Starting Time]])*24)),(raw[[#This Row],[Ending Time]]-raw[[#This Row],[Starting Time]])*24)),"")</f>
        <v/>
      </c>
      <c r="I207" s="25" t="str">
        <f>IFERROR(IF(raw[[#This Row],[Date]]="","",TEXT(raw[[#This Row],[Date]],"dddd")),"")</f>
        <v/>
      </c>
      <c r="J207" s="27" t="str">
        <f>IFERROR(IF(raw[[#This Row],[Day]]="","",IF(OR(raw[[#This Row],[Day]]='Workload Calendar'!$E$4,raw[[#This Row],[Day]]='Workload Calendar'!$F$4),'Workload Calendar'!$H$4,'Workload Calendar'!$G$4)),"")</f>
        <v/>
      </c>
      <c r="K207" s="27" t="str">
        <f>IFERROR(IF(raw[[#This Row],[Required hrs]]="","",raw[[#This Row],[Total day hrs]]-SUMIF(raw[Date],raw[[#This Row],[Date]],raw[Required hrs])),"")</f>
        <v/>
      </c>
      <c r="L207" s="26" t="str">
        <f>IFERROR(IF(raw[[#This Row],[Date]]="","","W"&amp;WEEKNUM(raw[[#This Row],[Date]],1)),"")</f>
        <v/>
      </c>
      <c r="M207" s="29" t="str">
        <f>IFERROR(IF(raw[[#This Row],[Date]]="","",VLOOKUP(MONTH(raw[[#This Row],[Date]]),Sheet1!B:C,2,0)),"")</f>
        <v/>
      </c>
      <c r="N207" s="82">
        <f>IF(raw[[#This Row],[Date]]="",0,1)</f>
        <v>0</v>
      </c>
    </row>
    <row r="208" spans="1:14" x14ac:dyDescent="0.3">
      <c r="A208" s="18"/>
      <c r="B208" s="19"/>
      <c r="C208" s="19"/>
      <c r="D208" s="19"/>
      <c r="E208" s="19"/>
      <c r="F208" s="20"/>
      <c r="G208" s="20"/>
      <c r="H208" s="27" t="str">
        <f>IFERROR(IF(OR(raw[[#This Row],[Ending Time]]="",raw[[#This Row],[Starting Time]]=""),"",IF((raw[[#This Row],[Ending Time]]-raw[[#This Row],[Starting Time]])*24&lt;0,24+(((raw[[#This Row],[Ending Time]]-raw[[#This Row],[Starting Time]])*24)),(raw[[#This Row],[Ending Time]]-raw[[#This Row],[Starting Time]])*24)),"")</f>
        <v/>
      </c>
      <c r="I208" s="25" t="str">
        <f>IFERROR(IF(raw[[#This Row],[Date]]="","",TEXT(raw[[#This Row],[Date]],"dddd")),"")</f>
        <v/>
      </c>
      <c r="J208" s="27" t="str">
        <f>IFERROR(IF(raw[[#This Row],[Day]]="","",IF(OR(raw[[#This Row],[Day]]='Workload Calendar'!$E$4,raw[[#This Row],[Day]]='Workload Calendar'!$F$4),'Workload Calendar'!$H$4,'Workload Calendar'!$G$4)),"")</f>
        <v/>
      </c>
      <c r="K208" s="27" t="str">
        <f>IFERROR(IF(raw[[#This Row],[Required hrs]]="","",raw[[#This Row],[Total day hrs]]-SUMIF(raw[Date],raw[[#This Row],[Date]],raw[Required hrs])),"")</f>
        <v/>
      </c>
      <c r="L208" s="26" t="str">
        <f>IFERROR(IF(raw[[#This Row],[Date]]="","","W"&amp;WEEKNUM(raw[[#This Row],[Date]],1)),"")</f>
        <v/>
      </c>
      <c r="M208" s="29" t="str">
        <f>IFERROR(IF(raw[[#This Row],[Date]]="","",VLOOKUP(MONTH(raw[[#This Row],[Date]]),Sheet1!B:C,2,0)),"")</f>
        <v/>
      </c>
      <c r="N208" s="82">
        <f>IF(raw[[#This Row],[Date]]="",0,1)</f>
        <v>0</v>
      </c>
    </row>
    <row r="209" spans="1:14" x14ac:dyDescent="0.3">
      <c r="A209" s="18"/>
      <c r="B209" s="19"/>
      <c r="C209" s="19"/>
      <c r="D209" s="19"/>
      <c r="E209" s="19"/>
      <c r="F209" s="20"/>
      <c r="G209" s="20"/>
      <c r="H209" s="27" t="str">
        <f>IFERROR(IF(OR(raw[[#This Row],[Ending Time]]="",raw[[#This Row],[Starting Time]]=""),"",IF((raw[[#This Row],[Ending Time]]-raw[[#This Row],[Starting Time]])*24&lt;0,24+(((raw[[#This Row],[Ending Time]]-raw[[#This Row],[Starting Time]])*24)),(raw[[#This Row],[Ending Time]]-raw[[#This Row],[Starting Time]])*24)),"")</f>
        <v/>
      </c>
      <c r="I209" s="25" t="str">
        <f>IFERROR(IF(raw[[#This Row],[Date]]="","",TEXT(raw[[#This Row],[Date]],"dddd")),"")</f>
        <v/>
      </c>
      <c r="J209" s="27" t="str">
        <f>IFERROR(IF(raw[[#This Row],[Day]]="","",IF(OR(raw[[#This Row],[Day]]='Workload Calendar'!$E$4,raw[[#This Row],[Day]]='Workload Calendar'!$F$4),'Workload Calendar'!$H$4,'Workload Calendar'!$G$4)),"")</f>
        <v/>
      </c>
      <c r="K209" s="27" t="str">
        <f>IFERROR(IF(raw[[#This Row],[Required hrs]]="","",raw[[#This Row],[Total day hrs]]-SUMIF(raw[Date],raw[[#This Row],[Date]],raw[Required hrs])),"")</f>
        <v/>
      </c>
      <c r="L209" s="26" t="str">
        <f>IFERROR(IF(raw[[#This Row],[Date]]="","","W"&amp;WEEKNUM(raw[[#This Row],[Date]],1)),"")</f>
        <v/>
      </c>
      <c r="M209" s="29" t="str">
        <f>IFERROR(IF(raw[[#This Row],[Date]]="","",VLOOKUP(MONTH(raw[[#This Row],[Date]]),Sheet1!B:C,2,0)),"")</f>
        <v/>
      </c>
      <c r="N209" s="82">
        <f>IF(raw[[#This Row],[Date]]="",0,1)</f>
        <v>0</v>
      </c>
    </row>
    <row r="210" spans="1:14" x14ac:dyDescent="0.3">
      <c r="A210" s="18"/>
      <c r="B210" s="19"/>
      <c r="C210" s="19"/>
      <c r="D210" s="19"/>
      <c r="E210" s="19"/>
      <c r="F210" s="20"/>
      <c r="G210" s="20"/>
      <c r="H210" s="27" t="str">
        <f>IFERROR(IF(OR(raw[[#This Row],[Ending Time]]="",raw[[#This Row],[Starting Time]]=""),"",IF((raw[[#This Row],[Ending Time]]-raw[[#This Row],[Starting Time]])*24&lt;0,24+(((raw[[#This Row],[Ending Time]]-raw[[#This Row],[Starting Time]])*24)),(raw[[#This Row],[Ending Time]]-raw[[#This Row],[Starting Time]])*24)),"")</f>
        <v/>
      </c>
      <c r="I210" s="25" t="str">
        <f>IFERROR(IF(raw[[#This Row],[Date]]="","",TEXT(raw[[#This Row],[Date]],"dddd")),"")</f>
        <v/>
      </c>
      <c r="J210" s="27" t="str">
        <f>IFERROR(IF(raw[[#This Row],[Day]]="","",IF(OR(raw[[#This Row],[Day]]='Workload Calendar'!$E$4,raw[[#This Row],[Day]]='Workload Calendar'!$F$4),'Workload Calendar'!$H$4,'Workload Calendar'!$G$4)),"")</f>
        <v/>
      </c>
      <c r="K210" s="27" t="str">
        <f>IFERROR(IF(raw[[#This Row],[Required hrs]]="","",raw[[#This Row],[Total day hrs]]-SUMIF(raw[Date],raw[[#This Row],[Date]],raw[Required hrs])),"")</f>
        <v/>
      </c>
      <c r="L210" s="26" t="str">
        <f>IFERROR(IF(raw[[#This Row],[Date]]="","","W"&amp;WEEKNUM(raw[[#This Row],[Date]],1)),"")</f>
        <v/>
      </c>
      <c r="M210" s="29" t="str">
        <f>IFERROR(IF(raw[[#This Row],[Date]]="","",VLOOKUP(MONTH(raw[[#This Row],[Date]]),Sheet1!B:C,2,0)),"")</f>
        <v/>
      </c>
      <c r="N210" s="82">
        <f>IF(raw[[#This Row],[Date]]="",0,1)</f>
        <v>0</v>
      </c>
    </row>
    <row r="211" spans="1:14" x14ac:dyDescent="0.3">
      <c r="A211" s="18"/>
      <c r="B211" s="19"/>
      <c r="C211" s="19"/>
      <c r="D211" s="19"/>
      <c r="E211" s="19"/>
      <c r="F211" s="20"/>
      <c r="G211" s="20"/>
      <c r="H211" s="27" t="str">
        <f>IFERROR(IF(OR(raw[[#This Row],[Ending Time]]="",raw[[#This Row],[Starting Time]]=""),"",IF((raw[[#This Row],[Ending Time]]-raw[[#This Row],[Starting Time]])*24&lt;0,24+(((raw[[#This Row],[Ending Time]]-raw[[#This Row],[Starting Time]])*24)),(raw[[#This Row],[Ending Time]]-raw[[#This Row],[Starting Time]])*24)),"")</f>
        <v/>
      </c>
      <c r="I211" s="25" t="str">
        <f>IFERROR(IF(raw[[#This Row],[Date]]="","",TEXT(raw[[#This Row],[Date]],"dddd")),"")</f>
        <v/>
      </c>
      <c r="J211" s="27" t="str">
        <f>IFERROR(IF(raw[[#This Row],[Day]]="","",IF(OR(raw[[#This Row],[Day]]='Workload Calendar'!$E$4,raw[[#This Row],[Day]]='Workload Calendar'!$F$4),'Workload Calendar'!$H$4,'Workload Calendar'!$G$4)),"")</f>
        <v/>
      </c>
      <c r="K211" s="27" t="str">
        <f>IFERROR(IF(raw[[#This Row],[Required hrs]]="","",raw[[#This Row],[Total day hrs]]-SUMIF(raw[Date],raw[[#This Row],[Date]],raw[Required hrs])),"")</f>
        <v/>
      </c>
      <c r="L211" s="26" t="str">
        <f>IFERROR(IF(raw[[#This Row],[Date]]="","","W"&amp;WEEKNUM(raw[[#This Row],[Date]],1)),"")</f>
        <v/>
      </c>
      <c r="M211" s="29" t="str">
        <f>IFERROR(IF(raw[[#This Row],[Date]]="","",VLOOKUP(MONTH(raw[[#This Row],[Date]]),Sheet1!B:C,2,0)),"")</f>
        <v/>
      </c>
      <c r="N211" s="82">
        <f>IF(raw[[#This Row],[Date]]="",0,1)</f>
        <v>0</v>
      </c>
    </row>
    <row r="212" spans="1:14" x14ac:dyDescent="0.3">
      <c r="A212" s="18"/>
      <c r="B212" s="19"/>
      <c r="C212" s="19"/>
      <c r="D212" s="19"/>
      <c r="E212" s="19"/>
      <c r="F212" s="20"/>
      <c r="G212" s="20"/>
      <c r="H212" s="27" t="str">
        <f>IFERROR(IF(OR(raw[[#This Row],[Ending Time]]="",raw[[#This Row],[Starting Time]]=""),"",IF((raw[[#This Row],[Ending Time]]-raw[[#This Row],[Starting Time]])*24&lt;0,24+(((raw[[#This Row],[Ending Time]]-raw[[#This Row],[Starting Time]])*24)),(raw[[#This Row],[Ending Time]]-raw[[#This Row],[Starting Time]])*24)),"")</f>
        <v/>
      </c>
      <c r="I212" s="25" t="str">
        <f>IFERROR(IF(raw[[#This Row],[Date]]="","",TEXT(raw[[#This Row],[Date]],"dddd")),"")</f>
        <v/>
      </c>
      <c r="J212" s="27" t="str">
        <f>IFERROR(IF(raw[[#This Row],[Day]]="","",IF(OR(raw[[#This Row],[Day]]='Workload Calendar'!$E$4,raw[[#This Row],[Day]]='Workload Calendar'!$F$4),'Workload Calendar'!$H$4,'Workload Calendar'!$G$4)),"")</f>
        <v/>
      </c>
      <c r="K212" s="27" t="str">
        <f>IFERROR(IF(raw[[#This Row],[Required hrs]]="","",raw[[#This Row],[Total day hrs]]-SUMIF(raw[Date],raw[[#This Row],[Date]],raw[Required hrs])),"")</f>
        <v/>
      </c>
      <c r="L212" s="26" t="str">
        <f>IFERROR(IF(raw[[#This Row],[Date]]="","","W"&amp;WEEKNUM(raw[[#This Row],[Date]],1)),"")</f>
        <v/>
      </c>
      <c r="M212" s="29" t="str">
        <f>IFERROR(IF(raw[[#This Row],[Date]]="","",VLOOKUP(MONTH(raw[[#This Row],[Date]]),Sheet1!B:C,2,0)),"")</f>
        <v/>
      </c>
      <c r="N212" s="82">
        <f>IF(raw[[#This Row],[Date]]="",0,1)</f>
        <v>0</v>
      </c>
    </row>
    <row r="213" spans="1:14" x14ac:dyDescent="0.3">
      <c r="A213" s="18"/>
      <c r="B213" s="19"/>
      <c r="C213" s="19"/>
      <c r="D213" s="19"/>
      <c r="E213" s="19"/>
      <c r="F213" s="20"/>
      <c r="G213" s="20"/>
      <c r="H213" s="27" t="str">
        <f>IFERROR(IF(OR(raw[[#This Row],[Ending Time]]="",raw[[#This Row],[Starting Time]]=""),"",IF((raw[[#This Row],[Ending Time]]-raw[[#This Row],[Starting Time]])*24&lt;0,24+(((raw[[#This Row],[Ending Time]]-raw[[#This Row],[Starting Time]])*24)),(raw[[#This Row],[Ending Time]]-raw[[#This Row],[Starting Time]])*24)),"")</f>
        <v/>
      </c>
      <c r="I213" s="25" t="str">
        <f>IFERROR(IF(raw[[#This Row],[Date]]="","",TEXT(raw[[#This Row],[Date]],"dddd")),"")</f>
        <v/>
      </c>
      <c r="J213" s="27" t="str">
        <f>IFERROR(IF(raw[[#This Row],[Day]]="","",IF(OR(raw[[#This Row],[Day]]='Workload Calendar'!$E$4,raw[[#This Row],[Day]]='Workload Calendar'!$F$4),'Workload Calendar'!$H$4,'Workload Calendar'!$G$4)),"")</f>
        <v/>
      </c>
      <c r="K213" s="27" t="str">
        <f>IFERROR(IF(raw[[#This Row],[Required hrs]]="","",raw[[#This Row],[Total day hrs]]-SUMIF(raw[Date],raw[[#This Row],[Date]],raw[Required hrs])),"")</f>
        <v/>
      </c>
      <c r="L213" s="26" t="str">
        <f>IFERROR(IF(raw[[#This Row],[Date]]="","","W"&amp;WEEKNUM(raw[[#This Row],[Date]],1)),"")</f>
        <v/>
      </c>
      <c r="M213" s="29" t="str">
        <f>IFERROR(IF(raw[[#This Row],[Date]]="","",VLOOKUP(MONTH(raw[[#This Row],[Date]]),Sheet1!B:C,2,0)),"")</f>
        <v/>
      </c>
      <c r="N213" s="82">
        <f>IF(raw[[#This Row],[Date]]="",0,1)</f>
        <v>0</v>
      </c>
    </row>
    <row r="214" spans="1:14" x14ac:dyDescent="0.3">
      <c r="A214" s="18"/>
      <c r="B214" s="19"/>
      <c r="C214" s="19"/>
      <c r="D214" s="19"/>
      <c r="E214" s="19"/>
      <c r="F214" s="20"/>
      <c r="G214" s="20"/>
      <c r="H214" s="27" t="str">
        <f>IFERROR(IF(OR(raw[[#This Row],[Ending Time]]="",raw[[#This Row],[Starting Time]]=""),"",IF((raw[[#This Row],[Ending Time]]-raw[[#This Row],[Starting Time]])*24&lt;0,24+(((raw[[#This Row],[Ending Time]]-raw[[#This Row],[Starting Time]])*24)),(raw[[#This Row],[Ending Time]]-raw[[#This Row],[Starting Time]])*24)),"")</f>
        <v/>
      </c>
      <c r="I214" s="25" t="str">
        <f>IFERROR(IF(raw[[#This Row],[Date]]="","",TEXT(raw[[#This Row],[Date]],"dddd")),"")</f>
        <v/>
      </c>
      <c r="J214" s="27" t="str">
        <f>IFERROR(IF(raw[[#This Row],[Day]]="","",IF(OR(raw[[#This Row],[Day]]='Workload Calendar'!$E$4,raw[[#This Row],[Day]]='Workload Calendar'!$F$4),'Workload Calendar'!$H$4,'Workload Calendar'!$G$4)),"")</f>
        <v/>
      </c>
      <c r="K214" s="27" t="str">
        <f>IFERROR(IF(raw[[#This Row],[Required hrs]]="","",raw[[#This Row],[Total day hrs]]-SUMIF(raw[Date],raw[[#This Row],[Date]],raw[Required hrs])),"")</f>
        <v/>
      </c>
      <c r="L214" s="26" t="str">
        <f>IFERROR(IF(raw[[#This Row],[Date]]="","","W"&amp;WEEKNUM(raw[[#This Row],[Date]],1)),"")</f>
        <v/>
      </c>
      <c r="M214" s="29" t="str">
        <f>IFERROR(IF(raw[[#This Row],[Date]]="","",VLOOKUP(MONTH(raw[[#This Row],[Date]]),Sheet1!B:C,2,0)),"")</f>
        <v/>
      </c>
      <c r="N214" s="82">
        <f>IF(raw[[#This Row],[Date]]="",0,1)</f>
        <v>0</v>
      </c>
    </row>
    <row r="215" spans="1:14" x14ac:dyDescent="0.3">
      <c r="A215" s="18"/>
      <c r="B215" s="19"/>
      <c r="C215" s="19"/>
      <c r="D215" s="19"/>
      <c r="E215" s="19"/>
      <c r="F215" s="20"/>
      <c r="G215" s="20"/>
      <c r="H215" s="27" t="str">
        <f>IFERROR(IF(OR(raw[[#This Row],[Ending Time]]="",raw[[#This Row],[Starting Time]]=""),"",IF((raw[[#This Row],[Ending Time]]-raw[[#This Row],[Starting Time]])*24&lt;0,24+(((raw[[#This Row],[Ending Time]]-raw[[#This Row],[Starting Time]])*24)),(raw[[#This Row],[Ending Time]]-raw[[#This Row],[Starting Time]])*24)),"")</f>
        <v/>
      </c>
      <c r="I215" s="25" t="str">
        <f>IFERROR(IF(raw[[#This Row],[Date]]="","",TEXT(raw[[#This Row],[Date]],"dddd")),"")</f>
        <v/>
      </c>
      <c r="J215" s="27" t="str">
        <f>IFERROR(IF(raw[[#This Row],[Day]]="","",IF(OR(raw[[#This Row],[Day]]='Workload Calendar'!$E$4,raw[[#This Row],[Day]]='Workload Calendar'!$F$4),'Workload Calendar'!$H$4,'Workload Calendar'!$G$4)),"")</f>
        <v/>
      </c>
      <c r="K215" s="27" t="str">
        <f>IFERROR(IF(raw[[#This Row],[Required hrs]]="","",raw[[#This Row],[Total day hrs]]-SUMIF(raw[Date],raw[[#This Row],[Date]],raw[Required hrs])),"")</f>
        <v/>
      </c>
      <c r="L215" s="26" t="str">
        <f>IFERROR(IF(raw[[#This Row],[Date]]="","","W"&amp;WEEKNUM(raw[[#This Row],[Date]],1)),"")</f>
        <v/>
      </c>
      <c r="M215" s="29" t="str">
        <f>IFERROR(IF(raw[[#This Row],[Date]]="","",VLOOKUP(MONTH(raw[[#This Row],[Date]]),Sheet1!B:C,2,0)),"")</f>
        <v/>
      </c>
      <c r="N215" s="82">
        <f>IF(raw[[#This Row],[Date]]="",0,1)</f>
        <v>0</v>
      </c>
    </row>
    <row r="216" spans="1:14" x14ac:dyDescent="0.3">
      <c r="A216" s="18"/>
      <c r="B216" s="19"/>
      <c r="C216" s="19"/>
      <c r="D216" s="19"/>
      <c r="E216" s="19"/>
      <c r="F216" s="20"/>
      <c r="G216" s="20"/>
      <c r="H216" s="27" t="str">
        <f>IFERROR(IF(OR(raw[[#This Row],[Ending Time]]="",raw[[#This Row],[Starting Time]]=""),"",IF((raw[[#This Row],[Ending Time]]-raw[[#This Row],[Starting Time]])*24&lt;0,24+(((raw[[#This Row],[Ending Time]]-raw[[#This Row],[Starting Time]])*24)),(raw[[#This Row],[Ending Time]]-raw[[#This Row],[Starting Time]])*24)),"")</f>
        <v/>
      </c>
      <c r="I216" s="25" t="str">
        <f>IFERROR(IF(raw[[#This Row],[Date]]="","",TEXT(raw[[#This Row],[Date]],"dddd")),"")</f>
        <v/>
      </c>
      <c r="J216" s="27" t="str">
        <f>IFERROR(IF(raw[[#This Row],[Day]]="","",IF(OR(raw[[#This Row],[Day]]='Workload Calendar'!$E$4,raw[[#This Row],[Day]]='Workload Calendar'!$F$4),'Workload Calendar'!$H$4,'Workload Calendar'!$G$4)),"")</f>
        <v/>
      </c>
      <c r="K216" s="27" t="str">
        <f>IFERROR(IF(raw[[#This Row],[Required hrs]]="","",raw[[#This Row],[Total day hrs]]-SUMIF(raw[Date],raw[[#This Row],[Date]],raw[Required hrs])),"")</f>
        <v/>
      </c>
      <c r="L216" s="26" t="str">
        <f>IFERROR(IF(raw[[#This Row],[Date]]="","","W"&amp;WEEKNUM(raw[[#This Row],[Date]],1)),"")</f>
        <v/>
      </c>
      <c r="M216" s="29" t="str">
        <f>IFERROR(IF(raw[[#This Row],[Date]]="","",VLOOKUP(MONTH(raw[[#This Row],[Date]]),Sheet1!B:C,2,0)),"")</f>
        <v/>
      </c>
      <c r="N216" s="82">
        <f>IF(raw[[#This Row],[Date]]="",0,1)</f>
        <v>0</v>
      </c>
    </row>
    <row r="217" spans="1:14" x14ac:dyDescent="0.3">
      <c r="A217" s="18"/>
      <c r="B217" s="19"/>
      <c r="C217" s="19"/>
      <c r="D217" s="19"/>
      <c r="E217" s="19"/>
      <c r="F217" s="20"/>
      <c r="G217" s="20"/>
      <c r="H217" s="27" t="str">
        <f>IFERROR(IF(OR(raw[[#This Row],[Ending Time]]="",raw[[#This Row],[Starting Time]]=""),"",IF((raw[[#This Row],[Ending Time]]-raw[[#This Row],[Starting Time]])*24&lt;0,24+(((raw[[#This Row],[Ending Time]]-raw[[#This Row],[Starting Time]])*24)),(raw[[#This Row],[Ending Time]]-raw[[#This Row],[Starting Time]])*24)),"")</f>
        <v/>
      </c>
      <c r="I217" s="25" t="str">
        <f>IFERROR(IF(raw[[#This Row],[Date]]="","",TEXT(raw[[#This Row],[Date]],"dddd")),"")</f>
        <v/>
      </c>
      <c r="J217" s="27" t="str">
        <f>IFERROR(IF(raw[[#This Row],[Day]]="","",IF(OR(raw[[#This Row],[Day]]='Workload Calendar'!$E$4,raw[[#This Row],[Day]]='Workload Calendar'!$F$4),'Workload Calendar'!$H$4,'Workload Calendar'!$G$4)),"")</f>
        <v/>
      </c>
      <c r="K217" s="27" t="str">
        <f>IFERROR(IF(raw[[#This Row],[Required hrs]]="","",raw[[#This Row],[Total day hrs]]-SUMIF(raw[Date],raw[[#This Row],[Date]],raw[Required hrs])),"")</f>
        <v/>
      </c>
      <c r="L217" s="26" t="str">
        <f>IFERROR(IF(raw[[#This Row],[Date]]="","","W"&amp;WEEKNUM(raw[[#This Row],[Date]],1)),"")</f>
        <v/>
      </c>
      <c r="M217" s="29" t="str">
        <f>IFERROR(IF(raw[[#This Row],[Date]]="","",VLOOKUP(MONTH(raw[[#This Row],[Date]]),Sheet1!B:C,2,0)),"")</f>
        <v/>
      </c>
      <c r="N217" s="82">
        <f>IF(raw[[#This Row],[Date]]="",0,1)</f>
        <v>0</v>
      </c>
    </row>
    <row r="218" spans="1:14" x14ac:dyDescent="0.3">
      <c r="A218" s="18"/>
      <c r="B218" s="19"/>
      <c r="C218" s="19"/>
      <c r="D218" s="19"/>
      <c r="E218" s="19"/>
      <c r="F218" s="20"/>
      <c r="G218" s="20"/>
      <c r="H218" s="27" t="str">
        <f>IFERROR(IF(OR(raw[[#This Row],[Ending Time]]="",raw[[#This Row],[Starting Time]]=""),"",IF((raw[[#This Row],[Ending Time]]-raw[[#This Row],[Starting Time]])*24&lt;0,24+(((raw[[#This Row],[Ending Time]]-raw[[#This Row],[Starting Time]])*24)),(raw[[#This Row],[Ending Time]]-raw[[#This Row],[Starting Time]])*24)),"")</f>
        <v/>
      </c>
      <c r="I218" s="25" t="str">
        <f>IFERROR(IF(raw[[#This Row],[Date]]="","",TEXT(raw[[#This Row],[Date]],"dddd")),"")</f>
        <v/>
      </c>
      <c r="J218" s="27" t="str">
        <f>IFERROR(IF(raw[[#This Row],[Day]]="","",IF(OR(raw[[#This Row],[Day]]='Workload Calendar'!$E$4,raw[[#This Row],[Day]]='Workload Calendar'!$F$4),'Workload Calendar'!$H$4,'Workload Calendar'!$G$4)),"")</f>
        <v/>
      </c>
      <c r="K218" s="27" t="str">
        <f>IFERROR(IF(raw[[#This Row],[Required hrs]]="","",raw[[#This Row],[Total day hrs]]-SUMIF(raw[Date],raw[[#This Row],[Date]],raw[Required hrs])),"")</f>
        <v/>
      </c>
      <c r="L218" s="26" t="str">
        <f>IFERROR(IF(raw[[#This Row],[Date]]="","","W"&amp;WEEKNUM(raw[[#This Row],[Date]],1)),"")</f>
        <v/>
      </c>
      <c r="M218" s="29" t="str">
        <f>IFERROR(IF(raw[[#This Row],[Date]]="","",VLOOKUP(MONTH(raw[[#This Row],[Date]]),Sheet1!B:C,2,0)),"")</f>
        <v/>
      </c>
      <c r="N218" s="82">
        <f>IF(raw[[#This Row],[Date]]="",0,1)</f>
        <v>0</v>
      </c>
    </row>
    <row r="219" spans="1:14" x14ac:dyDescent="0.3">
      <c r="A219" s="18"/>
      <c r="B219" s="19"/>
      <c r="C219" s="19"/>
      <c r="D219" s="19"/>
      <c r="E219" s="19"/>
      <c r="F219" s="20"/>
      <c r="G219" s="20"/>
      <c r="H219" s="27" t="str">
        <f>IFERROR(IF(OR(raw[[#This Row],[Ending Time]]="",raw[[#This Row],[Starting Time]]=""),"",IF((raw[[#This Row],[Ending Time]]-raw[[#This Row],[Starting Time]])*24&lt;0,24+(((raw[[#This Row],[Ending Time]]-raw[[#This Row],[Starting Time]])*24)),(raw[[#This Row],[Ending Time]]-raw[[#This Row],[Starting Time]])*24)),"")</f>
        <v/>
      </c>
      <c r="I219" s="25" t="str">
        <f>IFERROR(IF(raw[[#This Row],[Date]]="","",TEXT(raw[[#This Row],[Date]],"dddd")),"")</f>
        <v/>
      </c>
      <c r="J219" s="27" t="str">
        <f>IFERROR(IF(raw[[#This Row],[Day]]="","",IF(OR(raw[[#This Row],[Day]]='Workload Calendar'!$E$4,raw[[#This Row],[Day]]='Workload Calendar'!$F$4),'Workload Calendar'!$H$4,'Workload Calendar'!$G$4)),"")</f>
        <v/>
      </c>
      <c r="K219" s="27" t="str">
        <f>IFERROR(IF(raw[[#This Row],[Required hrs]]="","",raw[[#This Row],[Total day hrs]]-SUMIF(raw[Date],raw[[#This Row],[Date]],raw[Required hrs])),"")</f>
        <v/>
      </c>
      <c r="L219" s="26" t="str">
        <f>IFERROR(IF(raw[[#This Row],[Date]]="","","W"&amp;WEEKNUM(raw[[#This Row],[Date]],1)),"")</f>
        <v/>
      </c>
      <c r="M219" s="29" t="str">
        <f>IFERROR(IF(raw[[#This Row],[Date]]="","",VLOOKUP(MONTH(raw[[#This Row],[Date]]),Sheet1!B:C,2,0)),"")</f>
        <v/>
      </c>
      <c r="N219" s="82">
        <f>IF(raw[[#This Row],[Date]]="",0,1)</f>
        <v>0</v>
      </c>
    </row>
    <row r="220" spans="1:14" x14ac:dyDescent="0.3">
      <c r="A220" s="18"/>
      <c r="B220" s="19"/>
      <c r="C220" s="19"/>
      <c r="D220" s="19"/>
      <c r="E220" s="19"/>
      <c r="F220" s="20"/>
      <c r="G220" s="20"/>
      <c r="H220" s="27" t="str">
        <f>IFERROR(IF(OR(raw[[#This Row],[Ending Time]]="",raw[[#This Row],[Starting Time]]=""),"",IF((raw[[#This Row],[Ending Time]]-raw[[#This Row],[Starting Time]])*24&lt;0,24+(((raw[[#This Row],[Ending Time]]-raw[[#This Row],[Starting Time]])*24)),(raw[[#This Row],[Ending Time]]-raw[[#This Row],[Starting Time]])*24)),"")</f>
        <v/>
      </c>
      <c r="I220" s="25" t="str">
        <f>IFERROR(IF(raw[[#This Row],[Date]]="","",TEXT(raw[[#This Row],[Date]],"dddd")),"")</f>
        <v/>
      </c>
      <c r="J220" s="27" t="str">
        <f>IFERROR(IF(raw[[#This Row],[Day]]="","",IF(OR(raw[[#This Row],[Day]]='Workload Calendar'!$E$4,raw[[#This Row],[Day]]='Workload Calendar'!$F$4),'Workload Calendar'!$H$4,'Workload Calendar'!$G$4)),"")</f>
        <v/>
      </c>
      <c r="K220" s="27" t="str">
        <f>IFERROR(IF(raw[[#This Row],[Required hrs]]="","",raw[[#This Row],[Total day hrs]]-SUMIF(raw[Date],raw[[#This Row],[Date]],raw[Required hrs])),"")</f>
        <v/>
      </c>
      <c r="L220" s="26" t="str">
        <f>IFERROR(IF(raw[[#This Row],[Date]]="","","W"&amp;WEEKNUM(raw[[#This Row],[Date]],1)),"")</f>
        <v/>
      </c>
      <c r="M220" s="29" t="str">
        <f>IFERROR(IF(raw[[#This Row],[Date]]="","",VLOOKUP(MONTH(raw[[#This Row],[Date]]),Sheet1!B:C,2,0)),"")</f>
        <v/>
      </c>
      <c r="N220" s="82">
        <f>IF(raw[[#This Row],[Date]]="",0,1)</f>
        <v>0</v>
      </c>
    </row>
    <row r="221" spans="1:14" x14ac:dyDescent="0.3">
      <c r="A221" s="18"/>
      <c r="B221" s="19"/>
      <c r="C221" s="19"/>
      <c r="D221" s="19"/>
      <c r="E221" s="19"/>
      <c r="F221" s="20"/>
      <c r="G221" s="20"/>
      <c r="H221" s="27" t="str">
        <f>IFERROR(IF(OR(raw[[#This Row],[Ending Time]]="",raw[[#This Row],[Starting Time]]=""),"",IF((raw[[#This Row],[Ending Time]]-raw[[#This Row],[Starting Time]])*24&lt;0,24+(((raw[[#This Row],[Ending Time]]-raw[[#This Row],[Starting Time]])*24)),(raw[[#This Row],[Ending Time]]-raw[[#This Row],[Starting Time]])*24)),"")</f>
        <v/>
      </c>
      <c r="I221" s="25" t="str">
        <f>IFERROR(IF(raw[[#This Row],[Date]]="","",TEXT(raw[[#This Row],[Date]],"dddd")),"")</f>
        <v/>
      </c>
      <c r="J221" s="27" t="str">
        <f>IFERROR(IF(raw[[#This Row],[Day]]="","",IF(OR(raw[[#This Row],[Day]]='Workload Calendar'!$E$4,raw[[#This Row],[Day]]='Workload Calendar'!$F$4),'Workload Calendar'!$H$4,'Workload Calendar'!$G$4)),"")</f>
        <v/>
      </c>
      <c r="K221" s="27" t="str">
        <f>IFERROR(IF(raw[[#This Row],[Required hrs]]="","",raw[[#This Row],[Total day hrs]]-SUMIF(raw[Date],raw[[#This Row],[Date]],raw[Required hrs])),"")</f>
        <v/>
      </c>
      <c r="L221" s="26" t="str">
        <f>IFERROR(IF(raw[[#This Row],[Date]]="","","W"&amp;WEEKNUM(raw[[#This Row],[Date]],1)),"")</f>
        <v/>
      </c>
      <c r="M221" s="29" t="str">
        <f>IFERROR(IF(raw[[#This Row],[Date]]="","",VLOOKUP(MONTH(raw[[#This Row],[Date]]),Sheet1!B:C,2,0)),"")</f>
        <v/>
      </c>
      <c r="N221" s="82">
        <f>IF(raw[[#This Row],[Date]]="",0,1)</f>
        <v>0</v>
      </c>
    </row>
    <row r="222" spans="1:14" x14ac:dyDescent="0.3">
      <c r="A222" s="18"/>
      <c r="B222" s="19"/>
      <c r="C222" s="19"/>
      <c r="D222" s="19"/>
      <c r="E222" s="19"/>
      <c r="F222" s="20"/>
      <c r="G222" s="20"/>
      <c r="H222" s="27" t="str">
        <f>IFERROR(IF(OR(raw[[#This Row],[Ending Time]]="",raw[[#This Row],[Starting Time]]=""),"",IF((raw[[#This Row],[Ending Time]]-raw[[#This Row],[Starting Time]])*24&lt;0,24+(((raw[[#This Row],[Ending Time]]-raw[[#This Row],[Starting Time]])*24)),(raw[[#This Row],[Ending Time]]-raw[[#This Row],[Starting Time]])*24)),"")</f>
        <v/>
      </c>
      <c r="I222" s="25" t="str">
        <f>IFERROR(IF(raw[[#This Row],[Date]]="","",TEXT(raw[[#This Row],[Date]],"dddd")),"")</f>
        <v/>
      </c>
      <c r="J222" s="27" t="str">
        <f>IFERROR(IF(raw[[#This Row],[Day]]="","",IF(OR(raw[[#This Row],[Day]]='Workload Calendar'!$E$4,raw[[#This Row],[Day]]='Workload Calendar'!$F$4),'Workload Calendar'!$H$4,'Workload Calendar'!$G$4)),"")</f>
        <v/>
      </c>
      <c r="K222" s="27" t="str">
        <f>IFERROR(IF(raw[[#This Row],[Required hrs]]="","",raw[[#This Row],[Total day hrs]]-SUMIF(raw[Date],raw[[#This Row],[Date]],raw[Required hrs])),"")</f>
        <v/>
      </c>
      <c r="L222" s="26" t="str">
        <f>IFERROR(IF(raw[[#This Row],[Date]]="","","W"&amp;WEEKNUM(raw[[#This Row],[Date]],1)),"")</f>
        <v/>
      </c>
      <c r="M222" s="29" t="str">
        <f>IFERROR(IF(raw[[#This Row],[Date]]="","",VLOOKUP(MONTH(raw[[#This Row],[Date]]),Sheet1!B:C,2,0)),"")</f>
        <v/>
      </c>
      <c r="N222" s="82">
        <f>IF(raw[[#This Row],[Date]]="",0,1)</f>
        <v>0</v>
      </c>
    </row>
    <row r="223" spans="1:14" x14ac:dyDescent="0.3">
      <c r="A223" s="18"/>
      <c r="B223" s="19"/>
      <c r="C223" s="19"/>
      <c r="D223" s="19"/>
      <c r="E223" s="19"/>
      <c r="F223" s="20"/>
      <c r="G223" s="20"/>
      <c r="H223" s="27" t="str">
        <f>IFERROR(IF(OR(raw[[#This Row],[Ending Time]]="",raw[[#This Row],[Starting Time]]=""),"",IF((raw[[#This Row],[Ending Time]]-raw[[#This Row],[Starting Time]])*24&lt;0,24+(((raw[[#This Row],[Ending Time]]-raw[[#This Row],[Starting Time]])*24)),(raw[[#This Row],[Ending Time]]-raw[[#This Row],[Starting Time]])*24)),"")</f>
        <v/>
      </c>
      <c r="I223" s="25" t="str">
        <f>IFERROR(IF(raw[[#This Row],[Date]]="","",TEXT(raw[[#This Row],[Date]],"dddd")),"")</f>
        <v/>
      </c>
      <c r="J223" s="27" t="str">
        <f>IFERROR(IF(raw[[#This Row],[Day]]="","",IF(OR(raw[[#This Row],[Day]]='Workload Calendar'!$E$4,raw[[#This Row],[Day]]='Workload Calendar'!$F$4),'Workload Calendar'!$H$4,'Workload Calendar'!$G$4)),"")</f>
        <v/>
      </c>
      <c r="K223" s="27" t="str">
        <f>IFERROR(IF(raw[[#This Row],[Required hrs]]="","",raw[[#This Row],[Total day hrs]]-SUMIF(raw[Date],raw[[#This Row],[Date]],raw[Required hrs])),"")</f>
        <v/>
      </c>
      <c r="L223" s="26" t="str">
        <f>IFERROR(IF(raw[[#This Row],[Date]]="","","W"&amp;WEEKNUM(raw[[#This Row],[Date]],1)),"")</f>
        <v/>
      </c>
      <c r="M223" s="29" t="str">
        <f>IFERROR(IF(raw[[#This Row],[Date]]="","",VLOOKUP(MONTH(raw[[#This Row],[Date]]),Sheet1!B:C,2,0)),"")</f>
        <v/>
      </c>
      <c r="N223" s="82">
        <f>IF(raw[[#This Row],[Date]]="",0,1)</f>
        <v>0</v>
      </c>
    </row>
    <row r="224" spans="1:14" x14ac:dyDescent="0.3">
      <c r="A224" s="18"/>
      <c r="B224" s="19"/>
      <c r="C224" s="19"/>
      <c r="D224" s="19"/>
      <c r="E224" s="19"/>
      <c r="F224" s="20"/>
      <c r="G224" s="20"/>
      <c r="H224" s="27" t="str">
        <f>IFERROR(IF(OR(raw[[#This Row],[Ending Time]]="",raw[[#This Row],[Starting Time]]=""),"",IF((raw[[#This Row],[Ending Time]]-raw[[#This Row],[Starting Time]])*24&lt;0,24+(((raw[[#This Row],[Ending Time]]-raw[[#This Row],[Starting Time]])*24)),(raw[[#This Row],[Ending Time]]-raw[[#This Row],[Starting Time]])*24)),"")</f>
        <v/>
      </c>
      <c r="I224" s="25" t="str">
        <f>IFERROR(IF(raw[[#This Row],[Date]]="","",TEXT(raw[[#This Row],[Date]],"dddd")),"")</f>
        <v/>
      </c>
      <c r="J224" s="27" t="str">
        <f>IFERROR(IF(raw[[#This Row],[Day]]="","",IF(OR(raw[[#This Row],[Day]]='Workload Calendar'!$E$4,raw[[#This Row],[Day]]='Workload Calendar'!$F$4),'Workload Calendar'!$H$4,'Workload Calendar'!$G$4)),"")</f>
        <v/>
      </c>
      <c r="K224" s="27" t="str">
        <f>IFERROR(IF(raw[[#This Row],[Required hrs]]="","",raw[[#This Row],[Total day hrs]]-SUMIF(raw[Date],raw[[#This Row],[Date]],raw[Required hrs])),"")</f>
        <v/>
      </c>
      <c r="L224" s="26" t="str">
        <f>IFERROR(IF(raw[[#This Row],[Date]]="","","W"&amp;WEEKNUM(raw[[#This Row],[Date]],1)),"")</f>
        <v/>
      </c>
      <c r="M224" s="29" t="str">
        <f>IFERROR(IF(raw[[#This Row],[Date]]="","",VLOOKUP(MONTH(raw[[#This Row],[Date]]),Sheet1!B:C,2,0)),"")</f>
        <v/>
      </c>
      <c r="N224" s="82">
        <f>IF(raw[[#This Row],[Date]]="",0,1)</f>
        <v>0</v>
      </c>
    </row>
    <row r="225" spans="1:14" x14ac:dyDescent="0.3">
      <c r="A225" s="18"/>
      <c r="B225" s="19"/>
      <c r="C225" s="19"/>
      <c r="D225" s="19"/>
      <c r="E225" s="19"/>
      <c r="F225" s="20"/>
      <c r="G225" s="20"/>
      <c r="H225" s="27" t="str">
        <f>IFERROR(IF(OR(raw[[#This Row],[Ending Time]]="",raw[[#This Row],[Starting Time]]=""),"",IF((raw[[#This Row],[Ending Time]]-raw[[#This Row],[Starting Time]])*24&lt;0,24+(((raw[[#This Row],[Ending Time]]-raw[[#This Row],[Starting Time]])*24)),(raw[[#This Row],[Ending Time]]-raw[[#This Row],[Starting Time]])*24)),"")</f>
        <v/>
      </c>
      <c r="I225" s="25" t="str">
        <f>IFERROR(IF(raw[[#This Row],[Date]]="","",TEXT(raw[[#This Row],[Date]],"dddd")),"")</f>
        <v/>
      </c>
      <c r="J225" s="27" t="str">
        <f>IFERROR(IF(raw[[#This Row],[Day]]="","",IF(OR(raw[[#This Row],[Day]]='Workload Calendar'!$E$4,raw[[#This Row],[Day]]='Workload Calendar'!$F$4),'Workload Calendar'!$H$4,'Workload Calendar'!$G$4)),"")</f>
        <v/>
      </c>
      <c r="K225" s="27" t="str">
        <f>IFERROR(IF(raw[[#This Row],[Required hrs]]="","",raw[[#This Row],[Total day hrs]]-SUMIF(raw[Date],raw[[#This Row],[Date]],raw[Required hrs])),"")</f>
        <v/>
      </c>
      <c r="L225" s="26" t="str">
        <f>IFERROR(IF(raw[[#This Row],[Date]]="","","W"&amp;WEEKNUM(raw[[#This Row],[Date]],1)),"")</f>
        <v/>
      </c>
      <c r="M225" s="29" t="str">
        <f>IFERROR(IF(raw[[#This Row],[Date]]="","",VLOOKUP(MONTH(raw[[#This Row],[Date]]),Sheet1!B:C,2,0)),"")</f>
        <v/>
      </c>
      <c r="N225" s="82">
        <f>IF(raw[[#This Row],[Date]]="",0,1)</f>
        <v>0</v>
      </c>
    </row>
    <row r="226" spans="1:14" x14ac:dyDescent="0.3">
      <c r="A226" s="18"/>
      <c r="B226" s="19"/>
      <c r="C226" s="19"/>
      <c r="D226" s="19"/>
      <c r="E226" s="19"/>
      <c r="F226" s="20"/>
      <c r="G226" s="20"/>
      <c r="H226" s="27" t="str">
        <f>IFERROR(IF(OR(raw[[#This Row],[Ending Time]]="",raw[[#This Row],[Starting Time]]=""),"",IF((raw[[#This Row],[Ending Time]]-raw[[#This Row],[Starting Time]])*24&lt;0,24+(((raw[[#This Row],[Ending Time]]-raw[[#This Row],[Starting Time]])*24)),(raw[[#This Row],[Ending Time]]-raw[[#This Row],[Starting Time]])*24)),"")</f>
        <v/>
      </c>
      <c r="I226" s="25" t="str">
        <f>IFERROR(IF(raw[[#This Row],[Date]]="","",TEXT(raw[[#This Row],[Date]],"dddd")),"")</f>
        <v/>
      </c>
      <c r="J226" s="27" t="str">
        <f>IFERROR(IF(raw[[#This Row],[Day]]="","",IF(OR(raw[[#This Row],[Day]]='Workload Calendar'!$E$4,raw[[#This Row],[Day]]='Workload Calendar'!$F$4),'Workload Calendar'!$H$4,'Workload Calendar'!$G$4)),"")</f>
        <v/>
      </c>
      <c r="K226" s="27" t="str">
        <f>IFERROR(IF(raw[[#This Row],[Required hrs]]="","",raw[[#This Row],[Total day hrs]]-SUMIF(raw[Date],raw[[#This Row],[Date]],raw[Required hrs])),"")</f>
        <v/>
      </c>
      <c r="L226" s="26" t="str">
        <f>IFERROR(IF(raw[[#This Row],[Date]]="","","W"&amp;WEEKNUM(raw[[#This Row],[Date]],1)),"")</f>
        <v/>
      </c>
      <c r="M226" s="29" t="str">
        <f>IFERROR(IF(raw[[#This Row],[Date]]="","",VLOOKUP(MONTH(raw[[#This Row],[Date]]),Sheet1!B:C,2,0)),"")</f>
        <v/>
      </c>
      <c r="N226" s="82">
        <f>IF(raw[[#This Row],[Date]]="",0,1)</f>
        <v>0</v>
      </c>
    </row>
    <row r="227" spans="1:14" x14ac:dyDescent="0.3">
      <c r="A227" s="18"/>
      <c r="B227" s="19"/>
      <c r="C227" s="19"/>
      <c r="D227" s="19"/>
      <c r="E227" s="19"/>
      <c r="F227" s="20"/>
      <c r="G227" s="20"/>
      <c r="H227" s="27" t="str">
        <f>IFERROR(IF(OR(raw[[#This Row],[Ending Time]]="",raw[[#This Row],[Starting Time]]=""),"",IF((raw[[#This Row],[Ending Time]]-raw[[#This Row],[Starting Time]])*24&lt;0,24+(((raw[[#This Row],[Ending Time]]-raw[[#This Row],[Starting Time]])*24)),(raw[[#This Row],[Ending Time]]-raw[[#This Row],[Starting Time]])*24)),"")</f>
        <v/>
      </c>
      <c r="I227" s="25" t="str">
        <f>IFERROR(IF(raw[[#This Row],[Date]]="","",TEXT(raw[[#This Row],[Date]],"dddd")),"")</f>
        <v/>
      </c>
      <c r="J227" s="27" t="str">
        <f>IFERROR(IF(raw[[#This Row],[Day]]="","",IF(OR(raw[[#This Row],[Day]]='Workload Calendar'!$E$4,raw[[#This Row],[Day]]='Workload Calendar'!$F$4),'Workload Calendar'!$H$4,'Workload Calendar'!$G$4)),"")</f>
        <v/>
      </c>
      <c r="K227" s="27" t="str">
        <f>IFERROR(IF(raw[[#This Row],[Required hrs]]="","",raw[[#This Row],[Total day hrs]]-SUMIF(raw[Date],raw[[#This Row],[Date]],raw[Required hrs])),"")</f>
        <v/>
      </c>
      <c r="L227" s="26" t="str">
        <f>IFERROR(IF(raw[[#This Row],[Date]]="","","W"&amp;WEEKNUM(raw[[#This Row],[Date]],1)),"")</f>
        <v/>
      </c>
      <c r="M227" s="29" t="str">
        <f>IFERROR(IF(raw[[#This Row],[Date]]="","",VLOOKUP(MONTH(raw[[#This Row],[Date]]),Sheet1!B:C,2,0)),"")</f>
        <v/>
      </c>
      <c r="N227" s="82">
        <f>IF(raw[[#This Row],[Date]]="",0,1)</f>
        <v>0</v>
      </c>
    </row>
    <row r="228" spans="1:14" x14ac:dyDescent="0.3">
      <c r="A228" s="18"/>
      <c r="B228" s="19"/>
      <c r="C228" s="19"/>
      <c r="D228" s="19"/>
      <c r="E228" s="19"/>
      <c r="F228" s="20"/>
      <c r="G228" s="20"/>
      <c r="H228" s="27" t="str">
        <f>IFERROR(IF(OR(raw[[#This Row],[Ending Time]]="",raw[[#This Row],[Starting Time]]=""),"",IF((raw[[#This Row],[Ending Time]]-raw[[#This Row],[Starting Time]])*24&lt;0,24+(((raw[[#This Row],[Ending Time]]-raw[[#This Row],[Starting Time]])*24)),(raw[[#This Row],[Ending Time]]-raw[[#This Row],[Starting Time]])*24)),"")</f>
        <v/>
      </c>
      <c r="I228" s="25" t="str">
        <f>IFERROR(IF(raw[[#This Row],[Date]]="","",TEXT(raw[[#This Row],[Date]],"dddd")),"")</f>
        <v/>
      </c>
      <c r="J228" s="27" t="str">
        <f>IFERROR(IF(raw[[#This Row],[Day]]="","",IF(OR(raw[[#This Row],[Day]]='Workload Calendar'!$E$4,raw[[#This Row],[Day]]='Workload Calendar'!$F$4),'Workload Calendar'!$H$4,'Workload Calendar'!$G$4)),"")</f>
        <v/>
      </c>
      <c r="K228" s="27" t="str">
        <f>IFERROR(IF(raw[[#This Row],[Required hrs]]="","",raw[[#This Row],[Total day hrs]]-SUMIF(raw[Date],raw[[#This Row],[Date]],raw[Required hrs])),"")</f>
        <v/>
      </c>
      <c r="L228" s="26" t="str">
        <f>IFERROR(IF(raw[[#This Row],[Date]]="","","W"&amp;WEEKNUM(raw[[#This Row],[Date]],1)),"")</f>
        <v/>
      </c>
      <c r="M228" s="29" t="str">
        <f>IFERROR(IF(raw[[#This Row],[Date]]="","",VLOOKUP(MONTH(raw[[#This Row],[Date]]),Sheet1!B:C,2,0)),"")</f>
        <v/>
      </c>
      <c r="N228" s="82">
        <f>IF(raw[[#This Row],[Date]]="",0,1)</f>
        <v>0</v>
      </c>
    </row>
    <row r="229" spans="1:14" x14ac:dyDescent="0.3">
      <c r="A229" s="18"/>
      <c r="B229" s="19"/>
      <c r="C229" s="19"/>
      <c r="D229" s="19"/>
      <c r="E229" s="19"/>
      <c r="F229" s="20"/>
      <c r="G229" s="20"/>
      <c r="H229" s="27" t="str">
        <f>IFERROR(IF(OR(raw[[#This Row],[Ending Time]]="",raw[[#This Row],[Starting Time]]=""),"",IF((raw[[#This Row],[Ending Time]]-raw[[#This Row],[Starting Time]])*24&lt;0,24+(((raw[[#This Row],[Ending Time]]-raw[[#This Row],[Starting Time]])*24)),(raw[[#This Row],[Ending Time]]-raw[[#This Row],[Starting Time]])*24)),"")</f>
        <v/>
      </c>
      <c r="I229" s="25" t="str">
        <f>IFERROR(IF(raw[[#This Row],[Date]]="","",TEXT(raw[[#This Row],[Date]],"dddd")),"")</f>
        <v/>
      </c>
      <c r="J229" s="27" t="str">
        <f>IFERROR(IF(raw[[#This Row],[Day]]="","",IF(OR(raw[[#This Row],[Day]]='Workload Calendar'!$E$4,raw[[#This Row],[Day]]='Workload Calendar'!$F$4),'Workload Calendar'!$H$4,'Workload Calendar'!$G$4)),"")</f>
        <v/>
      </c>
      <c r="K229" s="27" t="str">
        <f>IFERROR(IF(raw[[#This Row],[Required hrs]]="","",raw[[#This Row],[Total day hrs]]-SUMIF(raw[Date],raw[[#This Row],[Date]],raw[Required hrs])),"")</f>
        <v/>
      </c>
      <c r="L229" s="26" t="str">
        <f>IFERROR(IF(raw[[#This Row],[Date]]="","","W"&amp;WEEKNUM(raw[[#This Row],[Date]],1)),"")</f>
        <v/>
      </c>
      <c r="M229" s="29" t="str">
        <f>IFERROR(IF(raw[[#This Row],[Date]]="","",VLOOKUP(MONTH(raw[[#This Row],[Date]]),Sheet1!B:C,2,0)),"")</f>
        <v/>
      </c>
      <c r="N229" s="82">
        <f>IF(raw[[#This Row],[Date]]="",0,1)</f>
        <v>0</v>
      </c>
    </row>
    <row r="230" spans="1:14" x14ac:dyDescent="0.3">
      <c r="A230" s="18"/>
      <c r="B230" s="19"/>
      <c r="C230" s="19"/>
      <c r="D230" s="19"/>
      <c r="E230" s="19"/>
      <c r="F230" s="20"/>
      <c r="G230" s="20"/>
      <c r="H230" s="27" t="str">
        <f>IFERROR(IF(OR(raw[[#This Row],[Ending Time]]="",raw[[#This Row],[Starting Time]]=""),"",IF((raw[[#This Row],[Ending Time]]-raw[[#This Row],[Starting Time]])*24&lt;0,24+(((raw[[#This Row],[Ending Time]]-raw[[#This Row],[Starting Time]])*24)),(raw[[#This Row],[Ending Time]]-raw[[#This Row],[Starting Time]])*24)),"")</f>
        <v/>
      </c>
      <c r="I230" s="25" t="str">
        <f>IFERROR(IF(raw[[#This Row],[Date]]="","",TEXT(raw[[#This Row],[Date]],"dddd")),"")</f>
        <v/>
      </c>
      <c r="J230" s="27" t="str">
        <f>IFERROR(IF(raw[[#This Row],[Day]]="","",IF(OR(raw[[#This Row],[Day]]='Workload Calendar'!$E$4,raw[[#This Row],[Day]]='Workload Calendar'!$F$4),'Workload Calendar'!$H$4,'Workload Calendar'!$G$4)),"")</f>
        <v/>
      </c>
      <c r="K230" s="27" t="str">
        <f>IFERROR(IF(raw[[#This Row],[Required hrs]]="","",raw[[#This Row],[Total day hrs]]-SUMIF(raw[Date],raw[[#This Row],[Date]],raw[Required hrs])),"")</f>
        <v/>
      </c>
      <c r="L230" s="26" t="str">
        <f>IFERROR(IF(raw[[#This Row],[Date]]="","","W"&amp;WEEKNUM(raw[[#This Row],[Date]],1)),"")</f>
        <v/>
      </c>
      <c r="M230" s="29" t="str">
        <f>IFERROR(IF(raw[[#This Row],[Date]]="","",VLOOKUP(MONTH(raw[[#This Row],[Date]]),Sheet1!B:C,2,0)),"")</f>
        <v/>
      </c>
      <c r="N230" s="82">
        <f>IF(raw[[#This Row],[Date]]="",0,1)</f>
        <v>0</v>
      </c>
    </row>
    <row r="231" spans="1:14" x14ac:dyDescent="0.3">
      <c r="A231" s="18"/>
      <c r="B231" s="19"/>
      <c r="C231" s="19"/>
      <c r="D231" s="19"/>
      <c r="E231" s="19"/>
      <c r="F231" s="20"/>
      <c r="G231" s="20"/>
      <c r="H231" s="27" t="str">
        <f>IFERROR(IF(OR(raw[[#This Row],[Ending Time]]="",raw[[#This Row],[Starting Time]]=""),"",IF((raw[[#This Row],[Ending Time]]-raw[[#This Row],[Starting Time]])*24&lt;0,24+(((raw[[#This Row],[Ending Time]]-raw[[#This Row],[Starting Time]])*24)),(raw[[#This Row],[Ending Time]]-raw[[#This Row],[Starting Time]])*24)),"")</f>
        <v/>
      </c>
      <c r="I231" s="25" t="str">
        <f>IFERROR(IF(raw[[#This Row],[Date]]="","",TEXT(raw[[#This Row],[Date]],"dddd")),"")</f>
        <v/>
      </c>
      <c r="J231" s="27" t="str">
        <f>IFERROR(IF(raw[[#This Row],[Day]]="","",IF(OR(raw[[#This Row],[Day]]='Workload Calendar'!$E$4,raw[[#This Row],[Day]]='Workload Calendar'!$F$4),'Workload Calendar'!$H$4,'Workload Calendar'!$G$4)),"")</f>
        <v/>
      </c>
      <c r="K231" s="27" t="str">
        <f>IFERROR(IF(raw[[#This Row],[Required hrs]]="","",raw[[#This Row],[Total day hrs]]-SUMIF(raw[Date],raw[[#This Row],[Date]],raw[Required hrs])),"")</f>
        <v/>
      </c>
      <c r="L231" s="26" t="str">
        <f>IFERROR(IF(raw[[#This Row],[Date]]="","","W"&amp;WEEKNUM(raw[[#This Row],[Date]],1)),"")</f>
        <v/>
      </c>
      <c r="M231" s="29" t="str">
        <f>IFERROR(IF(raw[[#This Row],[Date]]="","",VLOOKUP(MONTH(raw[[#This Row],[Date]]),Sheet1!B:C,2,0)),"")</f>
        <v/>
      </c>
      <c r="N231" s="82">
        <f>IF(raw[[#This Row],[Date]]="",0,1)</f>
        <v>0</v>
      </c>
    </row>
    <row r="232" spans="1:14" x14ac:dyDescent="0.3">
      <c r="A232" s="18"/>
      <c r="B232" s="19"/>
      <c r="C232" s="19"/>
      <c r="D232" s="19"/>
      <c r="E232" s="19"/>
      <c r="F232" s="20"/>
      <c r="G232" s="20"/>
      <c r="H232" s="27" t="str">
        <f>IFERROR(IF(OR(raw[[#This Row],[Ending Time]]="",raw[[#This Row],[Starting Time]]=""),"",IF((raw[[#This Row],[Ending Time]]-raw[[#This Row],[Starting Time]])*24&lt;0,24+(((raw[[#This Row],[Ending Time]]-raw[[#This Row],[Starting Time]])*24)),(raw[[#This Row],[Ending Time]]-raw[[#This Row],[Starting Time]])*24)),"")</f>
        <v/>
      </c>
      <c r="I232" s="25" t="str">
        <f>IFERROR(IF(raw[[#This Row],[Date]]="","",TEXT(raw[[#This Row],[Date]],"dddd")),"")</f>
        <v/>
      </c>
      <c r="J232" s="27" t="str">
        <f>IFERROR(IF(raw[[#This Row],[Day]]="","",IF(OR(raw[[#This Row],[Day]]='Workload Calendar'!$E$4,raw[[#This Row],[Day]]='Workload Calendar'!$F$4),'Workload Calendar'!$H$4,'Workload Calendar'!$G$4)),"")</f>
        <v/>
      </c>
      <c r="K232" s="27" t="str">
        <f>IFERROR(IF(raw[[#This Row],[Required hrs]]="","",raw[[#This Row],[Total day hrs]]-SUMIF(raw[Date],raw[[#This Row],[Date]],raw[Required hrs])),"")</f>
        <v/>
      </c>
      <c r="L232" s="26" t="str">
        <f>IFERROR(IF(raw[[#This Row],[Date]]="","","W"&amp;WEEKNUM(raw[[#This Row],[Date]],1)),"")</f>
        <v/>
      </c>
      <c r="M232" s="29" t="str">
        <f>IFERROR(IF(raw[[#This Row],[Date]]="","",VLOOKUP(MONTH(raw[[#This Row],[Date]]),Sheet1!B:C,2,0)),"")</f>
        <v/>
      </c>
      <c r="N232" s="82">
        <f>IF(raw[[#This Row],[Date]]="",0,1)</f>
        <v>0</v>
      </c>
    </row>
    <row r="233" spans="1:14" x14ac:dyDescent="0.3">
      <c r="A233" s="18"/>
      <c r="B233" s="19"/>
      <c r="C233" s="19"/>
      <c r="D233" s="19"/>
      <c r="E233" s="19"/>
      <c r="F233" s="20"/>
      <c r="G233" s="20"/>
      <c r="H233" s="27" t="str">
        <f>IFERROR(IF(OR(raw[[#This Row],[Ending Time]]="",raw[[#This Row],[Starting Time]]=""),"",IF((raw[[#This Row],[Ending Time]]-raw[[#This Row],[Starting Time]])*24&lt;0,24+(((raw[[#This Row],[Ending Time]]-raw[[#This Row],[Starting Time]])*24)),(raw[[#This Row],[Ending Time]]-raw[[#This Row],[Starting Time]])*24)),"")</f>
        <v/>
      </c>
      <c r="I233" s="25" t="str">
        <f>IFERROR(IF(raw[[#This Row],[Date]]="","",TEXT(raw[[#This Row],[Date]],"dddd")),"")</f>
        <v/>
      </c>
      <c r="J233" s="27" t="str">
        <f>IFERROR(IF(raw[[#This Row],[Day]]="","",IF(OR(raw[[#This Row],[Day]]='Workload Calendar'!$E$4,raw[[#This Row],[Day]]='Workload Calendar'!$F$4),'Workload Calendar'!$H$4,'Workload Calendar'!$G$4)),"")</f>
        <v/>
      </c>
      <c r="K233" s="27" t="str">
        <f>IFERROR(IF(raw[[#This Row],[Required hrs]]="","",raw[[#This Row],[Total day hrs]]-SUMIF(raw[Date],raw[[#This Row],[Date]],raw[Required hrs])),"")</f>
        <v/>
      </c>
      <c r="L233" s="26" t="str">
        <f>IFERROR(IF(raw[[#This Row],[Date]]="","","W"&amp;WEEKNUM(raw[[#This Row],[Date]],1)),"")</f>
        <v/>
      </c>
      <c r="M233" s="29" t="str">
        <f>IFERROR(IF(raw[[#This Row],[Date]]="","",VLOOKUP(MONTH(raw[[#This Row],[Date]]),Sheet1!B:C,2,0)),"")</f>
        <v/>
      </c>
      <c r="N233" s="82">
        <f>IF(raw[[#This Row],[Date]]="",0,1)</f>
        <v>0</v>
      </c>
    </row>
    <row r="234" spans="1:14" x14ac:dyDescent="0.3">
      <c r="A234" s="18"/>
      <c r="B234" s="19"/>
      <c r="C234" s="19"/>
      <c r="D234" s="19"/>
      <c r="E234" s="19"/>
      <c r="F234" s="20"/>
      <c r="G234" s="20"/>
      <c r="H234" s="27" t="str">
        <f>IFERROR(IF(OR(raw[[#This Row],[Ending Time]]="",raw[[#This Row],[Starting Time]]=""),"",IF((raw[[#This Row],[Ending Time]]-raw[[#This Row],[Starting Time]])*24&lt;0,24+(((raw[[#This Row],[Ending Time]]-raw[[#This Row],[Starting Time]])*24)),(raw[[#This Row],[Ending Time]]-raw[[#This Row],[Starting Time]])*24)),"")</f>
        <v/>
      </c>
      <c r="I234" s="25" t="str">
        <f>IFERROR(IF(raw[[#This Row],[Date]]="","",TEXT(raw[[#This Row],[Date]],"dddd")),"")</f>
        <v/>
      </c>
      <c r="J234" s="27" t="str">
        <f>IFERROR(IF(raw[[#This Row],[Day]]="","",IF(OR(raw[[#This Row],[Day]]='Workload Calendar'!$E$4,raw[[#This Row],[Day]]='Workload Calendar'!$F$4),'Workload Calendar'!$H$4,'Workload Calendar'!$G$4)),"")</f>
        <v/>
      </c>
      <c r="K234" s="27" t="str">
        <f>IFERROR(IF(raw[[#This Row],[Required hrs]]="","",raw[[#This Row],[Total day hrs]]-SUMIF(raw[Date],raw[[#This Row],[Date]],raw[Required hrs])),"")</f>
        <v/>
      </c>
      <c r="L234" s="26" t="str">
        <f>IFERROR(IF(raw[[#This Row],[Date]]="","","W"&amp;WEEKNUM(raw[[#This Row],[Date]],1)),"")</f>
        <v/>
      </c>
      <c r="M234" s="29" t="str">
        <f>IFERROR(IF(raw[[#This Row],[Date]]="","",VLOOKUP(MONTH(raw[[#This Row],[Date]]),Sheet1!B:C,2,0)),"")</f>
        <v/>
      </c>
      <c r="N234" s="82">
        <f>IF(raw[[#This Row],[Date]]="",0,1)</f>
        <v>0</v>
      </c>
    </row>
    <row r="235" spans="1:14" x14ac:dyDescent="0.3">
      <c r="A235" s="18"/>
      <c r="B235" s="19"/>
      <c r="C235" s="19"/>
      <c r="D235" s="19"/>
      <c r="E235" s="19"/>
      <c r="F235" s="20"/>
      <c r="G235" s="20"/>
      <c r="H235" s="27" t="str">
        <f>IFERROR(IF(OR(raw[[#This Row],[Ending Time]]="",raw[[#This Row],[Starting Time]]=""),"",IF((raw[[#This Row],[Ending Time]]-raw[[#This Row],[Starting Time]])*24&lt;0,24+(((raw[[#This Row],[Ending Time]]-raw[[#This Row],[Starting Time]])*24)),(raw[[#This Row],[Ending Time]]-raw[[#This Row],[Starting Time]])*24)),"")</f>
        <v/>
      </c>
      <c r="I235" s="25" t="str">
        <f>IFERROR(IF(raw[[#This Row],[Date]]="","",TEXT(raw[[#This Row],[Date]],"dddd")),"")</f>
        <v/>
      </c>
      <c r="J235" s="27" t="str">
        <f>IFERROR(IF(raw[[#This Row],[Day]]="","",IF(OR(raw[[#This Row],[Day]]='Workload Calendar'!$E$4,raw[[#This Row],[Day]]='Workload Calendar'!$F$4),'Workload Calendar'!$H$4,'Workload Calendar'!$G$4)),"")</f>
        <v/>
      </c>
      <c r="K235" s="27" t="str">
        <f>IFERROR(IF(raw[[#This Row],[Required hrs]]="","",raw[[#This Row],[Total day hrs]]-SUMIF(raw[Date],raw[[#This Row],[Date]],raw[Required hrs])),"")</f>
        <v/>
      </c>
      <c r="L235" s="26" t="str">
        <f>IFERROR(IF(raw[[#This Row],[Date]]="","","W"&amp;WEEKNUM(raw[[#This Row],[Date]],1)),"")</f>
        <v/>
      </c>
      <c r="M235" s="29" t="str">
        <f>IFERROR(IF(raw[[#This Row],[Date]]="","",VLOOKUP(MONTH(raw[[#This Row],[Date]]),Sheet1!B:C,2,0)),"")</f>
        <v/>
      </c>
      <c r="N235" s="82">
        <f>IF(raw[[#This Row],[Date]]="",0,1)</f>
        <v>0</v>
      </c>
    </row>
    <row r="236" spans="1:14" x14ac:dyDescent="0.3">
      <c r="A236" s="18"/>
      <c r="B236" s="19"/>
      <c r="C236" s="19"/>
      <c r="D236" s="19"/>
      <c r="E236" s="19"/>
      <c r="F236" s="20"/>
      <c r="G236" s="20"/>
      <c r="H236" s="27" t="str">
        <f>IFERROR(IF(OR(raw[[#This Row],[Ending Time]]="",raw[[#This Row],[Starting Time]]=""),"",IF((raw[[#This Row],[Ending Time]]-raw[[#This Row],[Starting Time]])*24&lt;0,24+(((raw[[#This Row],[Ending Time]]-raw[[#This Row],[Starting Time]])*24)),(raw[[#This Row],[Ending Time]]-raw[[#This Row],[Starting Time]])*24)),"")</f>
        <v/>
      </c>
      <c r="I236" s="25" t="str">
        <f>IFERROR(IF(raw[[#This Row],[Date]]="","",TEXT(raw[[#This Row],[Date]],"dddd")),"")</f>
        <v/>
      </c>
      <c r="J236" s="27" t="str">
        <f>IFERROR(IF(raw[[#This Row],[Day]]="","",IF(OR(raw[[#This Row],[Day]]='Workload Calendar'!$E$4,raw[[#This Row],[Day]]='Workload Calendar'!$F$4),'Workload Calendar'!$H$4,'Workload Calendar'!$G$4)),"")</f>
        <v/>
      </c>
      <c r="K236" s="27" t="str">
        <f>IFERROR(IF(raw[[#This Row],[Required hrs]]="","",raw[[#This Row],[Total day hrs]]-SUMIF(raw[Date],raw[[#This Row],[Date]],raw[Required hrs])),"")</f>
        <v/>
      </c>
      <c r="L236" s="26" t="str">
        <f>IFERROR(IF(raw[[#This Row],[Date]]="","","W"&amp;WEEKNUM(raw[[#This Row],[Date]],1)),"")</f>
        <v/>
      </c>
      <c r="M236" s="29" t="str">
        <f>IFERROR(IF(raw[[#This Row],[Date]]="","",VLOOKUP(MONTH(raw[[#This Row],[Date]]),Sheet1!B:C,2,0)),"")</f>
        <v/>
      </c>
      <c r="N236" s="82">
        <f>IF(raw[[#This Row],[Date]]="",0,1)</f>
        <v>0</v>
      </c>
    </row>
    <row r="237" spans="1:14" x14ac:dyDescent="0.3">
      <c r="A237" s="18"/>
      <c r="B237" s="19"/>
      <c r="C237" s="19"/>
      <c r="D237" s="19"/>
      <c r="E237" s="19"/>
      <c r="F237" s="20"/>
      <c r="G237" s="20"/>
      <c r="H237" s="27" t="str">
        <f>IFERROR(IF(OR(raw[[#This Row],[Ending Time]]="",raw[[#This Row],[Starting Time]]=""),"",IF((raw[[#This Row],[Ending Time]]-raw[[#This Row],[Starting Time]])*24&lt;0,24+(((raw[[#This Row],[Ending Time]]-raw[[#This Row],[Starting Time]])*24)),(raw[[#This Row],[Ending Time]]-raw[[#This Row],[Starting Time]])*24)),"")</f>
        <v/>
      </c>
      <c r="I237" s="25" t="str">
        <f>IFERROR(IF(raw[[#This Row],[Date]]="","",TEXT(raw[[#This Row],[Date]],"dddd")),"")</f>
        <v/>
      </c>
      <c r="J237" s="27" t="str">
        <f>IFERROR(IF(raw[[#This Row],[Day]]="","",IF(OR(raw[[#This Row],[Day]]='Workload Calendar'!$E$4,raw[[#This Row],[Day]]='Workload Calendar'!$F$4),'Workload Calendar'!$H$4,'Workload Calendar'!$G$4)),"")</f>
        <v/>
      </c>
      <c r="K237" s="27" t="str">
        <f>IFERROR(IF(raw[[#This Row],[Required hrs]]="","",raw[[#This Row],[Total day hrs]]-SUMIF(raw[Date],raw[[#This Row],[Date]],raw[Required hrs])),"")</f>
        <v/>
      </c>
      <c r="L237" s="26" t="str">
        <f>IFERROR(IF(raw[[#This Row],[Date]]="","","W"&amp;WEEKNUM(raw[[#This Row],[Date]],1)),"")</f>
        <v/>
      </c>
      <c r="M237" s="29" t="str">
        <f>IFERROR(IF(raw[[#This Row],[Date]]="","",VLOOKUP(MONTH(raw[[#This Row],[Date]]),Sheet1!B:C,2,0)),"")</f>
        <v/>
      </c>
      <c r="N237" s="82">
        <f>IF(raw[[#This Row],[Date]]="",0,1)</f>
        <v>0</v>
      </c>
    </row>
    <row r="238" spans="1:14" x14ac:dyDescent="0.3">
      <c r="A238" s="18"/>
      <c r="B238" s="19"/>
      <c r="C238" s="19"/>
      <c r="D238" s="19"/>
      <c r="E238" s="19"/>
      <c r="F238" s="20"/>
      <c r="G238" s="20"/>
      <c r="H238" s="27" t="str">
        <f>IFERROR(IF(OR(raw[[#This Row],[Ending Time]]="",raw[[#This Row],[Starting Time]]=""),"",IF((raw[[#This Row],[Ending Time]]-raw[[#This Row],[Starting Time]])*24&lt;0,24+(((raw[[#This Row],[Ending Time]]-raw[[#This Row],[Starting Time]])*24)),(raw[[#This Row],[Ending Time]]-raw[[#This Row],[Starting Time]])*24)),"")</f>
        <v/>
      </c>
      <c r="I238" s="25" t="str">
        <f>IFERROR(IF(raw[[#This Row],[Date]]="","",TEXT(raw[[#This Row],[Date]],"dddd")),"")</f>
        <v/>
      </c>
      <c r="J238" s="27" t="str">
        <f>IFERROR(IF(raw[[#This Row],[Day]]="","",IF(OR(raw[[#This Row],[Day]]='Workload Calendar'!$E$4,raw[[#This Row],[Day]]='Workload Calendar'!$F$4),'Workload Calendar'!$H$4,'Workload Calendar'!$G$4)),"")</f>
        <v/>
      </c>
      <c r="K238" s="27" t="str">
        <f>IFERROR(IF(raw[[#This Row],[Required hrs]]="","",raw[[#This Row],[Total day hrs]]-SUMIF(raw[Date],raw[[#This Row],[Date]],raw[Required hrs])),"")</f>
        <v/>
      </c>
      <c r="L238" s="26" t="str">
        <f>IFERROR(IF(raw[[#This Row],[Date]]="","","W"&amp;WEEKNUM(raw[[#This Row],[Date]],1)),"")</f>
        <v/>
      </c>
      <c r="M238" s="29" t="str">
        <f>IFERROR(IF(raw[[#This Row],[Date]]="","",VLOOKUP(MONTH(raw[[#This Row],[Date]]),Sheet1!B:C,2,0)),"")</f>
        <v/>
      </c>
      <c r="N238" s="82">
        <f>IF(raw[[#This Row],[Date]]="",0,1)</f>
        <v>0</v>
      </c>
    </row>
    <row r="239" spans="1:14" x14ac:dyDescent="0.3">
      <c r="A239" s="18"/>
      <c r="B239" s="19"/>
      <c r="C239" s="19"/>
      <c r="D239" s="19"/>
      <c r="E239" s="19"/>
      <c r="F239" s="20"/>
      <c r="G239" s="20"/>
      <c r="H239" s="27" t="str">
        <f>IFERROR(IF(OR(raw[[#This Row],[Ending Time]]="",raw[[#This Row],[Starting Time]]=""),"",IF((raw[[#This Row],[Ending Time]]-raw[[#This Row],[Starting Time]])*24&lt;0,24+(((raw[[#This Row],[Ending Time]]-raw[[#This Row],[Starting Time]])*24)),(raw[[#This Row],[Ending Time]]-raw[[#This Row],[Starting Time]])*24)),"")</f>
        <v/>
      </c>
      <c r="I239" s="25" t="str">
        <f>IFERROR(IF(raw[[#This Row],[Date]]="","",TEXT(raw[[#This Row],[Date]],"dddd")),"")</f>
        <v/>
      </c>
      <c r="J239" s="27" t="str">
        <f>IFERROR(IF(raw[[#This Row],[Day]]="","",IF(OR(raw[[#This Row],[Day]]='Workload Calendar'!$E$4,raw[[#This Row],[Day]]='Workload Calendar'!$F$4),'Workload Calendar'!$H$4,'Workload Calendar'!$G$4)),"")</f>
        <v/>
      </c>
      <c r="K239" s="27" t="str">
        <f>IFERROR(IF(raw[[#This Row],[Required hrs]]="","",raw[[#This Row],[Total day hrs]]-SUMIF(raw[Date],raw[[#This Row],[Date]],raw[Required hrs])),"")</f>
        <v/>
      </c>
      <c r="L239" s="26" t="str">
        <f>IFERROR(IF(raw[[#This Row],[Date]]="","","W"&amp;WEEKNUM(raw[[#This Row],[Date]],1)),"")</f>
        <v/>
      </c>
      <c r="M239" s="29" t="str">
        <f>IFERROR(IF(raw[[#This Row],[Date]]="","",VLOOKUP(MONTH(raw[[#This Row],[Date]]),Sheet1!B:C,2,0)),"")</f>
        <v/>
      </c>
      <c r="N239" s="82">
        <f>IF(raw[[#This Row],[Date]]="",0,1)</f>
        <v>0</v>
      </c>
    </row>
    <row r="240" spans="1:14" x14ac:dyDescent="0.3">
      <c r="A240" s="18"/>
      <c r="B240" s="19"/>
      <c r="C240" s="19"/>
      <c r="D240" s="19"/>
      <c r="E240" s="19"/>
      <c r="F240" s="20"/>
      <c r="G240" s="20"/>
      <c r="H240" s="27" t="str">
        <f>IFERROR(IF(OR(raw[[#This Row],[Ending Time]]="",raw[[#This Row],[Starting Time]]=""),"",IF((raw[[#This Row],[Ending Time]]-raw[[#This Row],[Starting Time]])*24&lt;0,24+(((raw[[#This Row],[Ending Time]]-raw[[#This Row],[Starting Time]])*24)),(raw[[#This Row],[Ending Time]]-raw[[#This Row],[Starting Time]])*24)),"")</f>
        <v/>
      </c>
      <c r="I240" s="25" t="str">
        <f>IFERROR(IF(raw[[#This Row],[Date]]="","",TEXT(raw[[#This Row],[Date]],"dddd")),"")</f>
        <v/>
      </c>
      <c r="J240" s="27" t="str">
        <f>IFERROR(IF(raw[[#This Row],[Day]]="","",IF(OR(raw[[#This Row],[Day]]='Workload Calendar'!$E$4,raw[[#This Row],[Day]]='Workload Calendar'!$F$4),'Workload Calendar'!$H$4,'Workload Calendar'!$G$4)),"")</f>
        <v/>
      </c>
      <c r="K240" s="27" t="str">
        <f>IFERROR(IF(raw[[#This Row],[Required hrs]]="","",raw[[#This Row],[Total day hrs]]-SUMIF(raw[Date],raw[[#This Row],[Date]],raw[Required hrs])),"")</f>
        <v/>
      </c>
      <c r="L240" s="26" t="str">
        <f>IFERROR(IF(raw[[#This Row],[Date]]="","","W"&amp;WEEKNUM(raw[[#This Row],[Date]],1)),"")</f>
        <v/>
      </c>
      <c r="M240" s="29" t="str">
        <f>IFERROR(IF(raw[[#This Row],[Date]]="","",VLOOKUP(MONTH(raw[[#This Row],[Date]]),Sheet1!B:C,2,0)),"")</f>
        <v/>
      </c>
      <c r="N240" s="82">
        <f>IF(raw[[#This Row],[Date]]="",0,1)</f>
        <v>0</v>
      </c>
    </row>
    <row r="241" spans="1:14" x14ac:dyDescent="0.3">
      <c r="A241" s="18"/>
      <c r="B241" s="19"/>
      <c r="C241" s="19"/>
      <c r="D241" s="19"/>
      <c r="E241" s="19"/>
      <c r="F241" s="20"/>
      <c r="G241" s="20"/>
      <c r="H241" s="27" t="str">
        <f>IFERROR(IF(OR(raw[[#This Row],[Ending Time]]="",raw[[#This Row],[Starting Time]]=""),"",IF((raw[[#This Row],[Ending Time]]-raw[[#This Row],[Starting Time]])*24&lt;0,24+(((raw[[#This Row],[Ending Time]]-raw[[#This Row],[Starting Time]])*24)),(raw[[#This Row],[Ending Time]]-raw[[#This Row],[Starting Time]])*24)),"")</f>
        <v/>
      </c>
      <c r="I241" s="25" t="str">
        <f>IFERROR(IF(raw[[#This Row],[Date]]="","",TEXT(raw[[#This Row],[Date]],"dddd")),"")</f>
        <v/>
      </c>
      <c r="J241" s="27" t="str">
        <f>IFERROR(IF(raw[[#This Row],[Day]]="","",IF(OR(raw[[#This Row],[Day]]='Workload Calendar'!$E$4,raw[[#This Row],[Day]]='Workload Calendar'!$F$4),'Workload Calendar'!$H$4,'Workload Calendar'!$G$4)),"")</f>
        <v/>
      </c>
      <c r="K241" s="27" t="str">
        <f>IFERROR(IF(raw[[#This Row],[Required hrs]]="","",raw[[#This Row],[Total day hrs]]-SUMIF(raw[Date],raw[[#This Row],[Date]],raw[Required hrs])),"")</f>
        <v/>
      </c>
      <c r="L241" s="26" t="str">
        <f>IFERROR(IF(raw[[#This Row],[Date]]="","","W"&amp;WEEKNUM(raw[[#This Row],[Date]],1)),"")</f>
        <v/>
      </c>
      <c r="M241" s="29" t="str">
        <f>IFERROR(IF(raw[[#This Row],[Date]]="","",VLOOKUP(MONTH(raw[[#This Row],[Date]]),Sheet1!B:C,2,0)),"")</f>
        <v/>
      </c>
      <c r="N241" s="82">
        <f>IF(raw[[#This Row],[Date]]="",0,1)</f>
        <v>0</v>
      </c>
    </row>
    <row r="242" spans="1:14" x14ac:dyDescent="0.3">
      <c r="A242" s="18"/>
      <c r="B242" s="19"/>
      <c r="C242" s="19"/>
      <c r="D242" s="19"/>
      <c r="E242" s="19"/>
      <c r="F242" s="20"/>
      <c r="G242" s="20"/>
      <c r="H242" s="27" t="str">
        <f>IFERROR(IF(OR(raw[[#This Row],[Ending Time]]="",raw[[#This Row],[Starting Time]]=""),"",IF((raw[[#This Row],[Ending Time]]-raw[[#This Row],[Starting Time]])*24&lt;0,24+(((raw[[#This Row],[Ending Time]]-raw[[#This Row],[Starting Time]])*24)),(raw[[#This Row],[Ending Time]]-raw[[#This Row],[Starting Time]])*24)),"")</f>
        <v/>
      </c>
      <c r="I242" s="25" t="str">
        <f>IFERROR(IF(raw[[#This Row],[Date]]="","",TEXT(raw[[#This Row],[Date]],"dddd")),"")</f>
        <v/>
      </c>
      <c r="J242" s="27" t="str">
        <f>IFERROR(IF(raw[[#This Row],[Day]]="","",IF(OR(raw[[#This Row],[Day]]='Workload Calendar'!$E$4,raw[[#This Row],[Day]]='Workload Calendar'!$F$4),'Workload Calendar'!$H$4,'Workload Calendar'!$G$4)),"")</f>
        <v/>
      </c>
      <c r="K242" s="27" t="str">
        <f>IFERROR(IF(raw[[#This Row],[Required hrs]]="","",raw[[#This Row],[Total day hrs]]-SUMIF(raw[Date],raw[[#This Row],[Date]],raw[Required hrs])),"")</f>
        <v/>
      </c>
      <c r="L242" s="26" t="str">
        <f>IFERROR(IF(raw[[#This Row],[Date]]="","","W"&amp;WEEKNUM(raw[[#This Row],[Date]],1)),"")</f>
        <v/>
      </c>
      <c r="M242" s="29" t="str">
        <f>IFERROR(IF(raw[[#This Row],[Date]]="","",VLOOKUP(MONTH(raw[[#This Row],[Date]]),Sheet1!B:C,2,0)),"")</f>
        <v/>
      </c>
      <c r="N242" s="82">
        <f>IF(raw[[#This Row],[Date]]="",0,1)</f>
        <v>0</v>
      </c>
    </row>
    <row r="243" spans="1:14" x14ac:dyDescent="0.3">
      <c r="A243" s="18"/>
      <c r="B243" s="19"/>
      <c r="C243" s="19"/>
      <c r="D243" s="19"/>
      <c r="E243" s="19"/>
      <c r="F243" s="20"/>
      <c r="G243" s="20"/>
      <c r="H243" s="27" t="str">
        <f>IFERROR(IF(OR(raw[[#This Row],[Ending Time]]="",raw[[#This Row],[Starting Time]]=""),"",IF((raw[[#This Row],[Ending Time]]-raw[[#This Row],[Starting Time]])*24&lt;0,24+(((raw[[#This Row],[Ending Time]]-raw[[#This Row],[Starting Time]])*24)),(raw[[#This Row],[Ending Time]]-raw[[#This Row],[Starting Time]])*24)),"")</f>
        <v/>
      </c>
      <c r="I243" s="25" t="str">
        <f>IFERROR(IF(raw[[#This Row],[Date]]="","",TEXT(raw[[#This Row],[Date]],"dddd")),"")</f>
        <v/>
      </c>
      <c r="J243" s="27" t="str">
        <f>IFERROR(IF(raw[[#This Row],[Day]]="","",IF(OR(raw[[#This Row],[Day]]='Workload Calendar'!$E$4,raw[[#This Row],[Day]]='Workload Calendar'!$F$4),'Workload Calendar'!$H$4,'Workload Calendar'!$G$4)),"")</f>
        <v/>
      </c>
      <c r="K243" s="27" t="str">
        <f>IFERROR(IF(raw[[#This Row],[Required hrs]]="","",raw[[#This Row],[Total day hrs]]-SUMIF(raw[Date],raw[[#This Row],[Date]],raw[Required hrs])),"")</f>
        <v/>
      </c>
      <c r="L243" s="26" t="str">
        <f>IFERROR(IF(raw[[#This Row],[Date]]="","","W"&amp;WEEKNUM(raw[[#This Row],[Date]],1)),"")</f>
        <v/>
      </c>
      <c r="M243" s="29" t="str">
        <f>IFERROR(IF(raw[[#This Row],[Date]]="","",VLOOKUP(MONTH(raw[[#This Row],[Date]]),Sheet1!B:C,2,0)),"")</f>
        <v/>
      </c>
      <c r="N243" s="82">
        <f>IF(raw[[#This Row],[Date]]="",0,1)</f>
        <v>0</v>
      </c>
    </row>
    <row r="244" spans="1:14" x14ac:dyDescent="0.3">
      <c r="A244" s="18"/>
      <c r="B244" s="19"/>
      <c r="C244" s="19"/>
      <c r="D244" s="19"/>
      <c r="E244" s="19"/>
      <c r="F244" s="20"/>
      <c r="G244" s="20"/>
      <c r="H244" s="27" t="str">
        <f>IFERROR(IF(OR(raw[[#This Row],[Ending Time]]="",raw[[#This Row],[Starting Time]]=""),"",IF((raw[[#This Row],[Ending Time]]-raw[[#This Row],[Starting Time]])*24&lt;0,24+(((raw[[#This Row],[Ending Time]]-raw[[#This Row],[Starting Time]])*24)),(raw[[#This Row],[Ending Time]]-raw[[#This Row],[Starting Time]])*24)),"")</f>
        <v/>
      </c>
      <c r="I244" s="25" t="str">
        <f>IFERROR(IF(raw[[#This Row],[Date]]="","",TEXT(raw[[#This Row],[Date]],"dddd")),"")</f>
        <v/>
      </c>
      <c r="J244" s="27" t="str">
        <f>IFERROR(IF(raw[[#This Row],[Day]]="","",IF(OR(raw[[#This Row],[Day]]='Workload Calendar'!$E$4,raw[[#This Row],[Day]]='Workload Calendar'!$F$4),'Workload Calendar'!$H$4,'Workload Calendar'!$G$4)),"")</f>
        <v/>
      </c>
      <c r="K244" s="27" t="str">
        <f>IFERROR(IF(raw[[#This Row],[Required hrs]]="","",raw[[#This Row],[Total day hrs]]-SUMIF(raw[Date],raw[[#This Row],[Date]],raw[Required hrs])),"")</f>
        <v/>
      </c>
      <c r="L244" s="26" t="str">
        <f>IFERROR(IF(raw[[#This Row],[Date]]="","","W"&amp;WEEKNUM(raw[[#This Row],[Date]],1)),"")</f>
        <v/>
      </c>
      <c r="M244" s="29" t="str">
        <f>IFERROR(IF(raw[[#This Row],[Date]]="","",VLOOKUP(MONTH(raw[[#This Row],[Date]]),Sheet1!B:C,2,0)),"")</f>
        <v/>
      </c>
      <c r="N244" s="82">
        <f>IF(raw[[#This Row],[Date]]="",0,1)</f>
        <v>0</v>
      </c>
    </row>
    <row r="245" spans="1:14" x14ac:dyDescent="0.3">
      <c r="A245" s="18"/>
      <c r="B245" s="19"/>
      <c r="C245" s="19"/>
      <c r="D245" s="19"/>
      <c r="E245" s="19"/>
      <c r="F245" s="20"/>
      <c r="G245" s="20"/>
      <c r="H245" s="27" t="str">
        <f>IFERROR(IF(OR(raw[[#This Row],[Ending Time]]="",raw[[#This Row],[Starting Time]]=""),"",IF((raw[[#This Row],[Ending Time]]-raw[[#This Row],[Starting Time]])*24&lt;0,24+(((raw[[#This Row],[Ending Time]]-raw[[#This Row],[Starting Time]])*24)),(raw[[#This Row],[Ending Time]]-raw[[#This Row],[Starting Time]])*24)),"")</f>
        <v/>
      </c>
      <c r="I245" s="25" t="str">
        <f>IFERROR(IF(raw[[#This Row],[Date]]="","",TEXT(raw[[#This Row],[Date]],"dddd")),"")</f>
        <v/>
      </c>
      <c r="J245" s="27" t="str">
        <f>IFERROR(IF(raw[[#This Row],[Day]]="","",IF(OR(raw[[#This Row],[Day]]='Workload Calendar'!$E$4,raw[[#This Row],[Day]]='Workload Calendar'!$F$4),'Workload Calendar'!$H$4,'Workload Calendar'!$G$4)),"")</f>
        <v/>
      </c>
      <c r="K245" s="27" t="str">
        <f>IFERROR(IF(raw[[#This Row],[Required hrs]]="","",raw[[#This Row],[Total day hrs]]-SUMIF(raw[Date],raw[[#This Row],[Date]],raw[Required hrs])),"")</f>
        <v/>
      </c>
      <c r="L245" s="26" t="str">
        <f>IFERROR(IF(raw[[#This Row],[Date]]="","","W"&amp;WEEKNUM(raw[[#This Row],[Date]],1)),"")</f>
        <v/>
      </c>
      <c r="M245" s="29" t="str">
        <f>IFERROR(IF(raw[[#This Row],[Date]]="","",VLOOKUP(MONTH(raw[[#This Row],[Date]]),Sheet1!B:C,2,0)),"")</f>
        <v/>
      </c>
      <c r="N245" s="82">
        <f>IF(raw[[#This Row],[Date]]="",0,1)</f>
        <v>0</v>
      </c>
    </row>
    <row r="246" spans="1:14" x14ac:dyDescent="0.3">
      <c r="A246" s="18"/>
      <c r="B246" s="19"/>
      <c r="C246" s="19"/>
      <c r="D246" s="19"/>
      <c r="E246" s="19"/>
      <c r="F246" s="20"/>
      <c r="G246" s="20"/>
      <c r="H246" s="27" t="str">
        <f>IFERROR(IF(OR(raw[[#This Row],[Ending Time]]="",raw[[#This Row],[Starting Time]]=""),"",IF((raw[[#This Row],[Ending Time]]-raw[[#This Row],[Starting Time]])*24&lt;0,24+(((raw[[#This Row],[Ending Time]]-raw[[#This Row],[Starting Time]])*24)),(raw[[#This Row],[Ending Time]]-raw[[#This Row],[Starting Time]])*24)),"")</f>
        <v/>
      </c>
      <c r="I246" s="25" t="str">
        <f>IFERROR(IF(raw[[#This Row],[Date]]="","",TEXT(raw[[#This Row],[Date]],"dddd")),"")</f>
        <v/>
      </c>
      <c r="J246" s="27" t="str">
        <f>IFERROR(IF(raw[[#This Row],[Day]]="","",IF(OR(raw[[#This Row],[Day]]='Workload Calendar'!$E$4,raw[[#This Row],[Day]]='Workload Calendar'!$F$4),'Workload Calendar'!$H$4,'Workload Calendar'!$G$4)),"")</f>
        <v/>
      </c>
      <c r="K246" s="27" t="str">
        <f>IFERROR(IF(raw[[#This Row],[Required hrs]]="","",raw[[#This Row],[Total day hrs]]-SUMIF(raw[Date],raw[[#This Row],[Date]],raw[Required hrs])),"")</f>
        <v/>
      </c>
      <c r="L246" s="26" t="str">
        <f>IFERROR(IF(raw[[#This Row],[Date]]="","","W"&amp;WEEKNUM(raw[[#This Row],[Date]],1)),"")</f>
        <v/>
      </c>
      <c r="M246" s="29" t="str">
        <f>IFERROR(IF(raw[[#This Row],[Date]]="","",VLOOKUP(MONTH(raw[[#This Row],[Date]]),Sheet1!B:C,2,0)),"")</f>
        <v/>
      </c>
      <c r="N246" s="82">
        <f>IF(raw[[#This Row],[Date]]="",0,1)</f>
        <v>0</v>
      </c>
    </row>
    <row r="247" spans="1:14" x14ac:dyDescent="0.3">
      <c r="A247" s="18"/>
      <c r="B247" s="19"/>
      <c r="C247" s="19"/>
      <c r="D247" s="19"/>
      <c r="E247" s="19"/>
      <c r="F247" s="20"/>
      <c r="G247" s="20"/>
      <c r="H247" s="27" t="str">
        <f>IFERROR(IF(OR(raw[[#This Row],[Ending Time]]="",raw[[#This Row],[Starting Time]]=""),"",IF((raw[[#This Row],[Ending Time]]-raw[[#This Row],[Starting Time]])*24&lt;0,24+(((raw[[#This Row],[Ending Time]]-raw[[#This Row],[Starting Time]])*24)),(raw[[#This Row],[Ending Time]]-raw[[#This Row],[Starting Time]])*24)),"")</f>
        <v/>
      </c>
      <c r="I247" s="25" t="str">
        <f>IFERROR(IF(raw[[#This Row],[Date]]="","",TEXT(raw[[#This Row],[Date]],"dddd")),"")</f>
        <v/>
      </c>
      <c r="J247" s="27" t="str">
        <f>IFERROR(IF(raw[[#This Row],[Day]]="","",IF(OR(raw[[#This Row],[Day]]='Workload Calendar'!$E$4,raw[[#This Row],[Day]]='Workload Calendar'!$F$4),'Workload Calendar'!$H$4,'Workload Calendar'!$G$4)),"")</f>
        <v/>
      </c>
      <c r="K247" s="27" t="str">
        <f>IFERROR(IF(raw[[#This Row],[Required hrs]]="","",raw[[#This Row],[Total day hrs]]-SUMIF(raw[Date],raw[[#This Row],[Date]],raw[Required hrs])),"")</f>
        <v/>
      </c>
      <c r="L247" s="26" t="str">
        <f>IFERROR(IF(raw[[#This Row],[Date]]="","","W"&amp;WEEKNUM(raw[[#This Row],[Date]],1)),"")</f>
        <v/>
      </c>
      <c r="M247" s="29" t="str">
        <f>IFERROR(IF(raw[[#This Row],[Date]]="","",VLOOKUP(MONTH(raw[[#This Row],[Date]]),Sheet1!B:C,2,0)),"")</f>
        <v/>
      </c>
      <c r="N247" s="82">
        <f>IF(raw[[#This Row],[Date]]="",0,1)</f>
        <v>0</v>
      </c>
    </row>
    <row r="248" spans="1:14" x14ac:dyDescent="0.3">
      <c r="A248" s="18"/>
      <c r="B248" s="19"/>
      <c r="C248" s="19"/>
      <c r="D248" s="19"/>
      <c r="E248" s="19"/>
      <c r="F248" s="20"/>
      <c r="G248" s="20"/>
      <c r="H248" s="27" t="str">
        <f>IFERROR(IF(OR(raw[[#This Row],[Ending Time]]="",raw[[#This Row],[Starting Time]]=""),"",IF((raw[[#This Row],[Ending Time]]-raw[[#This Row],[Starting Time]])*24&lt;0,24+(((raw[[#This Row],[Ending Time]]-raw[[#This Row],[Starting Time]])*24)),(raw[[#This Row],[Ending Time]]-raw[[#This Row],[Starting Time]])*24)),"")</f>
        <v/>
      </c>
      <c r="I248" s="25" t="str">
        <f>IFERROR(IF(raw[[#This Row],[Date]]="","",TEXT(raw[[#This Row],[Date]],"dddd")),"")</f>
        <v/>
      </c>
      <c r="J248" s="27" t="str">
        <f>IFERROR(IF(raw[[#This Row],[Day]]="","",IF(OR(raw[[#This Row],[Day]]='Workload Calendar'!$E$4,raw[[#This Row],[Day]]='Workload Calendar'!$F$4),'Workload Calendar'!$H$4,'Workload Calendar'!$G$4)),"")</f>
        <v/>
      </c>
      <c r="K248" s="27" t="str">
        <f>IFERROR(IF(raw[[#This Row],[Required hrs]]="","",raw[[#This Row],[Total day hrs]]-SUMIF(raw[Date],raw[[#This Row],[Date]],raw[Required hrs])),"")</f>
        <v/>
      </c>
      <c r="L248" s="26" t="str">
        <f>IFERROR(IF(raw[[#This Row],[Date]]="","","W"&amp;WEEKNUM(raw[[#This Row],[Date]],1)),"")</f>
        <v/>
      </c>
      <c r="M248" s="29" t="str">
        <f>IFERROR(IF(raw[[#This Row],[Date]]="","",VLOOKUP(MONTH(raw[[#This Row],[Date]]),Sheet1!B:C,2,0)),"")</f>
        <v/>
      </c>
      <c r="N248" s="82">
        <f>IF(raw[[#This Row],[Date]]="",0,1)</f>
        <v>0</v>
      </c>
    </row>
    <row r="249" spans="1:14" x14ac:dyDescent="0.3">
      <c r="A249" s="18"/>
      <c r="B249" s="19"/>
      <c r="C249" s="19"/>
      <c r="D249" s="19"/>
      <c r="E249" s="19"/>
      <c r="F249" s="20"/>
      <c r="G249" s="20"/>
      <c r="H249" s="27" t="str">
        <f>IFERROR(IF(OR(raw[[#This Row],[Ending Time]]="",raw[[#This Row],[Starting Time]]=""),"",IF((raw[[#This Row],[Ending Time]]-raw[[#This Row],[Starting Time]])*24&lt;0,24+(((raw[[#This Row],[Ending Time]]-raw[[#This Row],[Starting Time]])*24)),(raw[[#This Row],[Ending Time]]-raw[[#This Row],[Starting Time]])*24)),"")</f>
        <v/>
      </c>
      <c r="I249" s="25" t="str">
        <f>IFERROR(IF(raw[[#This Row],[Date]]="","",TEXT(raw[[#This Row],[Date]],"dddd")),"")</f>
        <v/>
      </c>
      <c r="J249" s="27" t="str">
        <f>IFERROR(IF(raw[[#This Row],[Day]]="","",IF(OR(raw[[#This Row],[Day]]='Workload Calendar'!$E$4,raw[[#This Row],[Day]]='Workload Calendar'!$F$4),'Workload Calendar'!$H$4,'Workload Calendar'!$G$4)),"")</f>
        <v/>
      </c>
      <c r="K249" s="27" t="str">
        <f>IFERROR(IF(raw[[#This Row],[Required hrs]]="","",raw[[#This Row],[Total day hrs]]-SUMIF(raw[Date],raw[[#This Row],[Date]],raw[Required hrs])),"")</f>
        <v/>
      </c>
      <c r="L249" s="26" t="str">
        <f>IFERROR(IF(raw[[#This Row],[Date]]="","","W"&amp;WEEKNUM(raw[[#This Row],[Date]],1)),"")</f>
        <v/>
      </c>
      <c r="M249" s="29" t="str">
        <f>IFERROR(IF(raw[[#This Row],[Date]]="","",VLOOKUP(MONTH(raw[[#This Row],[Date]]),Sheet1!B:C,2,0)),"")</f>
        <v/>
      </c>
      <c r="N249" s="82">
        <f>IF(raw[[#This Row],[Date]]="",0,1)</f>
        <v>0</v>
      </c>
    </row>
    <row r="250" spans="1:14" x14ac:dyDescent="0.3">
      <c r="A250" s="18"/>
      <c r="B250" s="19"/>
      <c r="C250" s="19"/>
      <c r="D250" s="19"/>
      <c r="E250" s="19"/>
      <c r="F250" s="20"/>
      <c r="G250" s="20"/>
      <c r="H250" s="27" t="str">
        <f>IFERROR(IF(OR(raw[[#This Row],[Ending Time]]="",raw[[#This Row],[Starting Time]]=""),"",IF((raw[[#This Row],[Ending Time]]-raw[[#This Row],[Starting Time]])*24&lt;0,24+(((raw[[#This Row],[Ending Time]]-raw[[#This Row],[Starting Time]])*24)),(raw[[#This Row],[Ending Time]]-raw[[#This Row],[Starting Time]])*24)),"")</f>
        <v/>
      </c>
      <c r="I250" s="25" t="str">
        <f>IFERROR(IF(raw[[#This Row],[Date]]="","",TEXT(raw[[#This Row],[Date]],"dddd")),"")</f>
        <v/>
      </c>
      <c r="J250" s="27" t="str">
        <f>IFERROR(IF(raw[[#This Row],[Day]]="","",IF(OR(raw[[#This Row],[Day]]='Workload Calendar'!$E$4,raw[[#This Row],[Day]]='Workload Calendar'!$F$4),'Workload Calendar'!$H$4,'Workload Calendar'!$G$4)),"")</f>
        <v/>
      </c>
      <c r="K250" s="27" t="str">
        <f>IFERROR(IF(raw[[#This Row],[Required hrs]]="","",raw[[#This Row],[Total day hrs]]-SUMIF(raw[Date],raw[[#This Row],[Date]],raw[Required hrs])),"")</f>
        <v/>
      </c>
      <c r="L250" s="26" t="str">
        <f>IFERROR(IF(raw[[#This Row],[Date]]="","","W"&amp;WEEKNUM(raw[[#This Row],[Date]],1)),"")</f>
        <v/>
      </c>
      <c r="M250" s="29" t="str">
        <f>IFERROR(IF(raw[[#This Row],[Date]]="","",VLOOKUP(MONTH(raw[[#This Row],[Date]]),Sheet1!B:C,2,0)),"")</f>
        <v/>
      </c>
      <c r="N250" s="82">
        <f>IF(raw[[#This Row],[Date]]="",0,1)</f>
        <v>0</v>
      </c>
    </row>
    <row r="251" spans="1:14" x14ac:dyDescent="0.3">
      <c r="A251" s="18"/>
      <c r="B251" s="19"/>
      <c r="C251" s="19"/>
      <c r="D251" s="19"/>
      <c r="E251" s="19"/>
      <c r="F251" s="20"/>
      <c r="G251" s="20"/>
      <c r="H251" s="27" t="str">
        <f>IFERROR(IF(OR(raw[[#This Row],[Ending Time]]="",raw[[#This Row],[Starting Time]]=""),"",IF((raw[[#This Row],[Ending Time]]-raw[[#This Row],[Starting Time]])*24&lt;0,24+(((raw[[#This Row],[Ending Time]]-raw[[#This Row],[Starting Time]])*24)),(raw[[#This Row],[Ending Time]]-raw[[#This Row],[Starting Time]])*24)),"")</f>
        <v/>
      </c>
      <c r="I251" s="25" t="str">
        <f>IFERROR(IF(raw[[#This Row],[Date]]="","",TEXT(raw[[#This Row],[Date]],"dddd")),"")</f>
        <v/>
      </c>
      <c r="J251" s="27" t="str">
        <f>IFERROR(IF(raw[[#This Row],[Day]]="","",IF(OR(raw[[#This Row],[Day]]='Workload Calendar'!$E$4,raw[[#This Row],[Day]]='Workload Calendar'!$F$4),'Workload Calendar'!$H$4,'Workload Calendar'!$G$4)),"")</f>
        <v/>
      </c>
      <c r="K251" s="27" t="str">
        <f>IFERROR(IF(raw[[#This Row],[Required hrs]]="","",raw[[#This Row],[Total day hrs]]-SUMIF(raw[Date],raw[[#This Row],[Date]],raw[Required hrs])),"")</f>
        <v/>
      </c>
      <c r="L251" s="26" t="str">
        <f>IFERROR(IF(raw[[#This Row],[Date]]="","","W"&amp;WEEKNUM(raw[[#This Row],[Date]],1)),"")</f>
        <v/>
      </c>
      <c r="M251" s="29" t="str">
        <f>IFERROR(IF(raw[[#This Row],[Date]]="","",VLOOKUP(MONTH(raw[[#This Row],[Date]]),Sheet1!B:C,2,0)),"")</f>
        <v/>
      </c>
      <c r="N251" s="82">
        <f>IF(raw[[#This Row],[Date]]="",0,1)</f>
        <v>0</v>
      </c>
    </row>
    <row r="252" spans="1:14" x14ac:dyDescent="0.3">
      <c r="A252" s="18"/>
      <c r="B252" s="19"/>
      <c r="C252" s="19"/>
      <c r="D252" s="19"/>
      <c r="E252" s="19"/>
      <c r="F252" s="20"/>
      <c r="G252" s="20"/>
      <c r="H252" s="27" t="str">
        <f>IFERROR(IF(OR(raw[[#This Row],[Ending Time]]="",raw[[#This Row],[Starting Time]]=""),"",IF((raw[[#This Row],[Ending Time]]-raw[[#This Row],[Starting Time]])*24&lt;0,24+(((raw[[#This Row],[Ending Time]]-raw[[#This Row],[Starting Time]])*24)),(raw[[#This Row],[Ending Time]]-raw[[#This Row],[Starting Time]])*24)),"")</f>
        <v/>
      </c>
      <c r="I252" s="25" t="str">
        <f>IFERROR(IF(raw[[#This Row],[Date]]="","",TEXT(raw[[#This Row],[Date]],"dddd")),"")</f>
        <v/>
      </c>
      <c r="J252" s="27" t="str">
        <f>IFERROR(IF(raw[[#This Row],[Day]]="","",IF(OR(raw[[#This Row],[Day]]='Workload Calendar'!$E$4,raw[[#This Row],[Day]]='Workload Calendar'!$F$4),'Workload Calendar'!$H$4,'Workload Calendar'!$G$4)),"")</f>
        <v/>
      </c>
      <c r="K252" s="27" t="str">
        <f>IFERROR(IF(raw[[#This Row],[Required hrs]]="","",raw[[#This Row],[Total day hrs]]-SUMIF(raw[Date],raw[[#This Row],[Date]],raw[Required hrs])),"")</f>
        <v/>
      </c>
      <c r="L252" s="26" t="str">
        <f>IFERROR(IF(raw[[#This Row],[Date]]="","","W"&amp;WEEKNUM(raw[[#This Row],[Date]],1)),"")</f>
        <v/>
      </c>
      <c r="M252" s="29" t="str">
        <f>IFERROR(IF(raw[[#This Row],[Date]]="","",VLOOKUP(MONTH(raw[[#This Row],[Date]]),Sheet1!B:C,2,0)),"")</f>
        <v/>
      </c>
      <c r="N252" s="82">
        <f>IF(raw[[#This Row],[Date]]="",0,1)</f>
        <v>0</v>
      </c>
    </row>
    <row r="253" spans="1:14" x14ac:dyDescent="0.3">
      <c r="A253" s="18"/>
      <c r="B253" s="19"/>
      <c r="C253" s="19"/>
      <c r="D253" s="19"/>
      <c r="E253" s="19"/>
      <c r="F253" s="20"/>
      <c r="G253" s="20"/>
      <c r="H253" s="27" t="str">
        <f>IFERROR(IF(OR(raw[[#This Row],[Ending Time]]="",raw[[#This Row],[Starting Time]]=""),"",IF((raw[[#This Row],[Ending Time]]-raw[[#This Row],[Starting Time]])*24&lt;0,24+(((raw[[#This Row],[Ending Time]]-raw[[#This Row],[Starting Time]])*24)),(raw[[#This Row],[Ending Time]]-raw[[#This Row],[Starting Time]])*24)),"")</f>
        <v/>
      </c>
      <c r="I253" s="25" t="str">
        <f>IFERROR(IF(raw[[#This Row],[Date]]="","",TEXT(raw[[#This Row],[Date]],"dddd")),"")</f>
        <v/>
      </c>
      <c r="J253" s="27" t="str">
        <f>IFERROR(IF(raw[[#This Row],[Day]]="","",IF(OR(raw[[#This Row],[Day]]='Workload Calendar'!$E$4,raw[[#This Row],[Day]]='Workload Calendar'!$F$4),'Workload Calendar'!$H$4,'Workload Calendar'!$G$4)),"")</f>
        <v/>
      </c>
      <c r="K253" s="27" t="str">
        <f>IFERROR(IF(raw[[#This Row],[Required hrs]]="","",raw[[#This Row],[Total day hrs]]-SUMIF(raw[Date],raw[[#This Row],[Date]],raw[Required hrs])),"")</f>
        <v/>
      </c>
      <c r="L253" s="26" t="str">
        <f>IFERROR(IF(raw[[#This Row],[Date]]="","","W"&amp;WEEKNUM(raw[[#This Row],[Date]],1)),"")</f>
        <v/>
      </c>
      <c r="M253" s="29" t="str">
        <f>IFERROR(IF(raw[[#This Row],[Date]]="","",VLOOKUP(MONTH(raw[[#This Row],[Date]]),Sheet1!B:C,2,0)),"")</f>
        <v/>
      </c>
      <c r="N253" s="82">
        <f>IF(raw[[#This Row],[Date]]="",0,1)</f>
        <v>0</v>
      </c>
    </row>
    <row r="254" spans="1:14" x14ac:dyDescent="0.3">
      <c r="A254" s="18"/>
      <c r="B254" s="19"/>
      <c r="C254" s="19"/>
      <c r="D254" s="19"/>
      <c r="E254" s="19"/>
      <c r="F254" s="20"/>
      <c r="G254" s="20"/>
      <c r="H254" s="27" t="str">
        <f>IFERROR(IF(OR(raw[[#This Row],[Ending Time]]="",raw[[#This Row],[Starting Time]]=""),"",IF((raw[[#This Row],[Ending Time]]-raw[[#This Row],[Starting Time]])*24&lt;0,24+(((raw[[#This Row],[Ending Time]]-raw[[#This Row],[Starting Time]])*24)),(raw[[#This Row],[Ending Time]]-raw[[#This Row],[Starting Time]])*24)),"")</f>
        <v/>
      </c>
      <c r="I254" s="25" t="str">
        <f>IFERROR(IF(raw[[#This Row],[Date]]="","",TEXT(raw[[#This Row],[Date]],"dddd")),"")</f>
        <v/>
      </c>
      <c r="J254" s="27" t="str">
        <f>IFERROR(IF(raw[[#This Row],[Day]]="","",IF(OR(raw[[#This Row],[Day]]='Workload Calendar'!$E$4,raw[[#This Row],[Day]]='Workload Calendar'!$F$4),'Workload Calendar'!$H$4,'Workload Calendar'!$G$4)),"")</f>
        <v/>
      </c>
      <c r="K254" s="27" t="str">
        <f>IFERROR(IF(raw[[#This Row],[Required hrs]]="","",raw[[#This Row],[Total day hrs]]-SUMIF(raw[Date],raw[[#This Row],[Date]],raw[Required hrs])),"")</f>
        <v/>
      </c>
      <c r="L254" s="26" t="str">
        <f>IFERROR(IF(raw[[#This Row],[Date]]="","","W"&amp;WEEKNUM(raw[[#This Row],[Date]],1)),"")</f>
        <v/>
      </c>
      <c r="M254" s="29" t="str">
        <f>IFERROR(IF(raw[[#This Row],[Date]]="","",VLOOKUP(MONTH(raw[[#This Row],[Date]]),Sheet1!B:C,2,0)),"")</f>
        <v/>
      </c>
      <c r="N254" s="82">
        <f>IF(raw[[#This Row],[Date]]="",0,1)</f>
        <v>0</v>
      </c>
    </row>
    <row r="255" spans="1:14" x14ac:dyDescent="0.3">
      <c r="A255" s="18"/>
      <c r="B255" s="19"/>
      <c r="C255" s="19"/>
      <c r="D255" s="19"/>
      <c r="E255" s="19"/>
      <c r="F255" s="20"/>
      <c r="G255" s="20"/>
      <c r="H255" s="27" t="str">
        <f>IFERROR(IF(OR(raw[[#This Row],[Ending Time]]="",raw[[#This Row],[Starting Time]]=""),"",IF((raw[[#This Row],[Ending Time]]-raw[[#This Row],[Starting Time]])*24&lt;0,24+(((raw[[#This Row],[Ending Time]]-raw[[#This Row],[Starting Time]])*24)),(raw[[#This Row],[Ending Time]]-raw[[#This Row],[Starting Time]])*24)),"")</f>
        <v/>
      </c>
      <c r="I255" s="25" t="str">
        <f>IFERROR(IF(raw[[#This Row],[Date]]="","",TEXT(raw[[#This Row],[Date]],"dddd")),"")</f>
        <v/>
      </c>
      <c r="J255" s="27" t="str">
        <f>IFERROR(IF(raw[[#This Row],[Day]]="","",IF(OR(raw[[#This Row],[Day]]='Workload Calendar'!$E$4,raw[[#This Row],[Day]]='Workload Calendar'!$F$4),'Workload Calendar'!$H$4,'Workload Calendar'!$G$4)),"")</f>
        <v/>
      </c>
      <c r="K255" s="27" t="str">
        <f>IFERROR(IF(raw[[#This Row],[Required hrs]]="","",raw[[#This Row],[Total day hrs]]-SUMIF(raw[Date],raw[[#This Row],[Date]],raw[Required hrs])),"")</f>
        <v/>
      </c>
      <c r="L255" s="26" t="str">
        <f>IFERROR(IF(raw[[#This Row],[Date]]="","","W"&amp;WEEKNUM(raw[[#This Row],[Date]],1)),"")</f>
        <v/>
      </c>
      <c r="M255" s="29" t="str">
        <f>IFERROR(IF(raw[[#This Row],[Date]]="","",VLOOKUP(MONTH(raw[[#This Row],[Date]]),Sheet1!B:C,2,0)),"")</f>
        <v/>
      </c>
      <c r="N255" s="82">
        <f>IF(raw[[#This Row],[Date]]="",0,1)</f>
        <v>0</v>
      </c>
    </row>
    <row r="256" spans="1:14" x14ac:dyDescent="0.3">
      <c r="A256" s="18"/>
      <c r="B256" s="19"/>
      <c r="C256" s="19"/>
      <c r="D256" s="19"/>
      <c r="E256" s="19"/>
      <c r="F256" s="20"/>
      <c r="G256" s="20"/>
      <c r="H256" s="27" t="str">
        <f>IFERROR(IF(OR(raw[[#This Row],[Ending Time]]="",raw[[#This Row],[Starting Time]]=""),"",IF((raw[[#This Row],[Ending Time]]-raw[[#This Row],[Starting Time]])*24&lt;0,24+(((raw[[#This Row],[Ending Time]]-raw[[#This Row],[Starting Time]])*24)),(raw[[#This Row],[Ending Time]]-raw[[#This Row],[Starting Time]])*24)),"")</f>
        <v/>
      </c>
      <c r="I256" s="25" t="str">
        <f>IFERROR(IF(raw[[#This Row],[Date]]="","",TEXT(raw[[#This Row],[Date]],"dddd")),"")</f>
        <v/>
      </c>
      <c r="J256" s="27" t="str">
        <f>IFERROR(IF(raw[[#This Row],[Day]]="","",IF(OR(raw[[#This Row],[Day]]='Workload Calendar'!$E$4,raw[[#This Row],[Day]]='Workload Calendar'!$F$4),'Workload Calendar'!$H$4,'Workload Calendar'!$G$4)),"")</f>
        <v/>
      </c>
      <c r="K256" s="27" t="str">
        <f>IFERROR(IF(raw[[#This Row],[Required hrs]]="","",raw[[#This Row],[Total day hrs]]-SUMIF(raw[Date],raw[[#This Row],[Date]],raw[Required hrs])),"")</f>
        <v/>
      </c>
      <c r="L256" s="26" t="str">
        <f>IFERROR(IF(raw[[#This Row],[Date]]="","","W"&amp;WEEKNUM(raw[[#This Row],[Date]],1)),"")</f>
        <v/>
      </c>
      <c r="M256" s="29" t="str">
        <f>IFERROR(IF(raw[[#This Row],[Date]]="","",VLOOKUP(MONTH(raw[[#This Row],[Date]]),Sheet1!B:C,2,0)),"")</f>
        <v/>
      </c>
      <c r="N256" s="82">
        <f>IF(raw[[#This Row],[Date]]="",0,1)</f>
        <v>0</v>
      </c>
    </row>
    <row r="257" spans="1:14" x14ac:dyDescent="0.3">
      <c r="A257" s="18"/>
      <c r="B257" s="19"/>
      <c r="C257" s="19"/>
      <c r="D257" s="19"/>
      <c r="E257" s="19"/>
      <c r="F257" s="20"/>
      <c r="G257" s="20"/>
      <c r="H257" s="27" t="str">
        <f>IFERROR(IF(OR(raw[[#This Row],[Ending Time]]="",raw[[#This Row],[Starting Time]]=""),"",IF((raw[[#This Row],[Ending Time]]-raw[[#This Row],[Starting Time]])*24&lt;0,24+(((raw[[#This Row],[Ending Time]]-raw[[#This Row],[Starting Time]])*24)),(raw[[#This Row],[Ending Time]]-raw[[#This Row],[Starting Time]])*24)),"")</f>
        <v/>
      </c>
      <c r="I257" s="25" t="str">
        <f>IFERROR(IF(raw[[#This Row],[Date]]="","",TEXT(raw[[#This Row],[Date]],"dddd")),"")</f>
        <v/>
      </c>
      <c r="J257" s="27" t="str">
        <f>IFERROR(IF(raw[[#This Row],[Day]]="","",IF(OR(raw[[#This Row],[Day]]='Workload Calendar'!$E$4,raw[[#This Row],[Day]]='Workload Calendar'!$F$4),'Workload Calendar'!$H$4,'Workload Calendar'!$G$4)),"")</f>
        <v/>
      </c>
      <c r="K257" s="27" t="str">
        <f>IFERROR(IF(raw[[#This Row],[Required hrs]]="","",raw[[#This Row],[Total day hrs]]-SUMIF(raw[Date],raw[[#This Row],[Date]],raw[Required hrs])),"")</f>
        <v/>
      </c>
      <c r="L257" s="26" t="str">
        <f>IFERROR(IF(raw[[#This Row],[Date]]="","","W"&amp;WEEKNUM(raw[[#This Row],[Date]],1)),"")</f>
        <v/>
      </c>
      <c r="M257" s="29" t="str">
        <f>IFERROR(IF(raw[[#This Row],[Date]]="","",VLOOKUP(MONTH(raw[[#This Row],[Date]]),Sheet1!B:C,2,0)),"")</f>
        <v/>
      </c>
      <c r="N257" s="82">
        <f>IF(raw[[#This Row],[Date]]="",0,1)</f>
        <v>0</v>
      </c>
    </row>
    <row r="258" spans="1:14" x14ac:dyDescent="0.3">
      <c r="A258" s="18"/>
      <c r="B258" s="19"/>
      <c r="C258" s="19"/>
      <c r="D258" s="19"/>
      <c r="E258" s="19"/>
      <c r="F258" s="20"/>
      <c r="G258" s="20"/>
      <c r="H258" s="27" t="str">
        <f>IFERROR(IF(OR(raw[[#This Row],[Ending Time]]="",raw[[#This Row],[Starting Time]]=""),"",IF((raw[[#This Row],[Ending Time]]-raw[[#This Row],[Starting Time]])*24&lt;0,24+(((raw[[#This Row],[Ending Time]]-raw[[#This Row],[Starting Time]])*24)),(raw[[#This Row],[Ending Time]]-raw[[#This Row],[Starting Time]])*24)),"")</f>
        <v/>
      </c>
      <c r="I258" s="25" t="str">
        <f>IFERROR(IF(raw[[#This Row],[Date]]="","",TEXT(raw[[#This Row],[Date]],"dddd")),"")</f>
        <v/>
      </c>
      <c r="J258" s="27" t="str">
        <f>IFERROR(IF(raw[[#This Row],[Day]]="","",IF(OR(raw[[#This Row],[Day]]='Workload Calendar'!$E$4,raw[[#This Row],[Day]]='Workload Calendar'!$F$4),'Workload Calendar'!$H$4,'Workload Calendar'!$G$4)),"")</f>
        <v/>
      </c>
      <c r="K258" s="27" t="str">
        <f>IFERROR(IF(raw[[#This Row],[Required hrs]]="","",raw[[#This Row],[Total day hrs]]-SUMIF(raw[Date],raw[[#This Row],[Date]],raw[Required hrs])),"")</f>
        <v/>
      </c>
      <c r="L258" s="26" t="str">
        <f>IFERROR(IF(raw[[#This Row],[Date]]="","","W"&amp;WEEKNUM(raw[[#This Row],[Date]],1)),"")</f>
        <v/>
      </c>
      <c r="M258" s="29" t="str">
        <f>IFERROR(IF(raw[[#This Row],[Date]]="","",VLOOKUP(MONTH(raw[[#This Row],[Date]]),Sheet1!B:C,2,0)),"")</f>
        <v/>
      </c>
      <c r="N258" s="82">
        <f>IF(raw[[#This Row],[Date]]="",0,1)</f>
        <v>0</v>
      </c>
    </row>
    <row r="259" spans="1:14" x14ac:dyDescent="0.3">
      <c r="A259" s="18"/>
      <c r="B259" s="19"/>
      <c r="C259" s="19"/>
      <c r="D259" s="19"/>
      <c r="E259" s="19"/>
      <c r="F259" s="20"/>
      <c r="G259" s="20"/>
      <c r="H259" s="27" t="str">
        <f>IFERROR(IF(OR(raw[[#This Row],[Ending Time]]="",raw[[#This Row],[Starting Time]]=""),"",IF((raw[[#This Row],[Ending Time]]-raw[[#This Row],[Starting Time]])*24&lt;0,24+(((raw[[#This Row],[Ending Time]]-raw[[#This Row],[Starting Time]])*24)),(raw[[#This Row],[Ending Time]]-raw[[#This Row],[Starting Time]])*24)),"")</f>
        <v/>
      </c>
      <c r="I259" s="25" t="str">
        <f>IFERROR(IF(raw[[#This Row],[Date]]="","",TEXT(raw[[#This Row],[Date]],"dddd")),"")</f>
        <v/>
      </c>
      <c r="J259" s="27" t="str">
        <f>IFERROR(IF(raw[[#This Row],[Day]]="","",IF(OR(raw[[#This Row],[Day]]='Workload Calendar'!$E$4,raw[[#This Row],[Day]]='Workload Calendar'!$F$4),'Workload Calendar'!$H$4,'Workload Calendar'!$G$4)),"")</f>
        <v/>
      </c>
      <c r="K259" s="27" t="str">
        <f>IFERROR(IF(raw[[#This Row],[Required hrs]]="","",raw[[#This Row],[Total day hrs]]-SUMIF(raw[Date],raw[[#This Row],[Date]],raw[Required hrs])),"")</f>
        <v/>
      </c>
      <c r="L259" s="26" t="str">
        <f>IFERROR(IF(raw[[#This Row],[Date]]="","","W"&amp;WEEKNUM(raw[[#This Row],[Date]],1)),"")</f>
        <v/>
      </c>
      <c r="M259" s="29" t="str">
        <f>IFERROR(IF(raw[[#This Row],[Date]]="","",VLOOKUP(MONTH(raw[[#This Row],[Date]]),Sheet1!B:C,2,0)),"")</f>
        <v/>
      </c>
      <c r="N259" s="82">
        <f>IF(raw[[#This Row],[Date]]="",0,1)</f>
        <v>0</v>
      </c>
    </row>
    <row r="260" spans="1:14" x14ac:dyDescent="0.3">
      <c r="A260" s="18"/>
      <c r="B260" s="19"/>
      <c r="C260" s="19"/>
      <c r="D260" s="19"/>
      <c r="E260" s="19"/>
      <c r="F260" s="20"/>
      <c r="G260" s="20"/>
      <c r="H260" s="27" t="str">
        <f>IFERROR(IF(OR(raw[[#This Row],[Ending Time]]="",raw[[#This Row],[Starting Time]]=""),"",IF((raw[[#This Row],[Ending Time]]-raw[[#This Row],[Starting Time]])*24&lt;0,24+(((raw[[#This Row],[Ending Time]]-raw[[#This Row],[Starting Time]])*24)),(raw[[#This Row],[Ending Time]]-raw[[#This Row],[Starting Time]])*24)),"")</f>
        <v/>
      </c>
      <c r="I260" s="25" t="str">
        <f>IFERROR(IF(raw[[#This Row],[Date]]="","",TEXT(raw[[#This Row],[Date]],"dddd")),"")</f>
        <v/>
      </c>
      <c r="J260" s="27" t="str">
        <f>IFERROR(IF(raw[[#This Row],[Day]]="","",IF(OR(raw[[#This Row],[Day]]='Workload Calendar'!$E$4,raw[[#This Row],[Day]]='Workload Calendar'!$F$4),'Workload Calendar'!$H$4,'Workload Calendar'!$G$4)),"")</f>
        <v/>
      </c>
      <c r="K260" s="27" t="str">
        <f>IFERROR(IF(raw[[#This Row],[Required hrs]]="","",raw[[#This Row],[Total day hrs]]-SUMIF(raw[Date],raw[[#This Row],[Date]],raw[Required hrs])),"")</f>
        <v/>
      </c>
      <c r="L260" s="26" t="str">
        <f>IFERROR(IF(raw[[#This Row],[Date]]="","","W"&amp;WEEKNUM(raw[[#This Row],[Date]],1)),"")</f>
        <v/>
      </c>
      <c r="M260" s="29" t="str">
        <f>IFERROR(IF(raw[[#This Row],[Date]]="","",VLOOKUP(MONTH(raw[[#This Row],[Date]]),Sheet1!B:C,2,0)),"")</f>
        <v/>
      </c>
      <c r="N260" s="82">
        <f>IF(raw[[#This Row],[Date]]="",0,1)</f>
        <v>0</v>
      </c>
    </row>
    <row r="261" spans="1:14" x14ac:dyDescent="0.3">
      <c r="A261" s="18"/>
      <c r="B261" s="19"/>
      <c r="C261" s="19"/>
      <c r="D261" s="19"/>
      <c r="E261" s="19"/>
      <c r="F261" s="20"/>
      <c r="G261" s="20"/>
      <c r="H261" s="27" t="str">
        <f>IFERROR(IF(OR(raw[[#This Row],[Ending Time]]="",raw[[#This Row],[Starting Time]]=""),"",IF((raw[[#This Row],[Ending Time]]-raw[[#This Row],[Starting Time]])*24&lt;0,24+(((raw[[#This Row],[Ending Time]]-raw[[#This Row],[Starting Time]])*24)),(raw[[#This Row],[Ending Time]]-raw[[#This Row],[Starting Time]])*24)),"")</f>
        <v/>
      </c>
      <c r="I261" s="25" t="str">
        <f>IFERROR(IF(raw[[#This Row],[Date]]="","",TEXT(raw[[#This Row],[Date]],"dddd")),"")</f>
        <v/>
      </c>
      <c r="J261" s="27" t="str">
        <f>IFERROR(IF(raw[[#This Row],[Day]]="","",IF(OR(raw[[#This Row],[Day]]='Workload Calendar'!$E$4,raw[[#This Row],[Day]]='Workload Calendar'!$F$4),'Workload Calendar'!$H$4,'Workload Calendar'!$G$4)),"")</f>
        <v/>
      </c>
      <c r="K261" s="27" t="str">
        <f>IFERROR(IF(raw[[#This Row],[Required hrs]]="","",raw[[#This Row],[Total day hrs]]-SUMIF(raw[Date],raw[[#This Row],[Date]],raw[Required hrs])),"")</f>
        <v/>
      </c>
      <c r="L261" s="26" t="str">
        <f>IFERROR(IF(raw[[#This Row],[Date]]="","","W"&amp;WEEKNUM(raw[[#This Row],[Date]],1)),"")</f>
        <v/>
      </c>
      <c r="M261" s="29" t="str">
        <f>IFERROR(IF(raw[[#This Row],[Date]]="","",VLOOKUP(MONTH(raw[[#This Row],[Date]]),Sheet1!B:C,2,0)),"")</f>
        <v/>
      </c>
      <c r="N261" s="82">
        <f>IF(raw[[#This Row],[Date]]="",0,1)</f>
        <v>0</v>
      </c>
    </row>
    <row r="262" spans="1:14" x14ac:dyDescent="0.3">
      <c r="A262" s="18"/>
      <c r="B262" s="19"/>
      <c r="C262" s="19"/>
      <c r="D262" s="19"/>
      <c r="E262" s="19"/>
      <c r="F262" s="20"/>
      <c r="G262" s="20"/>
      <c r="H262" s="27" t="str">
        <f>IFERROR(IF(OR(raw[[#This Row],[Ending Time]]="",raw[[#This Row],[Starting Time]]=""),"",IF((raw[[#This Row],[Ending Time]]-raw[[#This Row],[Starting Time]])*24&lt;0,24+(((raw[[#This Row],[Ending Time]]-raw[[#This Row],[Starting Time]])*24)),(raw[[#This Row],[Ending Time]]-raw[[#This Row],[Starting Time]])*24)),"")</f>
        <v/>
      </c>
      <c r="I262" s="25" t="str">
        <f>IFERROR(IF(raw[[#This Row],[Date]]="","",TEXT(raw[[#This Row],[Date]],"dddd")),"")</f>
        <v/>
      </c>
      <c r="J262" s="27" t="str">
        <f>IFERROR(IF(raw[[#This Row],[Day]]="","",IF(OR(raw[[#This Row],[Day]]='Workload Calendar'!$E$4,raw[[#This Row],[Day]]='Workload Calendar'!$F$4),'Workload Calendar'!$H$4,'Workload Calendar'!$G$4)),"")</f>
        <v/>
      </c>
      <c r="K262" s="27" t="str">
        <f>IFERROR(IF(raw[[#This Row],[Required hrs]]="","",raw[[#This Row],[Total day hrs]]-SUMIF(raw[Date],raw[[#This Row],[Date]],raw[Required hrs])),"")</f>
        <v/>
      </c>
      <c r="L262" s="26" t="str">
        <f>IFERROR(IF(raw[[#This Row],[Date]]="","","W"&amp;WEEKNUM(raw[[#This Row],[Date]],1)),"")</f>
        <v/>
      </c>
      <c r="M262" s="29" t="str">
        <f>IFERROR(IF(raw[[#This Row],[Date]]="","",VLOOKUP(MONTH(raw[[#This Row],[Date]]),Sheet1!B:C,2,0)),"")</f>
        <v/>
      </c>
      <c r="N262" s="82">
        <f>IF(raw[[#This Row],[Date]]="",0,1)</f>
        <v>0</v>
      </c>
    </row>
    <row r="263" spans="1:14" x14ac:dyDescent="0.3">
      <c r="A263" s="18"/>
      <c r="B263" s="19"/>
      <c r="C263" s="19"/>
      <c r="D263" s="19"/>
      <c r="E263" s="19"/>
      <c r="F263" s="20"/>
      <c r="G263" s="20"/>
      <c r="H263" s="27" t="str">
        <f>IFERROR(IF(OR(raw[[#This Row],[Ending Time]]="",raw[[#This Row],[Starting Time]]=""),"",IF((raw[[#This Row],[Ending Time]]-raw[[#This Row],[Starting Time]])*24&lt;0,24+(((raw[[#This Row],[Ending Time]]-raw[[#This Row],[Starting Time]])*24)),(raw[[#This Row],[Ending Time]]-raw[[#This Row],[Starting Time]])*24)),"")</f>
        <v/>
      </c>
      <c r="I263" s="25" t="str">
        <f>IFERROR(IF(raw[[#This Row],[Date]]="","",TEXT(raw[[#This Row],[Date]],"dddd")),"")</f>
        <v/>
      </c>
      <c r="J263" s="27" t="str">
        <f>IFERROR(IF(raw[[#This Row],[Day]]="","",IF(OR(raw[[#This Row],[Day]]='Workload Calendar'!$E$4,raw[[#This Row],[Day]]='Workload Calendar'!$F$4),'Workload Calendar'!$H$4,'Workload Calendar'!$G$4)),"")</f>
        <v/>
      </c>
      <c r="K263" s="27" t="str">
        <f>IFERROR(IF(raw[[#This Row],[Required hrs]]="","",raw[[#This Row],[Total day hrs]]-SUMIF(raw[Date],raw[[#This Row],[Date]],raw[Required hrs])),"")</f>
        <v/>
      </c>
      <c r="L263" s="26" t="str">
        <f>IFERROR(IF(raw[[#This Row],[Date]]="","","W"&amp;WEEKNUM(raw[[#This Row],[Date]],1)),"")</f>
        <v/>
      </c>
      <c r="M263" s="29" t="str">
        <f>IFERROR(IF(raw[[#This Row],[Date]]="","",VLOOKUP(MONTH(raw[[#This Row],[Date]]),Sheet1!B:C,2,0)),"")</f>
        <v/>
      </c>
      <c r="N263" s="82">
        <f>IF(raw[[#This Row],[Date]]="",0,1)</f>
        <v>0</v>
      </c>
    </row>
    <row r="264" spans="1:14" x14ac:dyDescent="0.3">
      <c r="A264" s="18"/>
      <c r="B264" s="19"/>
      <c r="C264" s="19"/>
      <c r="D264" s="19"/>
      <c r="E264" s="19"/>
      <c r="F264" s="20"/>
      <c r="G264" s="20"/>
      <c r="H264" s="27" t="str">
        <f>IFERROR(IF(OR(raw[[#This Row],[Ending Time]]="",raw[[#This Row],[Starting Time]]=""),"",IF((raw[[#This Row],[Ending Time]]-raw[[#This Row],[Starting Time]])*24&lt;0,24+(((raw[[#This Row],[Ending Time]]-raw[[#This Row],[Starting Time]])*24)),(raw[[#This Row],[Ending Time]]-raw[[#This Row],[Starting Time]])*24)),"")</f>
        <v/>
      </c>
      <c r="I264" s="25" t="str">
        <f>IFERROR(IF(raw[[#This Row],[Date]]="","",TEXT(raw[[#This Row],[Date]],"dddd")),"")</f>
        <v/>
      </c>
      <c r="J264" s="27" t="str">
        <f>IFERROR(IF(raw[[#This Row],[Day]]="","",IF(OR(raw[[#This Row],[Day]]='Workload Calendar'!$E$4,raw[[#This Row],[Day]]='Workload Calendar'!$F$4),'Workload Calendar'!$H$4,'Workload Calendar'!$G$4)),"")</f>
        <v/>
      </c>
      <c r="K264" s="27" t="str">
        <f>IFERROR(IF(raw[[#This Row],[Required hrs]]="","",raw[[#This Row],[Total day hrs]]-SUMIF(raw[Date],raw[[#This Row],[Date]],raw[Required hrs])),"")</f>
        <v/>
      </c>
      <c r="L264" s="26" t="str">
        <f>IFERROR(IF(raw[[#This Row],[Date]]="","","W"&amp;WEEKNUM(raw[[#This Row],[Date]],1)),"")</f>
        <v/>
      </c>
      <c r="M264" s="29" t="str">
        <f>IFERROR(IF(raw[[#This Row],[Date]]="","",VLOOKUP(MONTH(raw[[#This Row],[Date]]),Sheet1!B:C,2,0)),"")</f>
        <v/>
      </c>
      <c r="N264" s="82">
        <f>IF(raw[[#This Row],[Date]]="",0,1)</f>
        <v>0</v>
      </c>
    </row>
    <row r="265" spans="1:14" x14ac:dyDescent="0.3">
      <c r="A265" s="18"/>
      <c r="B265" s="19"/>
      <c r="C265" s="19"/>
      <c r="D265" s="19"/>
      <c r="E265" s="19"/>
      <c r="F265" s="20"/>
      <c r="G265" s="20"/>
      <c r="H265" s="27" t="str">
        <f>IFERROR(IF(OR(raw[[#This Row],[Ending Time]]="",raw[[#This Row],[Starting Time]]=""),"",IF((raw[[#This Row],[Ending Time]]-raw[[#This Row],[Starting Time]])*24&lt;0,24+(((raw[[#This Row],[Ending Time]]-raw[[#This Row],[Starting Time]])*24)),(raw[[#This Row],[Ending Time]]-raw[[#This Row],[Starting Time]])*24)),"")</f>
        <v/>
      </c>
      <c r="I265" s="25" t="str">
        <f>IFERROR(IF(raw[[#This Row],[Date]]="","",TEXT(raw[[#This Row],[Date]],"dddd")),"")</f>
        <v/>
      </c>
      <c r="J265" s="27" t="str">
        <f>IFERROR(IF(raw[[#This Row],[Day]]="","",IF(OR(raw[[#This Row],[Day]]='Workload Calendar'!$E$4,raw[[#This Row],[Day]]='Workload Calendar'!$F$4),'Workload Calendar'!$H$4,'Workload Calendar'!$G$4)),"")</f>
        <v/>
      </c>
      <c r="K265" s="27" t="str">
        <f>IFERROR(IF(raw[[#This Row],[Required hrs]]="","",raw[[#This Row],[Total day hrs]]-SUMIF(raw[Date],raw[[#This Row],[Date]],raw[Required hrs])),"")</f>
        <v/>
      </c>
      <c r="L265" s="26" t="str">
        <f>IFERROR(IF(raw[[#This Row],[Date]]="","","W"&amp;WEEKNUM(raw[[#This Row],[Date]],1)),"")</f>
        <v/>
      </c>
      <c r="M265" s="29" t="str">
        <f>IFERROR(IF(raw[[#This Row],[Date]]="","",VLOOKUP(MONTH(raw[[#This Row],[Date]]),Sheet1!B:C,2,0)),"")</f>
        <v/>
      </c>
      <c r="N265" s="82">
        <f>IF(raw[[#This Row],[Date]]="",0,1)</f>
        <v>0</v>
      </c>
    </row>
    <row r="266" spans="1:14" x14ac:dyDescent="0.3">
      <c r="A266" s="18"/>
      <c r="B266" s="19"/>
      <c r="C266" s="19"/>
      <c r="D266" s="19"/>
      <c r="E266" s="19"/>
      <c r="F266" s="20"/>
      <c r="G266" s="20"/>
      <c r="H266" s="27" t="str">
        <f>IFERROR(IF(OR(raw[[#This Row],[Ending Time]]="",raw[[#This Row],[Starting Time]]=""),"",IF((raw[[#This Row],[Ending Time]]-raw[[#This Row],[Starting Time]])*24&lt;0,24+(((raw[[#This Row],[Ending Time]]-raw[[#This Row],[Starting Time]])*24)),(raw[[#This Row],[Ending Time]]-raw[[#This Row],[Starting Time]])*24)),"")</f>
        <v/>
      </c>
      <c r="I266" s="25" t="str">
        <f>IFERROR(IF(raw[[#This Row],[Date]]="","",TEXT(raw[[#This Row],[Date]],"dddd")),"")</f>
        <v/>
      </c>
      <c r="J266" s="27" t="str">
        <f>IFERROR(IF(raw[[#This Row],[Day]]="","",IF(OR(raw[[#This Row],[Day]]='Workload Calendar'!$E$4,raw[[#This Row],[Day]]='Workload Calendar'!$F$4),'Workload Calendar'!$H$4,'Workload Calendar'!$G$4)),"")</f>
        <v/>
      </c>
      <c r="K266" s="27" t="str">
        <f>IFERROR(IF(raw[[#This Row],[Required hrs]]="","",raw[[#This Row],[Total day hrs]]-SUMIF(raw[Date],raw[[#This Row],[Date]],raw[Required hrs])),"")</f>
        <v/>
      </c>
      <c r="L266" s="26" t="str">
        <f>IFERROR(IF(raw[[#This Row],[Date]]="","","W"&amp;WEEKNUM(raw[[#This Row],[Date]],1)),"")</f>
        <v/>
      </c>
      <c r="M266" s="29" t="str">
        <f>IFERROR(IF(raw[[#This Row],[Date]]="","",VLOOKUP(MONTH(raw[[#This Row],[Date]]),Sheet1!B:C,2,0)),"")</f>
        <v/>
      </c>
      <c r="N266" s="82">
        <f>IF(raw[[#This Row],[Date]]="",0,1)</f>
        <v>0</v>
      </c>
    </row>
    <row r="267" spans="1:14" x14ac:dyDescent="0.3">
      <c r="A267" s="18"/>
      <c r="B267" s="19"/>
      <c r="C267" s="19"/>
      <c r="D267" s="19"/>
      <c r="E267" s="19"/>
      <c r="F267" s="20"/>
      <c r="G267" s="20"/>
      <c r="H267" s="27" t="str">
        <f>IFERROR(IF(OR(raw[[#This Row],[Ending Time]]="",raw[[#This Row],[Starting Time]]=""),"",IF((raw[[#This Row],[Ending Time]]-raw[[#This Row],[Starting Time]])*24&lt;0,24+(((raw[[#This Row],[Ending Time]]-raw[[#This Row],[Starting Time]])*24)),(raw[[#This Row],[Ending Time]]-raw[[#This Row],[Starting Time]])*24)),"")</f>
        <v/>
      </c>
      <c r="I267" s="25" t="str">
        <f>IFERROR(IF(raw[[#This Row],[Date]]="","",TEXT(raw[[#This Row],[Date]],"dddd")),"")</f>
        <v/>
      </c>
      <c r="J267" s="27" t="str">
        <f>IFERROR(IF(raw[[#This Row],[Day]]="","",IF(OR(raw[[#This Row],[Day]]='Workload Calendar'!$E$4,raw[[#This Row],[Day]]='Workload Calendar'!$F$4),'Workload Calendar'!$H$4,'Workload Calendar'!$G$4)),"")</f>
        <v/>
      </c>
      <c r="K267" s="27" t="str">
        <f>IFERROR(IF(raw[[#This Row],[Required hrs]]="","",raw[[#This Row],[Total day hrs]]-SUMIF(raw[Date],raw[[#This Row],[Date]],raw[Required hrs])),"")</f>
        <v/>
      </c>
      <c r="L267" s="26" t="str">
        <f>IFERROR(IF(raw[[#This Row],[Date]]="","","W"&amp;WEEKNUM(raw[[#This Row],[Date]],1)),"")</f>
        <v/>
      </c>
      <c r="M267" s="29" t="str">
        <f>IFERROR(IF(raw[[#This Row],[Date]]="","",VLOOKUP(MONTH(raw[[#This Row],[Date]]),Sheet1!B:C,2,0)),"")</f>
        <v/>
      </c>
      <c r="N267" s="82">
        <f>IF(raw[[#This Row],[Date]]="",0,1)</f>
        <v>0</v>
      </c>
    </row>
    <row r="268" spans="1:14" x14ac:dyDescent="0.3">
      <c r="A268" s="18"/>
      <c r="B268" s="19"/>
      <c r="C268" s="19"/>
      <c r="D268" s="19"/>
      <c r="E268" s="19"/>
      <c r="F268" s="20"/>
      <c r="G268" s="20"/>
      <c r="H268" s="27" t="str">
        <f>IFERROR(IF(OR(raw[[#This Row],[Ending Time]]="",raw[[#This Row],[Starting Time]]=""),"",IF((raw[[#This Row],[Ending Time]]-raw[[#This Row],[Starting Time]])*24&lt;0,24+(((raw[[#This Row],[Ending Time]]-raw[[#This Row],[Starting Time]])*24)),(raw[[#This Row],[Ending Time]]-raw[[#This Row],[Starting Time]])*24)),"")</f>
        <v/>
      </c>
      <c r="I268" s="25" t="str">
        <f>IFERROR(IF(raw[[#This Row],[Date]]="","",TEXT(raw[[#This Row],[Date]],"dddd")),"")</f>
        <v/>
      </c>
      <c r="J268" s="27" t="str">
        <f>IFERROR(IF(raw[[#This Row],[Day]]="","",IF(OR(raw[[#This Row],[Day]]='Workload Calendar'!$E$4,raw[[#This Row],[Day]]='Workload Calendar'!$F$4),'Workload Calendar'!$H$4,'Workload Calendar'!$G$4)),"")</f>
        <v/>
      </c>
      <c r="K268" s="27" t="str">
        <f>IFERROR(IF(raw[[#This Row],[Required hrs]]="","",raw[[#This Row],[Total day hrs]]-SUMIF(raw[Date],raw[[#This Row],[Date]],raw[Required hrs])),"")</f>
        <v/>
      </c>
      <c r="L268" s="26" t="str">
        <f>IFERROR(IF(raw[[#This Row],[Date]]="","","W"&amp;WEEKNUM(raw[[#This Row],[Date]],1)),"")</f>
        <v/>
      </c>
      <c r="M268" s="29" t="str">
        <f>IFERROR(IF(raw[[#This Row],[Date]]="","",VLOOKUP(MONTH(raw[[#This Row],[Date]]),Sheet1!B:C,2,0)),"")</f>
        <v/>
      </c>
      <c r="N268" s="82">
        <f>IF(raw[[#This Row],[Date]]="",0,1)</f>
        <v>0</v>
      </c>
    </row>
    <row r="269" spans="1:14" x14ac:dyDescent="0.3">
      <c r="A269" s="18"/>
      <c r="B269" s="19"/>
      <c r="C269" s="19"/>
      <c r="D269" s="19"/>
      <c r="E269" s="19"/>
      <c r="F269" s="20"/>
      <c r="G269" s="20"/>
      <c r="H269" s="27" t="str">
        <f>IFERROR(IF(OR(raw[[#This Row],[Ending Time]]="",raw[[#This Row],[Starting Time]]=""),"",IF((raw[[#This Row],[Ending Time]]-raw[[#This Row],[Starting Time]])*24&lt;0,24+(((raw[[#This Row],[Ending Time]]-raw[[#This Row],[Starting Time]])*24)),(raw[[#This Row],[Ending Time]]-raw[[#This Row],[Starting Time]])*24)),"")</f>
        <v/>
      </c>
      <c r="I269" s="25" t="str">
        <f>IFERROR(IF(raw[[#This Row],[Date]]="","",TEXT(raw[[#This Row],[Date]],"dddd")),"")</f>
        <v/>
      </c>
      <c r="J269" s="27" t="str">
        <f>IFERROR(IF(raw[[#This Row],[Day]]="","",IF(OR(raw[[#This Row],[Day]]='Workload Calendar'!$E$4,raw[[#This Row],[Day]]='Workload Calendar'!$F$4),'Workload Calendar'!$H$4,'Workload Calendar'!$G$4)),"")</f>
        <v/>
      </c>
      <c r="K269" s="27" t="str">
        <f>IFERROR(IF(raw[[#This Row],[Required hrs]]="","",raw[[#This Row],[Total day hrs]]-SUMIF(raw[Date],raw[[#This Row],[Date]],raw[Required hrs])),"")</f>
        <v/>
      </c>
      <c r="L269" s="26" t="str">
        <f>IFERROR(IF(raw[[#This Row],[Date]]="","","W"&amp;WEEKNUM(raw[[#This Row],[Date]],1)),"")</f>
        <v/>
      </c>
      <c r="M269" s="29" t="str">
        <f>IFERROR(IF(raw[[#This Row],[Date]]="","",VLOOKUP(MONTH(raw[[#This Row],[Date]]),Sheet1!B:C,2,0)),"")</f>
        <v/>
      </c>
      <c r="N269" s="82">
        <f>IF(raw[[#This Row],[Date]]="",0,1)</f>
        <v>0</v>
      </c>
    </row>
    <row r="270" spans="1:14" x14ac:dyDescent="0.3">
      <c r="A270" s="18"/>
      <c r="B270" s="19"/>
      <c r="C270" s="19"/>
      <c r="D270" s="19"/>
      <c r="E270" s="19"/>
      <c r="F270" s="20"/>
      <c r="G270" s="20"/>
      <c r="H270" s="27" t="str">
        <f>IFERROR(IF(OR(raw[[#This Row],[Ending Time]]="",raw[[#This Row],[Starting Time]]=""),"",IF((raw[[#This Row],[Ending Time]]-raw[[#This Row],[Starting Time]])*24&lt;0,24+(((raw[[#This Row],[Ending Time]]-raw[[#This Row],[Starting Time]])*24)),(raw[[#This Row],[Ending Time]]-raw[[#This Row],[Starting Time]])*24)),"")</f>
        <v/>
      </c>
      <c r="I270" s="25" t="str">
        <f>IFERROR(IF(raw[[#This Row],[Date]]="","",TEXT(raw[[#This Row],[Date]],"dddd")),"")</f>
        <v/>
      </c>
      <c r="J270" s="27" t="str">
        <f>IFERROR(IF(raw[[#This Row],[Day]]="","",IF(OR(raw[[#This Row],[Day]]='Workload Calendar'!$E$4,raw[[#This Row],[Day]]='Workload Calendar'!$F$4),'Workload Calendar'!$H$4,'Workload Calendar'!$G$4)),"")</f>
        <v/>
      </c>
      <c r="K270" s="27" t="str">
        <f>IFERROR(IF(raw[[#This Row],[Required hrs]]="","",raw[[#This Row],[Total day hrs]]-SUMIF(raw[Date],raw[[#This Row],[Date]],raw[Required hrs])),"")</f>
        <v/>
      </c>
      <c r="L270" s="26" t="str">
        <f>IFERROR(IF(raw[[#This Row],[Date]]="","","W"&amp;WEEKNUM(raw[[#This Row],[Date]],1)),"")</f>
        <v/>
      </c>
      <c r="M270" s="29" t="str">
        <f>IFERROR(IF(raw[[#This Row],[Date]]="","",VLOOKUP(MONTH(raw[[#This Row],[Date]]),Sheet1!B:C,2,0)),"")</f>
        <v/>
      </c>
      <c r="N270" s="82">
        <f>IF(raw[[#This Row],[Date]]="",0,1)</f>
        <v>0</v>
      </c>
    </row>
    <row r="271" spans="1:14" x14ac:dyDescent="0.3">
      <c r="A271" s="18"/>
      <c r="B271" s="19"/>
      <c r="C271" s="19"/>
      <c r="D271" s="19"/>
      <c r="E271" s="19"/>
      <c r="F271" s="20"/>
      <c r="G271" s="20"/>
      <c r="H271" s="27" t="str">
        <f>IFERROR(IF(OR(raw[[#This Row],[Ending Time]]="",raw[[#This Row],[Starting Time]]=""),"",IF((raw[[#This Row],[Ending Time]]-raw[[#This Row],[Starting Time]])*24&lt;0,24+(((raw[[#This Row],[Ending Time]]-raw[[#This Row],[Starting Time]])*24)),(raw[[#This Row],[Ending Time]]-raw[[#This Row],[Starting Time]])*24)),"")</f>
        <v/>
      </c>
      <c r="I271" s="25" t="str">
        <f>IFERROR(IF(raw[[#This Row],[Date]]="","",TEXT(raw[[#This Row],[Date]],"dddd")),"")</f>
        <v/>
      </c>
      <c r="J271" s="27" t="str">
        <f>IFERROR(IF(raw[[#This Row],[Day]]="","",IF(OR(raw[[#This Row],[Day]]='Workload Calendar'!$E$4,raw[[#This Row],[Day]]='Workload Calendar'!$F$4),'Workload Calendar'!$H$4,'Workload Calendar'!$G$4)),"")</f>
        <v/>
      </c>
      <c r="K271" s="27" t="str">
        <f>IFERROR(IF(raw[[#This Row],[Required hrs]]="","",raw[[#This Row],[Total day hrs]]-SUMIF(raw[Date],raw[[#This Row],[Date]],raw[Required hrs])),"")</f>
        <v/>
      </c>
      <c r="L271" s="26" t="str">
        <f>IFERROR(IF(raw[[#This Row],[Date]]="","","W"&amp;WEEKNUM(raw[[#This Row],[Date]],1)),"")</f>
        <v/>
      </c>
      <c r="M271" s="29" t="str">
        <f>IFERROR(IF(raw[[#This Row],[Date]]="","",VLOOKUP(MONTH(raw[[#This Row],[Date]]),Sheet1!B:C,2,0)),"")</f>
        <v/>
      </c>
      <c r="N271" s="82">
        <f>IF(raw[[#This Row],[Date]]="",0,1)</f>
        <v>0</v>
      </c>
    </row>
    <row r="272" spans="1:14" x14ac:dyDescent="0.3">
      <c r="A272" s="18"/>
      <c r="B272" s="19"/>
      <c r="C272" s="19"/>
      <c r="D272" s="19"/>
      <c r="E272" s="19"/>
      <c r="F272" s="20"/>
      <c r="G272" s="20"/>
      <c r="H272" s="27" t="str">
        <f>IFERROR(IF(OR(raw[[#This Row],[Ending Time]]="",raw[[#This Row],[Starting Time]]=""),"",IF((raw[[#This Row],[Ending Time]]-raw[[#This Row],[Starting Time]])*24&lt;0,24+(((raw[[#This Row],[Ending Time]]-raw[[#This Row],[Starting Time]])*24)),(raw[[#This Row],[Ending Time]]-raw[[#This Row],[Starting Time]])*24)),"")</f>
        <v/>
      </c>
      <c r="I272" s="25" t="str">
        <f>IFERROR(IF(raw[[#This Row],[Date]]="","",TEXT(raw[[#This Row],[Date]],"dddd")),"")</f>
        <v/>
      </c>
      <c r="J272" s="27" t="str">
        <f>IFERROR(IF(raw[[#This Row],[Day]]="","",IF(OR(raw[[#This Row],[Day]]='Workload Calendar'!$E$4,raw[[#This Row],[Day]]='Workload Calendar'!$F$4),'Workload Calendar'!$H$4,'Workload Calendar'!$G$4)),"")</f>
        <v/>
      </c>
      <c r="K272" s="27" t="str">
        <f>IFERROR(IF(raw[[#This Row],[Required hrs]]="","",raw[[#This Row],[Total day hrs]]-SUMIF(raw[Date],raw[[#This Row],[Date]],raw[Required hrs])),"")</f>
        <v/>
      </c>
      <c r="L272" s="26" t="str">
        <f>IFERROR(IF(raw[[#This Row],[Date]]="","","W"&amp;WEEKNUM(raw[[#This Row],[Date]],1)),"")</f>
        <v/>
      </c>
      <c r="M272" s="29" t="str">
        <f>IFERROR(IF(raw[[#This Row],[Date]]="","",VLOOKUP(MONTH(raw[[#This Row],[Date]]),Sheet1!B:C,2,0)),"")</f>
        <v/>
      </c>
      <c r="N272" s="82">
        <f>IF(raw[[#This Row],[Date]]="",0,1)</f>
        <v>0</v>
      </c>
    </row>
    <row r="273" spans="1:14" x14ac:dyDescent="0.3">
      <c r="A273" s="18"/>
      <c r="B273" s="19"/>
      <c r="C273" s="19"/>
      <c r="D273" s="19"/>
      <c r="E273" s="19"/>
      <c r="F273" s="20"/>
      <c r="G273" s="20"/>
      <c r="H273" s="27" t="str">
        <f>IFERROR(IF(OR(raw[[#This Row],[Ending Time]]="",raw[[#This Row],[Starting Time]]=""),"",IF((raw[[#This Row],[Ending Time]]-raw[[#This Row],[Starting Time]])*24&lt;0,24+(((raw[[#This Row],[Ending Time]]-raw[[#This Row],[Starting Time]])*24)),(raw[[#This Row],[Ending Time]]-raw[[#This Row],[Starting Time]])*24)),"")</f>
        <v/>
      </c>
      <c r="I273" s="25" t="str">
        <f>IFERROR(IF(raw[[#This Row],[Date]]="","",TEXT(raw[[#This Row],[Date]],"dddd")),"")</f>
        <v/>
      </c>
      <c r="J273" s="27" t="str">
        <f>IFERROR(IF(raw[[#This Row],[Day]]="","",IF(OR(raw[[#This Row],[Day]]='Workload Calendar'!$E$4,raw[[#This Row],[Day]]='Workload Calendar'!$F$4),'Workload Calendar'!$H$4,'Workload Calendar'!$G$4)),"")</f>
        <v/>
      </c>
      <c r="K273" s="27" t="str">
        <f>IFERROR(IF(raw[[#This Row],[Required hrs]]="","",raw[[#This Row],[Total day hrs]]-SUMIF(raw[Date],raw[[#This Row],[Date]],raw[Required hrs])),"")</f>
        <v/>
      </c>
      <c r="L273" s="26" t="str">
        <f>IFERROR(IF(raw[[#This Row],[Date]]="","","W"&amp;WEEKNUM(raw[[#This Row],[Date]],1)),"")</f>
        <v/>
      </c>
      <c r="M273" s="29" t="str">
        <f>IFERROR(IF(raw[[#This Row],[Date]]="","",VLOOKUP(MONTH(raw[[#This Row],[Date]]),Sheet1!B:C,2,0)),"")</f>
        <v/>
      </c>
      <c r="N273" s="82">
        <f>IF(raw[[#This Row],[Date]]="",0,1)</f>
        <v>0</v>
      </c>
    </row>
    <row r="274" spans="1:14" x14ac:dyDescent="0.3">
      <c r="A274" s="18"/>
      <c r="B274" s="19"/>
      <c r="C274" s="19"/>
      <c r="D274" s="19"/>
      <c r="E274" s="19"/>
      <c r="F274" s="20"/>
      <c r="G274" s="20"/>
      <c r="H274" s="27" t="str">
        <f>IFERROR(IF(OR(raw[[#This Row],[Ending Time]]="",raw[[#This Row],[Starting Time]]=""),"",IF((raw[[#This Row],[Ending Time]]-raw[[#This Row],[Starting Time]])*24&lt;0,24+(((raw[[#This Row],[Ending Time]]-raw[[#This Row],[Starting Time]])*24)),(raw[[#This Row],[Ending Time]]-raw[[#This Row],[Starting Time]])*24)),"")</f>
        <v/>
      </c>
      <c r="I274" s="25" t="str">
        <f>IFERROR(IF(raw[[#This Row],[Date]]="","",TEXT(raw[[#This Row],[Date]],"dddd")),"")</f>
        <v/>
      </c>
      <c r="J274" s="27" t="str">
        <f>IFERROR(IF(raw[[#This Row],[Day]]="","",IF(OR(raw[[#This Row],[Day]]='Workload Calendar'!$E$4,raw[[#This Row],[Day]]='Workload Calendar'!$F$4),'Workload Calendar'!$H$4,'Workload Calendar'!$G$4)),"")</f>
        <v/>
      </c>
      <c r="K274" s="27" t="str">
        <f>IFERROR(IF(raw[[#This Row],[Required hrs]]="","",raw[[#This Row],[Total day hrs]]-SUMIF(raw[Date],raw[[#This Row],[Date]],raw[Required hrs])),"")</f>
        <v/>
      </c>
      <c r="L274" s="26" t="str">
        <f>IFERROR(IF(raw[[#This Row],[Date]]="","","W"&amp;WEEKNUM(raw[[#This Row],[Date]],1)),"")</f>
        <v/>
      </c>
      <c r="M274" s="29" t="str">
        <f>IFERROR(IF(raw[[#This Row],[Date]]="","",VLOOKUP(MONTH(raw[[#This Row],[Date]]),Sheet1!B:C,2,0)),"")</f>
        <v/>
      </c>
      <c r="N274" s="82">
        <f>IF(raw[[#This Row],[Date]]="",0,1)</f>
        <v>0</v>
      </c>
    </row>
    <row r="275" spans="1:14" x14ac:dyDescent="0.3">
      <c r="A275" s="18"/>
      <c r="B275" s="19"/>
      <c r="C275" s="19"/>
      <c r="D275" s="19"/>
      <c r="E275" s="19"/>
      <c r="F275" s="20"/>
      <c r="G275" s="20"/>
      <c r="H275" s="27" t="str">
        <f>IFERROR(IF(OR(raw[[#This Row],[Ending Time]]="",raw[[#This Row],[Starting Time]]=""),"",IF((raw[[#This Row],[Ending Time]]-raw[[#This Row],[Starting Time]])*24&lt;0,24+(((raw[[#This Row],[Ending Time]]-raw[[#This Row],[Starting Time]])*24)),(raw[[#This Row],[Ending Time]]-raw[[#This Row],[Starting Time]])*24)),"")</f>
        <v/>
      </c>
      <c r="I275" s="25" t="str">
        <f>IFERROR(IF(raw[[#This Row],[Date]]="","",TEXT(raw[[#This Row],[Date]],"dddd")),"")</f>
        <v/>
      </c>
      <c r="J275" s="27" t="str">
        <f>IFERROR(IF(raw[[#This Row],[Day]]="","",IF(OR(raw[[#This Row],[Day]]='Workload Calendar'!$E$4,raw[[#This Row],[Day]]='Workload Calendar'!$F$4),'Workload Calendar'!$H$4,'Workload Calendar'!$G$4)),"")</f>
        <v/>
      </c>
      <c r="K275" s="27" t="str">
        <f>IFERROR(IF(raw[[#This Row],[Required hrs]]="","",raw[[#This Row],[Total day hrs]]-SUMIF(raw[Date],raw[[#This Row],[Date]],raw[Required hrs])),"")</f>
        <v/>
      </c>
      <c r="L275" s="26" t="str">
        <f>IFERROR(IF(raw[[#This Row],[Date]]="","","W"&amp;WEEKNUM(raw[[#This Row],[Date]],1)),"")</f>
        <v/>
      </c>
      <c r="M275" s="29" t="str">
        <f>IFERROR(IF(raw[[#This Row],[Date]]="","",VLOOKUP(MONTH(raw[[#This Row],[Date]]),Sheet1!B:C,2,0)),"")</f>
        <v/>
      </c>
      <c r="N275" s="82">
        <f>IF(raw[[#This Row],[Date]]="",0,1)</f>
        <v>0</v>
      </c>
    </row>
    <row r="276" spans="1:14" x14ac:dyDescent="0.3">
      <c r="A276" s="18"/>
      <c r="B276" s="19"/>
      <c r="C276" s="19"/>
      <c r="D276" s="19"/>
      <c r="E276" s="19"/>
      <c r="F276" s="20"/>
      <c r="G276" s="20"/>
      <c r="H276" s="27" t="str">
        <f>IFERROR(IF(OR(raw[[#This Row],[Ending Time]]="",raw[[#This Row],[Starting Time]]=""),"",IF((raw[[#This Row],[Ending Time]]-raw[[#This Row],[Starting Time]])*24&lt;0,24+(((raw[[#This Row],[Ending Time]]-raw[[#This Row],[Starting Time]])*24)),(raw[[#This Row],[Ending Time]]-raw[[#This Row],[Starting Time]])*24)),"")</f>
        <v/>
      </c>
      <c r="I276" s="25" t="str">
        <f>IFERROR(IF(raw[[#This Row],[Date]]="","",TEXT(raw[[#This Row],[Date]],"dddd")),"")</f>
        <v/>
      </c>
      <c r="J276" s="27" t="str">
        <f>IFERROR(IF(raw[[#This Row],[Day]]="","",IF(OR(raw[[#This Row],[Day]]='Workload Calendar'!$E$4,raw[[#This Row],[Day]]='Workload Calendar'!$F$4),'Workload Calendar'!$H$4,'Workload Calendar'!$G$4)),"")</f>
        <v/>
      </c>
      <c r="K276" s="27" t="str">
        <f>IFERROR(IF(raw[[#This Row],[Required hrs]]="","",raw[[#This Row],[Total day hrs]]-SUMIF(raw[Date],raw[[#This Row],[Date]],raw[Required hrs])),"")</f>
        <v/>
      </c>
      <c r="L276" s="26" t="str">
        <f>IFERROR(IF(raw[[#This Row],[Date]]="","","W"&amp;WEEKNUM(raw[[#This Row],[Date]],1)),"")</f>
        <v/>
      </c>
      <c r="M276" s="29" t="str">
        <f>IFERROR(IF(raw[[#This Row],[Date]]="","",VLOOKUP(MONTH(raw[[#This Row],[Date]]),Sheet1!B:C,2,0)),"")</f>
        <v/>
      </c>
      <c r="N276" s="82">
        <f>IF(raw[[#This Row],[Date]]="",0,1)</f>
        <v>0</v>
      </c>
    </row>
    <row r="277" spans="1:14" x14ac:dyDescent="0.3">
      <c r="A277" s="18"/>
      <c r="B277" s="19"/>
      <c r="C277" s="19"/>
      <c r="D277" s="19"/>
      <c r="E277" s="19"/>
      <c r="F277" s="20"/>
      <c r="G277" s="20"/>
      <c r="H277" s="27" t="str">
        <f>IFERROR(IF(OR(raw[[#This Row],[Ending Time]]="",raw[[#This Row],[Starting Time]]=""),"",IF((raw[[#This Row],[Ending Time]]-raw[[#This Row],[Starting Time]])*24&lt;0,24+(((raw[[#This Row],[Ending Time]]-raw[[#This Row],[Starting Time]])*24)),(raw[[#This Row],[Ending Time]]-raw[[#This Row],[Starting Time]])*24)),"")</f>
        <v/>
      </c>
      <c r="I277" s="25" t="str">
        <f>IFERROR(IF(raw[[#This Row],[Date]]="","",TEXT(raw[[#This Row],[Date]],"dddd")),"")</f>
        <v/>
      </c>
      <c r="J277" s="27" t="str">
        <f>IFERROR(IF(raw[[#This Row],[Day]]="","",IF(OR(raw[[#This Row],[Day]]='Workload Calendar'!$E$4,raw[[#This Row],[Day]]='Workload Calendar'!$F$4),'Workload Calendar'!$H$4,'Workload Calendar'!$G$4)),"")</f>
        <v/>
      </c>
      <c r="K277" s="27" t="str">
        <f>IFERROR(IF(raw[[#This Row],[Required hrs]]="","",raw[[#This Row],[Total day hrs]]-SUMIF(raw[Date],raw[[#This Row],[Date]],raw[Required hrs])),"")</f>
        <v/>
      </c>
      <c r="L277" s="26" t="str">
        <f>IFERROR(IF(raw[[#This Row],[Date]]="","","W"&amp;WEEKNUM(raw[[#This Row],[Date]],1)),"")</f>
        <v/>
      </c>
      <c r="M277" s="29" t="str">
        <f>IFERROR(IF(raw[[#This Row],[Date]]="","",VLOOKUP(MONTH(raw[[#This Row],[Date]]),Sheet1!B:C,2,0)),"")</f>
        <v/>
      </c>
      <c r="N277" s="82">
        <f>IF(raw[[#This Row],[Date]]="",0,1)</f>
        <v>0</v>
      </c>
    </row>
    <row r="278" spans="1:14" x14ac:dyDescent="0.3">
      <c r="A278" s="18"/>
      <c r="B278" s="19"/>
      <c r="C278" s="19"/>
      <c r="D278" s="19"/>
      <c r="E278" s="19"/>
      <c r="F278" s="20"/>
      <c r="G278" s="20"/>
      <c r="H278" s="27" t="str">
        <f>IFERROR(IF(OR(raw[[#This Row],[Ending Time]]="",raw[[#This Row],[Starting Time]]=""),"",IF((raw[[#This Row],[Ending Time]]-raw[[#This Row],[Starting Time]])*24&lt;0,24+(((raw[[#This Row],[Ending Time]]-raw[[#This Row],[Starting Time]])*24)),(raw[[#This Row],[Ending Time]]-raw[[#This Row],[Starting Time]])*24)),"")</f>
        <v/>
      </c>
      <c r="I278" s="25" t="str">
        <f>IFERROR(IF(raw[[#This Row],[Date]]="","",TEXT(raw[[#This Row],[Date]],"dddd")),"")</f>
        <v/>
      </c>
      <c r="J278" s="27" t="str">
        <f>IFERROR(IF(raw[[#This Row],[Day]]="","",IF(OR(raw[[#This Row],[Day]]='Workload Calendar'!$E$4,raw[[#This Row],[Day]]='Workload Calendar'!$F$4),'Workload Calendar'!$H$4,'Workload Calendar'!$G$4)),"")</f>
        <v/>
      </c>
      <c r="K278" s="27" t="str">
        <f>IFERROR(IF(raw[[#This Row],[Required hrs]]="","",raw[[#This Row],[Total day hrs]]-SUMIF(raw[Date],raw[[#This Row],[Date]],raw[Required hrs])),"")</f>
        <v/>
      </c>
      <c r="L278" s="26" t="str">
        <f>IFERROR(IF(raw[[#This Row],[Date]]="","","W"&amp;WEEKNUM(raw[[#This Row],[Date]],1)),"")</f>
        <v/>
      </c>
      <c r="M278" s="29" t="str">
        <f>IFERROR(IF(raw[[#This Row],[Date]]="","",VLOOKUP(MONTH(raw[[#This Row],[Date]]),Sheet1!B:C,2,0)),"")</f>
        <v/>
      </c>
      <c r="N278" s="82">
        <f>IF(raw[[#This Row],[Date]]="",0,1)</f>
        <v>0</v>
      </c>
    </row>
    <row r="279" spans="1:14" x14ac:dyDescent="0.3">
      <c r="A279" s="18"/>
      <c r="B279" s="19"/>
      <c r="C279" s="19"/>
      <c r="D279" s="19"/>
      <c r="E279" s="19"/>
      <c r="F279" s="20"/>
      <c r="G279" s="20"/>
      <c r="H279" s="27" t="str">
        <f>IFERROR(IF(OR(raw[[#This Row],[Ending Time]]="",raw[[#This Row],[Starting Time]]=""),"",IF((raw[[#This Row],[Ending Time]]-raw[[#This Row],[Starting Time]])*24&lt;0,24+(((raw[[#This Row],[Ending Time]]-raw[[#This Row],[Starting Time]])*24)),(raw[[#This Row],[Ending Time]]-raw[[#This Row],[Starting Time]])*24)),"")</f>
        <v/>
      </c>
      <c r="I279" s="25" t="str">
        <f>IFERROR(IF(raw[[#This Row],[Date]]="","",TEXT(raw[[#This Row],[Date]],"dddd")),"")</f>
        <v/>
      </c>
      <c r="J279" s="27" t="str">
        <f>IFERROR(IF(raw[[#This Row],[Day]]="","",IF(OR(raw[[#This Row],[Day]]='Workload Calendar'!$E$4,raw[[#This Row],[Day]]='Workload Calendar'!$F$4),'Workload Calendar'!$H$4,'Workload Calendar'!$G$4)),"")</f>
        <v/>
      </c>
      <c r="K279" s="27" t="str">
        <f>IFERROR(IF(raw[[#This Row],[Required hrs]]="","",raw[[#This Row],[Total day hrs]]-SUMIF(raw[Date],raw[[#This Row],[Date]],raw[Required hrs])),"")</f>
        <v/>
      </c>
      <c r="L279" s="26" t="str">
        <f>IFERROR(IF(raw[[#This Row],[Date]]="","","W"&amp;WEEKNUM(raw[[#This Row],[Date]],1)),"")</f>
        <v/>
      </c>
      <c r="M279" s="29" t="str">
        <f>IFERROR(IF(raw[[#This Row],[Date]]="","",VLOOKUP(MONTH(raw[[#This Row],[Date]]),Sheet1!B:C,2,0)),"")</f>
        <v/>
      </c>
      <c r="N279" s="82">
        <f>IF(raw[[#This Row],[Date]]="",0,1)</f>
        <v>0</v>
      </c>
    </row>
    <row r="280" spans="1:14" x14ac:dyDescent="0.3">
      <c r="A280" s="18"/>
      <c r="B280" s="19"/>
      <c r="C280" s="19"/>
      <c r="D280" s="19"/>
      <c r="E280" s="19"/>
      <c r="F280" s="20"/>
      <c r="G280" s="20"/>
      <c r="H280" s="27" t="str">
        <f>IFERROR(IF(OR(raw[[#This Row],[Ending Time]]="",raw[[#This Row],[Starting Time]]=""),"",IF((raw[[#This Row],[Ending Time]]-raw[[#This Row],[Starting Time]])*24&lt;0,24+(((raw[[#This Row],[Ending Time]]-raw[[#This Row],[Starting Time]])*24)),(raw[[#This Row],[Ending Time]]-raw[[#This Row],[Starting Time]])*24)),"")</f>
        <v/>
      </c>
      <c r="I280" s="25" t="str">
        <f>IFERROR(IF(raw[[#This Row],[Date]]="","",TEXT(raw[[#This Row],[Date]],"dddd")),"")</f>
        <v/>
      </c>
      <c r="J280" s="27" t="str">
        <f>IFERROR(IF(raw[[#This Row],[Day]]="","",IF(OR(raw[[#This Row],[Day]]='Workload Calendar'!$E$4,raw[[#This Row],[Day]]='Workload Calendar'!$F$4),'Workload Calendar'!$H$4,'Workload Calendar'!$G$4)),"")</f>
        <v/>
      </c>
      <c r="K280" s="27" t="str">
        <f>IFERROR(IF(raw[[#This Row],[Required hrs]]="","",raw[[#This Row],[Total day hrs]]-SUMIF(raw[Date],raw[[#This Row],[Date]],raw[Required hrs])),"")</f>
        <v/>
      </c>
      <c r="L280" s="26" t="str">
        <f>IFERROR(IF(raw[[#This Row],[Date]]="","","W"&amp;WEEKNUM(raw[[#This Row],[Date]],1)),"")</f>
        <v/>
      </c>
      <c r="M280" s="29" t="str">
        <f>IFERROR(IF(raw[[#This Row],[Date]]="","",VLOOKUP(MONTH(raw[[#This Row],[Date]]),Sheet1!B:C,2,0)),"")</f>
        <v/>
      </c>
      <c r="N280" s="82">
        <f>IF(raw[[#This Row],[Date]]="",0,1)</f>
        <v>0</v>
      </c>
    </row>
    <row r="281" spans="1:14" x14ac:dyDescent="0.3">
      <c r="A281" s="18"/>
      <c r="B281" s="19"/>
      <c r="C281" s="19"/>
      <c r="D281" s="19"/>
      <c r="E281" s="19"/>
      <c r="F281" s="20"/>
      <c r="G281" s="20"/>
      <c r="H281" s="27" t="str">
        <f>IFERROR(IF(OR(raw[[#This Row],[Ending Time]]="",raw[[#This Row],[Starting Time]]=""),"",IF((raw[[#This Row],[Ending Time]]-raw[[#This Row],[Starting Time]])*24&lt;0,24+(((raw[[#This Row],[Ending Time]]-raw[[#This Row],[Starting Time]])*24)),(raw[[#This Row],[Ending Time]]-raw[[#This Row],[Starting Time]])*24)),"")</f>
        <v/>
      </c>
      <c r="I281" s="25" t="str">
        <f>IFERROR(IF(raw[[#This Row],[Date]]="","",TEXT(raw[[#This Row],[Date]],"dddd")),"")</f>
        <v/>
      </c>
      <c r="J281" s="27" t="str">
        <f>IFERROR(IF(raw[[#This Row],[Day]]="","",IF(OR(raw[[#This Row],[Day]]='Workload Calendar'!$E$4,raw[[#This Row],[Day]]='Workload Calendar'!$F$4),'Workload Calendar'!$H$4,'Workload Calendar'!$G$4)),"")</f>
        <v/>
      </c>
      <c r="K281" s="27" t="str">
        <f>IFERROR(IF(raw[[#This Row],[Required hrs]]="","",raw[[#This Row],[Total day hrs]]-SUMIF(raw[Date],raw[[#This Row],[Date]],raw[Required hrs])),"")</f>
        <v/>
      </c>
      <c r="L281" s="26" t="str">
        <f>IFERROR(IF(raw[[#This Row],[Date]]="","","W"&amp;WEEKNUM(raw[[#This Row],[Date]],1)),"")</f>
        <v/>
      </c>
      <c r="M281" s="29" t="str">
        <f>IFERROR(IF(raw[[#This Row],[Date]]="","",VLOOKUP(MONTH(raw[[#This Row],[Date]]),Sheet1!B:C,2,0)),"")</f>
        <v/>
      </c>
      <c r="N281" s="82">
        <f>IF(raw[[#This Row],[Date]]="",0,1)</f>
        <v>0</v>
      </c>
    </row>
    <row r="282" spans="1:14" x14ac:dyDescent="0.3">
      <c r="A282" s="18"/>
      <c r="B282" s="19"/>
      <c r="C282" s="19"/>
      <c r="D282" s="19"/>
      <c r="E282" s="19"/>
      <c r="F282" s="20"/>
      <c r="G282" s="20"/>
      <c r="H282" s="27" t="str">
        <f>IFERROR(IF(OR(raw[[#This Row],[Ending Time]]="",raw[[#This Row],[Starting Time]]=""),"",IF((raw[[#This Row],[Ending Time]]-raw[[#This Row],[Starting Time]])*24&lt;0,24+(((raw[[#This Row],[Ending Time]]-raw[[#This Row],[Starting Time]])*24)),(raw[[#This Row],[Ending Time]]-raw[[#This Row],[Starting Time]])*24)),"")</f>
        <v/>
      </c>
      <c r="I282" s="25" t="str">
        <f>IFERROR(IF(raw[[#This Row],[Date]]="","",TEXT(raw[[#This Row],[Date]],"dddd")),"")</f>
        <v/>
      </c>
      <c r="J282" s="27" t="str">
        <f>IFERROR(IF(raw[[#This Row],[Day]]="","",IF(OR(raw[[#This Row],[Day]]='Workload Calendar'!$E$4,raw[[#This Row],[Day]]='Workload Calendar'!$F$4),'Workload Calendar'!$H$4,'Workload Calendar'!$G$4)),"")</f>
        <v/>
      </c>
      <c r="K282" s="27" t="str">
        <f>IFERROR(IF(raw[[#This Row],[Required hrs]]="","",raw[[#This Row],[Total day hrs]]-SUMIF(raw[Date],raw[[#This Row],[Date]],raw[Required hrs])),"")</f>
        <v/>
      </c>
      <c r="L282" s="26" t="str">
        <f>IFERROR(IF(raw[[#This Row],[Date]]="","","W"&amp;WEEKNUM(raw[[#This Row],[Date]],1)),"")</f>
        <v/>
      </c>
      <c r="M282" s="29" t="str">
        <f>IFERROR(IF(raw[[#This Row],[Date]]="","",VLOOKUP(MONTH(raw[[#This Row],[Date]]),Sheet1!B:C,2,0)),"")</f>
        <v/>
      </c>
      <c r="N282" s="82">
        <f>IF(raw[[#This Row],[Date]]="",0,1)</f>
        <v>0</v>
      </c>
    </row>
    <row r="283" spans="1:14" x14ac:dyDescent="0.3">
      <c r="A283" s="18"/>
      <c r="B283" s="19"/>
      <c r="C283" s="19"/>
      <c r="D283" s="19"/>
      <c r="E283" s="19"/>
      <c r="F283" s="20"/>
      <c r="G283" s="20"/>
      <c r="H283" s="27" t="str">
        <f>IFERROR(IF(OR(raw[[#This Row],[Ending Time]]="",raw[[#This Row],[Starting Time]]=""),"",IF((raw[[#This Row],[Ending Time]]-raw[[#This Row],[Starting Time]])*24&lt;0,24+(((raw[[#This Row],[Ending Time]]-raw[[#This Row],[Starting Time]])*24)),(raw[[#This Row],[Ending Time]]-raw[[#This Row],[Starting Time]])*24)),"")</f>
        <v/>
      </c>
      <c r="I283" s="25" t="str">
        <f>IFERROR(IF(raw[[#This Row],[Date]]="","",TEXT(raw[[#This Row],[Date]],"dddd")),"")</f>
        <v/>
      </c>
      <c r="J283" s="27" t="str">
        <f>IFERROR(IF(raw[[#This Row],[Day]]="","",IF(OR(raw[[#This Row],[Day]]='Workload Calendar'!$E$4,raw[[#This Row],[Day]]='Workload Calendar'!$F$4),'Workload Calendar'!$H$4,'Workload Calendar'!$G$4)),"")</f>
        <v/>
      </c>
      <c r="K283" s="27" t="str">
        <f>IFERROR(IF(raw[[#This Row],[Required hrs]]="","",raw[[#This Row],[Total day hrs]]-SUMIF(raw[Date],raw[[#This Row],[Date]],raw[Required hrs])),"")</f>
        <v/>
      </c>
      <c r="L283" s="26" t="str">
        <f>IFERROR(IF(raw[[#This Row],[Date]]="","","W"&amp;WEEKNUM(raw[[#This Row],[Date]],1)),"")</f>
        <v/>
      </c>
      <c r="M283" s="29" t="str">
        <f>IFERROR(IF(raw[[#This Row],[Date]]="","",VLOOKUP(MONTH(raw[[#This Row],[Date]]),Sheet1!B:C,2,0)),"")</f>
        <v/>
      </c>
      <c r="N283" s="82">
        <f>IF(raw[[#This Row],[Date]]="",0,1)</f>
        <v>0</v>
      </c>
    </row>
    <row r="284" spans="1:14" x14ac:dyDescent="0.3">
      <c r="A284" s="18"/>
      <c r="B284" s="19"/>
      <c r="C284" s="19"/>
      <c r="D284" s="19"/>
      <c r="E284" s="19"/>
      <c r="F284" s="20"/>
      <c r="G284" s="20"/>
      <c r="H284" s="27" t="str">
        <f>IFERROR(IF(OR(raw[[#This Row],[Ending Time]]="",raw[[#This Row],[Starting Time]]=""),"",IF((raw[[#This Row],[Ending Time]]-raw[[#This Row],[Starting Time]])*24&lt;0,24+(((raw[[#This Row],[Ending Time]]-raw[[#This Row],[Starting Time]])*24)),(raw[[#This Row],[Ending Time]]-raw[[#This Row],[Starting Time]])*24)),"")</f>
        <v/>
      </c>
      <c r="I284" s="25" t="str">
        <f>IFERROR(IF(raw[[#This Row],[Date]]="","",TEXT(raw[[#This Row],[Date]],"dddd")),"")</f>
        <v/>
      </c>
      <c r="J284" s="27" t="str">
        <f>IFERROR(IF(raw[[#This Row],[Day]]="","",IF(OR(raw[[#This Row],[Day]]='Workload Calendar'!$E$4,raw[[#This Row],[Day]]='Workload Calendar'!$F$4),'Workload Calendar'!$H$4,'Workload Calendar'!$G$4)),"")</f>
        <v/>
      </c>
      <c r="K284" s="27" t="str">
        <f>IFERROR(IF(raw[[#This Row],[Required hrs]]="","",raw[[#This Row],[Total day hrs]]-SUMIF(raw[Date],raw[[#This Row],[Date]],raw[Required hrs])),"")</f>
        <v/>
      </c>
      <c r="L284" s="26" t="str">
        <f>IFERROR(IF(raw[[#This Row],[Date]]="","","W"&amp;WEEKNUM(raw[[#This Row],[Date]],1)),"")</f>
        <v/>
      </c>
      <c r="M284" s="29" t="str">
        <f>IFERROR(IF(raw[[#This Row],[Date]]="","",VLOOKUP(MONTH(raw[[#This Row],[Date]]),Sheet1!B:C,2,0)),"")</f>
        <v/>
      </c>
      <c r="N284" s="82">
        <f>IF(raw[[#This Row],[Date]]="",0,1)</f>
        <v>0</v>
      </c>
    </row>
    <row r="285" spans="1:14" x14ac:dyDescent="0.3">
      <c r="A285" s="18"/>
      <c r="B285" s="19"/>
      <c r="C285" s="19"/>
      <c r="D285" s="19"/>
      <c r="E285" s="19"/>
      <c r="F285" s="20"/>
      <c r="G285" s="20"/>
      <c r="H285" s="27" t="str">
        <f>IFERROR(IF(OR(raw[[#This Row],[Ending Time]]="",raw[[#This Row],[Starting Time]]=""),"",IF((raw[[#This Row],[Ending Time]]-raw[[#This Row],[Starting Time]])*24&lt;0,24+(((raw[[#This Row],[Ending Time]]-raw[[#This Row],[Starting Time]])*24)),(raw[[#This Row],[Ending Time]]-raw[[#This Row],[Starting Time]])*24)),"")</f>
        <v/>
      </c>
      <c r="I285" s="25" t="str">
        <f>IFERROR(IF(raw[[#This Row],[Date]]="","",TEXT(raw[[#This Row],[Date]],"dddd")),"")</f>
        <v/>
      </c>
      <c r="J285" s="27" t="str">
        <f>IFERROR(IF(raw[[#This Row],[Day]]="","",IF(OR(raw[[#This Row],[Day]]='Workload Calendar'!$E$4,raw[[#This Row],[Day]]='Workload Calendar'!$F$4),'Workload Calendar'!$H$4,'Workload Calendar'!$G$4)),"")</f>
        <v/>
      </c>
      <c r="K285" s="27" t="str">
        <f>IFERROR(IF(raw[[#This Row],[Required hrs]]="","",raw[[#This Row],[Total day hrs]]-SUMIF(raw[Date],raw[[#This Row],[Date]],raw[Required hrs])),"")</f>
        <v/>
      </c>
      <c r="L285" s="26" t="str">
        <f>IFERROR(IF(raw[[#This Row],[Date]]="","","W"&amp;WEEKNUM(raw[[#This Row],[Date]],1)),"")</f>
        <v/>
      </c>
      <c r="M285" s="29" t="str">
        <f>IFERROR(IF(raw[[#This Row],[Date]]="","",VLOOKUP(MONTH(raw[[#This Row],[Date]]),Sheet1!B:C,2,0)),"")</f>
        <v/>
      </c>
      <c r="N285" s="82">
        <f>IF(raw[[#This Row],[Date]]="",0,1)</f>
        <v>0</v>
      </c>
    </row>
    <row r="286" spans="1:14" x14ac:dyDescent="0.3">
      <c r="A286" s="18"/>
      <c r="B286" s="19"/>
      <c r="C286" s="19"/>
      <c r="D286" s="19"/>
      <c r="E286" s="19"/>
      <c r="F286" s="20"/>
      <c r="G286" s="20"/>
      <c r="H286" s="27" t="str">
        <f>IFERROR(IF(OR(raw[[#This Row],[Ending Time]]="",raw[[#This Row],[Starting Time]]=""),"",IF((raw[[#This Row],[Ending Time]]-raw[[#This Row],[Starting Time]])*24&lt;0,24+(((raw[[#This Row],[Ending Time]]-raw[[#This Row],[Starting Time]])*24)),(raw[[#This Row],[Ending Time]]-raw[[#This Row],[Starting Time]])*24)),"")</f>
        <v/>
      </c>
      <c r="I286" s="25" t="str">
        <f>IFERROR(IF(raw[[#This Row],[Date]]="","",TEXT(raw[[#This Row],[Date]],"dddd")),"")</f>
        <v/>
      </c>
      <c r="J286" s="27" t="str">
        <f>IFERROR(IF(raw[[#This Row],[Day]]="","",IF(OR(raw[[#This Row],[Day]]='Workload Calendar'!$E$4,raw[[#This Row],[Day]]='Workload Calendar'!$F$4),'Workload Calendar'!$H$4,'Workload Calendar'!$G$4)),"")</f>
        <v/>
      </c>
      <c r="K286" s="27" t="str">
        <f>IFERROR(IF(raw[[#This Row],[Required hrs]]="","",raw[[#This Row],[Total day hrs]]-SUMIF(raw[Date],raw[[#This Row],[Date]],raw[Required hrs])),"")</f>
        <v/>
      </c>
      <c r="L286" s="26" t="str">
        <f>IFERROR(IF(raw[[#This Row],[Date]]="","","W"&amp;WEEKNUM(raw[[#This Row],[Date]],1)),"")</f>
        <v/>
      </c>
      <c r="M286" s="29" t="str">
        <f>IFERROR(IF(raw[[#This Row],[Date]]="","",VLOOKUP(MONTH(raw[[#This Row],[Date]]),Sheet1!B:C,2,0)),"")</f>
        <v/>
      </c>
      <c r="N286" s="82">
        <f>IF(raw[[#This Row],[Date]]="",0,1)</f>
        <v>0</v>
      </c>
    </row>
    <row r="287" spans="1:14" x14ac:dyDescent="0.3">
      <c r="A287" s="18"/>
      <c r="B287" s="19"/>
      <c r="C287" s="19"/>
      <c r="D287" s="19"/>
      <c r="E287" s="19"/>
      <c r="F287" s="20"/>
      <c r="G287" s="20"/>
      <c r="H287" s="27" t="str">
        <f>IFERROR(IF(OR(raw[[#This Row],[Ending Time]]="",raw[[#This Row],[Starting Time]]=""),"",IF((raw[[#This Row],[Ending Time]]-raw[[#This Row],[Starting Time]])*24&lt;0,24+(((raw[[#This Row],[Ending Time]]-raw[[#This Row],[Starting Time]])*24)),(raw[[#This Row],[Ending Time]]-raw[[#This Row],[Starting Time]])*24)),"")</f>
        <v/>
      </c>
      <c r="I287" s="25" t="str">
        <f>IFERROR(IF(raw[[#This Row],[Date]]="","",TEXT(raw[[#This Row],[Date]],"dddd")),"")</f>
        <v/>
      </c>
      <c r="J287" s="27" t="str">
        <f>IFERROR(IF(raw[[#This Row],[Day]]="","",IF(OR(raw[[#This Row],[Day]]='Workload Calendar'!$E$4,raw[[#This Row],[Day]]='Workload Calendar'!$F$4),'Workload Calendar'!$H$4,'Workload Calendar'!$G$4)),"")</f>
        <v/>
      </c>
      <c r="K287" s="27" t="str">
        <f>IFERROR(IF(raw[[#This Row],[Required hrs]]="","",raw[[#This Row],[Total day hrs]]-SUMIF(raw[Date],raw[[#This Row],[Date]],raw[Required hrs])),"")</f>
        <v/>
      </c>
      <c r="L287" s="26" t="str">
        <f>IFERROR(IF(raw[[#This Row],[Date]]="","","W"&amp;WEEKNUM(raw[[#This Row],[Date]],1)),"")</f>
        <v/>
      </c>
      <c r="M287" s="29" t="str">
        <f>IFERROR(IF(raw[[#This Row],[Date]]="","",VLOOKUP(MONTH(raw[[#This Row],[Date]]),Sheet1!B:C,2,0)),"")</f>
        <v/>
      </c>
      <c r="N287" s="82">
        <f>IF(raw[[#This Row],[Date]]="",0,1)</f>
        <v>0</v>
      </c>
    </row>
    <row r="288" spans="1:14" x14ac:dyDescent="0.3">
      <c r="A288" s="18"/>
      <c r="B288" s="19"/>
      <c r="C288" s="19"/>
      <c r="D288" s="19"/>
      <c r="E288" s="19"/>
      <c r="F288" s="20"/>
      <c r="G288" s="20"/>
      <c r="H288" s="27" t="str">
        <f>IFERROR(IF(OR(raw[[#This Row],[Ending Time]]="",raw[[#This Row],[Starting Time]]=""),"",IF((raw[[#This Row],[Ending Time]]-raw[[#This Row],[Starting Time]])*24&lt;0,24+(((raw[[#This Row],[Ending Time]]-raw[[#This Row],[Starting Time]])*24)),(raw[[#This Row],[Ending Time]]-raw[[#This Row],[Starting Time]])*24)),"")</f>
        <v/>
      </c>
      <c r="I288" s="25" t="str">
        <f>IFERROR(IF(raw[[#This Row],[Date]]="","",TEXT(raw[[#This Row],[Date]],"dddd")),"")</f>
        <v/>
      </c>
      <c r="J288" s="27" t="str">
        <f>IFERROR(IF(raw[[#This Row],[Day]]="","",IF(OR(raw[[#This Row],[Day]]='Workload Calendar'!$E$4,raw[[#This Row],[Day]]='Workload Calendar'!$F$4),'Workload Calendar'!$H$4,'Workload Calendar'!$G$4)),"")</f>
        <v/>
      </c>
      <c r="K288" s="27" t="str">
        <f>IFERROR(IF(raw[[#This Row],[Required hrs]]="","",raw[[#This Row],[Total day hrs]]-SUMIF(raw[Date],raw[[#This Row],[Date]],raw[Required hrs])),"")</f>
        <v/>
      </c>
      <c r="L288" s="26" t="str">
        <f>IFERROR(IF(raw[[#This Row],[Date]]="","","W"&amp;WEEKNUM(raw[[#This Row],[Date]],1)),"")</f>
        <v/>
      </c>
      <c r="M288" s="29" t="str">
        <f>IFERROR(IF(raw[[#This Row],[Date]]="","",VLOOKUP(MONTH(raw[[#This Row],[Date]]),Sheet1!B:C,2,0)),"")</f>
        <v/>
      </c>
      <c r="N288" s="82">
        <f>IF(raw[[#This Row],[Date]]="",0,1)</f>
        <v>0</v>
      </c>
    </row>
    <row r="289" spans="1:14" x14ac:dyDescent="0.3">
      <c r="A289" s="18"/>
      <c r="B289" s="19"/>
      <c r="C289" s="19"/>
      <c r="D289" s="19"/>
      <c r="E289" s="19"/>
      <c r="F289" s="20"/>
      <c r="G289" s="20"/>
      <c r="H289" s="27" t="str">
        <f>IFERROR(IF(OR(raw[[#This Row],[Ending Time]]="",raw[[#This Row],[Starting Time]]=""),"",IF((raw[[#This Row],[Ending Time]]-raw[[#This Row],[Starting Time]])*24&lt;0,24+(((raw[[#This Row],[Ending Time]]-raw[[#This Row],[Starting Time]])*24)),(raw[[#This Row],[Ending Time]]-raw[[#This Row],[Starting Time]])*24)),"")</f>
        <v/>
      </c>
      <c r="I289" s="25" t="str">
        <f>IFERROR(IF(raw[[#This Row],[Date]]="","",TEXT(raw[[#This Row],[Date]],"dddd")),"")</f>
        <v/>
      </c>
      <c r="J289" s="27" t="str">
        <f>IFERROR(IF(raw[[#This Row],[Day]]="","",IF(OR(raw[[#This Row],[Day]]='Workload Calendar'!$E$4,raw[[#This Row],[Day]]='Workload Calendar'!$F$4),'Workload Calendar'!$H$4,'Workload Calendar'!$G$4)),"")</f>
        <v/>
      </c>
      <c r="K289" s="27" t="str">
        <f>IFERROR(IF(raw[[#This Row],[Required hrs]]="","",raw[[#This Row],[Total day hrs]]-SUMIF(raw[Date],raw[[#This Row],[Date]],raw[Required hrs])),"")</f>
        <v/>
      </c>
      <c r="L289" s="26" t="str">
        <f>IFERROR(IF(raw[[#This Row],[Date]]="","","W"&amp;WEEKNUM(raw[[#This Row],[Date]],1)),"")</f>
        <v/>
      </c>
      <c r="M289" s="29" t="str">
        <f>IFERROR(IF(raw[[#This Row],[Date]]="","",VLOOKUP(MONTH(raw[[#This Row],[Date]]),Sheet1!B:C,2,0)),"")</f>
        <v/>
      </c>
      <c r="N289" s="82">
        <f>IF(raw[[#This Row],[Date]]="",0,1)</f>
        <v>0</v>
      </c>
    </row>
    <row r="290" spans="1:14" x14ac:dyDescent="0.3">
      <c r="A290" s="18"/>
      <c r="B290" s="19"/>
      <c r="C290" s="19"/>
      <c r="D290" s="19"/>
      <c r="E290" s="19"/>
      <c r="F290" s="20"/>
      <c r="G290" s="20"/>
      <c r="H290" s="27" t="str">
        <f>IFERROR(IF(OR(raw[[#This Row],[Ending Time]]="",raw[[#This Row],[Starting Time]]=""),"",IF((raw[[#This Row],[Ending Time]]-raw[[#This Row],[Starting Time]])*24&lt;0,24+(((raw[[#This Row],[Ending Time]]-raw[[#This Row],[Starting Time]])*24)),(raw[[#This Row],[Ending Time]]-raw[[#This Row],[Starting Time]])*24)),"")</f>
        <v/>
      </c>
      <c r="I290" s="25" t="str">
        <f>IFERROR(IF(raw[[#This Row],[Date]]="","",TEXT(raw[[#This Row],[Date]],"dddd")),"")</f>
        <v/>
      </c>
      <c r="J290" s="27" t="str">
        <f>IFERROR(IF(raw[[#This Row],[Day]]="","",IF(OR(raw[[#This Row],[Day]]='Workload Calendar'!$E$4,raw[[#This Row],[Day]]='Workload Calendar'!$F$4),'Workload Calendar'!$H$4,'Workload Calendar'!$G$4)),"")</f>
        <v/>
      </c>
      <c r="K290" s="27" t="str">
        <f>IFERROR(IF(raw[[#This Row],[Required hrs]]="","",raw[[#This Row],[Total day hrs]]-SUMIF(raw[Date],raw[[#This Row],[Date]],raw[Required hrs])),"")</f>
        <v/>
      </c>
      <c r="L290" s="26" t="str">
        <f>IFERROR(IF(raw[[#This Row],[Date]]="","","W"&amp;WEEKNUM(raw[[#This Row],[Date]],1)),"")</f>
        <v/>
      </c>
      <c r="M290" s="29" t="str">
        <f>IFERROR(IF(raw[[#This Row],[Date]]="","",VLOOKUP(MONTH(raw[[#This Row],[Date]]),Sheet1!B:C,2,0)),"")</f>
        <v/>
      </c>
      <c r="N290" s="82">
        <f>IF(raw[[#This Row],[Date]]="",0,1)</f>
        <v>0</v>
      </c>
    </row>
    <row r="291" spans="1:14" x14ac:dyDescent="0.3">
      <c r="A291" s="18"/>
      <c r="B291" s="19"/>
      <c r="C291" s="19"/>
      <c r="D291" s="19"/>
      <c r="E291" s="19"/>
      <c r="F291" s="20"/>
      <c r="G291" s="20"/>
      <c r="H291" s="27" t="str">
        <f>IFERROR(IF(OR(raw[[#This Row],[Ending Time]]="",raw[[#This Row],[Starting Time]]=""),"",IF((raw[[#This Row],[Ending Time]]-raw[[#This Row],[Starting Time]])*24&lt;0,24+(((raw[[#This Row],[Ending Time]]-raw[[#This Row],[Starting Time]])*24)),(raw[[#This Row],[Ending Time]]-raw[[#This Row],[Starting Time]])*24)),"")</f>
        <v/>
      </c>
      <c r="I291" s="25" t="str">
        <f>IFERROR(IF(raw[[#This Row],[Date]]="","",TEXT(raw[[#This Row],[Date]],"dddd")),"")</f>
        <v/>
      </c>
      <c r="J291" s="27" t="str">
        <f>IFERROR(IF(raw[[#This Row],[Day]]="","",IF(OR(raw[[#This Row],[Day]]='Workload Calendar'!$E$4,raw[[#This Row],[Day]]='Workload Calendar'!$F$4),'Workload Calendar'!$H$4,'Workload Calendar'!$G$4)),"")</f>
        <v/>
      </c>
      <c r="K291" s="27" t="str">
        <f>IFERROR(IF(raw[[#This Row],[Required hrs]]="","",raw[[#This Row],[Total day hrs]]-SUMIF(raw[Date],raw[[#This Row],[Date]],raw[Required hrs])),"")</f>
        <v/>
      </c>
      <c r="L291" s="26" t="str">
        <f>IFERROR(IF(raw[[#This Row],[Date]]="","","W"&amp;WEEKNUM(raw[[#This Row],[Date]],1)),"")</f>
        <v/>
      </c>
      <c r="M291" s="29" t="str">
        <f>IFERROR(IF(raw[[#This Row],[Date]]="","",VLOOKUP(MONTH(raw[[#This Row],[Date]]),Sheet1!B:C,2,0)),"")</f>
        <v/>
      </c>
      <c r="N291" s="82">
        <f>IF(raw[[#This Row],[Date]]="",0,1)</f>
        <v>0</v>
      </c>
    </row>
    <row r="292" spans="1:14" x14ac:dyDescent="0.3">
      <c r="A292" s="18"/>
      <c r="B292" s="19"/>
      <c r="C292" s="19"/>
      <c r="D292" s="19"/>
      <c r="E292" s="19"/>
      <c r="F292" s="20"/>
      <c r="G292" s="20"/>
      <c r="H292" s="27" t="str">
        <f>IFERROR(IF(OR(raw[[#This Row],[Ending Time]]="",raw[[#This Row],[Starting Time]]=""),"",IF((raw[[#This Row],[Ending Time]]-raw[[#This Row],[Starting Time]])*24&lt;0,24+(((raw[[#This Row],[Ending Time]]-raw[[#This Row],[Starting Time]])*24)),(raw[[#This Row],[Ending Time]]-raw[[#This Row],[Starting Time]])*24)),"")</f>
        <v/>
      </c>
      <c r="I292" s="25" t="str">
        <f>IFERROR(IF(raw[[#This Row],[Date]]="","",TEXT(raw[[#This Row],[Date]],"dddd")),"")</f>
        <v/>
      </c>
      <c r="J292" s="27" t="str">
        <f>IFERROR(IF(raw[[#This Row],[Day]]="","",IF(OR(raw[[#This Row],[Day]]='Workload Calendar'!$E$4,raw[[#This Row],[Day]]='Workload Calendar'!$F$4),'Workload Calendar'!$H$4,'Workload Calendar'!$G$4)),"")</f>
        <v/>
      </c>
      <c r="K292" s="27" t="str">
        <f>IFERROR(IF(raw[[#This Row],[Required hrs]]="","",raw[[#This Row],[Total day hrs]]-SUMIF(raw[Date],raw[[#This Row],[Date]],raw[Required hrs])),"")</f>
        <v/>
      </c>
      <c r="L292" s="26" t="str">
        <f>IFERROR(IF(raw[[#This Row],[Date]]="","","W"&amp;WEEKNUM(raw[[#This Row],[Date]],1)),"")</f>
        <v/>
      </c>
      <c r="M292" s="29" t="str">
        <f>IFERROR(IF(raw[[#This Row],[Date]]="","",VLOOKUP(MONTH(raw[[#This Row],[Date]]),Sheet1!B:C,2,0)),"")</f>
        <v/>
      </c>
      <c r="N292" s="82">
        <f>IF(raw[[#This Row],[Date]]="",0,1)</f>
        <v>0</v>
      </c>
    </row>
    <row r="293" spans="1:14" x14ac:dyDescent="0.3">
      <c r="A293" s="18"/>
      <c r="B293" s="19"/>
      <c r="C293" s="19"/>
      <c r="D293" s="19"/>
      <c r="E293" s="19"/>
      <c r="F293" s="20"/>
      <c r="G293" s="20"/>
      <c r="H293" s="27" t="str">
        <f>IFERROR(IF(OR(raw[[#This Row],[Ending Time]]="",raw[[#This Row],[Starting Time]]=""),"",IF((raw[[#This Row],[Ending Time]]-raw[[#This Row],[Starting Time]])*24&lt;0,24+(((raw[[#This Row],[Ending Time]]-raw[[#This Row],[Starting Time]])*24)),(raw[[#This Row],[Ending Time]]-raw[[#This Row],[Starting Time]])*24)),"")</f>
        <v/>
      </c>
      <c r="I293" s="25" t="str">
        <f>IFERROR(IF(raw[[#This Row],[Date]]="","",TEXT(raw[[#This Row],[Date]],"dddd")),"")</f>
        <v/>
      </c>
      <c r="J293" s="27" t="str">
        <f>IFERROR(IF(raw[[#This Row],[Day]]="","",IF(OR(raw[[#This Row],[Day]]='Workload Calendar'!$E$4,raw[[#This Row],[Day]]='Workload Calendar'!$F$4),'Workload Calendar'!$H$4,'Workload Calendar'!$G$4)),"")</f>
        <v/>
      </c>
      <c r="K293" s="27" t="str">
        <f>IFERROR(IF(raw[[#This Row],[Required hrs]]="","",raw[[#This Row],[Total day hrs]]-SUMIF(raw[Date],raw[[#This Row],[Date]],raw[Required hrs])),"")</f>
        <v/>
      </c>
      <c r="L293" s="26" t="str">
        <f>IFERROR(IF(raw[[#This Row],[Date]]="","","W"&amp;WEEKNUM(raw[[#This Row],[Date]],1)),"")</f>
        <v/>
      </c>
      <c r="M293" s="29" t="str">
        <f>IFERROR(IF(raw[[#This Row],[Date]]="","",VLOOKUP(MONTH(raw[[#This Row],[Date]]),Sheet1!B:C,2,0)),"")</f>
        <v/>
      </c>
      <c r="N293" s="82">
        <f>IF(raw[[#This Row],[Date]]="",0,1)</f>
        <v>0</v>
      </c>
    </row>
    <row r="294" spans="1:14" x14ac:dyDescent="0.3">
      <c r="A294" s="18"/>
      <c r="B294" s="19"/>
      <c r="C294" s="19"/>
      <c r="D294" s="19"/>
      <c r="E294" s="19"/>
      <c r="F294" s="20"/>
      <c r="G294" s="20"/>
      <c r="H294" s="27" t="str">
        <f>IFERROR(IF(OR(raw[[#This Row],[Ending Time]]="",raw[[#This Row],[Starting Time]]=""),"",IF((raw[[#This Row],[Ending Time]]-raw[[#This Row],[Starting Time]])*24&lt;0,24+(((raw[[#This Row],[Ending Time]]-raw[[#This Row],[Starting Time]])*24)),(raw[[#This Row],[Ending Time]]-raw[[#This Row],[Starting Time]])*24)),"")</f>
        <v/>
      </c>
      <c r="I294" s="25" t="str">
        <f>IFERROR(IF(raw[[#This Row],[Date]]="","",TEXT(raw[[#This Row],[Date]],"dddd")),"")</f>
        <v/>
      </c>
      <c r="J294" s="27" t="str">
        <f>IFERROR(IF(raw[[#This Row],[Day]]="","",IF(OR(raw[[#This Row],[Day]]='Workload Calendar'!$E$4,raw[[#This Row],[Day]]='Workload Calendar'!$F$4),'Workload Calendar'!$H$4,'Workload Calendar'!$G$4)),"")</f>
        <v/>
      </c>
      <c r="K294" s="27" t="str">
        <f>IFERROR(IF(raw[[#This Row],[Required hrs]]="","",raw[[#This Row],[Total day hrs]]-SUMIF(raw[Date],raw[[#This Row],[Date]],raw[Required hrs])),"")</f>
        <v/>
      </c>
      <c r="L294" s="26" t="str">
        <f>IFERROR(IF(raw[[#This Row],[Date]]="","","W"&amp;WEEKNUM(raw[[#This Row],[Date]],1)),"")</f>
        <v/>
      </c>
      <c r="M294" s="29" t="str">
        <f>IFERROR(IF(raw[[#This Row],[Date]]="","",VLOOKUP(MONTH(raw[[#This Row],[Date]]),Sheet1!B:C,2,0)),"")</f>
        <v/>
      </c>
      <c r="N294" s="82">
        <f>IF(raw[[#This Row],[Date]]="",0,1)</f>
        <v>0</v>
      </c>
    </row>
    <row r="295" spans="1:14" x14ac:dyDescent="0.3">
      <c r="A295" s="18"/>
      <c r="B295" s="19"/>
      <c r="C295" s="19"/>
      <c r="D295" s="19"/>
      <c r="E295" s="19"/>
      <c r="F295" s="20"/>
      <c r="G295" s="20"/>
      <c r="H295" s="27" t="str">
        <f>IFERROR(IF(OR(raw[[#This Row],[Ending Time]]="",raw[[#This Row],[Starting Time]]=""),"",IF((raw[[#This Row],[Ending Time]]-raw[[#This Row],[Starting Time]])*24&lt;0,24+(((raw[[#This Row],[Ending Time]]-raw[[#This Row],[Starting Time]])*24)),(raw[[#This Row],[Ending Time]]-raw[[#This Row],[Starting Time]])*24)),"")</f>
        <v/>
      </c>
      <c r="I295" s="25" t="str">
        <f>IFERROR(IF(raw[[#This Row],[Date]]="","",TEXT(raw[[#This Row],[Date]],"dddd")),"")</f>
        <v/>
      </c>
      <c r="J295" s="27" t="str">
        <f>IFERROR(IF(raw[[#This Row],[Day]]="","",IF(OR(raw[[#This Row],[Day]]='Workload Calendar'!$E$4,raw[[#This Row],[Day]]='Workload Calendar'!$F$4),'Workload Calendar'!$H$4,'Workload Calendar'!$G$4)),"")</f>
        <v/>
      </c>
      <c r="K295" s="27" t="str">
        <f>IFERROR(IF(raw[[#This Row],[Required hrs]]="","",raw[[#This Row],[Total day hrs]]-SUMIF(raw[Date],raw[[#This Row],[Date]],raw[Required hrs])),"")</f>
        <v/>
      </c>
      <c r="L295" s="26" t="str">
        <f>IFERROR(IF(raw[[#This Row],[Date]]="","","W"&amp;WEEKNUM(raw[[#This Row],[Date]],1)),"")</f>
        <v/>
      </c>
      <c r="M295" s="29" t="str">
        <f>IFERROR(IF(raw[[#This Row],[Date]]="","",VLOOKUP(MONTH(raw[[#This Row],[Date]]),Sheet1!B:C,2,0)),"")</f>
        <v/>
      </c>
      <c r="N295" s="82">
        <f>IF(raw[[#This Row],[Date]]="",0,1)</f>
        <v>0</v>
      </c>
    </row>
    <row r="296" spans="1:14" x14ac:dyDescent="0.3">
      <c r="A296" s="18"/>
      <c r="B296" s="19"/>
      <c r="C296" s="19"/>
      <c r="D296" s="19"/>
      <c r="E296" s="19"/>
      <c r="F296" s="20"/>
      <c r="G296" s="20"/>
      <c r="H296" s="27" t="str">
        <f>IFERROR(IF(OR(raw[[#This Row],[Ending Time]]="",raw[[#This Row],[Starting Time]]=""),"",IF((raw[[#This Row],[Ending Time]]-raw[[#This Row],[Starting Time]])*24&lt;0,24+(((raw[[#This Row],[Ending Time]]-raw[[#This Row],[Starting Time]])*24)),(raw[[#This Row],[Ending Time]]-raw[[#This Row],[Starting Time]])*24)),"")</f>
        <v/>
      </c>
      <c r="I296" s="25" t="str">
        <f>IFERROR(IF(raw[[#This Row],[Date]]="","",TEXT(raw[[#This Row],[Date]],"dddd")),"")</f>
        <v/>
      </c>
      <c r="J296" s="27" t="str">
        <f>IFERROR(IF(raw[[#This Row],[Day]]="","",IF(OR(raw[[#This Row],[Day]]='Workload Calendar'!$E$4,raw[[#This Row],[Day]]='Workload Calendar'!$F$4),'Workload Calendar'!$H$4,'Workload Calendar'!$G$4)),"")</f>
        <v/>
      </c>
      <c r="K296" s="27" t="str">
        <f>IFERROR(IF(raw[[#This Row],[Required hrs]]="","",raw[[#This Row],[Total day hrs]]-SUMIF(raw[Date],raw[[#This Row],[Date]],raw[Required hrs])),"")</f>
        <v/>
      </c>
      <c r="L296" s="26" t="str">
        <f>IFERROR(IF(raw[[#This Row],[Date]]="","","W"&amp;WEEKNUM(raw[[#This Row],[Date]],1)),"")</f>
        <v/>
      </c>
      <c r="M296" s="29" t="str">
        <f>IFERROR(IF(raw[[#This Row],[Date]]="","",VLOOKUP(MONTH(raw[[#This Row],[Date]]),Sheet1!B:C,2,0)),"")</f>
        <v/>
      </c>
      <c r="N296" s="82">
        <f>IF(raw[[#This Row],[Date]]="",0,1)</f>
        <v>0</v>
      </c>
    </row>
    <row r="297" spans="1:14" x14ac:dyDescent="0.3">
      <c r="A297" s="18"/>
      <c r="B297" s="19"/>
      <c r="C297" s="19"/>
      <c r="D297" s="19"/>
      <c r="E297" s="19"/>
      <c r="F297" s="20"/>
      <c r="G297" s="20"/>
      <c r="H297" s="27" t="str">
        <f>IFERROR(IF(OR(raw[[#This Row],[Ending Time]]="",raw[[#This Row],[Starting Time]]=""),"",IF((raw[[#This Row],[Ending Time]]-raw[[#This Row],[Starting Time]])*24&lt;0,24+(((raw[[#This Row],[Ending Time]]-raw[[#This Row],[Starting Time]])*24)),(raw[[#This Row],[Ending Time]]-raw[[#This Row],[Starting Time]])*24)),"")</f>
        <v/>
      </c>
      <c r="I297" s="25" t="str">
        <f>IFERROR(IF(raw[[#This Row],[Date]]="","",TEXT(raw[[#This Row],[Date]],"dddd")),"")</f>
        <v/>
      </c>
      <c r="J297" s="27" t="str">
        <f>IFERROR(IF(raw[[#This Row],[Day]]="","",IF(OR(raw[[#This Row],[Day]]='Workload Calendar'!$E$4,raw[[#This Row],[Day]]='Workload Calendar'!$F$4),'Workload Calendar'!$H$4,'Workload Calendar'!$G$4)),"")</f>
        <v/>
      </c>
      <c r="K297" s="27" t="str">
        <f>IFERROR(IF(raw[[#This Row],[Required hrs]]="","",raw[[#This Row],[Total day hrs]]-SUMIF(raw[Date],raw[[#This Row],[Date]],raw[Required hrs])),"")</f>
        <v/>
      </c>
      <c r="L297" s="26" t="str">
        <f>IFERROR(IF(raw[[#This Row],[Date]]="","","W"&amp;WEEKNUM(raw[[#This Row],[Date]],1)),"")</f>
        <v/>
      </c>
      <c r="M297" s="29" t="str">
        <f>IFERROR(IF(raw[[#This Row],[Date]]="","",VLOOKUP(MONTH(raw[[#This Row],[Date]]),Sheet1!B:C,2,0)),"")</f>
        <v/>
      </c>
      <c r="N297" s="82">
        <f>IF(raw[[#This Row],[Date]]="",0,1)</f>
        <v>0</v>
      </c>
    </row>
    <row r="298" spans="1:14" x14ac:dyDescent="0.3">
      <c r="A298" s="18"/>
      <c r="B298" s="19"/>
      <c r="C298" s="19"/>
      <c r="D298" s="19"/>
      <c r="E298" s="19"/>
      <c r="F298" s="20"/>
      <c r="G298" s="20"/>
      <c r="H298" s="27" t="str">
        <f>IFERROR(IF(OR(raw[[#This Row],[Ending Time]]="",raw[[#This Row],[Starting Time]]=""),"",IF((raw[[#This Row],[Ending Time]]-raw[[#This Row],[Starting Time]])*24&lt;0,24+(((raw[[#This Row],[Ending Time]]-raw[[#This Row],[Starting Time]])*24)),(raw[[#This Row],[Ending Time]]-raw[[#This Row],[Starting Time]])*24)),"")</f>
        <v/>
      </c>
      <c r="I298" s="25" t="str">
        <f>IFERROR(IF(raw[[#This Row],[Date]]="","",TEXT(raw[[#This Row],[Date]],"dddd")),"")</f>
        <v/>
      </c>
      <c r="J298" s="27" t="str">
        <f>IFERROR(IF(raw[[#This Row],[Day]]="","",IF(OR(raw[[#This Row],[Day]]='Workload Calendar'!$E$4,raw[[#This Row],[Day]]='Workload Calendar'!$F$4),'Workload Calendar'!$H$4,'Workload Calendar'!$G$4)),"")</f>
        <v/>
      </c>
      <c r="K298" s="27" t="str">
        <f>IFERROR(IF(raw[[#This Row],[Required hrs]]="","",raw[[#This Row],[Total day hrs]]-SUMIF(raw[Date],raw[[#This Row],[Date]],raw[Required hrs])),"")</f>
        <v/>
      </c>
      <c r="L298" s="26" t="str">
        <f>IFERROR(IF(raw[[#This Row],[Date]]="","","W"&amp;WEEKNUM(raw[[#This Row],[Date]],1)),"")</f>
        <v/>
      </c>
      <c r="M298" s="29" t="str">
        <f>IFERROR(IF(raw[[#This Row],[Date]]="","",VLOOKUP(MONTH(raw[[#This Row],[Date]]),Sheet1!B:C,2,0)),"")</f>
        <v/>
      </c>
      <c r="N298" s="82">
        <f>IF(raw[[#This Row],[Date]]="",0,1)</f>
        <v>0</v>
      </c>
    </row>
    <row r="299" spans="1:14" x14ac:dyDescent="0.3">
      <c r="A299" s="18"/>
      <c r="B299" s="19"/>
      <c r="C299" s="19"/>
      <c r="D299" s="19"/>
      <c r="E299" s="19"/>
      <c r="F299" s="20"/>
      <c r="G299" s="20"/>
      <c r="H299" s="27" t="str">
        <f>IFERROR(IF(OR(raw[[#This Row],[Ending Time]]="",raw[[#This Row],[Starting Time]]=""),"",IF((raw[[#This Row],[Ending Time]]-raw[[#This Row],[Starting Time]])*24&lt;0,24+(((raw[[#This Row],[Ending Time]]-raw[[#This Row],[Starting Time]])*24)),(raw[[#This Row],[Ending Time]]-raw[[#This Row],[Starting Time]])*24)),"")</f>
        <v/>
      </c>
      <c r="I299" s="25" t="str">
        <f>IFERROR(IF(raw[[#This Row],[Date]]="","",TEXT(raw[[#This Row],[Date]],"dddd")),"")</f>
        <v/>
      </c>
      <c r="J299" s="27" t="str">
        <f>IFERROR(IF(raw[[#This Row],[Day]]="","",IF(OR(raw[[#This Row],[Day]]='Workload Calendar'!$E$4,raw[[#This Row],[Day]]='Workload Calendar'!$F$4),'Workload Calendar'!$H$4,'Workload Calendar'!$G$4)),"")</f>
        <v/>
      </c>
      <c r="K299" s="27" t="str">
        <f>IFERROR(IF(raw[[#This Row],[Required hrs]]="","",raw[[#This Row],[Total day hrs]]-SUMIF(raw[Date],raw[[#This Row],[Date]],raw[Required hrs])),"")</f>
        <v/>
      </c>
      <c r="L299" s="26" t="str">
        <f>IFERROR(IF(raw[[#This Row],[Date]]="","","W"&amp;WEEKNUM(raw[[#This Row],[Date]],1)),"")</f>
        <v/>
      </c>
      <c r="M299" s="29" t="str">
        <f>IFERROR(IF(raw[[#This Row],[Date]]="","",VLOOKUP(MONTH(raw[[#This Row],[Date]]),Sheet1!B:C,2,0)),"")</f>
        <v/>
      </c>
      <c r="N299" s="82">
        <f>IF(raw[[#This Row],[Date]]="",0,1)</f>
        <v>0</v>
      </c>
    </row>
    <row r="300" spans="1:14" x14ac:dyDescent="0.3">
      <c r="A300" s="18"/>
      <c r="B300" s="19"/>
      <c r="C300" s="19"/>
      <c r="D300" s="19"/>
      <c r="E300" s="19"/>
      <c r="F300" s="20"/>
      <c r="G300" s="20"/>
      <c r="H300" s="27" t="str">
        <f>IFERROR(IF(OR(raw[[#This Row],[Ending Time]]="",raw[[#This Row],[Starting Time]]=""),"",IF((raw[[#This Row],[Ending Time]]-raw[[#This Row],[Starting Time]])*24&lt;0,24+(((raw[[#This Row],[Ending Time]]-raw[[#This Row],[Starting Time]])*24)),(raw[[#This Row],[Ending Time]]-raw[[#This Row],[Starting Time]])*24)),"")</f>
        <v/>
      </c>
      <c r="I300" s="25" t="str">
        <f>IFERROR(IF(raw[[#This Row],[Date]]="","",TEXT(raw[[#This Row],[Date]],"dddd")),"")</f>
        <v/>
      </c>
      <c r="J300" s="27" t="str">
        <f>IFERROR(IF(raw[[#This Row],[Day]]="","",IF(OR(raw[[#This Row],[Day]]='Workload Calendar'!$E$4,raw[[#This Row],[Day]]='Workload Calendar'!$F$4),'Workload Calendar'!$H$4,'Workload Calendar'!$G$4)),"")</f>
        <v/>
      </c>
      <c r="K300" s="27" t="str">
        <f>IFERROR(IF(raw[[#This Row],[Required hrs]]="","",raw[[#This Row],[Total day hrs]]-SUMIF(raw[Date],raw[[#This Row],[Date]],raw[Required hrs])),"")</f>
        <v/>
      </c>
      <c r="L300" s="26" t="str">
        <f>IFERROR(IF(raw[[#This Row],[Date]]="","","W"&amp;WEEKNUM(raw[[#This Row],[Date]],1)),"")</f>
        <v/>
      </c>
      <c r="M300" s="29" t="str">
        <f>IFERROR(IF(raw[[#This Row],[Date]]="","",VLOOKUP(MONTH(raw[[#This Row],[Date]]),Sheet1!B:C,2,0)),"")</f>
        <v/>
      </c>
      <c r="N300" s="82">
        <f>IF(raw[[#This Row],[Date]]="",0,1)</f>
        <v>0</v>
      </c>
    </row>
    <row r="301" spans="1:14" x14ac:dyDescent="0.3">
      <c r="A301" s="18"/>
      <c r="B301" s="19"/>
      <c r="C301" s="19"/>
      <c r="D301" s="19"/>
      <c r="E301" s="19"/>
      <c r="F301" s="20"/>
      <c r="G301" s="20"/>
      <c r="H301" s="27" t="str">
        <f>IFERROR(IF(OR(raw[[#This Row],[Ending Time]]="",raw[[#This Row],[Starting Time]]=""),"",IF((raw[[#This Row],[Ending Time]]-raw[[#This Row],[Starting Time]])*24&lt;0,24+(((raw[[#This Row],[Ending Time]]-raw[[#This Row],[Starting Time]])*24)),(raw[[#This Row],[Ending Time]]-raw[[#This Row],[Starting Time]])*24)),"")</f>
        <v/>
      </c>
      <c r="I301" s="25" t="str">
        <f>IFERROR(IF(raw[[#This Row],[Date]]="","",TEXT(raw[[#This Row],[Date]],"dddd")),"")</f>
        <v/>
      </c>
      <c r="J301" s="27" t="str">
        <f>IFERROR(IF(raw[[#This Row],[Day]]="","",IF(OR(raw[[#This Row],[Day]]='Workload Calendar'!$E$4,raw[[#This Row],[Day]]='Workload Calendar'!$F$4),'Workload Calendar'!$H$4,'Workload Calendar'!$G$4)),"")</f>
        <v/>
      </c>
      <c r="K301" s="27" t="str">
        <f>IFERROR(IF(raw[[#This Row],[Required hrs]]="","",raw[[#This Row],[Total day hrs]]-SUMIF(raw[Date],raw[[#This Row],[Date]],raw[Required hrs])),"")</f>
        <v/>
      </c>
      <c r="L301" s="26" t="str">
        <f>IFERROR(IF(raw[[#This Row],[Date]]="","","W"&amp;WEEKNUM(raw[[#This Row],[Date]],1)),"")</f>
        <v/>
      </c>
      <c r="M301" s="29" t="str">
        <f>IFERROR(IF(raw[[#This Row],[Date]]="","",VLOOKUP(MONTH(raw[[#This Row],[Date]]),Sheet1!B:C,2,0)),"")</f>
        <v/>
      </c>
      <c r="N301" s="82">
        <f>IF(raw[[#This Row],[Date]]="",0,1)</f>
        <v>0</v>
      </c>
    </row>
    <row r="302" spans="1:14" x14ac:dyDescent="0.3">
      <c r="A302" s="18"/>
      <c r="B302" s="19"/>
      <c r="C302" s="19"/>
      <c r="D302" s="19"/>
      <c r="E302" s="19"/>
      <c r="F302" s="20"/>
      <c r="G302" s="20"/>
      <c r="H302" s="27" t="str">
        <f>IFERROR(IF(OR(raw[[#This Row],[Ending Time]]="",raw[[#This Row],[Starting Time]]=""),"",IF((raw[[#This Row],[Ending Time]]-raw[[#This Row],[Starting Time]])*24&lt;0,24+(((raw[[#This Row],[Ending Time]]-raw[[#This Row],[Starting Time]])*24)),(raw[[#This Row],[Ending Time]]-raw[[#This Row],[Starting Time]])*24)),"")</f>
        <v/>
      </c>
      <c r="I302" s="25" t="str">
        <f>IFERROR(IF(raw[[#This Row],[Date]]="","",TEXT(raw[[#This Row],[Date]],"dddd")),"")</f>
        <v/>
      </c>
      <c r="J302" s="27" t="str">
        <f>IFERROR(IF(raw[[#This Row],[Day]]="","",IF(OR(raw[[#This Row],[Day]]='Workload Calendar'!$E$4,raw[[#This Row],[Day]]='Workload Calendar'!$F$4),'Workload Calendar'!$H$4,'Workload Calendar'!$G$4)),"")</f>
        <v/>
      </c>
      <c r="K302" s="27" t="str">
        <f>IFERROR(IF(raw[[#This Row],[Required hrs]]="","",raw[[#This Row],[Total day hrs]]-SUMIF(raw[Date],raw[[#This Row],[Date]],raw[Required hrs])),"")</f>
        <v/>
      </c>
      <c r="L302" s="26" t="str">
        <f>IFERROR(IF(raw[[#This Row],[Date]]="","","W"&amp;WEEKNUM(raw[[#This Row],[Date]],1)),"")</f>
        <v/>
      </c>
      <c r="M302" s="29" t="str">
        <f>IFERROR(IF(raw[[#This Row],[Date]]="","",VLOOKUP(MONTH(raw[[#This Row],[Date]]),Sheet1!B:C,2,0)),"")</f>
        <v/>
      </c>
      <c r="N302" s="82">
        <f>IF(raw[[#This Row],[Date]]="",0,1)</f>
        <v>0</v>
      </c>
    </row>
    <row r="303" spans="1:14" x14ac:dyDescent="0.3">
      <c r="A303" s="18"/>
      <c r="B303" s="19"/>
      <c r="C303" s="19"/>
      <c r="D303" s="19"/>
      <c r="E303" s="19"/>
      <c r="F303" s="20"/>
      <c r="G303" s="20"/>
      <c r="H303" s="27" t="str">
        <f>IFERROR(IF(OR(raw[[#This Row],[Ending Time]]="",raw[[#This Row],[Starting Time]]=""),"",IF((raw[[#This Row],[Ending Time]]-raw[[#This Row],[Starting Time]])*24&lt;0,24+(((raw[[#This Row],[Ending Time]]-raw[[#This Row],[Starting Time]])*24)),(raw[[#This Row],[Ending Time]]-raw[[#This Row],[Starting Time]])*24)),"")</f>
        <v/>
      </c>
      <c r="I303" s="25" t="str">
        <f>IFERROR(IF(raw[[#This Row],[Date]]="","",TEXT(raw[[#This Row],[Date]],"dddd")),"")</f>
        <v/>
      </c>
      <c r="J303" s="27" t="str">
        <f>IFERROR(IF(raw[[#This Row],[Day]]="","",IF(OR(raw[[#This Row],[Day]]='Workload Calendar'!$E$4,raw[[#This Row],[Day]]='Workload Calendar'!$F$4),'Workload Calendar'!$H$4,'Workload Calendar'!$G$4)),"")</f>
        <v/>
      </c>
      <c r="K303" s="27" t="str">
        <f>IFERROR(IF(raw[[#This Row],[Required hrs]]="","",raw[[#This Row],[Total day hrs]]-SUMIF(raw[Date],raw[[#This Row],[Date]],raw[Required hrs])),"")</f>
        <v/>
      </c>
      <c r="L303" s="26" t="str">
        <f>IFERROR(IF(raw[[#This Row],[Date]]="","","W"&amp;WEEKNUM(raw[[#This Row],[Date]],1)),"")</f>
        <v/>
      </c>
      <c r="M303" s="29" t="str">
        <f>IFERROR(IF(raw[[#This Row],[Date]]="","",VLOOKUP(MONTH(raw[[#This Row],[Date]]),Sheet1!B:C,2,0)),"")</f>
        <v/>
      </c>
      <c r="N303" s="82">
        <f>IF(raw[[#This Row],[Date]]="",0,1)</f>
        <v>0</v>
      </c>
    </row>
    <row r="304" spans="1:14" x14ac:dyDescent="0.3">
      <c r="A304" s="18"/>
      <c r="B304" s="19"/>
      <c r="C304" s="19"/>
      <c r="D304" s="19"/>
      <c r="E304" s="19"/>
      <c r="F304" s="20"/>
      <c r="G304" s="20"/>
      <c r="H304" s="27" t="str">
        <f>IFERROR(IF(OR(raw[[#This Row],[Ending Time]]="",raw[[#This Row],[Starting Time]]=""),"",IF((raw[[#This Row],[Ending Time]]-raw[[#This Row],[Starting Time]])*24&lt;0,24+(((raw[[#This Row],[Ending Time]]-raw[[#This Row],[Starting Time]])*24)),(raw[[#This Row],[Ending Time]]-raw[[#This Row],[Starting Time]])*24)),"")</f>
        <v/>
      </c>
      <c r="I304" s="25" t="str">
        <f>IFERROR(IF(raw[[#This Row],[Date]]="","",TEXT(raw[[#This Row],[Date]],"dddd")),"")</f>
        <v/>
      </c>
      <c r="J304" s="27" t="str">
        <f>IFERROR(IF(raw[[#This Row],[Day]]="","",IF(OR(raw[[#This Row],[Day]]='Workload Calendar'!$E$4,raw[[#This Row],[Day]]='Workload Calendar'!$F$4),'Workload Calendar'!$H$4,'Workload Calendar'!$G$4)),"")</f>
        <v/>
      </c>
      <c r="K304" s="27" t="str">
        <f>IFERROR(IF(raw[[#This Row],[Required hrs]]="","",raw[[#This Row],[Total day hrs]]-SUMIF(raw[Date],raw[[#This Row],[Date]],raw[Required hrs])),"")</f>
        <v/>
      </c>
      <c r="L304" s="26" t="str">
        <f>IFERROR(IF(raw[[#This Row],[Date]]="","","W"&amp;WEEKNUM(raw[[#This Row],[Date]],1)),"")</f>
        <v/>
      </c>
      <c r="M304" s="29" t="str">
        <f>IFERROR(IF(raw[[#This Row],[Date]]="","",VLOOKUP(MONTH(raw[[#This Row],[Date]]),Sheet1!B:C,2,0)),"")</f>
        <v/>
      </c>
      <c r="N304" s="82">
        <f>IF(raw[[#This Row],[Date]]="",0,1)</f>
        <v>0</v>
      </c>
    </row>
    <row r="305" spans="1:14" x14ac:dyDescent="0.3">
      <c r="A305" s="18"/>
      <c r="B305" s="19"/>
      <c r="C305" s="19"/>
      <c r="D305" s="19"/>
      <c r="E305" s="19"/>
      <c r="F305" s="20"/>
      <c r="G305" s="20"/>
      <c r="H305" s="27" t="str">
        <f>IFERROR(IF(OR(raw[[#This Row],[Ending Time]]="",raw[[#This Row],[Starting Time]]=""),"",IF((raw[[#This Row],[Ending Time]]-raw[[#This Row],[Starting Time]])*24&lt;0,24+(((raw[[#This Row],[Ending Time]]-raw[[#This Row],[Starting Time]])*24)),(raw[[#This Row],[Ending Time]]-raw[[#This Row],[Starting Time]])*24)),"")</f>
        <v/>
      </c>
      <c r="I305" s="25" t="str">
        <f>IFERROR(IF(raw[[#This Row],[Date]]="","",TEXT(raw[[#This Row],[Date]],"dddd")),"")</f>
        <v/>
      </c>
      <c r="J305" s="27" t="str">
        <f>IFERROR(IF(raw[[#This Row],[Day]]="","",IF(OR(raw[[#This Row],[Day]]='Workload Calendar'!$E$4,raw[[#This Row],[Day]]='Workload Calendar'!$F$4),'Workload Calendar'!$H$4,'Workload Calendar'!$G$4)),"")</f>
        <v/>
      </c>
      <c r="K305" s="27" t="str">
        <f>IFERROR(IF(raw[[#This Row],[Required hrs]]="","",raw[[#This Row],[Total day hrs]]-SUMIF(raw[Date],raw[[#This Row],[Date]],raw[Required hrs])),"")</f>
        <v/>
      </c>
      <c r="L305" s="26" t="str">
        <f>IFERROR(IF(raw[[#This Row],[Date]]="","","W"&amp;WEEKNUM(raw[[#This Row],[Date]],1)),"")</f>
        <v/>
      </c>
      <c r="M305" s="29" t="str">
        <f>IFERROR(IF(raw[[#This Row],[Date]]="","",VLOOKUP(MONTH(raw[[#This Row],[Date]]),Sheet1!B:C,2,0)),"")</f>
        <v/>
      </c>
      <c r="N305" s="82">
        <f>IF(raw[[#This Row],[Date]]="",0,1)</f>
        <v>0</v>
      </c>
    </row>
    <row r="306" spans="1:14" x14ac:dyDescent="0.3">
      <c r="A306" s="18"/>
      <c r="B306" s="19"/>
      <c r="C306" s="19"/>
      <c r="D306" s="19"/>
      <c r="E306" s="19"/>
      <c r="F306" s="20"/>
      <c r="G306" s="20"/>
      <c r="H306" s="27" t="str">
        <f>IFERROR(IF(OR(raw[[#This Row],[Ending Time]]="",raw[[#This Row],[Starting Time]]=""),"",IF((raw[[#This Row],[Ending Time]]-raw[[#This Row],[Starting Time]])*24&lt;0,24+(((raw[[#This Row],[Ending Time]]-raw[[#This Row],[Starting Time]])*24)),(raw[[#This Row],[Ending Time]]-raw[[#This Row],[Starting Time]])*24)),"")</f>
        <v/>
      </c>
      <c r="I306" s="25" t="str">
        <f>IFERROR(IF(raw[[#This Row],[Date]]="","",TEXT(raw[[#This Row],[Date]],"dddd")),"")</f>
        <v/>
      </c>
      <c r="J306" s="27" t="str">
        <f>IFERROR(IF(raw[[#This Row],[Day]]="","",IF(OR(raw[[#This Row],[Day]]='Workload Calendar'!$E$4,raw[[#This Row],[Day]]='Workload Calendar'!$F$4),'Workload Calendar'!$H$4,'Workload Calendar'!$G$4)),"")</f>
        <v/>
      </c>
      <c r="K306" s="27" t="str">
        <f>IFERROR(IF(raw[[#This Row],[Required hrs]]="","",raw[[#This Row],[Total day hrs]]-SUMIF(raw[Date],raw[[#This Row],[Date]],raw[Required hrs])),"")</f>
        <v/>
      </c>
      <c r="L306" s="26" t="str">
        <f>IFERROR(IF(raw[[#This Row],[Date]]="","","W"&amp;WEEKNUM(raw[[#This Row],[Date]],1)),"")</f>
        <v/>
      </c>
      <c r="M306" s="29" t="str">
        <f>IFERROR(IF(raw[[#This Row],[Date]]="","",VLOOKUP(MONTH(raw[[#This Row],[Date]]),Sheet1!B:C,2,0)),"")</f>
        <v/>
      </c>
      <c r="N306" s="82">
        <f>IF(raw[[#This Row],[Date]]="",0,1)</f>
        <v>0</v>
      </c>
    </row>
    <row r="307" spans="1:14" x14ac:dyDescent="0.3">
      <c r="A307" s="18"/>
      <c r="B307" s="19"/>
      <c r="C307" s="19"/>
      <c r="D307" s="19"/>
      <c r="E307" s="19"/>
      <c r="F307" s="20"/>
      <c r="G307" s="20"/>
      <c r="H307" s="27" t="str">
        <f>IFERROR(IF(OR(raw[[#This Row],[Ending Time]]="",raw[[#This Row],[Starting Time]]=""),"",IF((raw[[#This Row],[Ending Time]]-raw[[#This Row],[Starting Time]])*24&lt;0,24+(((raw[[#This Row],[Ending Time]]-raw[[#This Row],[Starting Time]])*24)),(raw[[#This Row],[Ending Time]]-raw[[#This Row],[Starting Time]])*24)),"")</f>
        <v/>
      </c>
      <c r="I307" s="25" t="str">
        <f>IFERROR(IF(raw[[#This Row],[Date]]="","",TEXT(raw[[#This Row],[Date]],"dddd")),"")</f>
        <v/>
      </c>
      <c r="J307" s="27" t="str">
        <f>IFERROR(IF(raw[[#This Row],[Day]]="","",IF(OR(raw[[#This Row],[Day]]='Workload Calendar'!$E$4,raw[[#This Row],[Day]]='Workload Calendar'!$F$4),'Workload Calendar'!$H$4,'Workload Calendar'!$G$4)),"")</f>
        <v/>
      </c>
      <c r="K307" s="27" t="str">
        <f>IFERROR(IF(raw[[#This Row],[Required hrs]]="","",raw[[#This Row],[Total day hrs]]-SUMIF(raw[Date],raw[[#This Row],[Date]],raw[Required hrs])),"")</f>
        <v/>
      </c>
      <c r="L307" s="26" t="str">
        <f>IFERROR(IF(raw[[#This Row],[Date]]="","","W"&amp;WEEKNUM(raw[[#This Row],[Date]],1)),"")</f>
        <v/>
      </c>
      <c r="M307" s="29" t="str">
        <f>IFERROR(IF(raw[[#This Row],[Date]]="","",VLOOKUP(MONTH(raw[[#This Row],[Date]]),Sheet1!B:C,2,0)),"")</f>
        <v/>
      </c>
      <c r="N307" s="82">
        <f>IF(raw[[#This Row],[Date]]="",0,1)</f>
        <v>0</v>
      </c>
    </row>
    <row r="308" spans="1:14" x14ac:dyDescent="0.3">
      <c r="A308" s="18"/>
      <c r="B308" s="19"/>
      <c r="C308" s="19"/>
      <c r="D308" s="19"/>
      <c r="E308" s="19"/>
      <c r="F308" s="20"/>
      <c r="G308" s="20"/>
      <c r="H308" s="27" t="str">
        <f>IFERROR(IF(OR(raw[[#This Row],[Ending Time]]="",raw[[#This Row],[Starting Time]]=""),"",IF((raw[[#This Row],[Ending Time]]-raw[[#This Row],[Starting Time]])*24&lt;0,24+(((raw[[#This Row],[Ending Time]]-raw[[#This Row],[Starting Time]])*24)),(raw[[#This Row],[Ending Time]]-raw[[#This Row],[Starting Time]])*24)),"")</f>
        <v/>
      </c>
      <c r="I308" s="25" t="str">
        <f>IFERROR(IF(raw[[#This Row],[Date]]="","",TEXT(raw[[#This Row],[Date]],"dddd")),"")</f>
        <v/>
      </c>
      <c r="J308" s="27" t="str">
        <f>IFERROR(IF(raw[[#This Row],[Day]]="","",IF(OR(raw[[#This Row],[Day]]='Workload Calendar'!$E$4,raw[[#This Row],[Day]]='Workload Calendar'!$F$4),'Workload Calendar'!$H$4,'Workload Calendar'!$G$4)),"")</f>
        <v/>
      </c>
      <c r="K308" s="27" t="str">
        <f>IFERROR(IF(raw[[#This Row],[Required hrs]]="","",raw[[#This Row],[Total day hrs]]-SUMIF(raw[Date],raw[[#This Row],[Date]],raw[Required hrs])),"")</f>
        <v/>
      </c>
      <c r="L308" s="26" t="str">
        <f>IFERROR(IF(raw[[#This Row],[Date]]="","","W"&amp;WEEKNUM(raw[[#This Row],[Date]],1)),"")</f>
        <v/>
      </c>
      <c r="M308" s="29" t="str">
        <f>IFERROR(IF(raw[[#This Row],[Date]]="","",VLOOKUP(MONTH(raw[[#This Row],[Date]]),Sheet1!B:C,2,0)),"")</f>
        <v/>
      </c>
      <c r="N308" s="82">
        <f>IF(raw[[#This Row],[Date]]="",0,1)</f>
        <v>0</v>
      </c>
    </row>
    <row r="309" spans="1:14" x14ac:dyDescent="0.3">
      <c r="A309" s="18"/>
      <c r="B309" s="19"/>
      <c r="C309" s="19"/>
      <c r="D309" s="19"/>
      <c r="E309" s="19"/>
      <c r="F309" s="20"/>
      <c r="G309" s="20"/>
      <c r="H309" s="27" t="str">
        <f>IFERROR(IF(OR(raw[[#This Row],[Ending Time]]="",raw[[#This Row],[Starting Time]]=""),"",IF((raw[[#This Row],[Ending Time]]-raw[[#This Row],[Starting Time]])*24&lt;0,24+(((raw[[#This Row],[Ending Time]]-raw[[#This Row],[Starting Time]])*24)),(raw[[#This Row],[Ending Time]]-raw[[#This Row],[Starting Time]])*24)),"")</f>
        <v/>
      </c>
      <c r="I309" s="25" t="str">
        <f>IFERROR(IF(raw[[#This Row],[Date]]="","",TEXT(raw[[#This Row],[Date]],"dddd")),"")</f>
        <v/>
      </c>
      <c r="J309" s="27" t="str">
        <f>IFERROR(IF(raw[[#This Row],[Day]]="","",IF(OR(raw[[#This Row],[Day]]='Workload Calendar'!$E$4,raw[[#This Row],[Day]]='Workload Calendar'!$F$4),'Workload Calendar'!$H$4,'Workload Calendar'!$G$4)),"")</f>
        <v/>
      </c>
      <c r="K309" s="27" t="str">
        <f>IFERROR(IF(raw[[#This Row],[Required hrs]]="","",raw[[#This Row],[Total day hrs]]-SUMIF(raw[Date],raw[[#This Row],[Date]],raw[Required hrs])),"")</f>
        <v/>
      </c>
      <c r="L309" s="26" t="str">
        <f>IFERROR(IF(raw[[#This Row],[Date]]="","","W"&amp;WEEKNUM(raw[[#This Row],[Date]],1)),"")</f>
        <v/>
      </c>
      <c r="M309" s="29" t="str">
        <f>IFERROR(IF(raw[[#This Row],[Date]]="","",VLOOKUP(MONTH(raw[[#This Row],[Date]]),Sheet1!B:C,2,0)),"")</f>
        <v/>
      </c>
      <c r="N309" s="82">
        <f>IF(raw[[#This Row],[Date]]="",0,1)</f>
        <v>0</v>
      </c>
    </row>
    <row r="310" spans="1:14" x14ac:dyDescent="0.3">
      <c r="A310" s="18"/>
      <c r="B310" s="19"/>
      <c r="C310" s="19"/>
      <c r="D310" s="19"/>
      <c r="E310" s="19"/>
      <c r="F310" s="20"/>
      <c r="G310" s="20"/>
      <c r="H310" s="27" t="str">
        <f>IFERROR(IF(OR(raw[[#This Row],[Ending Time]]="",raw[[#This Row],[Starting Time]]=""),"",IF((raw[[#This Row],[Ending Time]]-raw[[#This Row],[Starting Time]])*24&lt;0,24+(((raw[[#This Row],[Ending Time]]-raw[[#This Row],[Starting Time]])*24)),(raw[[#This Row],[Ending Time]]-raw[[#This Row],[Starting Time]])*24)),"")</f>
        <v/>
      </c>
      <c r="I310" s="25" t="str">
        <f>IFERROR(IF(raw[[#This Row],[Date]]="","",TEXT(raw[[#This Row],[Date]],"dddd")),"")</f>
        <v/>
      </c>
      <c r="J310" s="27" t="str">
        <f>IFERROR(IF(raw[[#This Row],[Day]]="","",IF(OR(raw[[#This Row],[Day]]='Workload Calendar'!$E$4,raw[[#This Row],[Day]]='Workload Calendar'!$F$4),'Workload Calendar'!$H$4,'Workload Calendar'!$G$4)),"")</f>
        <v/>
      </c>
      <c r="K310" s="27" t="str">
        <f>IFERROR(IF(raw[[#This Row],[Required hrs]]="","",raw[[#This Row],[Total day hrs]]-SUMIF(raw[Date],raw[[#This Row],[Date]],raw[Required hrs])),"")</f>
        <v/>
      </c>
      <c r="L310" s="26" t="str">
        <f>IFERROR(IF(raw[[#This Row],[Date]]="","","W"&amp;WEEKNUM(raw[[#This Row],[Date]],1)),"")</f>
        <v/>
      </c>
      <c r="M310" s="29" t="str">
        <f>IFERROR(IF(raw[[#This Row],[Date]]="","",VLOOKUP(MONTH(raw[[#This Row],[Date]]),Sheet1!B:C,2,0)),"")</f>
        <v/>
      </c>
      <c r="N310" s="82">
        <f>IF(raw[[#This Row],[Date]]="",0,1)</f>
        <v>0</v>
      </c>
    </row>
    <row r="311" spans="1:14" x14ac:dyDescent="0.3">
      <c r="A311" s="18"/>
      <c r="B311" s="19"/>
      <c r="C311" s="19"/>
      <c r="D311" s="19"/>
      <c r="E311" s="19"/>
      <c r="F311" s="20"/>
      <c r="G311" s="20"/>
      <c r="H311" s="27" t="str">
        <f>IFERROR(IF(OR(raw[[#This Row],[Ending Time]]="",raw[[#This Row],[Starting Time]]=""),"",IF((raw[[#This Row],[Ending Time]]-raw[[#This Row],[Starting Time]])*24&lt;0,24+(((raw[[#This Row],[Ending Time]]-raw[[#This Row],[Starting Time]])*24)),(raw[[#This Row],[Ending Time]]-raw[[#This Row],[Starting Time]])*24)),"")</f>
        <v/>
      </c>
      <c r="I311" s="25" t="str">
        <f>IFERROR(IF(raw[[#This Row],[Date]]="","",TEXT(raw[[#This Row],[Date]],"dddd")),"")</f>
        <v/>
      </c>
      <c r="J311" s="27" t="str">
        <f>IFERROR(IF(raw[[#This Row],[Day]]="","",IF(OR(raw[[#This Row],[Day]]='Workload Calendar'!$E$4,raw[[#This Row],[Day]]='Workload Calendar'!$F$4),'Workload Calendar'!$H$4,'Workload Calendar'!$G$4)),"")</f>
        <v/>
      </c>
      <c r="K311" s="27" t="str">
        <f>IFERROR(IF(raw[[#This Row],[Required hrs]]="","",raw[[#This Row],[Total day hrs]]-SUMIF(raw[Date],raw[[#This Row],[Date]],raw[Required hrs])),"")</f>
        <v/>
      </c>
      <c r="L311" s="26" t="str">
        <f>IFERROR(IF(raw[[#This Row],[Date]]="","","W"&amp;WEEKNUM(raw[[#This Row],[Date]],1)),"")</f>
        <v/>
      </c>
      <c r="M311" s="29" t="str">
        <f>IFERROR(IF(raw[[#This Row],[Date]]="","",VLOOKUP(MONTH(raw[[#This Row],[Date]]),Sheet1!B:C,2,0)),"")</f>
        <v/>
      </c>
      <c r="N311" s="82">
        <f>IF(raw[[#This Row],[Date]]="",0,1)</f>
        <v>0</v>
      </c>
    </row>
    <row r="312" spans="1:14" x14ac:dyDescent="0.3">
      <c r="A312" s="18"/>
      <c r="B312" s="19"/>
      <c r="C312" s="19"/>
      <c r="D312" s="19"/>
      <c r="E312" s="19"/>
      <c r="F312" s="20"/>
      <c r="G312" s="20"/>
      <c r="H312" s="27" t="str">
        <f>IFERROR(IF(OR(raw[[#This Row],[Ending Time]]="",raw[[#This Row],[Starting Time]]=""),"",IF((raw[[#This Row],[Ending Time]]-raw[[#This Row],[Starting Time]])*24&lt;0,24+(((raw[[#This Row],[Ending Time]]-raw[[#This Row],[Starting Time]])*24)),(raw[[#This Row],[Ending Time]]-raw[[#This Row],[Starting Time]])*24)),"")</f>
        <v/>
      </c>
      <c r="I312" s="25" t="str">
        <f>IFERROR(IF(raw[[#This Row],[Date]]="","",TEXT(raw[[#This Row],[Date]],"dddd")),"")</f>
        <v/>
      </c>
      <c r="J312" s="27" t="str">
        <f>IFERROR(IF(raw[[#This Row],[Day]]="","",IF(OR(raw[[#This Row],[Day]]='Workload Calendar'!$E$4,raw[[#This Row],[Day]]='Workload Calendar'!$F$4),'Workload Calendar'!$H$4,'Workload Calendar'!$G$4)),"")</f>
        <v/>
      </c>
      <c r="K312" s="27" t="str">
        <f>IFERROR(IF(raw[[#This Row],[Required hrs]]="","",raw[[#This Row],[Total day hrs]]-SUMIF(raw[Date],raw[[#This Row],[Date]],raw[Required hrs])),"")</f>
        <v/>
      </c>
      <c r="L312" s="26" t="str">
        <f>IFERROR(IF(raw[[#This Row],[Date]]="","","W"&amp;WEEKNUM(raw[[#This Row],[Date]],1)),"")</f>
        <v/>
      </c>
      <c r="M312" s="29" t="str">
        <f>IFERROR(IF(raw[[#This Row],[Date]]="","",VLOOKUP(MONTH(raw[[#This Row],[Date]]),Sheet1!B:C,2,0)),"")</f>
        <v/>
      </c>
      <c r="N312" s="82">
        <f>IF(raw[[#This Row],[Date]]="",0,1)</f>
        <v>0</v>
      </c>
    </row>
    <row r="313" spans="1:14" x14ac:dyDescent="0.3">
      <c r="A313" s="18"/>
      <c r="B313" s="19"/>
      <c r="C313" s="19"/>
      <c r="D313" s="19"/>
      <c r="E313" s="19"/>
      <c r="F313" s="20"/>
      <c r="G313" s="20"/>
      <c r="H313" s="27" t="str">
        <f>IFERROR(IF(OR(raw[[#This Row],[Ending Time]]="",raw[[#This Row],[Starting Time]]=""),"",IF((raw[[#This Row],[Ending Time]]-raw[[#This Row],[Starting Time]])*24&lt;0,24+(((raw[[#This Row],[Ending Time]]-raw[[#This Row],[Starting Time]])*24)),(raw[[#This Row],[Ending Time]]-raw[[#This Row],[Starting Time]])*24)),"")</f>
        <v/>
      </c>
      <c r="I313" s="25" t="str">
        <f>IFERROR(IF(raw[[#This Row],[Date]]="","",TEXT(raw[[#This Row],[Date]],"dddd")),"")</f>
        <v/>
      </c>
      <c r="J313" s="27" t="str">
        <f>IFERROR(IF(raw[[#This Row],[Day]]="","",IF(OR(raw[[#This Row],[Day]]='Workload Calendar'!$E$4,raw[[#This Row],[Day]]='Workload Calendar'!$F$4),'Workload Calendar'!$H$4,'Workload Calendar'!$G$4)),"")</f>
        <v/>
      </c>
      <c r="K313" s="27" t="str">
        <f>IFERROR(IF(raw[[#This Row],[Required hrs]]="","",raw[[#This Row],[Total day hrs]]-SUMIF(raw[Date],raw[[#This Row],[Date]],raw[Required hrs])),"")</f>
        <v/>
      </c>
      <c r="L313" s="26" t="str">
        <f>IFERROR(IF(raw[[#This Row],[Date]]="","","W"&amp;WEEKNUM(raw[[#This Row],[Date]],1)),"")</f>
        <v/>
      </c>
      <c r="M313" s="29" t="str">
        <f>IFERROR(IF(raw[[#This Row],[Date]]="","",VLOOKUP(MONTH(raw[[#This Row],[Date]]),Sheet1!B:C,2,0)),"")</f>
        <v/>
      </c>
      <c r="N313" s="82">
        <f>IF(raw[[#This Row],[Date]]="",0,1)</f>
        <v>0</v>
      </c>
    </row>
    <row r="314" spans="1:14" x14ac:dyDescent="0.3">
      <c r="A314" s="18"/>
      <c r="B314" s="19"/>
      <c r="C314" s="19"/>
      <c r="D314" s="19"/>
      <c r="E314" s="19"/>
      <c r="F314" s="20"/>
      <c r="G314" s="20"/>
      <c r="H314" s="27" t="str">
        <f>IFERROR(IF(OR(raw[[#This Row],[Ending Time]]="",raw[[#This Row],[Starting Time]]=""),"",IF((raw[[#This Row],[Ending Time]]-raw[[#This Row],[Starting Time]])*24&lt;0,24+(((raw[[#This Row],[Ending Time]]-raw[[#This Row],[Starting Time]])*24)),(raw[[#This Row],[Ending Time]]-raw[[#This Row],[Starting Time]])*24)),"")</f>
        <v/>
      </c>
      <c r="I314" s="25" t="str">
        <f>IFERROR(IF(raw[[#This Row],[Date]]="","",TEXT(raw[[#This Row],[Date]],"dddd")),"")</f>
        <v/>
      </c>
      <c r="J314" s="27" t="str">
        <f>IFERROR(IF(raw[[#This Row],[Day]]="","",IF(OR(raw[[#This Row],[Day]]='Workload Calendar'!$E$4,raw[[#This Row],[Day]]='Workload Calendar'!$F$4),'Workload Calendar'!$H$4,'Workload Calendar'!$G$4)),"")</f>
        <v/>
      </c>
      <c r="K314" s="27" t="str">
        <f>IFERROR(IF(raw[[#This Row],[Required hrs]]="","",raw[[#This Row],[Total day hrs]]-SUMIF(raw[Date],raw[[#This Row],[Date]],raw[Required hrs])),"")</f>
        <v/>
      </c>
      <c r="L314" s="26" t="str">
        <f>IFERROR(IF(raw[[#This Row],[Date]]="","","W"&amp;WEEKNUM(raw[[#This Row],[Date]],1)),"")</f>
        <v/>
      </c>
      <c r="M314" s="29" t="str">
        <f>IFERROR(IF(raw[[#This Row],[Date]]="","",VLOOKUP(MONTH(raw[[#This Row],[Date]]),Sheet1!B:C,2,0)),"")</f>
        <v/>
      </c>
      <c r="N314" s="82">
        <f>IF(raw[[#This Row],[Date]]="",0,1)</f>
        <v>0</v>
      </c>
    </row>
    <row r="315" spans="1:14" x14ac:dyDescent="0.3">
      <c r="A315" s="18"/>
      <c r="B315" s="19"/>
      <c r="C315" s="19"/>
      <c r="D315" s="19"/>
      <c r="E315" s="19"/>
      <c r="F315" s="20"/>
      <c r="G315" s="20"/>
      <c r="H315" s="27" t="str">
        <f>IFERROR(IF(OR(raw[[#This Row],[Ending Time]]="",raw[[#This Row],[Starting Time]]=""),"",IF((raw[[#This Row],[Ending Time]]-raw[[#This Row],[Starting Time]])*24&lt;0,24+(((raw[[#This Row],[Ending Time]]-raw[[#This Row],[Starting Time]])*24)),(raw[[#This Row],[Ending Time]]-raw[[#This Row],[Starting Time]])*24)),"")</f>
        <v/>
      </c>
      <c r="I315" s="25" t="str">
        <f>IFERROR(IF(raw[[#This Row],[Date]]="","",TEXT(raw[[#This Row],[Date]],"dddd")),"")</f>
        <v/>
      </c>
      <c r="J315" s="27" t="str">
        <f>IFERROR(IF(raw[[#This Row],[Day]]="","",IF(OR(raw[[#This Row],[Day]]='Workload Calendar'!$E$4,raw[[#This Row],[Day]]='Workload Calendar'!$F$4),'Workload Calendar'!$H$4,'Workload Calendar'!$G$4)),"")</f>
        <v/>
      </c>
      <c r="K315" s="27" t="str">
        <f>IFERROR(IF(raw[[#This Row],[Required hrs]]="","",raw[[#This Row],[Total day hrs]]-SUMIF(raw[Date],raw[[#This Row],[Date]],raw[Required hrs])),"")</f>
        <v/>
      </c>
      <c r="L315" s="26" t="str">
        <f>IFERROR(IF(raw[[#This Row],[Date]]="","","W"&amp;WEEKNUM(raw[[#This Row],[Date]],1)),"")</f>
        <v/>
      </c>
      <c r="M315" s="29" t="str">
        <f>IFERROR(IF(raw[[#This Row],[Date]]="","",VLOOKUP(MONTH(raw[[#This Row],[Date]]),Sheet1!B:C,2,0)),"")</f>
        <v/>
      </c>
      <c r="N315" s="82">
        <f>IF(raw[[#This Row],[Date]]="",0,1)</f>
        <v>0</v>
      </c>
    </row>
    <row r="316" spans="1:14" x14ac:dyDescent="0.3">
      <c r="A316" s="18"/>
      <c r="B316" s="19"/>
      <c r="C316" s="19"/>
      <c r="D316" s="19"/>
      <c r="E316" s="19"/>
      <c r="F316" s="20"/>
      <c r="G316" s="20"/>
      <c r="H316" s="27" t="str">
        <f>IFERROR(IF(OR(raw[[#This Row],[Ending Time]]="",raw[[#This Row],[Starting Time]]=""),"",IF((raw[[#This Row],[Ending Time]]-raw[[#This Row],[Starting Time]])*24&lt;0,24+(((raw[[#This Row],[Ending Time]]-raw[[#This Row],[Starting Time]])*24)),(raw[[#This Row],[Ending Time]]-raw[[#This Row],[Starting Time]])*24)),"")</f>
        <v/>
      </c>
      <c r="I316" s="25" t="str">
        <f>IFERROR(IF(raw[[#This Row],[Date]]="","",TEXT(raw[[#This Row],[Date]],"dddd")),"")</f>
        <v/>
      </c>
      <c r="J316" s="27" t="str">
        <f>IFERROR(IF(raw[[#This Row],[Day]]="","",IF(OR(raw[[#This Row],[Day]]='Workload Calendar'!$E$4,raw[[#This Row],[Day]]='Workload Calendar'!$F$4),'Workload Calendar'!$H$4,'Workload Calendar'!$G$4)),"")</f>
        <v/>
      </c>
      <c r="K316" s="27" t="str">
        <f>IFERROR(IF(raw[[#This Row],[Required hrs]]="","",raw[[#This Row],[Total day hrs]]-SUMIF(raw[Date],raw[[#This Row],[Date]],raw[Required hrs])),"")</f>
        <v/>
      </c>
      <c r="L316" s="26" t="str">
        <f>IFERROR(IF(raw[[#This Row],[Date]]="","","W"&amp;WEEKNUM(raw[[#This Row],[Date]],1)),"")</f>
        <v/>
      </c>
      <c r="M316" s="29" t="str">
        <f>IFERROR(IF(raw[[#This Row],[Date]]="","",VLOOKUP(MONTH(raw[[#This Row],[Date]]),Sheet1!B:C,2,0)),"")</f>
        <v/>
      </c>
      <c r="N316" s="82">
        <f>IF(raw[[#This Row],[Date]]="",0,1)</f>
        <v>0</v>
      </c>
    </row>
    <row r="317" spans="1:14" x14ac:dyDescent="0.3">
      <c r="A317" s="18"/>
      <c r="B317" s="19"/>
      <c r="C317" s="19"/>
      <c r="D317" s="19"/>
      <c r="E317" s="19"/>
      <c r="F317" s="20"/>
      <c r="G317" s="20"/>
      <c r="H317" s="27" t="str">
        <f>IFERROR(IF(OR(raw[[#This Row],[Ending Time]]="",raw[[#This Row],[Starting Time]]=""),"",IF((raw[[#This Row],[Ending Time]]-raw[[#This Row],[Starting Time]])*24&lt;0,24+(((raw[[#This Row],[Ending Time]]-raw[[#This Row],[Starting Time]])*24)),(raw[[#This Row],[Ending Time]]-raw[[#This Row],[Starting Time]])*24)),"")</f>
        <v/>
      </c>
      <c r="I317" s="25" t="str">
        <f>IFERROR(IF(raw[[#This Row],[Date]]="","",TEXT(raw[[#This Row],[Date]],"dddd")),"")</f>
        <v/>
      </c>
      <c r="J317" s="27" t="str">
        <f>IFERROR(IF(raw[[#This Row],[Day]]="","",IF(OR(raw[[#This Row],[Day]]='Workload Calendar'!$E$4,raw[[#This Row],[Day]]='Workload Calendar'!$F$4),'Workload Calendar'!$H$4,'Workload Calendar'!$G$4)),"")</f>
        <v/>
      </c>
      <c r="K317" s="27" t="str">
        <f>IFERROR(IF(raw[[#This Row],[Required hrs]]="","",raw[[#This Row],[Total day hrs]]-SUMIF(raw[Date],raw[[#This Row],[Date]],raw[Required hrs])),"")</f>
        <v/>
      </c>
      <c r="L317" s="26" t="str">
        <f>IFERROR(IF(raw[[#This Row],[Date]]="","","W"&amp;WEEKNUM(raw[[#This Row],[Date]],1)),"")</f>
        <v/>
      </c>
      <c r="M317" s="29" t="str">
        <f>IFERROR(IF(raw[[#This Row],[Date]]="","",VLOOKUP(MONTH(raw[[#This Row],[Date]]),Sheet1!B:C,2,0)),"")</f>
        <v/>
      </c>
      <c r="N317" s="82">
        <f>IF(raw[[#This Row],[Date]]="",0,1)</f>
        <v>0</v>
      </c>
    </row>
    <row r="318" spans="1:14" x14ac:dyDescent="0.3">
      <c r="A318" s="18"/>
      <c r="B318" s="19"/>
      <c r="C318" s="19"/>
      <c r="D318" s="19"/>
      <c r="E318" s="19"/>
      <c r="F318" s="20"/>
      <c r="G318" s="20"/>
      <c r="H318" s="27" t="str">
        <f>IFERROR(IF(OR(raw[[#This Row],[Ending Time]]="",raw[[#This Row],[Starting Time]]=""),"",IF((raw[[#This Row],[Ending Time]]-raw[[#This Row],[Starting Time]])*24&lt;0,24+(((raw[[#This Row],[Ending Time]]-raw[[#This Row],[Starting Time]])*24)),(raw[[#This Row],[Ending Time]]-raw[[#This Row],[Starting Time]])*24)),"")</f>
        <v/>
      </c>
      <c r="I318" s="25" t="str">
        <f>IFERROR(IF(raw[[#This Row],[Date]]="","",TEXT(raw[[#This Row],[Date]],"dddd")),"")</f>
        <v/>
      </c>
      <c r="J318" s="27" t="str">
        <f>IFERROR(IF(raw[[#This Row],[Day]]="","",IF(OR(raw[[#This Row],[Day]]='Workload Calendar'!$E$4,raw[[#This Row],[Day]]='Workload Calendar'!$F$4),'Workload Calendar'!$H$4,'Workload Calendar'!$G$4)),"")</f>
        <v/>
      </c>
      <c r="K318" s="27" t="str">
        <f>IFERROR(IF(raw[[#This Row],[Required hrs]]="","",raw[[#This Row],[Total day hrs]]-SUMIF(raw[Date],raw[[#This Row],[Date]],raw[Required hrs])),"")</f>
        <v/>
      </c>
      <c r="L318" s="26" t="str">
        <f>IFERROR(IF(raw[[#This Row],[Date]]="","","W"&amp;WEEKNUM(raw[[#This Row],[Date]],1)),"")</f>
        <v/>
      </c>
      <c r="M318" s="29" t="str">
        <f>IFERROR(IF(raw[[#This Row],[Date]]="","",VLOOKUP(MONTH(raw[[#This Row],[Date]]),Sheet1!B:C,2,0)),"")</f>
        <v/>
      </c>
      <c r="N318" s="82">
        <f>IF(raw[[#This Row],[Date]]="",0,1)</f>
        <v>0</v>
      </c>
    </row>
    <row r="319" spans="1:14" x14ac:dyDescent="0.3">
      <c r="A319" s="18"/>
      <c r="B319" s="19"/>
      <c r="C319" s="19"/>
      <c r="D319" s="19"/>
      <c r="E319" s="19"/>
      <c r="F319" s="20"/>
      <c r="G319" s="20"/>
      <c r="H319" s="27" t="str">
        <f>IFERROR(IF(OR(raw[[#This Row],[Ending Time]]="",raw[[#This Row],[Starting Time]]=""),"",IF((raw[[#This Row],[Ending Time]]-raw[[#This Row],[Starting Time]])*24&lt;0,24+(((raw[[#This Row],[Ending Time]]-raw[[#This Row],[Starting Time]])*24)),(raw[[#This Row],[Ending Time]]-raw[[#This Row],[Starting Time]])*24)),"")</f>
        <v/>
      </c>
      <c r="I319" s="25" t="str">
        <f>IFERROR(IF(raw[[#This Row],[Date]]="","",TEXT(raw[[#This Row],[Date]],"dddd")),"")</f>
        <v/>
      </c>
      <c r="J319" s="27" t="str">
        <f>IFERROR(IF(raw[[#This Row],[Day]]="","",IF(OR(raw[[#This Row],[Day]]='Workload Calendar'!$E$4,raw[[#This Row],[Day]]='Workload Calendar'!$F$4),'Workload Calendar'!$H$4,'Workload Calendar'!$G$4)),"")</f>
        <v/>
      </c>
      <c r="K319" s="27" t="str">
        <f>IFERROR(IF(raw[[#This Row],[Required hrs]]="","",raw[[#This Row],[Total day hrs]]-SUMIF(raw[Date],raw[[#This Row],[Date]],raw[Required hrs])),"")</f>
        <v/>
      </c>
      <c r="L319" s="26" t="str">
        <f>IFERROR(IF(raw[[#This Row],[Date]]="","","W"&amp;WEEKNUM(raw[[#This Row],[Date]],1)),"")</f>
        <v/>
      </c>
      <c r="M319" s="29" t="str">
        <f>IFERROR(IF(raw[[#This Row],[Date]]="","",VLOOKUP(MONTH(raw[[#This Row],[Date]]),Sheet1!B:C,2,0)),"")</f>
        <v/>
      </c>
      <c r="N319" s="82">
        <f>IF(raw[[#This Row],[Date]]="",0,1)</f>
        <v>0</v>
      </c>
    </row>
    <row r="320" spans="1:14" x14ac:dyDescent="0.3">
      <c r="A320" s="18"/>
      <c r="B320" s="19"/>
      <c r="C320" s="19"/>
      <c r="D320" s="19"/>
      <c r="E320" s="19"/>
      <c r="F320" s="20"/>
      <c r="G320" s="20"/>
      <c r="H320" s="27" t="str">
        <f>IFERROR(IF(OR(raw[[#This Row],[Ending Time]]="",raw[[#This Row],[Starting Time]]=""),"",IF((raw[[#This Row],[Ending Time]]-raw[[#This Row],[Starting Time]])*24&lt;0,24+(((raw[[#This Row],[Ending Time]]-raw[[#This Row],[Starting Time]])*24)),(raw[[#This Row],[Ending Time]]-raw[[#This Row],[Starting Time]])*24)),"")</f>
        <v/>
      </c>
      <c r="I320" s="25" t="str">
        <f>IFERROR(IF(raw[[#This Row],[Date]]="","",TEXT(raw[[#This Row],[Date]],"dddd")),"")</f>
        <v/>
      </c>
      <c r="J320" s="27" t="str">
        <f>IFERROR(IF(raw[[#This Row],[Day]]="","",IF(OR(raw[[#This Row],[Day]]='Workload Calendar'!$E$4,raw[[#This Row],[Day]]='Workload Calendar'!$F$4),'Workload Calendar'!$H$4,'Workload Calendar'!$G$4)),"")</f>
        <v/>
      </c>
      <c r="K320" s="27" t="str">
        <f>IFERROR(IF(raw[[#This Row],[Required hrs]]="","",raw[[#This Row],[Total day hrs]]-SUMIF(raw[Date],raw[[#This Row],[Date]],raw[Required hrs])),"")</f>
        <v/>
      </c>
      <c r="L320" s="26" t="str">
        <f>IFERROR(IF(raw[[#This Row],[Date]]="","","W"&amp;WEEKNUM(raw[[#This Row],[Date]],1)),"")</f>
        <v/>
      </c>
      <c r="M320" s="29" t="str">
        <f>IFERROR(IF(raw[[#This Row],[Date]]="","",VLOOKUP(MONTH(raw[[#This Row],[Date]]),Sheet1!B:C,2,0)),"")</f>
        <v/>
      </c>
      <c r="N320" s="82">
        <f>IF(raw[[#This Row],[Date]]="",0,1)</f>
        <v>0</v>
      </c>
    </row>
    <row r="321" spans="1:14" x14ac:dyDescent="0.3">
      <c r="A321" s="18"/>
      <c r="B321" s="19"/>
      <c r="C321" s="19"/>
      <c r="D321" s="19"/>
      <c r="E321" s="19"/>
      <c r="F321" s="20"/>
      <c r="G321" s="20"/>
      <c r="H321" s="27" t="str">
        <f>IFERROR(IF(OR(raw[[#This Row],[Ending Time]]="",raw[[#This Row],[Starting Time]]=""),"",IF((raw[[#This Row],[Ending Time]]-raw[[#This Row],[Starting Time]])*24&lt;0,24+(((raw[[#This Row],[Ending Time]]-raw[[#This Row],[Starting Time]])*24)),(raw[[#This Row],[Ending Time]]-raw[[#This Row],[Starting Time]])*24)),"")</f>
        <v/>
      </c>
      <c r="I321" s="25" t="str">
        <f>IFERROR(IF(raw[[#This Row],[Date]]="","",TEXT(raw[[#This Row],[Date]],"dddd")),"")</f>
        <v/>
      </c>
      <c r="J321" s="27" t="str">
        <f>IFERROR(IF(raw[[#This Row],[Day]]="","",IF(OR(raw[[#This Row],[Day]]='Workload Calendar'!$E$4,raw[[#This Row],[Day]]='Workload Calendar'!$F$4),'Workload Calendar'!$H$4,'Workload Calendar'!$G$4)),"")</f>
        <v/>
      </c>
      <c r="K321" s="27" t="str">
        <f>IFERROR(IF(raw[[#This Row],[Required hrs]]="","",raw[[#This Row],[Total day hrs]]-SUMIF(raw[Date],raw[[#This Row],[Date]],raw[Required hrs])),"")</f>
        <v/>
      </c>
      <c r="L321" s="26" t="str">
        <f>IFERROR(IF(raw[[#This Row],[Date]]="","","W"&amp;WEEKNUM(raw[[#This Row],[Date]],1)),"")</f>
        <v/>
      </c>
      <c r="M321" s="29" t="str">
        <f>IFERROR(IF(raw[[#This Row],[Date]]="","",VLOOKUP(MONTH(raw[[#This Row],[Date]]),Sheet1!B:C,2,0)),"")</f>
        <v/>
      </c>
      <c r="N321" s="82">
        <f>IF(raw[[#This Row],[Date]]="",0,1)</f>
        <v>0</v>
      </c>
    </row>
    <row r="322" spans="1:14" x14ac:dyDescent="0.3">
      <c r="A322" s="18"/>
      <c r="B322" s="19"/>
      <c r="C322" s="19"/>
      <c r="D322" s="19"/>
      <c r="E322" s="19"/>
      <c r="F322" s="20"/>
      <c r="G322" s="20"/>
      <c r="H322" s="27" t="str">
        <f>IFERROR(IF(OR(raw[[#This Row],[Ending Time]]="",raw[[#This Row],[Starting Time]]=""),"",IF((raw[[#This Row],[Ending Time]]-raw[[#This Row],[Starting Time]])*24&lt;0,24+(((raw[[#This Row],[Ending Time]]-raw[[#This Row],[Starting Time]])*24)),(raw[[#This Row],[Ending Time]]-raw[[#This Row],[Starting Time]])*24)),"")</f>
        <v/>
      </c>
      <c r="I322" s="25" t="str">
        <f>IFERROR(IF(raw[[#This Row],[Date]]="","",TEXT(raw[[#This Row],[Date]],"dddd")),"")</f>
        <v/>
      </c>
      <c r="J322" s="27" t="str">
        <f>IFERROR(IF(raw[[#This Row],[Day]]="","",IF(OR(raw[[#This Row],[Day]]='Workload Calendar'!$E$4,raw[[#This Row],[Day]]='Workload Calendar'!$F$4),'Workload Calendar'!$H$4,'Workload Calendar'!$G$4)),"")</f>
        <v/>
      </c>
      <c r="K322" s="27" t="str">
        <f>IFERROR(IF(raw[[#This Row],[Required hrs]]="","",raw[[#This Row],[Total day hrs]]-SUMIF(raw[Date],raw[[#This Row],[Date]],raw[Required hrs])),"")</f>
        <v/>
      </c>
      <c r="L322" s="26" t="str">
        <f>IFERROR(IF(raw[[#This Row],[Date]]="","","W"&amp;WEEKNUM(raw[[#This Row],[Date]],1)),"")</f>
        <v/>
      </c>
      <c r="M322" s="29" t="str">
        <f>IFERROR(IF(raw[[#This Row],[Date]]="","",VLOOKUP(MONTH(raw[[#This Row],[Date]]),Sheet1!B:C,2,0)),"")</f>
        <v/>
      </c>
      <c r="N322" s="82">
        <f>IF(raw[[#This Row],[Date]]="",0,1)</f>
        <v>0</v>
      </c>
    </row>
    <row r="323" spans="1:14" x14ac:dyDescent="0.3">
      <c r="A323" s="18"/>
      <c r="B323" s="19"/>
      <c r="C323" s="19"/>
      <c r="D323" s="19"/>
      <c r="E323" s="19"/>
      <c r="F323" s="20"/>
      <c r="G323" s="20"/>
      <c r="H323" s="27" t="str">
        <f>IFERROR(IF(OR(raw[[#This Row],[Ending Time]]="",raw[[#This Row],[Starting Time]]=""),"",IF((raw[[#This Row],[Ending Time]]-raw[[#This Row],[Starting Time]])*24&lt;0,24+(((raw[[#This Row],[Ending Time]]-raw[[#This Row],[Starting Time]])*24)),(raw[[#This Row],[Ending Time]]-raw[[#This Row],[Starting Time]])*24)),"")</f>
        <v/>
      </c>
      <c r="I323" s="25" t="str">
        <f>IFERROR(IF(raw[[#This Row],[Date]]="","",TEXT(raw[[#This Row],[Date]],"dddd")),"")</f>
        <v/>
      </c>
      <c r="J323" s="27" t="str">
        <f>IFERROR(IF(raw[[#This Row],[Day]]="","",IF(OR(raw[[#This Row],[Day]]='Workload Calendar'!$E$4,raw[[#This Row],[Day]]='Workload Calendar'!$F$4),'Workload Calendar'!$H$4,'Workload Calendar'!$G$4)),"")</f>
        <v/>
      </c>
      <c r="K323" s="27" t="str">
        <f>IFERROR(IF(raw[[#This Row],[Required hrs]]="","",raw[[#This Row],[Total day hrs]]-SUMIF(raw[Date],raw[[#This Row],[Date]],raw[Required hrs])),"")</f>
        <v/>
      </c>
      <c r="L323" s="26" t="str">
        <f>IFERROR(IF(raw[[#This Row],[Date]]="","","W"&amp;WEEKNUM(raw[[#This Row],[Date]],1)),"")</f>
        <v/>
      </c>
      <c r="M323" s="29" t="str">
        <f>IFERROR(IF(raw[[#This Row],[Date]]="","",VLOOKUP(MONTH(raw[[#This Row],[Date]]),Sheet1!B:C,2,0)),"")</f>
        <v/>
      </c>
      <c r="N323" s="82">
        <f>IF(raw[[#This Row],[Date]]="",0,1)</f>
        <v>0</v>
      </c>
    </row>
    <row r="324" spans="1:14" x14ac:dyDescent="0.3">
      <c r="A324" s="18"/>
      <c r="B324" s="19"/>
      <c r="C324" s="19"/>
      <c r="D324" s="19"/>
      <c r="E324" s="19"/>
      <c r="F324" s="20"/>
      <c r="G324" s="20"/>
      <c r="H324" s="27" t="str">
        <f>IFERROR(IF(OR(raw[[#This Row],[Ending Time]]="",raw[[#This Row],[Starting Time]]=""),"",IF((raw[[#This Row],[Ending Time]]-raw[[#This Row],[Starting Time]])*24&lt;0,24+(((raw[[#This Row],[Ending Time]]-raw[[#This Row],[Starting Time]])*24)),(raw[[#This Row],[Ending Time]]-raw[[#This Row],[Starting Time]])*24)),"")</f>
        <v/>
      </c>
      <c r="I324" s="25" t="str">
        <f>IFERROR(IF(raw[[#This Row],[Date]]="","",TEXT(raw[[#This Row],[Date]],"dddd")),"")</f>
        <v/>
      </c>
      <c r="J324" s="27" t="str">
        <f>IFERROR(IF(raw[[#This Row],[Day]]="","",IF(OR(raw[[#This Row],[Day]]='Workload Calendar'!$E$4,raw[[#This Row],[Day]]='Workload Calendar'!$F$4),'Workload Calendar'!$H$4,'Workload Calendar'!$G$4)),"")</f>
        <v/>
      </c>
      <c r="K324" s="27" t="str">
        <f>IFERROR(IF(raw[[#This Row],[Required hrs]]="","",raw[[#This Row],[Total day hrs]]-SUMIF(raw[Date],raw[[#This Row],[Date]],raw[Required hrs])),"")</f>
        <v/>
      </c>
      <c r="L324" s="26" t="str">
        <f>IFERROR(IF(raw[[#This Row],[Date]]="","","W"&amp;WEEKNUM(raw[[#This Row],[Date]],1)),"")</f>
        <v/>
      </c>
      <c r="M324" s="29" t="str">
        <f>IFERROR(IF(raw[[#This Row],[Date]]="","",VLOOKUP(MONTH(raw[[#This Row],[Date]]),Sheet1!B:C,2,0)),"")</f>
        <v/>
      </c>
      <c r="N324" s="82">
        <f>IF(raw[[#This Row],[Date]]="",0,1)</f>
        <v>0</v>
      </c>
    </row>
    <row r="325" spans="1:14" x14ac:dyDescent="0.3">
      <c r="A325" s="18"/>
      <c r="B325" s="19"/>
      <c r="C325" s="19"/>
      <c r="D325" s="19"/>
      <c r="E325" s="19"/>
      <c r="F325" s="20"/>
      <c r="G325" s="20"/>
      <c r="H325" s="27" t="str">
        <f>IFERROR(IF(OR(raw[[#This Row],[Ending Time]]="",raw[[#This Row],[Starting Time]]=""),"",IF((raw[[#This Row],[Ending Time]]-raw[[#This Row],[Starting Time]])*24&lt;0,24+(((raw[[#This Row],[Ending Time]]-raw[[#This Row],[Starting Time]])*24)),(raw[[#This Row],[Ending Time]]-raw[[#This Row],[Starting Time]])*24)),"")</f>
        <v/>
      </c>
      <c r="I325" s="25" t="str">
        <f>IFERROR(IF(raw[[#This Row],[Date]]="","",TEXT(raw[[#This Row],[Date]],"dddd")),"")</f>
        <v/>
      </c>
      <c r="J325" s="27" t="str">
        <f>IFERROR(IF(raw[[#This Row],[Day]]="","",IF(OR(raw[[#This Row],[Day]]='Workload Calendar'!$E$4,raw[[#This Row],[Day]]='Workload Calendar'!$F$4),'Workload Calendar'!$H$4,'Workload Calendar'!$G$4)),"")</f>
        <v/>
      </c>
      <c r="K325" s="27" t="str">
        <f>IFERROR(IF(raw[[#This Row],[Required hrs]]="","",raw[[#This Row],[Total day hrs]]-SUMIF(raw[Date],raw[[#This Row],[Date]],raw[Required hrs])),"")</f>
        <v/>
      </c>
      <c r="L325" s="26" t="str">
        <f>IFERROR(IF(raw[[#This Row],[Date]]="","","W"&amp;WEEKNUM(raw[[#This Row],[Date]],1)),"")</f>
        <v/>
      </c>
      <c r="M325" s="29" t="str">
        <f>IFERROR(IF(raw[[#This Row],[Date]]="","",VLOOKUP(MONTH(raw[[#This Row],[Date]]),Sheet1!B:C,2,0)),"")</f>
        <v/>
      </c>
      <c r="N325" s="82">
        <f>IF(raw[[#This Row],[Date]]="",0,1)</f>
        <v>0</v>
      </c>
    </row>
    <row r="326" spans="1:14" x14ac:dyDescent="0.3">
      <c r="A326" s="18"/>
      <c r="B326" s="19"/>
      <c r="C326" s="19"/>
      <c r="D326" s="19"/>
      <c r="E326" s="19"/>
      <c r="F326" s="20"/>
      <c r="G326" s="20"/>
      <c r="H326" s="27" t="str">
        <f>IFERROR(IF(OR(raw[[#This Row],[Ending Time]]="",raw[[#This Row],[Starting Time]]=""),"",IF((raw[[#This Row],[Ending Time]]-raw[[#This Row],[Starting Time]])*24&lt;0,24+(((raw[[#This Row],[Ending Time]]-raw[[#This Row],[Starting Time]])*24)),(raw[[#This Row],[Ending Time]]-raw[[#This Row],[Starting Time]])*24)),"")</f>
        <v/>
      </c>
      <c r="I326" s="25" t="str">
        <f>IFERROR(IF(raw[[#This Row],[Date]]="","",TEXT(raw[[#This Row],[Date]],"dddd")),"")</f>
        <v/>
      </c>
      <c r="J326" s="27" t="str">
        <f>IFERROR(IF(raw[[#This Row],[Day]]="","",IF(OR(raw[[#This Row],[Day]]='Workload Calendar'!$E$4,raw[[#This Row],[Day]]='Workload Calendar'!$F$4),'Workload Calendar'!$H$4,'Workload Calendar'!$G$4)),"")</f>
        <v/>
      </c>
      <c r="K326" s="27" t="str">
        <f>IFERROR(IF(raw[[#This Row],[Required hrs]]="","",raw[[#This Row],[Total day hrs]]-SUMIF(raw[Date],raw[[#This Row],[Date]],raw[Required hrs])),"")</f>
        <v/>
      </c>
      <c r="L326" s="26" t="str">
        <f>IFERROR(IF(raw[[#This Row],[Date]]="","","W"&amp;WEEKNUM(raw[[#This Row],[Date]],1)),"")</f>
        <v/>
      </c>
      <c r="M326" s="29" t="str">
        <f>IFERROR(IF(raw[[#This Row],[Date]]="","",VLOOKUP(MONTH(raw[[#This Row],[Date]]),Sheet1!B:C,2,0)),"")</f>
        <v/>
      </c>
      <c r="N326" s="82">
        <f>IF(raw[[#This Row],[Date]]="",0,1)</f>
        <v>0</v>
      </c>
    </row>
    <row r="327" spans="1:14" x14ac:dyDescent="0.3">
      <c r="A327" s="18"/>
      <c r="B327" s="19"/>
      <c r="C327" s="19"/>
      <c r="D327" s="19"/>
      <c r="E327" s="19"/>
      <c r="F327" s="20"/>
      <c r="G327" s="20"/>
      <c r="H327" s="27" t="str">
        <f>IFERROR(IF(OR(raw[[#This Row],[Ending Time]]="",raw[[#This Row],[Starting Time]]=""),"",IF((raw[[#This Row],[Ending Time]]-raw[[#This Row],[Starting Time]])*24&lt;0,24+(((raw[[#This Row],[Ending Time]]-raw[[#This Row],[Starting Time]])*24)),(raw[[#This Row],[Ending Time]]-raw[[#This Row],[Starting Time]])*24)),"")</f>
        <v/>
      </c>
      <c r="I327" s="25" t="str">
        <f>IFERROR(IF(raw[[#This Row],[Date]]="","",TEXT(raw[[#This Row],[Date]],"dddd")),"")</f>
        <v/>
      </c>
      <c r="J327" s="27" t="str">
        <f>IFERROR(IF(raw[[#This Row],[Day]]="","",IF(OR(raw[[#This Row],[Day]]='Workload Calendar'!$E$4,raw[[#This Row],[Day]]='Workload Calendar'!$F$4),'Workload Calendar'!$H$4,'Workload Calendar'!$G$4)),"")</f>
        <v/>
      </c>
      <c r="K327" s="27" t="str">
        <f>IFERROR(IF(raw[[#This Row],[Required hrs]]="","",raw[[#This Row],[Total day hrs]]-SUMIF(raw[Date],raw[[#This Row],[Date]],raw[Required hrs])),"")</f>
        <v/>
      </c>
      <c r="L327" s="26" t="str">
        <f>IFERROR(IF(raw[[#This Row],[Date]]="","","W"&amp;WEEKNUM(raw[[#This Row],[Date]],1)),"")</f>
        <v/>
      </c>
      <c r="M327" s="29" t="str">
        <f>IFERROR(IF(raw[[#This Row],[Date]]="","",VLOOKUP(MONTH(raw[[#This Row],[Date]]),Sheet1!B:C,2,0)),"")</f>
        <v/>
      </c>
      <c r="N327" s="82">
        <f>IF(raw[[#This Row],[Date]]="",0,1)</f>
        <v>0</v>
      </c>
    </row>
    <row r="328" spans="1:14" x14ac:dyDescent="0.3">
      <c r="A328" s="18"/>
      <c r="B328" s="19"/>
      <c r="C328" s="19"/>
      <c r="D328" s="19"/>
      <c r="E328" s="19"/>
      <c r="F328" s="20"/>
      <c r="G328" s="20"/>
      <c r="H328" s="27" t="str">
        <f>IFERROR(IF(OR(raw[[#This Row],[Ending Time]]="",raw[[#This Row],[Starting Time]]=""),"",IF((raw[[#This Row],[Ending Time]]-raw[[#This Row],[Starting Time]])*24&lt;0,24+(((raw[[#This Row],[Ending Time]]-raw[[#This Row],[Starting Time]])*24)),(raw[[#This Row],[Ending Time]]-raw[[#This Row],[Starting Time]])*24)),"")</f>
        <v/>
      </c>
      <c r="I328" s="25" t="str">
        <f>IFERROR(IF(raw[[#This Row],[Date]]="","",TEXT(raw[[#This Row],[Date]],"dddd")),"")</f>
        <v/>
      </c>
      <c r="J328" s="27" t="str">
        <f>IFERROR(IF(raw[[#This Row],[Day]]="","",IF(OR(raw[[#This Row],[Day]]='Workload Calendar'!$E$4,raw[[#This Row],[Day]]='Workload Calendar'!$F$4),'Workload Calendar'!$H$4,'Workload Calendar'!$G$4)),"")</f>
        <v/>
      </c>
      <c r="K328" s="27" t="str">
        <f>IFERROR(IF(raw[[#This Row],[Required hrs]]="","",raw[[#This Row],[Total day hrs]]-SUMIF(raw[Date],raw[[#This Row],[Date]],raw[Required hrs])),"")</f>
        <v/>
      </c>
      <c r="L328" s="26" t="str">
        <f>IFERROR(IF(raw[[#This Row],[Date]]="","","W"&amp;WEEKNUM(raw[[#This Row],[Date]],1)),"")</f>
        <v/>
      </c>
      <c r="M328" s="29" t="str">
        <f>IFERROR(IF(raw[[#This Row],[Date]]="","",VLOOKUP(MONTH(raw[[#This Row],[Date]]),Sheet1!B:C,2,0)),"")</f>
        <v/>
      </c>
      <c r="N328" s="82">
        <f>IF(raw[[#This Row],[Date]]="",0,1)</f>
        <v>0</v>
      </c>
    </row>
    <row r="329" spans="1:14" x14ac:dyDescent="0.3">
      <c r="A329" s="18"/>
      <c r="B329" s="19"/>
      <c r="C329" s="19"/>
      <c r="D329" s="19"/>
      <c r="E329" s="19"/>
      <c r="F329" s="20"/>
      <c r="G329" s="20"/>
      <c r="H329" s="27" t="str">
        <f>IFERROR(IF(OR(raw[[#This Row],[Ending Time]]="",raw[[#This Row],[Starting Time]]=""),"",IF((raw[[#This Row],[Ending Time]]-raw[[#This Row],[Starting Time]])*24&lt;0,24+(((raw[[#This Row],[Ending Time]]-raw[[#This Row],[Starting Time]])*24)),(raw[[#This Row],[Ending Time]]-raw[[#This Row],[Starting Time]])*24)),"")</f>
        <v/>
      </c>
      <c r="I329" s="25" t="str">
        <f>IFERROR(IF(raw[[#This Row],[Date]]="","",TEXT(raw[[#This Row],[Date]],"dddd")),"")</f>
        <v/>
      </c>
      <c r="J329" s="27" t="str">
        <f>IFERROR(IF(raw[[#This Row],[Day]]="","",IF(OR(raw[[#This Row],[Day]]='Workload Calendar'!$E$4,raw[[#This Row],[Day]]='Workload Calendar'!$F$4),'Workload Calendar'!$H$4,'Workload Calendar'!$G$4)),"")</f>
        <v/>
      </c>
      <c r="K329" s="27" t="str">
        <f>IFERROR(IF(raw[[#This Row],[Required hrs]]="","",raw[[#This Row],[Total day hrs]]-SUMIF(raw[Date],raw[[#This Row],[Date]],raw[Required hrs])),"")</f>
        <v/>
      </c>
      <c r="L329" s="26" t="str">
        <f>IFERROR(IF(raw[[#This Row],[Date]]="","","W"&amp;WEEKNUM(raw[[#This Row],[Date]],1)),"")</f>
        <v/>
      </c>
      <c r="M329" s="29" t="str">
        <f>IFERROR(IF(raw[[#This Row],[Date]]="","",VLOOKUP(MONTH(raw[[#This Row],[Date]]),Sheet1!B:C,2,0)),"")</f>
        <v/>
      </c>
      <c r="N329" s="82">
        <f>IF(raw[[#This Row],[Date]]="",0,1)</f>
        <v>0</v>
      </c>
    </row>
    <row r="330" spans="1:14" x14ac:dyDescent="0.3">
      <c r="A330" s="18"/>
      <c r="B330" s="19"/>
      <c r="C330" s="19"/>
      <c r="D330" s="19"/>
      <c r="E330" s="19"/>
      <c r="F330" s="20"/>
      <c r="G330" s="20"/>
      <c r="H330" s="27" t="str">
        <f>IFERROR(IF(OR(raw[[#This Row],[Ending Time]]="",raw[[#This Row],[Starting Time]]=""),"",IF((raw[[#This Row],[Ending Time]]-raw[[#This Row],[Starting Time]])*24&lt;0,24+(((raw[[#This Row],[Ending Time]]-raw[[#This Row],[Starting Time]])*24)),(raw[[#This Row],[Ending Time]]-raw[[#This Row],[Starting Time]])*24)),"")</f>
        <v/>
      </c>
      <c r="I330" s="25" t="str">
        <f>IFERROR(IF(raw[[#This Row],[Date]]="","",TEXT(raw[[#This Row],[Date]],"dddd")),"")</f>
        <v/>
      </c>
      <c r="J330" s="27" t="str">
        <f>IFERROR(IF(raw[[#This Row],[Day]]="","",IF(OR(raw[[#This Row],[Day]]='Workload Calendar'!$E$4,raw[[#This Row],[Day]]='Workload Calendar'!$F$4),'Workload Calendar'!$H$4,'Workload Calendar'!$G$4)),"")</f>
        <v/>
      </c>
      <c r="K330" s="27" t="str">
        <f>IFERROR(IF(raw[[#This Row],[Required hrs]]="","",raw[[#This Row],[Total day hrs]]-SUMIF(raw[Date],raw[[#This Row],[Date]],raw[Required hrs])),"")</f>
        <v/>
      </c>
      <c r="L330" s="26" t="str">
        <f>IFERROR(IF(raw[[#This Row],[Date]]="","","W"&amp;WEEKNUM(raw[[#This Row],[Date]],1)),"")</f>
        <v/>
      </c>
      <c r="M330" s="29" t="str">
        <f>IFERROR(IF(raw[[#This Row],[Date]]="","",VLOOKUP(MONTH(raw[[#This Row],[Date]]),Sheet1!B:C,2,0)),"")</f>
        <v/>
      </c>
      <c r="N330" s="82">
        <f>IF(raw[[#This Row],[Date]]="",0,1)</f>
        <v>0</v>
      </c>
    </row>
    <row r="331" spans="1:14" x14ac:dyDescent="0.3">
      <c r="A331" s="18"/>
      <c r="B331" s="19"/>
      <c r="C331" s="19"/>
      <c r="D331" s="19"/>
      <c r="E331" s="19"/>
      <c r="F331" s="20"/>
      <c r="G331" s="20"/>
      <c r="H331" s="27" t="str">
        <f>IFERROR(IF(OR(raw[[#This Row],[Ending Time]]="",raw[[#This Row],[Starting Time]]=""),"",IF((raw[[#This Row],[Ending Time]]-raw[[#This Row],[Starting Time]])*24&lt;0,24+(((raw[[#This Row],[Ending Time]]-raw[[#This Row],[Starting Time]])*24)),(raw[[#This Row],[Ending Time]]-raw[[#This Row],[Starting Time]])*24)),"")</f>
        <v/>
      </c>
      <c r="I331" s="25" t="str">
        <f>IFERROR(IF(raw[[#This Row],[Date]]="","",TEXT(raw[[#This Row],[Date]],"dddd")),"")</f>
        <v/>
      </c>
      <c r="J331" s="27" t="str">
        <f>IFERROR(IF(raw[[#This Row],[Day]]="","",IF(OR(raw[[#This Row],[Day]]='Workload Calendar'!$E$4,raw[[#This Row],[Day]]='Workload Calendar'!$F$4),'Workload Calendar'!$H$4,'Workload Calendar'!$G$4)),"")</f>
        <v/>
      </c>
      <c r="K331" s="27" t="str">
        <f>IFERROR(IF(raw[[#This Row],[Required hrs]]="","",raw[[#This Row],[Total day hrs]]-SUMIF(raw[Date],raw[[#This Row],[Date]],raw[Required hrs])),"")</f>
        <v/>
      </c>
      <c r="L331" s="26" t="str">
        <f>IFERROR(IF(raw[[#This Row],[Date]]="","","W"&amp;WEEKNUM(raw[[#This Row],[Date]],1)),"")</f>
        <v/>
      </c>
      <c r="M331" s="29" t="str">
        <f>IFERROR(IF(raw[[#This Row],[Date]]="","",VLOOKUP(MONTH(raw[[#This Row],[Date]]),Sheet1!B:C,2,0)),"")</f>
        <v/>
      </c>
      <c r="N331" s="82">
        <f>IF(raw[[#This Row],[Date]]="",0,1)</f>
        <v>0</v>
      </c>
    </row>
    <row r="332" spans="1:14" x14ac:dyDescent="0.3">
      <c r="A332" s="18"/>
      <c r="B332" s="19"/>
      <c r="C332" s="19"/>
      <c r="D332" s="19"/>
      <c r="E332" s="19"/>
      <c r="F332" s="20"/>
      <c r="G332" s="20"/>
      <c r="H332" s="27" t="str">
        <f>IFERROR(IF(OR(raw[[#This Row],[Ending Time]]="",raw[[#This Row],[Starting Time]]=""),"",IF((raw[[#This Row],[Ending Time]]-raw[[#This Row],[Starting Time]])*24&lt;0,24+(((raw[[#This Row],[Ending Time]]-raw[[#This Row],[Starting Time]])*24)),(raw[[#This Row],[Ending Time]]-raw[[#This Row],[Starting Time]])*24)),"")</f>
        <v/>
      </c>
      <c r="I332" s="25" t="str">
        <f>IFERROR(IF(raw[[#This Row],[Date]]="","",TEXT(raw[[#This Row],[Date]],"dddd")),"")</f>
        <v/>
      </c>
      <c r="J332" s="27" t="str">
        <f>IFERROR(IF(raw[[#This Row],[Day]]="","",IF(OR(raw[[#This Row],[Day]]='Workload Calendar'!$E$4,raw[[#This Row],[Day]]='Workload Calendar'!$F$4),'Workload Calendar'!$H$4,'Workload Calendar'!$G$4)),"")</f>
        <v/>
      </c>
      <c r="K332" s="27" t="str">
        <f>IFERROR(IF(raw[[#This Row],[Required hrs]]="","",raw[[#This Row],[Total day hrs]]-SUMIF(raw[Date],raw[[#This Row],[Date]],raw[Required hrs])),"")</f>
        <v/>
      </c>
      <c r="L332" s="26" t="str">
        <f>IFERROR(IF(raw[[#This Row],[Date]]="","","W"&amp;WEEKNUM(raw[[#This Row],[Date]],1)),"")</f>
        <v/>
      </c>
      <c r="M332" s="29" t="str">
        <f>IFERROR(IF(raw[[#This Row],[Date]]="","",VLOOKUP(MONTH(raw[[#This Row],[Date]]),Sheet1!B:C,2,0)),"")</f>
        <v/>
      </c>
      <c r="N332" s="82">
        <f>IF(raw[[#This Row],[Date]]="",0,1)</f>
        <v>0</v>
      </c>
    </row>
    <row r="333" spans="1:14" x14ac:dyDescent="0.3">
      <c r="A333" s="18"/>
      <c r="B333" s="19"/>
      <c r="C333" s="19"/>
      <c r="D333" s="19"/>
      <c r="E333" s="19"/>
      <c r="F333" s="20"/>
      <c r="G333" s="20"/>
      <c r="H333" s="27" t="str">
        <f>IFERROR(IF(OR(raw[[#This Row],[Ending Time]]="",raw[[#This Row],[Starting Time]]=""),"",IF((raw[[#This Row],[Ending Time]]-raw[[#This Row],[Starting Time]])*24&lt;0,24+(((raw[[#This Row],[Ending Time]]-raw[[#This Row],[Starting Time]])*24)),(raw[[#This Row],[Ending Time]]-raw[[#This Row],[Starting Time]])*24)),"")</f>
        <v/>
      </c>
      <c r="I333" s="25" t="str">
        <f>IFERROR(IF(raw[[#This Row],[Date]]="","",TEXT(raw[[#This Row],[Date]],"dddd")),"")</f>
        <v/>
      </c>
      <c r="J333" s="27" t="str">
        <f>IFERROR(IF(raw[[#This Row],[Day]]="","",IF(OR(raw[[#This Row],[Day]]='Workload Calendar'!$E$4,raw[[#This Row],[Day]]='Workload Calendar'!$F$4),'Workload Calendar'!$H$4,'Workload Calendar'!$G$4)),"")</f>
        <v/>
      </c>
      <c r="K333" s="27" t="str">
        <f>IFERROR(IF(raw[[#This Row],[Required hrs]]="","",raw[[#This Row],[Total day hrs]]-SUMIF(raw[Date],raw[[#This Row],[Date]],raw[Required hrs])),"")</f>
        <v/>
      </c>
      <c r="L333" s="26" t="str">
        <f>IFERROR(IF(raw[[#This Row],[Date]]="","","W"&amp;WEEKNUM(raw[[#This Row],[Date]],1)),"")</f>
        <v/>
      </c>
      <c r="M333" s="29" t="str">
        <f>IFERROR(IF(raw[[#This Row],[Date]]="","",VLOOKUP(MONTH(raw[[#This Row],[Date]]),Sheet1!B:C,2,0)),"")</f>
        <v/>
      </c>
      <c r="N333" s="82">
        <f>IF(raw[[#This Row],[Date]]="",0,1)</f>
        <v>0</v>
      </c>
    </row>
    <row r="334" spans="1:14" x14ac:dyDescent="0.3">
      <c r="A334" s="18"/>
      <c r="B334" s="19"/>
      <c r="C334" s="19"/>
      <c r="D334" s="19"/>
      <c r="E334" s="19"/>
      <c r="F334" s="20"/>
      <c r="G334" s="20"/>
      <c r="H334" s="27" t="str">
        <f>IFERROR(IF(OR(raw[[#This Row],[Ending Time]]="",raw[[#This Row],[Starting Time]]=""),"",IF((raw[[#This Row],[Ending Time]]-raw[[#This Row],[Starting Time]])*24&lt;0,24+(((raw[[#This Row],[Ending Time]]-raw[[#This Row],[Starting Time]])*24)),(raw[[#This Row],[Ending Time]]-raw[[#This Row],[Starting Time]])*24)),"")</f>
        <v/>
      </c>
      <c r="I334" s="25" t="str">
        <f>IFERROR(IF(raw[[#This Row],[Date]]="","",TEXT(raw[[#This Row],[Date]],"dddd")),"")</f>
        <v/>
      </c>
      <c r="J334" s="27" t="str">
        <f>IFERROR(IF(raw[[#This Row],[Day]]="","",IF(OR(raw[[#This Row],[Day]]='Workload Calendar'!$E$4,raw[[#This Row],[Day]]='Workload Calendar'!$F$4),'Workload Calendar'!$H$4,'Workload Calendar'!$G$4)),"")</f>
        <v/>
      </c>
      <c r="K334" s="27" t="str">
        <f>IFERROR(IF(raw[[#This Row],[Required hrs]]="","",raw[[#This Row],[Total day hrs]]-SUMIF(raw[Date],raw[[#This Row],[Date]],raw[Required hrs])),"")</f>
        <v/>
      </c>
      <c r="L334" s="26" t="str">
        <f>IFERROR(IF(raw[[#This Row],[Date]]="","","W"&amp;WEEKNUM(raw[[#This Row],[Date]],1)),"")</f>
        <v/>
      </c>
      <c r="M334" s="29" t="str">
        <f>IFERROR(IF(raw[[#This Row],[Date]]="","",VLOOKUP(MONTH(raw[[#This Row],[Date]]),Sheet1!B:C,2,0)),"")</f>
        <v/>
      </c>
      <c r="N334" s="82">
        <f>IF(raw[[#This Row],[Date]]="",0,1)</f>
        <v>0</v>
      </c>
    </row>
    <row r="335" spans="1:14" x14ac:dyDescent="0.3">
      <c r="A335" s="18"/>
      <c r="B335" s="19"/>
      <c r="C335" s="19"/>
      <c r="D335" s="19"/>
      <c r="E335" s="19"/>
      <c r="F335" s="20"/>
      <c r="G335" s="20"/>
      <c r="H335" s="27" t="str">
        <f>IFERROR(IF(OR(raw[[#This Row],[Ending Time]]="",raw[[#This Row],[Starting Time]]=""),"",IF((raw[[#This Row],[Ending Time]]-raw[[#This Row],[Starting Time]])*24&lt;0,24+(((raw[[#This Row],[Ending Time]]-raw[[#This Row],[Starting Time]])*24)),(raw[[#This Row],[Ending Time]]-raw[[#This Row],[Starting Time]])*24)),"")</f>
        <v/>
      </c>
      <c r="I335" s="25" t="str">
        <f>IFERROR(IF(raw[[#This Row],[Date]]="","",TEXT(raw[[#This Row],[Date]],"dddd")),"")</f>
        <v/>
      </c>
      <c r="J335" s="27" t="str">
        <f>IFERROR(IF(raw[[#This Row],[Day]]="","",IF(OR(raw[[#This Row],[Day]]='Workload Calendar'!$E$4,raw[[#This Row],[Day]]='Workload Calendar'!$F$4),'Workload Calendar'!$H$4,'Workload Calendar'!$G$4)),"")</f>
        <v/>
      </c>
      <c r="K335" s="27" t="str">
        <f>IFERROR(IF(raw[[#This Row],[Required hrs]]="","",raw[[#This Row],[Total day hrs]]-SUMIF(raw[Date],raw[[#This Row],[Date]],raw[Required hrs])),"")</f>
        <v/>
      </c>
      <c r="L335" s="26" t="str">
        <f>IFERROR(IF(raw[[#This Row],[Date]]="","","W"&amp;WEEKNUM(raw[[#This Row],[Date]],1)),"")</f>
        <v/>
      </c>
      <c r="M335" s="29" t="str">
        <f>IFERROR(IF(raw[[#This Row],[Date]]="","",VLOOKUP(MONTH(raw[[#This Row],[Date]]),Sheet1!B:C,2,0)),"")</f>
        <v/>
      </c>
      <c r="N335" s="82">
        <f>IF(raw[[#This Row],[Date]]="",0,1)</f>
        <v>0</v>
      </c>
    </row>
    <row r="336" spans="1:14" x14ac:dyDescent="0.3">
      <c r="A336" s="18"/>
      <c r="B336" s="19"/>
      <c r="C336" s="19"/>
      <c r="D336" s="19"/>
      <c r="E336" s="19"/>
      <c r="F336" s="20"/>
      <c r="G336" s="20"/>
      <c r="H336" s="27" t="str">
        <f>IFERROR(IF(OR(raw[[#This Row],[Ending Time]]="",raw[[#This Row],[Starting Time]]=""),"",IF((raw[[#This Row],[Ending Time]]-raw[[#This Row],[Starting Time]])*24&lt;0,24+(((raw[[#This Row],[Ending Time]]-raw[[#This Row],[Starting Time]])*24)),(raw[[#This Row],[Ending Time]]-raw[[#This Row],[Starting Time]])*24)),"")</f>
        <v/>
      </c>
      <c r="I336" s="25" t="str">
        <f>IFERROR(IF(raw[[#This Row],[Date]]="","",TEXT(raw[[#This Row],[Date]],"dddd")),"")</f>
        <v/>
      </c>
      <c r="J336" s="27" t="str">
        <f>IFERROR(IF(raw[[#This Row],[Day]]="","",IF(OR(raw[[#This Row],[Day]]='Workload Calendar'!$E$4,raw[[#This Row],[Day]]='Workload Calendar'!$F$4),'Workload Calendar'!$H$4,'Workload Calendar'!$G$4)),"")</f>
        <v/>
      </c>
      <c r="K336" s="27" t="str">
        <f>IFERROR(IF(raw[[#This Row],[Required hrs]]="","",raw[[#This Row],[Total day hrs]]-SUMIF(raw[Date],raw[[#This Row],[Date]],raw[Required hrs])),"")</f>
        <v/>
      </c>
      <c r="L336" s="26" t="str">
        <f>IFERROR(IF(raw[[#This Row],[Date]]="","","W"&amp;WEEKNUM(raw[[#This Row],[Date]],1)),"")</f>
        <v/>
      </c>
      <c r="M336" s="29" t="str">
        <f>IFERROR(IF(raw[[#This Row],[Date]]="","",VLOOKUP(MONTH(raw[[#This Row],[Date]]),Sheet1!B:C,2,0)),"")</f>
        <v/>
      </c>
      <c r="N336" s="82">
        <f>IF(raw[[#This Row],[Date]]="",0,1)</f>
        <v>0</v>
      </c>
    </row>
    <row r="337" spans="1:14" x14ac:dyDescent="0.3">
      <c r="A337" s="18"/>
      <c r="B337" s="19"/>
      <c r="C337" s="19"/>
      <c r="D337" s="19"/>
      <c r="E337" s="19"/>
      <c r="F337" s="20"/>
      <c r="G337" s="20"/>
      <c r="H337" s="27" t="str">
        <f>IFERROR(IF(OR(raw[[#This Row],[Ending Time]]="",raw[[#This Row],[Starting Time]]=""),"",IF((raw[[#This Row],[Ending Time]]-raw[[#This Row],[Starting Time]])*24&lt;0,24+(((raw[[#This Row],[Ending Time]]-raw[[#This Row],[Starting Time]])*24)),(raw[[#This Row],[Ending Time]]-raw[[#This Row],[Starting Time]])*24)),"")</f>
        <v/>
      </c>
      <c r="I337" s="25" t="str">
        <f>IFERROR(IF(raw[[#This Row],[Date]]="","",TEXT(raw[[#This Row],[Date]],"dddd")),"")</f>
        <v/>
      </c>
      <c r="J337" s="27" t="str">
        <f>IFERROR(IF(raw[[#This Row],[Day]]="","",IF(OR(raw[[#This Row],[Day]]='Workload Calendar'!$E$4,raw[[#This Row],[Day]]='Workload Calendar'!$F$4),'Workload Calendar'!$H$4,'Workload Calendar'!$G$4)),"")</f>
        <v/>
      </c>
      <c r="K337" s="27" t="str">
        <f>IFERROR(IF(raw[[#This Row],[Required hrs]]="","",raw[[#This Row],[Total day hrs]]-SUMIF(raw[Date],raw[[#This Row],[Date]],raw[Required hrs])),"")</f>
        <v/>
      </c>
      <c r="L337" s="26" t="str">
        <f>IFERROR(IF(raw[[#This Row],[Date]]="","","W"&amp;WEEKNUM(raw[[#This Row],[Date]],1)),"")</f>
        <v/>
      </c>
      <c r="M337" s="29" t="str">
        <f>IFERROR(IF(raw[[#This Row],[Date]]="","",VLOOKUP(MONTH(raw[[#This Row],[Date]]),Sheet1!B:C,2,0)),"")</f>
        <v/>
      </c>
      <c r="N337" s="82">
        <f>IF(raw[[#This Row],[Date]]="",0,1)</f>
        <v>0</v>
      </c>
    </row>
    <row r="338" spans="1:14" x14ac:dyDescent="0.3">
      <c r="A338" s="18"/>
      <c r="B338" s="19"/>
      <c r="C338" s="19"/>
      <c r="D338" s="19"/>
      <c r="E338" s="19"/>
      <c r="F338" s="20"/>
      <c r="G338" s="20"/>
      <c r="H338" s="27" t="str">
        <f>IFERROR(IF(OR(raw[[#This Row],[Ending Time]]="",raw[[#This Row],[Starting Time]]=""),"",IF((raw[[#This Row],[Ending Time]]-raw[[#This Row],[Starting Time]])*24&lt;0,24+(((raw[[#This Row],[Ending Time]]-raw[[#This Row],[Starting Time]])*24)),(raw[[#This Row],[Ending Time]]-raw[[#This Row],[Starting Time]])*24)),"")</f>
        <v/>
      </c>
      <c r="I338" s="25" t="str">
        <f>IFERROR(IF(raw[[#This Row],[Date]]="","",TEXT(raw[[#This Row],[Date]],"dddd")),"")</f>
        <v/>
      </c>
      <c r="J338" s="27" t="str">
        <f>IFERROR(IF(raw[[#This Row],[Day]]="","",IF(OR(raw[[#This Row],[Day]]='Workload Calendar'!$E$4,raw[[#This Row],[Day]]='Workload Calendar'!$F$4),'Workload Calendar'!$H$4,'Workload Calendar'!$G$4)),"")</f>
        <v/>
      </c>
      <c r="K338" s="27" t="str">
        <f>IFERROR(IF(raw[[#This Row],[Required hrs]]="","",raw[[#This Row],[Total day hrs]]-SUMIF(raw[Date],raw[[#This Row],[Date]],raw[Required hrs])),"")</f>
        <v/>
      </c>
      <c r="L338" s="26" t="str">
        <f>IFERROR(IF(raw[[#This Row],[Date]]="","","W"&amp;WEEKNUM(raw[[#This Row],[Date]],1)),"")</f>
        <v/>
      </c>
      <c r="M338" s="29" t="str">
        <f>IFERROR(IF(raw[[#This Row],[Date]]="","",VLOOKUP(MONTH(raw[[#This Row],[Date]]),Sheet1!B:C,2,0)),"")</f>
        <v/>
      </c>
      <c r="N338" s="82">
        <f>IF(raw[[#This Row],[Date]]="",0,1)</f>
        <v>0</v>
      </c>
    </row>
    <row r="339" spans="1:14" x14ac:dyDescent="0.3">
      <c r="A339" s="18"/>
      <c r="B339" s="19"/>
      <c r="C339" s="19"/>
      <c r="D339" s="19"/>
      <c r="E339" s="19"/>
      <c r="F339" s="20"/>
      <c r="G339" s="20"/>
      <c r="H339" s="27" t="str">
        <f>IFERROR(IF(OR(raw[[#This Row],[Ending Time]]="",raw[[#This Row],[Starting Time]]=""),"",IF((raw[[#This Row],[Ending Time]]-raw[[#This Row],[Starting Time]])*24&lt;0,24+(((raw[[#This Row],[Ending Time]]-raw[[#This Row],[Starting Time]])*24)),(raw[[#This Row],[Ending Time]]-raw[[#This Row],[Starting Time]])*24)),"")</f>
        <v/>
      </c>
      <c r="I339" s="25" t="str">
        <f>IFERROR(IF(raw[[#This Row],[Date]]="","",TEXT(raw[[#This Row],[Date]],"dddd")),"")</f>
        <v/>
      </c>
      <c r="J339" s="27" t="str">
        <f>IFERROR(IF(raw[[#This Row],[Day]]="","",IF(OR(raw[[#This Row],[Day]]='Workload Calendar'!$E$4,raw[[#This Row],[Day]]='Workload Calendar'!$F$4),'Workload Calendar'!$H$4,'Workload Calendar'!$G$4)),"")</f>
        <v/>
      </c>
      <c r="K339" s="27" t="str">
        <f>IFERROR(IF(raw[[#This Row],[Required hrs]]="","",raw[[#This Row],[Total day hrs]]-SUMIF(raw[Date],raw[[#This Row],[Date]],raw[Required hrs])),"")</f>
        <v/>
      </c>
      <c r="L339" s="26" t="str">
        <f>IFERROR(IF(raw[[#This Row],[Date]]="","","W"&amp;WEEKNUM(raw[[#This Row],[Date]],1)),"")</f>
        <v/>
      </c>
      <c r="M339" s="29" t="str">
        <f>IFERROR(IF(raw[[#This Row],[Date]]="","",VLOOKUP(MONTH(raw[[#This Row],[Date]]),Sheet1!B:C,2,0)),"")</f>
        <v/>
      </c>
      <c r="N339" s="82">
        <f>IF(raw[[#This Row],[Date]]="",0,1)</f>
        <v>0</v>
      </c>
    </row>
    <row r="340" spans="1:14" x14ac:dyDescent="0.3">
      <c r="A340" s="18"/>
      <c r="B340" s="19"/>
      <c r="C340" s="19"/>
      <c r="D340" s="19"/>
      <c r="E340" s="19"/>
      <c r="F340" s="20"/>
      <c r="G340" s="20"/>
      <c r="H340" s="27" t="str">
        <f>IFERROR(IF(OR(raw[[#This Row],[Ending Time]]="",raw[[#This Row],[Starting Time]]=""),"",IF((raw[[#This Row],[Ending Time]]-raw[[#This Row],[Starting Time]])*24&lt;0,24+(((raw[[#This Row],[Ending Time]]-raw[[#This Row],[Starting Time]])*24)),(raw[[#This Row],[Ending Time]]-raw[[#This Row],[Starting Time]])*24)),"")</f>
        <v/>
      </c>
      <c r="I340" s="25" t="str">
        <f>IFERROR(IF(raw[[#This Row],[Date]]="","",TEXT(raw[[#This Row],[Date]],"dddd")),"")</f>
        <v/>
      </c>
      <c r="J340" s="27" t="str">
        <f>IFERROR(IF(raw[[#This Row],[Day]]="","",IF(OR(raw[[#This Row],[Day]]='Workload Calendar'!$E$4,raw[[#This Row],[Day]]='Workload Calendar'!$F$4),'Workload Calendar'!$H$4,'Workload Calendar'!$G$4)),"")</f>
        <v/>
      </c>
      <c r="K340" s="27" t="str">
        <f>IFERROR(IF(raw[[#This Row],[Required hrs]]="","",raw[[#This Row],[Total day hrs]]-SUMIF(raw[Date],raw[[#This Row],[Date]],raw[Required hrs])),"")</f>
        <v/>
      </c>
      <c r="L340" s="26" t="str">
        <f>IFERROR(IF(raw[[#This Row],[Date]]="","","W"&amp;WEEKNUM(raw[[#This Row],[Date]],1)),"")</f>
        <v/>
      </c>
      <c r="M340" s="29" t="str">
        <f>IFERROR(IF(raw[[#This Row],[Date]]="","",VLOOKUP(MONTH(raw[[#This Row],[Date]]),Sheet1!B:C,2,0)),"")</f>
        <v/>
      </c>
      <c r="N340" s="82">
        <f>IF(raw[[#This Row],[Date]]="",0,1)</f>
        <v>0</v>
      </c>
    </row>
    <row r="341" spans="1:14" x14ac:dyDescent="0.3">
      <c r="A341" s="18"/>
      <c r="B341" s="19"/>
      <c r="C341" s="19"/>
      <c r="D341" s="19"/>
      <c r="E341" s="19"/>
      <c r="F341" s="20"/>
      <c r="G341" s="20"/>
      <c r="H341" s="27" t="str">
        <f>IFERROR(IF(OR(raw[[#This Row],[Ending Time]]="",raw[[#This Row],[Starting Time]]=""),"",IF((raw[[#This Row],[Ending Time]]-raw[[#This Row],[Starting Time]])*24&lt;0,24+(((raw[[#This Row],[Ending Time]]-raw[[#This Row],[Starting Time]])*24)),(raw[[#This Row],[Ending Time]]-raw[[#This Row],[Starting Time]])*24)),"")</f>
        <v/>
      </c>
      <c r="I341" s="25" t="str">
        <f>IFERROR(IF(raw[[#This Row],[Date]]="","",TEXT(raw[[#This Row],[Date]],"dddd")),"")</f>
        <v/>
      </c>
      <c r="J341" s="27" t="str">
        <f>IFERROR(IF(raw[[#This Row],[Day]]="","",IF(OR(raw[[#This Row],[Day]]='Workload Calendar'!$E$4,raw[[#This Row],[Day]]='Workload Calendar'!$F$4),'Workload Calendar'!$H$4,'Workload Calendar'!$G$4)),"")</f>
        <v/>
      </c>
      <c r="K341" s="27" t="str">
        <f>IFERROR(IF(raw[[#This Row],[Required hrs]]="","",raw[[#This Row],[Total day hrs]]-SUMIF(raw[Date],raw[[#This Row],[Date]],raw[Required hrs])),"")</f>
        <v/>
      </c>
      <c r="L341" s="26" t="str">
        <f>IFERROR(IF(raw[[#This Row],[Date]]="","","W"&amp;WEEKNUM(raw[[#This Row],[Date]],1)),"")</f>
        <v/>
      </c>
      <c r="M341" s="29" t="str">
        <f>IFERROR(IF(raw[[#This Row],[Date]]="","",VLOOKUP(MONTH(raw[[#This Row],[Date]]),Sheet1!B:C,2,0)),"")</f>
        <v/>
      </c>
      <c r="N341" s="82">
        <f>IF(raw[[#This Row],[Date]]="",0,1)</f>
        <v>0</v>
      </c>
    </row>
    <row r="342" spans="1:14" x14ac:dyDescent="0.3">
      <c r="A342" s="18"/>
      <c r="B342" s="19"/>
      <c r="C342" s="19"/>
      <c r="D342" s="19"/>
      <c r="E342" s="19"/>
      <c r="F342" s="20"/>
      <c r="G342" s="20"/>
      <c r="H342" s="27" t="str">
        <f>IFERROR(IF(OR(raw[[#This Row],[Ending Time]]="",raw[[#This Row],[Starting Time]]=""),"",IF((raw[[#This Row],[Ending Time]]-raw[[#This Row],[Starting Time]])*24&lt;0,24+(((raw[[#This Row],[Ending Time]]-raw[[#This Row],[Starting Time]])*24)),(raw[[#This Row],[Ending Time]]-raw[[#This Row],[Starting Time]])*24)),"")</f>
        <v/>
      </c>
      <c r="I342" s="25" t="str">
        <f>IFERROR(IF(raw[[#This Row],[Date]]="","",TEXT(raw[[#This Row],[Date]],"dddd")),"")</f>
        <v/>
      </c>
      <c r="J342" s="27" t="str">
        <f>IFERROR(IF(raw[[#This Row],[Day]]="","",IF(OR(raw[[#This Row],[Day]]='Workload Calendar'!$E$4,raw[[#This Row],[Day]]='Workload Calendar'!$F$4),'Workload Calendar'!$H$4,'Workload Calendar'!$G$4)),"")</f>
        <v/>
      </c>
      <c r="K342" s="27" t="str">
        <f>IFERROR(IF(raw[[#This Row],[Required hrs]]="","",raw[[#This Row],[Total day hrs]]-SUMIF(raw[Date],raw[[#This Row],[Date]],raw[Required hrs])),"")</f>
        <v/>
      </c>
      <c r="L342" s="26" t="str">
        <f>IFERROR(IF(raw[[#This Row],[Date]]="","","W"&amp;WEEKNUM(raw[[#This Row],[Date]],1)),"")</f>
        <v/>
      </c>
      <c r="M342" s="29" t="str">
        <f>IFERROR(IF(raw[[#This Row],[Date]]="","",VLOOKUP(MONTH(raw[[#This Row],[Date]]),Sheet1!B:C,2,0)),"")</f>
        <v/>
      </c>
      <c r="N342" s="82">
        <f>IF(raw[[#This Row],[Date]]="",0,1)</f>
        <v>0</v>
      </c>
    </row>
    <row r="343" spans="1:14" x14ac:dyDescent="0.3">
      <c r="A343" s="18"/>
      <c r="B343" s="19"/>
      <c r="C343" s="19"/>
      <c r="D343" s="19"/>
      <c r="E343" s="19"/>
      <c r="F343" s="20"/>
      <c r="G343" s="20"/>
      <c r="H343" s="27" t="str">
        <f>IFERROR(IF(OR(raw[[#This Row],[Ending Time]]="",raw[[#This Row],[Starting Time]]=""),"",IF((raw[[#This Row],[Ending Time]]-raw[[#This Row],[Starting Time]])*24&lt;0,24+(((raw[[#This Row],[Ending Time]]-raw[[#This Row],[Starting Time]])*24)),(raw[[#This Row],[Ending Time]]-raw[[#This Row],[Starting Time]])*24)),"")</f>
        <v/>
      </c>
      <c r="I343" s="25" t="str">
        <f>IFERROR(IF(raw[[#This Row],[Date]]="","",TEXT(raw[[#This Row],[Date]],"dddd")),"")</f>
        <v/>
      </c>
      <c r="J343" s="27" t="str">
        <f>IFERROR(IF(raw[[#This Row],[Day]]="","",IF(OR(raw[[#This Row],[Day]]='Workload Calendar'!$E$4,raw[[#This Row],[Day]]='Workload Calendar'!$F$4),'Workload Calendar'!$H$4,'Workload Calendar'!$G$4)),"")</f>
        <v/>
      </c>
      <c r="K343" s="27" t="str">
        <f>IFERROR(IF(raw[[#This Row],[Required hrs]]="","",raw[[#This Row],[Total day hrs]]-SUMIF(raw[Date],raw[[#This Row],[Date]],raw[Required hrs])),"")</f>
        <v/>
      </c>
      <c r="L343" s="26" t="str">
        <f>IFERROR(IF(raw[[#This Row],[Date]]="","","W"&amp;WEEKNUM(raw[[#This Row],[Date]],1)),"")</f>
        <v/>
      </c>
      <c r="M343" s="29" t="str">
        <f>IFERROR(IF(raw[[#This Row],[Date]]="","",VLOOKUP(MONTH(raw[[#This Row],[Date]]),Sheet1!B:C,2,0)),"")</f>
        <v/>
      </c>
      <c r="N343" s="82">
        <f>IF(raw[[#This Row],[Date]]="",0,1)</f>
        <v>0</v>
      </c>
    </row>
    <row r="344" spans="1:14" x14ac:dyDescent="0.3">
      <c r="A344" s="18"/>
      <c r="B344" s="19"/>
      <c r="C344" s="19"/>
      <c r="D344" s="19"/>
      <c r="E344" s="19"/>
      <c r="F344" s="20"/>
      <c r="G344" s="20"/>
      <c r="H344" s="27" t="str">
        <f>IFERROR(IF(OR(raw[[#This Row],[Ending Time]]="",raw[[#This Row],[Starting Time]]=""),"",IF((raw[[#This Row],[Ending Time]]-raw[[#This Row],[Starting Time]])*24&lt;0,24+(((raw[[#This Row],[Ending Time]]-raw[[#This Row],[Starting Time]])*24)),(raw[[#This Row],[Ending Time]]-raw[[#This Row],[Starting Time]])*24)),"")</f>
        <v/>
      </c>
      <c r="I344" s="25" t="str">
        <f>IFERROR(IF(raw[[#This Row],[Date]]="","",TEXT(raw[[#This Row],[Date]],"dddd")),"")</f>
        <v/>
      </c>
      <c r="J344" s="27" t="str">
        <f>IFERROR(IF(raw[[#This Row],[Day]]="","",IF(OR(raw[[#This Row],[Day]]='Workload Calendar'!$E$4,raw[[#This Row],[Day]]='Workload Calendar'!$F$4),'Workload Calendar'!$H$4,'Workload Calendar'!$G$4)),"")</f>
        <v/>
      </c>
      <c r="K344" s="27" t="str">
        <f>IFERROR(IF(raw[[#This Row],[Required hrs]]="","",raw[[#This Row],[Total day hrs]]-SUMIF(raw[Date],raw[[#This Row],[Date]],raw[Required hrs])),"")</f>
        <v/>
      </c>
      <c r="L344" s="26" t="str">
        <f>IFERROR(IF(raw[[#This Row],[Date]]="","","W"&amp;WEEKNUM(raw[[#This Row],[Date]],1)),"")</f>
        <v/>
      </c>
      <c r="M344" s="29" t="str">
        <f>IFERROR(IF(raw[[#This Row],[Date]]="","",VLOOKUP(MONTH(raw[[#This Row],[Date]]),Sheet1!B:C,2,0)),"")</f>
        <v/>
      </c>
      <c r="N344" s="82">
        <f>IF(raw[[#This Row],[Date]]="",0,1)</f>
        <v>0</v>
      </c>
    </row>
    <row r="345" spans="1:14" x14ac:dyDescent="0.3">
      <c r="A345" s="18"/>
      <c r="B345" s="19"/>
      <c r="C345" s="19"/>
      <c r="D345" s="19"/>
      <c r="E345" s="19"/>
      <c r="F345" s="20"/>
      <c r="G345" s="20"/>
      <c r="H345" s="27" t="str">
        <f>IFERROR(IF(OR(raw[[#This Row],[Ending Time]]="",raw[[#This Row],[Starting Time]]=""),"",IF((raw[[#This Row],[Ending Time]]-raw[[#This Row],[Starting Time]])*24&lt;0,24+(((raw[[#This Row],[Ending Time]]-raw[[#This Row],[Starting Time]])*24)),(raw[[#This Row],[Ending Time]]-raw[[#This Row],[Starting Time]])*24)),"")</f>
        <v/>
      </c>
      <c r="I345" s="25" t="str">
        <f>IFERROR(IF(raw[[#This Row],[Date]]="","",TEXT(raw[[#This Row],[Date]],"dddd")),"")</f>
        <v/>
      </c>
      <c r="J345" s="27" t="str">
        <f>IFERROR(IF(raw[[#This Row],[Day]]="","",IF(OR(raw[[#This Row],[Day]]='Workload Calendar'!$E$4,raw[[#This Row],[Day]]='Workload Calendar'!$F$4),'Workload Calendar'!$H$4,'Workload Calendar'!$G$4)),"")</f>
        <v/>
      </c>
      <c r="K345" s="27" t="str">
        <f>IFERROR(IF(raw[[#This Row],[Required hrs]]="","",raw[[#This Row],[Total day hrs]]-SUMIF(raw[Date],raw[[#This Row],[Date]],raw[Required hrs])),"")</f>
        <v/>
      </c>
      <c r="L345" s="26" t="str">
        <f>IFERROR(IF(raw[[#This Row],[Date]]="","","W"&amp;WEEKNUM(raw[[#This Row],[Date]],1)),"")</f>
        <v/>
      </c>
      <c r="M345" s="29" t="str">
        <f>IFERROR(IF(raw[[#This Row],[Date]]="","",VLOOKUP(MONTH(raw[[#This Row],[Date]]),Sheet1!B:C,2,0)),"")</f>
        <v/>
      </c>
      <c r="N345" s="82">
        <f>IF(raw[[#This Row],[Date]]="",0,1)</f>
        <v>0</v>
      </c>
    </row>
    <row r="346" spans="1:14" x14ac:dyDescent="0.3">
      <c r="A346" s="18"/>
      <c r="B346" s="19"/>
      <c r="C346" s="19"/>
      <c r="D346" s="19"/>
      <c r="E346" s="19"/>
      <c r="F346" s="20"/>
      <c r="G346" s="20"/>
      <c r="H346" s="27" t="str">
        <f>IFERROR(IF(OR(raw[[#This Row],[Ending Time]]="",raw[[#This Row],[Starting Time]]=""),"",IF((raw[[#This Row],[Ending Time]]-raw[[#This Row],[Starting Time]])*24&lt;0,24+(((raw[[#This Row],[Ending Time]]-raw[[#This Row],[Starting Time]])*24)),(raw[[#This Row],[Ending Time]]-raw[[#This Row],[Starting Time]])*24)),"")</f>
        <v/>
      </c>
      <c r="I346" s="25" t="str">
        <f>IFERROR(IF(raw[[#This Row],[Date]]="","",TEXT(raw[[#This Row],[Date]],"dddd")),"")</f>
        <v/>
      </c>
      <c r="J346" s="27" t="str">
        <f>IFERROR(IF(raw[[#This Row],[Day]]="","",IF(OR(raw[[#This Row],[Day]]='Workload Calendar'!$E$4,raw[[#This Row],[Day]]='Workload Calendar'!$F$4),'Workload Calendar'!$H$4,'Workload Calendar'!$G$4)),"")</f>
        <v/>
      </c>
      <c r="K346" s="27" t="str">
        <f>IFERROR(IF(raw[[#This Row],[Required hrs]]="","",raw[[#This Row],[Total day hrs]]-SUMIF(raw[Date],raw[[#This Row],[Date]],raw[Required hrs])),"")</f>
        <v/>
      </c>
      <c r="L346" s="26" t="str">
        <f>IFERROR(IF(raw[[#This Row],[Date]]="","","W"&amp;WEEKNUM(raw[[#This Row],[Date]],1)),"")</f>
        <v/>
      </c>
      <c r="M346" s="29" t="str">
        <f>IFERROR(IF(raw[[#This Row],[Date]]="","",VLOOKUP(MONTH(raw[[#This Row],[Date]]),Sheet1!B:C,2,0)),"")</f>
        <v/>
      </c>
      <c r="N346" s="82">
        <f>IF(raw[[#This Row],[Date]]="",0,1)</f>
        <v>0</v>
      </c>
    </row>
    <row r="347" spans="1:14" x14ac:dyDescent="0.3">
      <c r="A347" s="18"/>
      <c r="B347" s="19"/>
      <c r="C347" s="19"/>
      <c r="D347" s="19"/>
      <c r="E347" s="19"/>
      <c r="F347" s="20"/>
      <c r="G347" s="20"/>
      <c r="H347" s="27" t="str">
        <f>IFERROR(IF(OR(raw[[#This Row],[Ending Time]]="",raw[[#This Row],[Starting Time]]=""),"",IF((raw[[#This Row],[Ending Time]]-raw[[#This Row],[Starting Time]])*24&lt;0,24+(((raw[[#This Row],[Ending Time]]-raw[[#This Row],[Starting Time]])*24)),(raw[[#This Row],[Ending Time]]-raw[[#This Row],[Starting Time]])*24)),"")</f>
        <v/>
      </c>
      <c r="I347" s="25" t="str">
        <f>IFERROR(IF(raw[[#This Row],[Date]]="","",TEXT(raw[[#This Row],[Date]],"dddd")),"")</f>
        <v/>
      </c>
      <c r="J347" s="27" t="str">
        <f>IFERROR(IF(raw[[#This Row],[Day]]="","",IF(OR(raw[[#This Row],[Day]]='Workload Calendar'!$E$4,raw[[#This Row],[Day]]='Workload Calendar'!$F$4),'Workload Calendar'!$H$4,'Workload Calendar'!$G$4)),"")</f>
        <v/>
      </c>
      <c r="K347" s="27" t="str">
        <f>IFERROR(IF(raw[[#This Row],[Required hrs]]="","",raw[[#This Row],[Total day hrs]]-SUMIF(raw[Date],raw[[#This Row],[Date]],raw[Required hrs])),"")</f>
        <v/>
      </c>
      <c r="L347" s="26" t="str">
        <f>IFERROR(IF(raw[[#This Row],[Date]]="","","W"&amp;WEEKNUM(raw[[#This Row],[Date]],1)),"")</f>
        <v/>
      </c>
      <c r="M347" s="29" t="str">
        <f>IFERROR(IF(raw[[#This Row],[Date]]="","",VLOOKUP(MONTH(raw[[#This Row],[Date]]),Sheet1!B:C,2,0)),"")</f>
        <v/>
      </c>
      <c r="N347" s="82">
        <f>IF(raw[[#This Row],[Date]]="",0,1)</f>
        <v>0</v>
      </c>
    </row>
    <row r="348" spans="1:14" x14ac:dyDescent="0.3">
      <c r="A348" s="18"/>
      <c r="B348" s="19"/>
      <c r="C348" s="19"/>
      <c r="D348" s="19"/>
      <c r="E348" s="19"/>
      <c r="F348" s="20"/>
      <c r="G348" s="20"/>
      <c r="H348" s="27" t="str">
        <f>IFERROR(IF(OR(raw[[#This Row],[Ending Time]]="",raw[[#This Row],[Starting Time]]=""),"",IF((raw[[#This Row],[Ending Time]]-raw[[#This Row],[Starting Time]])*24&lt;0,24+(((raw[[#This Row],[Ending Time]]-raw[[#This Row],[Starting Time]])*24)),(raw[[#This Row],[Ending Time]]-raw[[#This Row],[Starting Time]])*24)),"")</f>
        <v/>
      </c>
      <c r="I348" s="25" t="str">
        <f>IFERROR(IF(raw[[#This Row],[Date]]="","",TEXT(raw[[#This Row],[Date]],"dddd")),"")</f>
        <v/>
      </c>
      <c r="J348" s="27" t="str">
        <f>IFERROR(IF(raw[[#This Row],[Day]]="","",IF(OR(raw[[#This Row],[Day]]='Workload Calendar'!$E$4,raw[[#This Row],[Day]]='Workload Calendar'!$F$4),'Workload Calendar'!$H$4,'Workload Calendar'!$G$4)),"")</f>
        <v/>
      </c>
      <c r="K348" s="27" t="str">
        <f>IFERROR(IF(raw[[#This Row],[Required hrs]]="","",raw[[#This Row],[Total day hrs]]-SUMIF(raw[Date],raw[[#This Row],[Date]],raw[Required hrs])),"")</f>
        <v/>
      </c>
      <c r="L348" s="26" t="str">
        <f>IFERROR(IF(raw[[#This Row],[Date]]="","","W"&amp;WEEKNUM(raw[[#This Row],[Date]],1)),"")</f>
        <v/>
      </c>
      <c r="M348" s="29" t="str">
        <f>IFERROR(IF(raw[[#This Row],[Date]]="","",VLOOKUP(MONTH(raw[[#This Row],[Date]]),Sheet1!B:C,2,0)),"")</f>
        <v/>
      </c>
      <c r="N348" s="82">
        <f>IF(raw[[#This Row],[Date]]="",0,1)</f>
        <v>0</v>
      </c>
    </row>
    <row r="349" spans="1:14" x14ac:dyDescent="0.3">
      <c r="A349" s="18"/>
      <c r="B349" s="19"/>
      <c r="C349" s="19"/>
      <c r="D349" s="19"/>
      <c r="E349" s="19"/>
      <c r="F349" s="20"/>
      <c r="G349" s="20"/>
      <c r="H349" s="27" t="str">
        <f>IFERROR(IF(OR(raw[[#This Row],[Ending Time]]="",raw[[#This Row],[Starting Time]]=""),"",IF((raw[[#This Row],[Ending Time]]-raw[[#This Row],[Starting Time]])*24&lt;0,24+(((raw[[#This Row],[Ending Time]]-raw[[#This Row],[Starting Time]])*24)),(raw[[#This Row],[Ending Time]]-raw[[#This Row],[Starting Time]])*24)),"")</f>
        <v/>
      </c>
      <c r="I349" s="25" t="str">
        <f>IFERROR(IF(raw[[#This Row],[Date]]="","",TEXT(raw[[#This Row],[Date]],"dddd")),"")</f>
        <v/>
      </c>
      <c r="J349" s="27" t="str">
        <f>IFERROR(IF(raw[[#This Row],[Day]]="","",IF(OR(raw[[#This Row],[Day]]='Workload Calendar'!$E$4,raw[[#This Row],[Day]]='Workload Calendar'!$F$4),'Workload Calendar'!$H$4,'Workload Calendar'!$G$4)),"")</f>
        <v/>
      </c>
      <c r="K349" s="27" t="str">
        <f>IFERROR(IF(raw[[#This Row],[Required hrs]]="","",raw[[#This Row],[Total day hrs]]-SUMIF(raw[Date],raw[[#This Row],[Date]],raw[Required hrs])),"")</f>
        <v/>
      </c>
      <c r="L349" s="26" t="str">
        <f>IFERROR(IF(raw[[#This Row],[Date]]="","","W"&amp;WEEKNUM(raw[[#This Row],[Date]],1)),"")</f>
        <v/>
      </c>
      <c r="M349" s="29" t="str">
        <f>IFERROR(IF(raw[[#This Row],[Date]]="","",VLOOKUP(MONTH(raw[[#This Row],[Date]]),Sheet1!B:C,2,0)),"")</f>
        <v/>
      </c>
      <c r="N349" s="82">
        <f>IF(raw[[#This Row],[Date]]="",0,1)</f>
        <v>0</v>
      </c>
    </row>
    <row r="350" spans="1:14" x14ac:dyDescent="0.3">
      <c r="A350" s="18"/>
      <c r="B350" s="19"/>
      <c r="C350" s="19"/>
      <c r="D350" s="19"/>
      <c r="E350" s="19"/>
      <c r="F350" s="20"/>
      <c r="G350" s="20"/>
      <c r="H350" s="27" t="str">
        <f>IFERROR(IF(OR(raw[[#This Row],[Ending Time]]="",raw[[#This Row],[Starting Time]]=""),"",IF((raw[[#This Row],[Ending Time]]-raw[[#This Row],[Starting Time]])*24&lt;0,24+(((raw[[#This Row],[Ending Time]]-raw[[#This Row],[Starting Time]])*24)),(raw[[#This Row],[Ending Time]]-raw[[#This Row],[Starting Time]])*24)),"")</f>
        <v/>
      </c>
      <c r="I350" s="25" t="str">
        <f>IFERROR(IF(raw[[#This Row],[Date]]="","",TEXT(raw[[#This Row],[Date]],"dddd")),"")</f>
        <v/>
      </c>
      <c r="J350" s="27" t="str">
        <f>IFERROR(IF(raw[[#This Row],[Day]]="","",IF(OR(raw[[#This Row],[Day]]='Workload Calendar'!$E$4,raw[[#This Row],[Day]]='Workload Calendar'!$F$4),'Workload Calendar'!$H$4,'Workload Calendar'!$G$4)),"")</f>
        <v/>
      </c>
      <c r="K350" s="27" t="str">
        <f>IFERROR(IF(raw[[#This Row],[Required hrs]]="","",raw[[#This Row],[Total day hrs]]-SUMIF(raw[Date],raw[[#This Row],[Date]],raw[Required hrs])),"")</f>
        <v/>
      </c>
      <c r="L350" s="26" t="str">
        <f>IFERROR(IF(raw[[#This Row],[Date]]="","","W"&amp;WEEKNUM(raw[[#This Row],[Date]],1)),"")</f>
        <v/>
      </c>
      <c r="M350" s="29" t="str">
        <f>IFERROR(IF(raw[[#This Row],[Date]]="","",VLOOKUP(MONTH(raw[[#This Row],[Date]]),Sheet1!B:C,2,0)),"")</f>
        <v/>
      </c>
      <c r="N350" s="82">
        <f>IF(raw[[#This Row],[Date]]="",0,1)</f>
        <v>0</v>
      </c>
    </row>
    <row r="351" spans="1:14" x14ac:dyDescent="0.3">
      <c r="A351" s="18"/>
      <c r="B351" s="19"/>
      <c r="C351" s="19"/>
      <c r="D351" s="19"/>
      <c r="E351" s="19"/>
      <c r="F351" s="20"/>
      <c r="G351" s="20"/>
      <c r="H351" s="27" t="str">
        <f>IFERROR(IF(OR(raw[[#This Row],[Ending Time]]="",raw[[#This Row],[Starting Time]]=""),"",IF((raw[[#This Row],[Ending Time]]-raw[[#This Row],[Starting Time]])*24&lt;0,24+(((raw[[#This Row],[Ending Time]]-raw[[#This Row],[Starting Time]])*24)),(raw[[#This Row],[Ending Time]]-raw[[#This Row],[Starting Time]])*24)),"")</f>
        <v/>
      </c>
      <c r="I351" s="25" t="str">
        <f>IFERROR(IF(raw[[#This Row],[Date]]="","",TEXT(raw[[#This Row],[Date]],"dddd")),"")</f>
        <v/>
      </c>
      <c r="J351" s="27" t="str">
        <f>IFERROR(IF(raw[[#This Row],[Day]]="","",IF(OR(raw[[#This Row],[Day]]='Workload Calendar'!$E$4,raw[[#This Row],[Day]]='Workload Calendar'!$F$4),'Workload Calendar'!$H$4,'Workload Calendar'!$G$4)),"")</f>
        <v/>
      </c>
      <c r="K351" s="27" t="str">
        <f>IFERROR(IF(raw[[#This Row],[Required hrs]]="","",raw[[#This Row],[Total day hrs]]-SUMIF(raw[Date],raw[[#This Row],[Date]],raw[Required hrs])),"")</f>
        <v/>
      </c>
      <c r="L351" s="26" t="str">
        <f>IFERROR(IF(raw[[#This Row],[Date]]="","","W"&amp;WEEKNUM(raw[[#This Row],[Date]],1)),"")</f>
        <v/>
      </c>
      <c r="M351" s="29" t="str">
        <f>IFERROR(IF(raw[[#This Row],[Date]]="","",VLOOKUP(MONTH(raw[[#This Row],[Date]]),Sheet1!B:C,2,0)),"")</f>
        <v/>
      </c>
      <c r="N351" s="82">
        <f>IF(raw[[#This Row],[Date]]="",0,1)</f>
        <v>0</v>
      </c>
    </row>
    <row r="352" spans="1:14" x14ac:dyDescent="0.3">
      <c r="A352" s="18"/>
      <c r="B352" s="19"/>
      <c r="C352" s="19"/>
      <c r="D352" s="19"/>
      <c r="E352" s="19"/>
      <c r="F352" s="20"/>
      <c r="G352" s="20"/>
      <c r="H352" s="27" t="str">
        <f>IFERROR(IF(OR(raw[[#This Row],[Ending Time]]="",raw[[#This Row],[Starting Time]]=""),"",IF((raw[[#This Row],[Ending Time]]-raw[[#This Row],[Starting Time]])*24&lt;0,24+(((raw[[#This Row],[Ending Time]]-raw[[#This Row],[Starting Time]])*24)),(raw[[#This Row],[Ending Time]]-raw[[#This Row],[Starting Time]])*24)),"")</f>
        <v/>
      </c>
      <c r="I352" s="25" t="str">
        <f>IFERROR(IF(raw[[#This Row],[Date]]="","",TEXT(raw[[#This Row],[Date]],"dddd")),"")</f>
        <v/>
      </c>
      <c r="J352" s="27" t="str">
        <f>IFERROR(IF(raw[[#This Row],[Day]]="","",IF(OR(raw[[#This Row],[Day]]='Workload Calendar'!$E$4,raw[[#This Row],[Day]]='Workload Calendar'!$F$4),'Workload Calendar'!$H$4,'Workload Calendar'!$G$4)),"")</f>
        <v/>
      </c>
      <c r="K352" s="27" t="str">
        <f>IFERROR(IF(raw[[#This Row],[Required hrs]]="","",raw[[#This Row],[Total day hrs]]-SUMIF(raw[Date],raw[[#This Row],[Date]],raw[Required hrs])),"")</f>
        <v/>
      </c>
      <c r="L352" s="26" t="str">
        <f>IFERROR(IF(raw[[#This Row],[Date]]="","","W"&amp;WEEKNUM(raw[[#This Row],[Date]],1)),"")</f>
        <v/>
      </c>
      <c r="M352" s="29" t="str">
        <f>IFERROR(IF(raw[[#This Row],[Date]]="","",VLOOKUP(MONTH(raw[[#This Row],[Date]]),Sheet1!B:C,2,0)),"")</f>
        <v/>
      </c>
      <c r="N352" s="82">
        <f>IF(raw[[#This Row],[Date]]="",0,1)</f>
        <v>0</v>
      </c>
    </row>
    <row r="353" spans="1:14" x14ac:dyDescent="0.3">
      <c r="A353" s="18"/>
      <c r="B353" s="19"/>
      <c r="C353" s="19"/>
      <c r="D353" s="19"/>
      <c r="E353" s="19"/>
      <c r="F353" s="20"/>
      <c r="G353" s="20"/>
      <c r="H353" s="27" t="str">
        <f>IFERROR(IF(OR(raw[[#This Row],[Ending Time]]="",raw[[#This Row],[Starting Time]]=""),"",IF((raw[[#This Row],[Ending Time]]-raw[[#This Row],[Starting Time]])*24&lt;0,24+(((raw[[#This Row],[Ending Time]]-raw[[#This Row],[Starting Time]])*24)),(raw[[#This Row],[Ending Time]]-raw[[#This Row],[Starting Time]])*24)),"")</f>
        <v/>
      </c>
      <c r="I353" s="25" t="str">
        <f>IFERROR(IF(raw[[#This Row],[Date]]="","",TEXT(raw[[#This Row],[Date]],"dddd")),"")</f>
        <v/>
      </c>
      <c r="J353" s="27" t="str">
        <f>IFERROR(IF(raw[[#This Row],[Day]]="","",IF(OR(raw[[#This Row],[Day]]='Workload Calendar'!$E$4,raw[[#This Row],[Day]]='Workload Calendar'!$F$4),'Workload Calendar'!$H$4,'Workload Calendar'!$G$4)),"")</f>
        <v/>
      </c>
      <c r="K353" s="27" t="str">
        <f>IFERROR(IF(raw[[#This Row],[Required hrs]]="","",raw[[#This Row],[Total day hrs]]-SUMIF(raw[Date],raw[[#This Row],[Date]],raw[Required hrs])),"")</f>
        <v/>
      </c>
      <c r="L353" s="26" t="str">
        <f>IFERROR(IF(raw[[#This Row],[Date]]="","","W"&amp;WEEKNUM(raw[[#This Row],[Date]],1)),"")</f>
        <v/>
      </c>
      <c r="M353" s="29" t="str">
        <f>IFERROR(IF(raw[[#This Row],[Date]]="","",VLOOKUP(MONTH(raw[[#This Row],[Date]]),Sheet1!B:C,2,0)),"")</f>
        <v/>
      </c>
      <c r="N353" s="82">
        <f>IF(raw[[#This Row],[Date]]="",0,1)</f>
        <v>0</v>
      </c>
    </row>
    <row r="354" spans="1:14" x14ac:dyDescent="0.3">
      <c r="A354" s="18"/>
      <c r="B354" s="19"/>
      <c r="C354" s="19"/>
      <c r="D354" s="19"/>
      <c r="E354" s="19"/>
      <c r="F354" s="20"/>
      <c r="G354" s="20"/>
      <c r="H354" s="27" t="str">
        <f>IFERROR(IF(OR(raw[[#This Row],[Ending Time]]="",raw[[#This Row],[Starting Time]]=""),"",IF((raw[[#This Row],[Ending Time]]-raw[[#This Row],[Starting Time]])*24&lt;0,24+(((raw[[#This Row],[Ending Time]]-raw[[#This Row],[Starting Time]])*24)),(raw[[#This Row],[Ending Time]]-raw[[#This Row],[Starting Time]])*24)),"")</f>
        <v/>
      </c>
      <c r="I354" s="25" t="str">
        <f>IFERROR(IF(raw[[#This Row],[Date]]="","",TEXT(raw[[#This Row],[Date]],"dddd")),"")</f>
        <v/>
      </c>
      <c r="J354" s="27" t="str">
        <f>IFERROR(IF(raw[[#This Row],[Day]]="","",IF(OR(raw[[#This Row],[Day]]='Workload Calendar'!$E$4,raw[[#This Row],[Day]]='Workload Calendar'!$F$4),'Workload Calendar'!$H$4,'Workload Calendar'!$G$4)),"")</f>
        <v/>
      </c>
      <c r="K354" s="27" t="str">
        <f>IFERROR(IF(raw[[#This Row],[Required hrs]]="","",raw[[#This Row],[Total day hrs]]-SUMIF(raw[Date],raw[[#This Row],[Date]],raw[Required hrs])),"")</f>
        <v/>
      </c>
      <c r="L354" s="26" t="str">
        <f>IFERROR(IF(raw[[#This Row],[Date]]="","","W"&amp;WEEKNUM(raw[[#This Row],[Date]],1)),"")</f>
        <v/>
      </c>
      <c r="M354" s="29" t="str">
        <f>IFERROR(IF(raw[[#This Row],[Date]]="","",VLOOKUP(MONTH(raw[[#This Row],[Date]]),Sheet1!B:C,2,0)),"")</f>
        <v/>
      </c>
      <c r="N354" s="82">
        <f>IF(raw[[#This Row],[Date]]="",0,1)</f>
        <v>0</v>
      </c>
    </row>
    <row r="355" spans="1:14" x14ac:dyDescent="0.3">
      <c r="A355" s="18"/>
      <c r="B355" s="19"/>
      <c r="C355" s="19"/>
      <c r="D355" s="19"/>
      <c r="E355" s="19"/>
      <c r="F355" s="20"/>
      <c r="G355" s="20"/>
      <c r="H355" s="27" t="str">
        <f>IFERROR(IF(OR(raw[[#This Row],[Ending Time]]="",raw[[#This Row],[Starting Time]]=""),"",IF((raw[[#This Row],[Ending Time]]-raw[[#This Row],[Starting Time]])*24&lt;0,24+(((raw[[#This Row],[Ending Time]]-raw[[#This Row],[Starting Time]])*24)),(raw[[#This Row],[Ending Time]]-raw[[#This Row],[Starting Time]])*24)),"")</f>
        <v/>
      </c>
      <c r="I355" s="25" t="str">
        <f>IFERROR(IF(raw[[#This Row],[Date]]="","",TEXT(raw[[#This Row],[Date]],"dddd")),"")</f>
        <v/>
      </c>
      <c r="J355" s="27" t="str">
        <f>IFERROR(IF(raw[[#This Row],[Day]]="","",IF(OR(raw[[#This Row],[Day]]='Workload Calendar'!$E$4,raw[[#This Row],[Day]]='Workload Calendar'!$F$4),'Workload Calendar'!$H$4,'Workload Calendar'!$G$4)),"")</f>
        <v/>
      </c>
      <c r="K355" s="27" t="str">
        <f>IFERROR(IF(raw[[#This Row],[Required hrs]]="","",raw[[#This Row],[Total day hrs]]-SUMIF(raw[Date],raw[[#This Row],[Date]],raw[Required hrs])),"")</f>
        <v/>
      </c>
      <c r="L355" s="26" t="str">
        <f>IFERROR(IF(raw[[#This Row],[Date]]="","","W"&amp;WEEKNUM(raw[[#This Row],[Date]],1)),"")</f>
        <v/>
      </c>
      <c r="M355" s="29" t="str">
        <f>IFERROR(IF(raw[[#This Row],[Date]]="","",VLOOKUP(MONTH(raw[[#This Row],[Date]]),Sheet1!B:C,2,0)),"")</f>
        <v/>
      </c>
      <c r="N355" s="82">
        <f>IF(raw[[#This Row],[Date]]="",0,1)</f>
        <v>0</v>
      </c>
    </row>
    <row r="356" spans="1:14" x14ac:dyDescent="0.3">
      <c r="A356" s="18"/>
      <c r="B356" s="19"/>
      <c r="C356" s="19"/>
      <c r="D356" s="19"/>
      <c r="E356" s="19"/>
      <c r="F356" s="20"/>
      <c r="G356" s="20"/>
      <c r="H356" s="27" t="str">
        <f>IFERROR(IF(OR(raw[[#This Row],[Ending Time]]="",raw[[#This Row],[Starting Time]]=""),"",IF((raw[[#This Row],[Ending Time]]-raw[[#This Row],[Starting Time]])*24&lt;0,24+(((raw[[#This Row],[Ending Time]]-raw[[#This Row],[Starting Time]])*24)),(raw[[#This Row],[Ending Time]]-raw[[#This Row],[Starting Time]])*24)),"")</f>
        <v/>
      </c>
      <c r="I356" s="25" t="str">
        <f>IFERROR(IF(raw[[#This Row],[Date]]="","",TEXT(raw[[#This Row],[Date]],"dddd")),"")</f>
        <v/>
      </c>
      <c r="J356" s="27" t="str">
        <f>IFERROR(IF(raw[[#This Row],[Day]]="","",IF(OR(raw[[#This Row],[Day]]='Workload Calendar'!$E$4,raw[[#This Row],[Day]]='Workload Calendar'!$F$4),'Workload Calendar'!$H$4,'Workload Calendar'!$G$4)),"")</f>
        <v/>
      </c>
      <c r="K356" s="27" t="str">
        <f>IFERROR(IF(raw[[#This Row],[Required hrs]]="","",raw[[#This Row],[Total day hrs]]-SUMIF(raw[Date],raw[[#This Row],[Date]],raw[Required hrs])),"")</f>
        <v/>
      </c>
      <c r="L356" s="26" t="str">
        <f>IFERROR(IF(raw[[#This Row],[Date]]="","","W"&amp;WEEKNUM(raw[[#This Row],[Date]],1)),"")</f>
        <v/>
      </c>
      <c r="M356" s="29" t="str">
        <f>IFERROR(IF(raw[[#This Row],[Date]]="","",VLOOKUP(MONTH(raw[[#This Row],[Date]]),Sheet1!B:C,2,0)),"")</f>
        <v/>
      </c>
      <c r="N356" s="82">
        <f>IF(raw[[#This Row],[Date]]="",0,1)</f>
        <v>0</v>
      </c>
    </row>
    <row r="357" spans="1:14" x14ac:dyDescent="0.3">
      <c r="A357" s="18"/>
      <c r="B357" s="19"/>
      <c r="C357" s="19"/>
      <c r="D357" s="19"/>
      <c r="E357" s="19"/>
      <c r="F357" s="20"/>
      <c r="G357" s="20"/>
      <c r="H357" s="27" t="str">
        <f>IFERROR(IF(OR(raw[[#This Row],[Ending Time]]="",raw[[#This Row],[Starting Time]]=""),"",IF((raw[[#This Row],[Ending Time]]-raw[[#This Row],[Starting Time]])*24&lt;0,24+(((raw[[#This Row],[Ending Time]]-raw[[#This Row],[Starting Time]])*24)),(raw[[#This Row],[Ending Time]]-raw[[#This Row],[Starting Time]])*24)),"")</f>
        <v/>
      </c>
      <c r="I357" s="25" t="str">
        <f>IFERROR(IF(raw[[#This Row],[Date]]="","",TEXT(raw[[#This Row],[Date]],"dddd")),"")</f>
        <v/>
      </c>
      <c r="J357" s="27" t="str">
        <f>IFERROR(IF(raw[[#This Row],[Day]]="","",IF(OR(raw[[#This Row],[Day]]='Workload Calendar'!$E$4,raw[[#This Row],[Day]]='Workload Calendar'!$F$4),'Workload Calendar'!$H$4,'Workload Calendar'!$G$4)),"")</f>
        <v/>
      </c>
      <c r="K357" s="27" t="str">
        <f>IFERROR(IF(raw[[#This Row],[Required hrs]]="","",raw[[#This Row],[Total day hrs]]-SUMIF(raw[Date],raw[[#This Row],[Date]],raw[Required hrs])),"")</f>
        <v/>
      </c>
      <c r="L357" s="26" t="str">
        <f>IFERROR(IF(raw[[#This Row],[Date]]="","","W"&amp;WEEKNUM(raw[[#This Row],[Date]],1)),"")</f>
        <v/>
      </c>
      <c r="M357" s="29" t="str">
        <f>IFERROR(IF(raw[[#This Row],[Date]]="","",VLOOKUP(MONTH(raw[[#This Row],[Date]]),Sheet1!B:C,2,0)),"")</f>
        <v/>
      </c>
      <c r="N357" s="82">
        <f>IF(raw[[#This Row],[Date]]="",0,1)</f>
        <v>0</v>
      </c>
    </row>
    <row r="358" spans="1:14" x14ac:dyDescent="0.3">
      <c r="A358" s="18"/>
      <c r="B358" s="19"/>
      <c r="C358" s="19"/>
      <c r="D358" s="19"/>
      <c r="E358" s="19"/>
      <c r="F358" s="20"/>
      <c r="G358" s="20"/>
      <c r="H358" s="27" t="str">
        <f>IFERROR(IF(OR(raw[[#This Row],[Ending Time]]="",raw[[#This Row],[Starting Time]]=""),"",IF((raw[[#This Row],[Ending Time]]-raw[[#This Row],[Starting Time]])*24&lt;0,24+(((raw[[#This Row],[Ending Time]]-raw[[#This Row],[Starting Time]])*24)),(raw[[#This Row],[Ending Time]]-raw[[#This Row],[Starting Time]])*24)),"")</f>
        <v/>
      </c>
      <c r="I358" s="25" t="str">
        <f>IFERROR(IF(raw[[#This Row],[Date]]="","",TEXT(raw[[#This Row],[Date]],"dddd")),"")</f>
        <v/>
      </c>
      <c r="J358" s="27" t="str">
        <f>IFERROR(IF(raw[[#This Row],[Day]]="","",IF(OR(raw[[#This Row],[Day]]='Workload Calendar'!$E$4,raw[[#This Row],[Day]]='Workload Calendar'!$F$4),'Workload Calendar'!$H$4,'Workload Calendar'!$G$4)),"")</f>
        <v/>
      </c>
      <c r="K358" s="27" t="str">
        <f>IFERROR(IF(raw[[#This Row],[Required hrs]]="","",raw[[#This Row],[Total day hrs]]-SUMIF(raw[Date],raw[[#This Row],[Date]],raw[Required hrs])),"")</f>
        <v/>
      </c>
      <c r="L358" s="26" t="str">
        <f>IFERROR(IF(raw[[#This Row],[Date]]="","","W"&amp;WEEKNUM(raw[[#This Row],[Date]],1)),"")</f>
        <v/>
      </c>
      <c r="M358" s="29" t="str">
        <f>IFERROR(IF(raw[[#This Row],[Date]]="","",VLOOKUP(MONTH(raw[[#This Row],[Date]]),Sheet1!B:C,2,0)),"")</f>
        <v/>
      </c>
      <c r="N358" s="82">
        <f>IF(raw[[#This Row],[Date]]="",0,1)</f>
        <v>0</v>
      </c>
    </row>
    <row r="359" spans="1:14" x14ac:dyDescent="0.3">
      <c r="A359" s="18"/>
      <c r="B359" s="19"/>
      <c r="C359" s="19"/>
      <c r="D359" s="19"/>
      <c r="E359" s="19"/>
      <c r="F359" s="20"/>
      <c r="G359" s="20"/>
      <c r="H359" s="27" t="str">
        <f>IFERROR(IF(OR(raw[[#This Row],[Ending Time]]="",raw[[#This Row],[Starting Time]]=""),"",IF((raw[[#This Row],[Ending Time]]-raw[[#This Row],[Starting Time]])*24&lt;0,24+(((raw[[#This Row],[Ending Time]]-raw[[#This Row],[Starting Time]])*24)),(raw[[#This Row],[Ending Time]]-raw[[#This Row],[Starting Time]])*24)),"")</f>
        <v/>
      </c>
      <c r="I359" s="25" t="str">
        <f>IFERROR(IF(raw[[#This Row],[Date]]="","",TEXT(raw[[#This Row],[Date]],"dddd")),"")</f>
        <v/>
      </c>
      <c r="J359" s="27" t="str">
        <f>IFERROR(IF(raw[[#This Row],[Day]]="","",IF(OR(raw[[#This Row],[Day]]='Workload Calendar'!$E$4,raw[[#This Row],[Day]]='Workload Calendar'!$F$4),'Workload Calendar'!$H$4,'Workload Calendar'!$G$4)),"")</f>
        <v/>
      </c>
      <c r="K359" s="27" t="str">
        <f>IFERROR(IF(raw[[#This Row],[Required hrs]]="","",raw[[#This Row],[Total day hrs]]-SUMIF(raw[Date],raw[[#This Row],[Date]],raw[Required hrs])),"")</f>
        <v/>
      </c>
      <c r="L359" s="26" t="str">
        <f>IFERROR(IF(raw[[#This Row],[Date]]="","","W"&amp;WEEKNUM(raw[[#This Row],[Date]],1)),"")</f>
        <v/>
      </c>
      <c r="M359" s="29" t="str">
        <f>IFERROR(IF(raw[[#This Row],[Date]]="","",VLOOKUP(MONTH(raw[[#This Row],[Date]]),Sheet1!B:C,2,0)),"")</f>
        <v/>
      </c>
      <c r="N359" s="82">
        <f>IF(raw[[#This Row],[Date]]="",0,1)</f>
        <v>0</v>
      </c>
    </row>
    <row r="360" spans="1:14" x14ac:dyDescent="0.3">
      <c r="A360" s="18"/>
      <c r="B360" s="19"/>
      <c r="C360" s="19"/>
      <c r="D360" s="19"/>
      <c r="E360" s="19"/>
      <c r="F360" s="20"/>
      <c r="G360" s="20"/>
      <c r="H360" s="27" t="str">
        <f>IFERROR(IF(OR(raw[[#This Row],[Ending Time]]="",raw[[#This Row],[Starting Time]]=""),"",IF((raw[[#This Row],[Ending Time]]-raw[[#This Row],[Starting Time]])*24&lt;0,24+(((raw[[#This Row],[Ending Time]]-raw[[#This Row],[Starting Time]])*24)),(raw[[#This Row],[Ending Time]]-raw[[#This Row],[Starting Time]])*24)),"")</f>
        <v/>
      </c>
      <c r="I360" s="25" t="str">
        <f>IFERROR(IF(raw[[#This Row],[Date]]="","",TEXT(raw[[#This Row],[Date]],"dddd")),"")</f>
        <v/>
      </c>
      <c r="J360" s="27" t="str">
        <f>IFERROR(IF(raw[[#This Row],[Day]]="","",IF(OR(raw[[#This Row],[Day]]='Workload Calendar'!$E$4,raw[[#This Row],[Day]]='Workload Calendar'!$F$4),'Workload Calendar'!$H$4,'Workload Calendar'!$G$4)),"")</f>
        <v/>
      </c>
      <c r="K360" s="27" t="str">
        <f>IFERROR(IF(raw[[#This Row],[Required hrs]]="","",raw[[#This Row],[Total day hrs]]-SUMIF(raw[Date],raw[[#This Row],[Date]],raw[Required hrs])),"")</f>
        <v/>
      </c>
      <c r="L360" s="26" t="str">
        <f>IFERROR(IF(raw[[#This Row],[Date]]="","","W"&amp;WEEKNUM(raw[[#This Row],[Date]],1)),"")</f>
        <v/>
      </c>
      <c r="M360" s="29" t="str">
        <f>IFERROR(IF(raw[[#This Row],[Date]]="","",VLOOKUP(MONTH(raw[[#This Row],[Date]]),Sheet1!B:C,2,0)),"")</f>
        <v/>
      </c>
      <c r="N360" s="82">
        <f>IF(raw[[#This Row],[Date]]="",0,1)</f>
        <v>0</v>
      </c>
    </row>
    <row r="361" spans="1:14" x14ac:dyDescent="0.3">
      <c r="A361" s="18"/>
      <c r="B361" s="19"/>
      <c r="C361" s="19"/>
      <c r="D361" s="19"/>
      <c r="E361" s="19"/>
      <c r="F361" s="20"/>
      <c r="G361" s="20"/>
      <c r="H361" s="27" t="str">
        <f>IFERROR(IF(OR(raw[[#This Row],[Ending Time]]="",raw[[#This Row],[Starting Time]]=""),"",IF((raw[[#This Row],[Ending Time]]-raw[[#This Row],[Starting Time]])*24&lt;0,24+(((raw[[#This Row],[Ending Time]]-raw[[#This Row],[Starting Time]])*24)),(raw[[#This Row],[Ending Time]]-raw[[#This Row],[Starting Time]])*24)),"")</f>
        <v/>
      </c>
      <c r="I361" s="25" t="str">
        <f>IFERROR(IF(raw[[#This Row],[Date]]="","",TEXT(raw[[#This Row],[Date]],"dddd")),"")</f>
        <v/>
      </c>
      <c r="J361" s="27" t="str">
        <f>IFERROR(IF(raw[[#This Row],[Day]]="","",IF(OR(raw[[#This Row],[Day]]='Workload Calendar'!$E$4,raw[[#This Row],[Day]]='Workload Calendar'!$F$4),'Workload Calendar'!$H$4,'Workload Calendar'!$G$4)),"")</f>
        <v/>
      </c>
      <c r="K361" s="27" t="str">
        <f>IFERROR(IF(raw[[#This Row],[Required hrs]]="","",raw[[#This Row],[Total day hrs]]-SUMIF(raw[Date],raw[[#This Row],[Date]],raw[Required hrs])),"")</f>
        <v/>
      </c>
      <c r="L361" s="26" t="str">
        <f>IFERROR(IF(raw[[#This Row],[Date]]="","","W"&amp;WEEKNUM(raw[[#This Row],[Date]],1)),"")</f>
        <v/>
      </c>
      <c r="M361" s="29" t="str">
        <f>IFERROR(IF(raw[[#This Row],[Date]]="","",VLOOKUP(MONTH(raw[[#This Row],[Date]]),Sheet1!B:C,2,0)),"")</f>
        <v/>
      </c>
      <c r="N361" s="82">
        <f>IF(raw[[#This Row],[Date]]="",0,1)</f>
        <v>0</v>
      </c>
    </row>
    <row r="362" spans="1:14" x14ac:dyDescent="0.3">
      <c r="A362" s="18"/>
      <c r="B362" s="19"/>
      <c r="C362" s="19"/>
      <c r="D362" s="19"/>
      <c r="E362" s="19"/>
      <c r="F362" s="20"/>
      <c r="G362" s="20"/>
      <c r="H362" s="27" t="str">
        <f>IFERROR(IF(OR(raw[[#This Row],[Ending Time]]="",raw[[#This Row],[Starting Time]]=""),"",IF((raw[[#This Row],[Ending Time]]-raw[[#This Row],[Starting Time]])*24&lt;0,24+(((raw[[#This Row],[Ending Time]]-raw[[#This Row],[Starting Time]])*24)),(raw[[#This Row],[Ending Time]]-raw[[#This Row],[Starting Time]])*24)),"")</f>
        <v/>
      </c>
      <c r="I362" s="25" t="str">
        <f>IFERROR(IF(raw[[#This Row],[Date]]="","",TEXT(raw[[#This Row],[Date]],"dddd")),"")</f>
        <v/>
      </c>
      <c r="J362" s="27" t="str">
        <f>IFERROR(IF(raw[[#This Row],[Day]]="","",IF(OR(raw[[#This Row],[Day]]='Workload Calendar'!$E$4,raw[[#This Row],[Day]]='Workload Calendar'!$F$4),'Workload Calendar'!$H$4,'Workload Calendar'!$G$4)),"")</f>
        <v/>
      </c>
      <c r="K362" s="27" t="str">
        <f>IFERROR(IF(raw[[#This Row],[Required hrs]]="","",raw[[#This Row],[Total day hrs]]-SUMIF(raw[Date],raw[[#This Row],[Date]],raw[Required hrs])),"")</f>
        <v/>
      </c>
      <c r="L362" s="26" t="str">
        <f>IFERROR(IF(raw[[#This Row],[Date]]="","","W"&amp;WEEKNUM(raw[[#This Row],[Date]],1)),"")</f>
        <v/>
      </c>
      <c r="M362" s="29" t="str">
        <f>IFERROR(IF(raw[[#This Row],[Date]]="","",VLOOKUP(MONTH(raw[[#This Row],[Date]]),Sheet1!B:C,2,0)),"")</f>
        <v/>
      </c>
      <c r="N362" s="82">
        <f>IF(raw[[#This Row],[Date]]="",0,1)</f>
        <v>0</v>
      </c>
    </row>
    <row r="363" spans="1:14" x14ac:dyDescent="0.3">
      <c r="A363" s="18"/>
      <c r="B363" s="19"/>
      <c r="C363" s="19"/>
      <c r="D363" s="19"/>
      <c r="E363" s="19"/>
      <c r="F363" s="20"/>
      <c r="G363" s="20"/>
      <c r="H363" s="27" t="str">
        <f>IFERROR(IF(OR(raw[[#This Row],[Ending Time]]="",raw[[#This Row],[Starting Time]]=""),"",IF((raw[[#This Row],[Ending Time]]-raw[[#This Row],[Starting Time]])*24&lt;0,24+(((raw[[#This Row],[Ending Time]]-raw[[#This Row],[Starting Time]])*24)),(raw[[#This Row],[Ending Time]]-raw[[#This Row],[Starting Time]])*24)),"")</f>
        <v/>
      </c>
      <c r="I363" s="25" t="str">
        <f>IFERROR(IF(raw[[#This Row],[Date]]="","",TEXT(raw[[#This Row],[Date]],"dddd")),"")</f>
        <v/>
      </c>
      <c r="J363" s="27" t="str">
        <f>IFERROR(IF(raw[[#This Row],[Day]]="","",IF(OR(raw[[#This Row],[Day]]='Workload Calendar'!$E$4,raw[[#This Row],[Day]]='Workload Calendar'!$F$4),'Workload Calendar'!$H$4,'Workload Calendar'!$G$4)),"")</f>
        <v/>
      </c>
      <c r="K363" s="27" t="str">
        <f>IFERROR(IF(raw[[#This Row],[Required hrs]]="","",raw[[#This Row],[Total day hrs]]-SUMIF(raw[Date],raw[[#This Row],[Date]],raw[Required hrs])),"")</f>
        <v/>
      </c>
      <c r="L363" s="26" t="str">
        <f>IFERROR(IF(raw[[#This Row],[Date]]="","","W"&amp;WEEKNUM(raw[[#This Row],[Date]],1)),"")</f>
        <v/>
      </c>
      <c r="M363" s="29" t="str">
        <f>IFERROR(IF(raw[[#This Row],[Date]]="","",VLOOKUP(MONTH(raw[[#This Row],[Date]]),Sheet1!B:C,2,0)),"")</f>
        <v/>
      </c>
      <c r="N363" s="82">
        <f>IF(raw[[#This Row],[Date]]="",0,1)</f>
        <v>0</v>
      </c>
    </row>
    <row r="364" spans="1:14" x14ac:dyDescent="0.3">
      <c r="A364" s="18"/>
      <c r="B364" s="19"/>
      <c r="C364" s="19"/>
      <c r="D364" s="19"/>
      <c r="E364" s="19"/>
      <c r="F364" s="20"/>
      <c r="G364" s="20"/>
      <c r="H364" s="27" t="str">
        <f>IFERROR(IF(OR(raw[[#This Row],[Ending Time]]="",raw[[#This Row],[Starting Time]]=""),"",IF((raw[[#This Row],[Ending Time]]-raw[[#This Row],[Starting Time]])*24&lt;0,24+(((raw[[#This Row],[Ending Time]]-raw[[#This Row],[Starting Time]])*24)),(raw[[#This Row],[Ending Time]]-raw[[#This Row],[Starting Time]])*24)),"")</f>
        <v/>
      </c>
      <c r="I364" s="25" t="str">
        <f>IFERROR(IF(raw[[#This Row],[Date]]="","",TEXT(raw[[#This Row],[Date]],"dddd")),"")</f>
        <v/>
      </c>
      <c r="J364" s="27" t="str">
        <f>IFERROR(IF(raw[[#This Row],[Day]]="","",IF(OR(raw[[#This Row],[Day]]='Workload Calendar'!$E$4,raw[[#This Row],[Day]]='Workload Calendar'!$F$4),'Workload Calendar'!$H$4,'Workload Calendar'!$G$4)),"")</f>
        <v/>
      </c>
      <c r="K364" s="27" t="str">
        <f>IFERROR(IF(raw[[#This Row],[Required hrs]]="","",raw[[#This Row],[Total day hrs]]-SUMIF(raw[Date],raw[[#This Row],[Date]],raw[Required hrs])),"")</f>
        <v/>
      </c>
      <c r="L364" s="26" t="str">
        <f>IFERROR(IF(raw[[#This Row],[Date]]="","","W"&amp;WEEKNUM(raw[[#This Row],[Date]],1)),"")</f>
        <v/>
      </c>
      <c r="M364" s="29" t="str">
        <f>IFERROR(IF(raw[[#This Row],[Date]]="","",VLOOKUP(MONTH(raw[[#This Row],[Date]]),Sheet1!B:C,2,0)),"")</f>
        <v/>
      </c>
      <c r="N364" s="82">
        <f>IF(raw[[#This Row],[Date]]="",0,1)</f>
        <v>0</v>
      </c>
    </row>
    <row r="365" spans="1:14" x14ac:dyDescent="0.3">
      <c r="A365" s="18"/>
      <c r="B365" s="19"/>
      <c r="C365" s="19"/>
      <c r="D365" s="19"/>
      <c r="E365" s="19"/>
      <c r="F365" s="20"/>
      <c r="G365" s="20"/>
      <c r="H365" s="27" t="str">
        <f>IFERROR(IF(OR(raw[[#This Row],[Ending Time]]="",raw[[#This Row],[Starting Time]]=""),"",IF((raw[[#This Row],[Ending Time]]-raw[[#This Row],[Starting Time]])*24&lt;0,24+(((raw[[#This Row],[Ending Time]]-raw[[#This Row],[Starting Time]])*24)),(raw[[#This Row],[Ending Time]]-raw[[#This Row],[Starting Time]])*24)),"")</f>
        <v/>
      </c>
      <c r="I365" s="25" t="str">
        <f>IFERROR(IF(raw[[#This Row],[Date]]="","",TEXT(raw[[#This Row],[Date]],"dddd")),"")</f>
        <v/>
      </c>
      <c r="J365" s="27" t="str">
        <f>IFERROR(IF(raw[[#This Row],[Day]]="","",IF(OR(raw[[#This Row],[Day]]='Workload Calendar'!$E$4,raw[[#This Row],[Day]]='Workload Calendar'!$F$4),'Workload Calendar'!$H$4,'Workload Calendar'!$G$4)),"")</f>
        <v/>
      </c>
      <c r="K365" s="27" t="str">
        <f>IFERROR(IF(raw[[#This Row],[Required hrs]]="","",raw[[#This Row],[Total day hrs]]-SUMIF(raw[Date],raw[[#This Row],[Date]],raw[Required hrs])),"")</f>
        <v/>
      </c>
      <c r="L365" s="26" t="str">
        <f>IFERROR(IF(raw[[#This Row],[Date]]="","","W"&amp;WEEKNUM(raw[[#This Row],[Date]],1)),"")</f>
        <v/>
      </c>
      <c r="M365" s="29" t="str">
        <f>IFERROR(IF(raw[[#This Row],[Date]]="","",VLOOKUP(MONTH(raw[[#This Row],[Date]]),Sheet1!B:C,2,0)),"")</f>
        <v/>
      </c>
      <c r="N365" s="82">
        <f>IF(raw[[#This Row],[Date]]="",0,1)</f>
        <v>0</v>
      </c>
    </row>
    <row r="366" spans="1:14" x14ac:dyDescent="0.3">
      <c r="A366" s="18"/>
      <c r="B366" s="19"/>
      <c r="C366" s="19"/>
      <c r="D366" s="19"/>
      <c r="E366" s="19"/>
      <c r="F366" s="20"/>
      <c r="G366" s="20"/>
      <c r="H366" s="27" t="str">
        <f>IFERROR(IF(OR(raw[[#This Row],[Ending Time]]="",raw[[#This Row],[Starting Time]]=""),"",IF((raw[[#This Row],[Ending Time]]-raw[[#This Row],[Starting Time]])*24&lt;0,24+(((raw[[#This Row],[Ending Time]]-raw[[#This Row],[Starting Time]])*24)),(raw[[#This Row],[Ending Time]]-raw[[#This Row],[Starting Time]])*24)),"")</f>
        <v/>
      </c>
      <c r="I366" s="25" t="str">
        <f>IFERROR(IF(raw[[#This Row],[Date]]="","",TEXT(raw[[#This Row],[Date]],"dddd")),"")</f>
        <v/>
      </c>
      <c r="J366" s="27" t="str">
        <f>IFERROR(IF(raw[[#This Row],[Day]]="","",IF(OR(raw[[#This Row],[Day]]='Workload Calendar'!$E$4,raw[[#This Row],[Day]]='Workload Calendar'!$F$4),'Workload Calendar'!$H$4,'Workload Calendar'!$G$4)),"")</f>
        <v/>
      </c>
      <c r="K366" s="27" t="str">
        <f>IFERROR(IF(raw[[#This Row],[Required hrs]]="","",raw[[#This Row],[Total day hrs]]-SUMIF(raw[Date],raw[[#This Row],[Date]],raw[Required hrs])),"")</f>
        <v/>
      </c>
      <c r="L366" s="26" t="str">
        <f>IFERROR(IF(raw[[#This Row],[Date]]="","","W"&amp;WEEKNUM(raw[[#This Row],[Date]],1)),"")</f>
        <v/>
      </c>
      <c r="M366" s="29" t="str">
        <f>IFERROR(IF(raw[[#This Row],[Date]]="","",VLOOKUP(MONTH(raw[[#This Row],[Date]]),Sheet1!B:C,2,0)),"")</f>
        <v/>
      </c>
      <c r="N366" s="82">
        <f>IF(raw[[#This Row],[Date]]="",0,1)</f>
        <v>0</v>
      </c>
    </row>
    <row r="367" spans="1:14" x14ac:dyDescent="0.3">
      <c r="A367" s="18"/>
      <c r="B367" s="19"/>
      <c r="C367" s="19"/>
      <c r="D367" s="19"/>
      <c r="E367" s="19"/>
      <c r="F367" s="20"/>
      <c r="G367" s="20"/>
      <c r="H367" s="27" t="str">
        <f>IFERROR(IF(OR(raw[[#This Row],[Ending Time]]="",raw[[#This Row],[Starting Time]]=""),"",IF((raw[[#This Row],[Ending Time]]-raw[[#This Row],[Starting Time]])*24&lt;0,24+(((raw[[#This Row],[Ending Time]]-raw[[#This Row],[Starting Time]])*24)),(raw[[#This Row],[Ending Time]]-raw[[#This Row],[Starting Time]])*24)),"")</f>
        <v/>
      </c>
      <c r="I367" s="25" t="str">
        <f>IFERROR(IF(raw[[#This Row],[Date]]="","",TEXT(raw[[#This Row],[Date]],"dddd")),"")</f>
        <v/>
      </c>
      <c r="J367" s="27" t="str">
        <f>IFERROR(IF(raw[[#This Row],[Day]]="","",IF(OR(raw[[#This Row],[Day]]='Workload Calendar'!$E$4,raw[[#This Row],[Day]]='Workload Calendar'!$F$4),'Workload Calendar'!$H$4,'Workload Calendar'!$G$4)),"")</f>
        <v/>
      </c>
      <c r="K367" s="27" t="str">
        <f>IFERROR(IF(raw[[#This Row],[Required hrs]]="","",raw[[#This Row],[Total day hrs]]-SUMIF(raw[Date],raw[[#This Row],[Date]],raw[Required hrs])),"")</f>
        <v/>
      </c>
      <c r="L367" s="26" t="str">
        <f>IFERROR(IF(raw[[#This Row],[Date]]="","","W"&amp;WEEKNUM(raw[[#This Row],[Date]],1)),"")</f>
        <v/>
      </c>
      <c r="M367" s="29" t="str">
        <f>IFERROR(IF(raw[[#This Row],[Date]]="","",VLOOKUP(MONTH(raw[[#This Row],[Date]]),Sheet1!B:C,2,0)),"")</f>
        <v/>
      </c>
      <c r="N367" s="82">
        <f>IF(raw[[#This Row],[Date]]="",0,1)</f>
        <v>0</v>
      </c>
    </row>
    <row r="368" spans="1:14" x14ac:dyDescent="0.3">
      <c r="A368" s="18"/>
      <c r="B368" s="19"/>
      <c r="C368" s="19"/>
      <c r="D368" s="19"/>
      <c r="E368" s="19"/>
      <c r="F368" s="20"/>
      <c r="G368" s="20"/>
      <c r="H368" s="27" t="str">
        <f>IFERROR(IF(OR(raw[[#This Row],[Ending Time]]="",raw[[#This Row],[Starting Time]]=""),"",IF((raw[[#This Row],[Ending Time]]-raw[[#This Row],[Starting Time]])*24&lt;0,24+(((raw[[#This Row],[Ending Time]]-raw[[#This Row],[Starting Time]])*24)),(raw[[#This Row],[Ending Time]]-raw[[#This Row],[Starting Time]])*24)),"")</f>
        <v/>
      </c>
      <c r="I368" s="25" t="str">
        <f>IFERROR(IF(raw[[#This Row],[Date]]="","",TEXT(raw[[#This Row],[Date]],"dddd")),"")</f>
        <v/>
      </c>
      <c r="J368" s="27" t="str">
        <f>IFERROR(IF(raw[[#This Row],[Day]]="","",IF(OR(raw[[#This Row],[Day]]='Workload Calendar'!$E$4,raw[[#This Row],[Day]]='Workload Calendar'!$F$4),'Workload Calendar'!$H$4,'Workload Calendar'!$G$4)),"")</f>
        <v/>
      </c>
      <c r="K368" s="27" t="str">
        <f>IFERROR(IF(raw[[#This Row],[Required hrs]]="","",raw[[#This Row],[Total day hrs]]-SUMIF(raw[Date],raw[[#This Row],[Date]],raw[Required hrs])),"")</f>
        <v/>
      </c>
      <c r="L368" s="26" t="str">
        <f>IFERROR(IF(raw[[#This Row],[Date]]="","","W"&amp;WEEKNUM(raw[[#This Row],[Date]],1)),"")</f>
        <v/>
      </c>
      <c r="M368" s="29" t="str">
        <f>IFERROR(IF(raw[[#This Row],[Date]]="","",VLOOKUP(MONTH(raw[[#This Row],[Date]]),Sheet1!B:C,2,0)),"")</f>
        <v/>
      </c>
      <c r="N368" s="82">
        <f>IF(raw[[#This Row],[Date]]="",0,1)</f>
        <v>0</v>
      </c>
    </row>
    <row r="369" spans="1:14" x14ac:dyDescent="0.3">
      <c r="A369" s="18"/>
      <c r="B369" s="19"/>
      <c r="C369" s="19"/>
      <c r="D369" s="19"/>
      <c r="E369" s="19"/>
      <c r="F369" s="20"/>
      <c r="G369" s="20"/>
      <c r="H369" s="27" t="str">
        <f>IFERROR(IF(OR(raw[[#This Row],[Ending Time]]="",raw[[#This Row],[Starting Time]]=""),"",IF((raw[[#This Row],[Ending Time]]-raw[[#This Row],[Starting Time]])*24&lt;0,24+(((raw[[#This Row],[Ending Time]]-raw[[#This Row],[Starting Time]])*24)),(raw[[#This Row],[Ending Time]]-raw[[#This Row],[Starting Time]])*24)),"")</f>
        <v/>
      </c>
      <c r="I369" s="25" t="str">
        <f>IFERROR(IF(raw[[#This Row],[Date]]="","",TEXT(raw[[#This Row],[Date]],"dddd")),"")</f>
        <v/>
      </c>
      <c r="J369" s="27" t="str">
        <f>IFERROR(IF(raw[[#This Row],[Day]]="","",IF(OR(raw[[#This Row],[Day]]='Workload Calendar'!$E$4,raw[[#This Row],[Day]]='Workload Calendar'!$F$4),'Workload Calendar'!$H$4,'Workload Calendar'!$G$4)),"")</f>
        <v/>
      </c>
      <c r="K369" s="27" t="str">
        <f>IFERROR(IF(raw[[#This Row],[Required hrs]]="","",raw[[#This Row],[Total day hrs]]-SUMIF(raw[Date],raw[[#This Row],[Date]],raw[Required hrs])),"")</f>
        <v/>
      </c>
      <c r="L369" s="26" t="str">
        <f>IFERROR(IF(raw[[#This Row],[Date]]="","","W"&amp;WEEKNUM(raw[[#This Row],[Date]],1)),"")</f>
        <v/>
      </c>
      <c r="M369" s="29" t="str">
        <f>IFERROR(IF(raw[[#This Row],[Date]]="","",VLOOKUP(MONTH(raw[[#This Row],[Date]]),Sheet1!B:C,2,0)),"")</f>
        <v/>
      </c>
      <c r="N369" s="82">
        <f>IF(raw[[#This Row],[Date]]="",0,1)</f>
        <v>0</v>
      </c>
    </row>
    <row r="370" spans="1:14" x14ac:dyDescent="0.3">
      <c r="A370" s="18"/>
      <c r="B370" s="19"/>
      <c r="C370" s="19"/>
      <c r="D370" s="19"/>
      <c r="E370" s="19"/>
      <c r="F370" s="20"/>
      <c r="G370" s="20"/>
      <c r="H370" s="27" t="str">
        <f>IFERROR(IF(OR(raw[[#This Row],[Ending Time]]="",raw[[#This Row],[Starting Time]]=""),"",IF((raw[[#This Row],[Ending Time]]-raw[[#This Row],[Starting Time]])*24&lt;0,24+(((raw[[#This Row],[Ending Time]]-raw[[#This Row],[Starting Time]])*24)),(raw[[#This Row],[Ending Time]]-raw[[#This Row],[Starting Time]])*24)),"")</f>
        <v/>
      </c>
      <c r="I370" s="25" t="str">
        <f>IFERROR(IF(raw[[#This Row],[Date]]="","",TEXT(raw[[#This Row],[Date]],"dddd")),"")</f>
        <v/>
      </c>
      <c r="J370" s="27" t="str">
        <f>IFERROR(IF(raw[[#This Row],[Day]]="","",IF(OR(raw[[#This Row],[Day]]='Workload Calendar'!$E$4,raw[[#This Row],[Day]]='Workload Calendar'!$F$4),'Workload Calendar'!$H$4,'Workload Calendar'!$G$4)),"")</f>
        <v/>
      </c>
      <c r="K370" s="27" t="str">
        <f>IFERROR(IF(raw[[#This Row],[Required hrs]]="","",raw[[#This Row],[Total day hrs]]-SUMIF(raw[Date],raw[[#This Row],[Date]],raw[Required hrs])),"")</f>
        <v/>
      </c>
      <c r="L370" s="26" t="str">
        <f>IFERROR(IF(raw[[#This Row],[Date]]="","","W"&amp;WEEKNUM(raw[[#This Row],[Date]],1)),"")</f>
        <v/>
      </c>
      <c r="M370" s="29" t="str">
        <f>IFERROR(IF(raw[[#This Row],[Date]]="","",VLOOKUP(MONTH(raw[[#This Row],[Date]]),Sheet1!B:C,2,0)),"")</f>
        <v/>
      </c>
      <c r="N370" s="82">
        <f>IF(raw[[#This Row],[Date]]="",0,1)</f>
        <v>0</v>
      </c>
    </row>
    <row r="371" spans="1:14" x14ac:dyDescent="0.3">
      <c r="A371" s="18"/>
      <c r="B371" s="19"/>
      <c r="C371" s="19"/>
      <c r="D371" s="19"/>
      <c r="E371" s="19"/>
      <c r="F371" s="20"/>
      <c r="G371" s="20"/>
      <c r="H371" s="27" t="str">
        <f>IFERROR(IF(OR(raw[[#This Row],[Ending Time]]="",raw[[#This Row],[Starting Time]]=""),"",IF((raw[[#This Row],[Ending Time]]-raw[[#This Row],[Starting Time]])*24&lt;0,24+(((raw[[#This Row],[Ending Time]]-raw[[#This Row],[Starting Time]])*24)),(raw[[#This Row],[Ending Time]]-raw[[#This Row],[Starting Time]])*24)),"")</f>
        <v/>
      </c>
      <c r="I371" s="25" t="str">
        <f>IFERROR(IF(raw[[#This Row],[Date]]="","",TEXT(raw[[#This Row],[Date]],"dddd")),"")</f>
        <v/>
      </c>
      <c r="J371" s="27" t="str">
        <f>IFERROR(IF(raw[[#This Row],[Day]]="","",IF(OR(raw[[#This Row],[Day]]='Workload Calendar'!$E$4,raw[[#This Row],[Day]]='Workload Calendar'!$F$4),'Workload Calendar'!$H$4,'Workload Calendar'!$G$4)),"")</f>
        <v/>
      </c>
      <c r="K371" s="27" t="str">
        <f>IFERROR(IF(raw[[#This Row],[Required hrs]]="","",raw[[#This Row],[Total day hrs]]-SUMIF(raw[Date],raw[[#This Row],[Date]],raw[Required hrs])),"")</f>
        <v/>
      </c>
      <c r="L371" s="26" t="str">
        <f>IFERROR(IF(raw[[#This Row],[Date]]="","","W"&amp;WEEKNUM(raw[[#This Row],[Date]],1)),"")</f>
        <v/>
      </c>
      <c r="M371" s="29" t="str">
        <f>IFERROR(IF(raw[[#This Row],[Date]]="","",VLOOKUP(MONTH(raw[[#This Row],[Date]]),Sheet1!B:C,2,0)),"")</f>
        <v/>
      </c>
      <c r="N371" s="82">
        <f>IF(raw[[#This Row],[Date]]="",0,1)</f>
        <v>0</v>
      </c>
    </row>
    <row r="372" spans="1:14" x14ac:dyDescent="0.3">
      <c r="A372" s="18"/>
      <c r="B372" s="19"/>
      <c r="C372" s="19"/>
      <c r="D372" s="19"/>
      <c r="E372" s="19"/>
      <c r="F372" s="20"/>
      <c r="G372" s="20"/>
      <c r="H372" s="27" t="str">
        <f>IFERROR(IF(OR(raw[[#This Row],[Ending Time]]="",raw[[#This Row],[Starting Time]]=""),"",IF((raw[[#This Row],[Ending Time]]-raw[[#This Row],[Starting Time]])*24&lt;0,24+(((raw[[#This Row],[Ending Time]]-raw[[#This Row],[Starting Time]])*24)),(raw[[#This Row],[Ending Time]]-raw[[#This Row],[Starting Time]])*24)),"")</f>
        <v/>
      </c>
      <c r="I372" s="25" t="str">
        <f>IFERROR(IF(raw[[#This Row],[Date]]="","",TEXT(raw[[#This Row],[Date]],"dddd")),"")</f>
        <v/>
      </c>
      <c r="J372" s="27" t="str">
        <f>IFERROR(IF(raw[[#This Row],[Day]]="","",IF(OR(raw[[#This Row],[Day]]='Workload Calendar'!$E$4,raw[[#This Row],[Day]]='Workload Calendar'!$F$4),'Workload Calendar'!$H$4,'Workload Calendar'!$G$4)),"")</f>
        <v/>
      </c>
      <c r="K372" s="27" t="str">
        <f>IFERROR(IF(raw[[#This Row],[Required hrs]]="","",raw[[#This Row],[Total day hrs]]-SUMIF(raw[Date],raw[[#This Row],[Date]],raw[Required hrs])),"")</f>
        <v/>
      </c>
      <c r="L372" s="26" t="str">
        <f>IFERROR(IF(raw[[#This Row],[Date]]="","","W"&amp;WEEKNUM(raw[[#This Row],[Date]],1)),"")</f>
        <v/>
      </c>
      <c r="M372" s="29" t="str">
        <f>IFERROR(IF(raw[[#This Row],[Date]]="","",VLOOKUP(MONTH(raw[[#This Row],[Date]]),Sheet1!B:C,2,0)),"")</f>
        <v/>
      </c>
      <c r="N372" s="82">
        <f>IF(raw[[#This Row],[Date]]="",0,1)</f>
        <v>0</v>
      </c>
    </row>
    <row r="373" spans="1:14" x14ac:dyDescent="0.3">
      <c r="A373" s="18"/>
      <c r="B373" s="19"/>
      <c r="C373" s="19"/>
      <c r="D373" s="19"/>
      <c r="E373" s="19"/>
      <c r="F373" s="20"/>
      <c r="G373" s="20"/>
      <c r="H373" s="27" t="str">
        <f>IFERROR(IF(OR(raw[[#This Row],[Ending Time]]="",raw[[#This Row],[Starting Time]]=""),"",IF((raw[[#This Row],[Ending Time]]-raw[[#This Row],[Starting Time]])*24&lt;0,24+(((raw[[#This Row],[Ending Time]]-raw[[#This Row],[Starting Time]])*24)),(raw[[#This Row],[Ending Time]]-raw[[#This Row],[Starting Time]])*24)),"")</f>
        <v/>
      </c>
      <c r="I373" s="25" t="str">
        <f>IFERROR(IF(raw[[#This Row],[Date]]="","",TEXT(raw[[#This Row],[Date]],"dddd")),"")</f>
        <v/>
      </c>
      <c r="J373" s="27" t="str">
        <f>IFERROR(IF(raw[[#This Row],[Day]]="","",IF(OR(raw[[#This Row],[Day]]='Workload Calendar'!$E$4,raw[[#This Row],[Day]]='Workload Calendar'!$F$4),'Workload Calendar'!$H$4,'Workload Calendar'!$G$4)),"")</f>
        <v/>
      </c>
      <c r="K373" s="27" t="str">
        <f>IFERROR(IF(raw[[#This Row],[Required hrs]]="","",raw[[#This Row],[Total day hrs]]-SUMIF(raw[Date],raw[[#This Row],[Date]],raw[Required hrs])),"")</f>
        <v/>
      </c>
      <c r="L373" s="26" t="str">
        <f>IFERROR(IF(raw[[#This Row],[Date]]="","","W"&amp;WEEKNUM(raw[[#This Row],[Date]],1)),"")</f>
        <v/>
      </c>
      <c r="M373" s="29" t="str">
        <f>IFERROR(IF(raw[[#This Row],[Date]]="","",VLOOKUP(MONTH(raw[[#This Row],[Date]]),Sheet1!B:C,2,0)),"")</f>
        <v/>
      </c>
      <c r="N373" s="82">
        <f>IF(raw[[#This Row],[Date]]="",0,1)</f>
        <v>0</v>
      </c>
    </row>
    <row r="374" spans="1:14" x14ac:dyDescent="0.3">
      <c r="A374" s="18"/>
      <c r="B374" s="19"/>
      <c r="C374" s="19"/>
      <c r="D374" s="19"/>
      <c r="E374" s="19"/>
      <c r="F374" s="20"/>
      <c r="G374" s="20"/>
      <c r="H374" s="27" t="str">
        <f>IFERROR(IF(OR(raw[[#This Row],[Ending Time]]="",raw[[#This Row],[Starting Time]]=""),"",IF((raw[[#This Row],[Ending Time]]-raw[[#This Row],[Starting Time]])*24&lt;0,24+(((raw[[#This Row],[Ending Time]]-raw[[#This Row],[Starting Time]])*24)),(raw[[#This Row],[Ending Time]]-raw[[#This Row],[Starting Time]])*24)),"")</f>
        <v/>
      </c>
      <c r="I374" s="25" t="str">
        <f>IFERROR(IF(raw[[#This Row],[Date]]="","",TEXT(raw[[#This Row],[Date]],"dddd")),"")</f>
        <v/>
      </c>
      <c r="J374" s="27" t="str">
        <f>IFERROR(IF(raw[[#This Row],[Day]]="","",IF(OR(raw[[#This Row],[Day]]='Workload Calendar'!$E$4,raw[[#This Row],[Day]]='Workload Calendar'!$F$4),'Workload Calendar'!$H$4,'Workload Calendar'!$G$4)),"")</f>
        <v/>
      </c>
      <c r="K374" s="27" t="str">
        <f>IFERROR(IF(raw[[#This Row],[Required hrs]]="","",raw[[#This Row],[Total day hrs]]-SUMIF(raw[Date],raw[[#This Row],[Date]],raw[Required hrs])),"")</f>
        <v/>
      </c>
      <c r="L374" s="26" t="str">
        <f>IFERROR(IF(raw[[#This Row],[Date]]="","","W"&amp;WEEKNUM(raw[[#This Row],[Date]],1)),"")</f>
        <v/>
      </c>
      <c r="M374" s="29" t="str">
        <f>IFERROR(IF(raw[[#This Row],[Date]]="","",VLOOKUP(MONTH(raw[[#This Row],[Date]]),Sheet1!B:C,2,0)),"")</f>
        <v/>
      </c>
      <c r="N374" s="82">
        <f>IF(raw[[#This Row],[Date]]="",0,1)</f>
        <v>0</v>
      </c>
    </row>
    <row r="375" spans="1:14" x14ac:dyDescent="0.3">
      <c r="A375" s="18"/>
      <c r="B375" s="19"/>
      <c r="C375" s="19"/>
      <c r="D375" s="19"/>
      <c r="E375" s="19"/>
      <c r="F375" s="20"/>
      <c r="G375" s="20"/>
      <c r="H375" s="27" t="str">
        <f>IFERROR(IF(OR(raw[[#This Row],[Ending Time]]="",raw[[#This Row],[Starting Time]]=""),"",IF((raw[[#This Row],[Ending Time]]-raw[[#This Row],[Starting Time]])*24&lt;0,24+(((raw[[#This Row],[Ending Time]]-raw[[#This Row],[Starting Time]])*24)),(raw[[#This Row],[Ending Time]]-raw[[#This Row],[Starting Time]])*24)),"")</f>
        <v/>
      </c>
      <c r="I375" s="25" t="str">
        <f>IFERROR(IF(raw[[#This Row],[Date]]="","",TEXT(raw[[#This Row],[Date]],"dddd")),"")</f>
        <v/>
      </c>
      <c r="J375" s="27" t="str">
        <f>IFERROR(IF(raw[[#This Row],[Day]]="","",IF(OR(raw[[#This Row],[Day]]='Workload Calendar'!$E$4,raw[[#This Row],[Day]]='Workload Calendar'!$F$4),'Workload Calendar'!$H$4,'Workload Calendar'!$G$4)),"")</f>
        <v/>
      </c>
      <c r="K375" s="27" t="str">
        <f>IFERROR(IF(raw[[#This Row],[Required hrs]]="","",raw[[#This Row],[Total day hrs]]-SUMIF(raw[Date],raw[[#This Row],[Date]],raw[Required hrs])),"")</f>
        <v/>
      </c>
      <c r="L375" s="26" t="str">
        <f>IFERROR(IF(raw[[#This Row],[Date]]="","","W"&amp;WEEKNUM(raw[[#This Row],[Date]],1)),"")</f>
        <v/>
      </c>
      <c r="M375" s="29" t="str">
        <f>IFERROR(IF(raw[[#This Row],[Date]]="","",VLOOKUP(MONTH(raw[[#This Row],[Date]]),Sheet1!B:C,2,0)),"")</f>
        <v/>
      </c>
      <c r="N375" s="82">
        <f>IF(raw[[#This Row],[Date]]="",0,1)</f>
        <v>0</v>
      </c>
    </row>
    <row r="376" spans="1:14" x14ac:dyDescent="0.3">
      <c r="A376" s="18"/>
      <c r="B376" s="19"/>
      <c r="C376" s="19"/>
      <c r="D376" s="19"/>
      <c r="E376" s="19"/>
      <c r="F376" s="20"/>
      <c r="G376" s="20"/>
      <c r="H376" s="27" t="str">
        <f>IFERROR(IF(OR(raw[[#This Row],[Ending Time]]="",raw[[#This Row],[Starting Time]]=""),"",IF((raw[[#This Row],[Ending Time]]-raw[[#This Row],[Starting Time]])*24&lt;0,24+(((raw[[#This Row],[Ending Time]]-raw[[#This Row],[Starting Time]])*24)),(raw[[#This Row],[Ending Time]]-raw[[#This Row],[Starting Time]])*24)),"")</f>
        <v/>
      </c>
      <c r="I376" s="25" t="str">
        <f>IFERROR(IF(raw[[#This Row],[Date]]="","",TEXT(raw[[#This Row],[Date]],"dddd")),"")</f>
        <v/>
      </c>
      <c r="J376" s="27" t="str">
        <f>IFERROR(IF(raw[[#This Row],[Day]]="","",IF(OR(raw[[#This Row],[Day]]='Workload Calendar'!$E$4,raw[[#This Row],[Day]]='Workload Calendar'!$F$4),'Workload Calendar'!$H$4,'Workload Calendar'!$G$4)),"")</f>
        <v/>
      </c>
      <c r="K376" s="27" t="str">
        <f>IFERROR(IF(raw[[#This Row],[Required hrs]]="","",raw[[#This Row],[Total day hrs]]-SUMIF(raw[Date],raw[[#This Row],[Date]],raw[Required hrs])),"")</f>
        <v/>
      </c>
      <c r="L376" s="26" t="str">
        <f>IFERROR(IF(raw[[#This Row],[Date]]="","","W"&amp;WEEKNUM(raw[[#This Row],[Date]],1)),"")</f>
        <v/>
      </c>
      <c r="M376" s="29" t="str">
        <f>IFERROR(IF(raw[[#This Row],[Date]]="","",VLOOKUP(MONTH(raw[[#This Row],[Date]]),Sheet1!B:C,2,0)),"")</f>
        <v/>
      </c>
      <c r="N376" s="82">
        <f>IF(raw[[#This Row],[Date]]="",0,1)</f>
        <v>0</v>
      </c>
    </row>
    <row r="377" spans="1:14" x14ac:dyDescent="0.3">
      <c r="A377" s="18"/>
      <c r="B377" s="19"/>
      <c r="C377" s="19"/>
      <c r="D377" s="19"/>
      <c r="E377" s="19"/>
      <c r="F377" s="20"/>
      <c r="G377" s="20"/>
      <c r="H377" s="27" t="str">
        <f>IFERROR(IF(OR(raw[[#This Row],[Ending Time]]="",raw[[#This Row],[Starting Time]]=""),"",IF((raw[[#This Row],[Ending Time]]-raw[[#This Row],[Starting Time]])*24&lt;0,24+(((raw[[#This Row],[Ending Time]]-raw[[#This Row],[Starting Time]])*24)),(raw[[#This Row],[Ending Time]]-raw[[#This Row],[Starting Time]])*24)),"")</f>
        <v/>
      </c>
      <c r="I377" s="25" t="str">
        <f>IFERROR(IF(raw[[#This Row],[Date]]="","",TEXT(raw[[#This Row],[Date]],"dddd")),"")</f>
        <v/>
      </c>
      <c r="J377" s="27" t="str">
        <f>IFERROR(IF(raw[[#This Row],[Day]]="","",IF(OR(raw[[#This Row],[Day]]='Workload Calendar'!$E$4,raw[[#This Row],[Day]]='Workload Calendar'!$F$4),'Workload Calendar'!$H$4,'Workload Calendar'!$G$4)),"")</f>
        <v/>
      </c>
      <c r="K377" s="27" t="str">
        <f>IFERROR(IF(raw[[#This Row],[Required hrs]]="","",raw[[#This Row],[Total day hrs]]-SUMIF(raw[Date],raw[[#This Row],[Date]],raw[Required hrs])),"")</f>
        <v/>
      </c>
      <c r="L377" s="26" t="str">
        <f>IFERROR(IF(raw[[#This Row],[Date]]="","","W"&amp;WEEKNUM(raw[[#This Row],[Date]],1)),"")</f>
        <v/>
      </c>
      <c r="M377" s="29" t="str">
        <f>IFERROR(IF(raw[[#This Row],[Date]]="","",VLOOKUP(MONTH(raw[[#This Row],[Date]]),Sheet1!B:C,2,0)),"")</f>
        <v/>
      </c>
      <c r="N377" s="82">
        <f>IF(raw[[#This Row],[Date]]="",0,1)</f>
        <v>0</v>
      </c>
    </row>
    <row r="378" spans="1:14" x14ac:dyDescent="0.3">
      <c r="A378" s="18"/>
      <c r="B378" s="19"/>
      <c r="C378" s="19"/>
      <c r="D378" s="19"/>
      <c r="E378" s="19"/>
      <c r="F378" s="20"/>
      <c r="G378" s="20"/>
      <c r="H378" s="27" t="str">
        <f>IFERROR(IF(OR(raw[[#This Row],[Ending Time]]="",raw[[#This Row],[Starting Time]]=""),"",IF((raw[[#This Row],[Ending Time]]-raw[[#This Row],[Starting Time]])*24&lt;0,24+(((raw[[#This Row],[Ending Time]]-raw[[#This Row],[Starting Time]])*24)),(raw[[#This Row],[Ending Time]]-raw[[#This Row],[Starting Time]])*24)),"")</f>
        <v/>
      </c>
      <c r="I378" s="25" t="str">
        <f>IFERROR(IF(raw[[#This Row],[Date]]="","",TEXT(raw[[#This Row],[Date]],"dddd")),"")</f>
        <v/>
      </c>
      <c r="J378" s="27" t="str">
        <f>IFERROR(IF(raw[[#This Row],[Day]]="","",IF(OR(raw[[#This Row],[Day]]='Workload Calendar'!$E$4,raw[[#This Row],[Day]]='Workload Calendar'!$F$4),'Workload Calendar'!$H$4,'Workload Calendar'!$G$4)),"")</f>
        <v/>
      </c>
      <c r="K378" s="27" t="str">
        <f>IFERROR(IF(raw[[#This Row],[Required hrs]]="","",raw[[#This Row],[Total day hrs]]-SUMIF(raw[Date],raw[[#This Row],[Date]],raw[Required hrs])),"")</f>
        <v/>
      </c>
      <c r="L378" s="26" t="str">
        <f>IFERROR(IF(raw[[#This Row],[Date]]="","","W"&amp;WEEKNUM(raw[[#This Row],[Date]],1)),"")</f>
        <v/>
      </c>
      <c r="M378" s="29" t="str">
        <f>IFERROR(IF(raw[[#This Row],[Date]]="","",VLOOKUP(MONTH(raw[[#This Row],[Date]]),Sheet1!B:C,2,0)),"")</f>
        <v/>
      </c>
      <c r="N378" s="82">
        <f>IF(raw[[#This Row],[Date]]="",0,1)</f>
        <v>0</v>
      </c>
    </row>
    <row r="379" spans="1:14" x14ac:dyDescent="0.3">
      <c r="A379" s="18"/>
      <c r="B379" s="19"/>
      <c r="C379" s="19"/>
      <c r="D379" s="19"/>
      <c r="E379" s="19"/>
      <c r="F379" s="20"/>
      <c r="G379" s="20"/>
      <c r="H379" s="27" t="str">
        <f>IFERROR(IF(OR(raw[[#This Row],[Ending Time]]="",raw[[#This Row],[Starting Time]]=""),"",IF((raw[[#This Row],[Ending Time]]-raw[[#This Row],[Starting Time]])*24&lt;0,24+(((raw[[#This Row],[Ending Time]]-raw[[#This Row],[Starting Time]])*24)),(raw[[#This Row],[Ending Time]]-raw[[#This Row],[Starting Time]])*24)),"")</f>
        <v/>
      </c>
      <c r="I379" s="25" t="str">
        <f>IFERROR(IF(raw[[#This Row],[Date]]="","",TEXT(raw[[#This Row],[Date]],"dddd")),"")</f>
        <v/>
      </c>
      <c r="J379" s="27" t="str">
        <f>IFERROR(IF(raw[[#This Row],[Day]]="","",IF(OR(raw[[#This Row],[Day]]='Workload Calendar'!$E$4,raw[[#This Row],[Day]]='Workload Calendar'!$F$4),'Workload Calendar'!$H$4,'Workload Calendar'!$G$4)),"")</f>
        <v/>
      </c>
      <c r="K379" s="27" t="str">
        <f>IFERROR(IF(raw[[#This Row],[Required hrs]]="","",raw[[#This Row],[Total day hrs]]-SUMIF(raw[Date],raw[[#This Row],[Date]],raw[Required hrs])),"")</f>
        <v/>
      </c>
      <c r="L379" s="26" t="str">
        <f>IFERROR(IF(raw[[#This Row],[Date]]="","","W"&amp;WEEKNUM(raw[[#This Row],[Date]],1)),"")</f>
        <v/>
      </c>
      <c r="M379" s="29" t="str">
        <f>IFERROR(IF(raw[[#This Row],[Date]]="","",VLOOKUP(MONTH(raw[[#This Row],[Date]]),Sheet1!B:C,2,0)),"")</f>
        <v/>
      </c>
      <c r="N379" s="82">
        <f>IF(raw[[#This Row],[Date]]="",0,1)</f>
        <v>0</v>
      </c>
    </row>
    <row r="380" spans="1:14" x14ac:dyDescent="0.3">
      <c r="A380" s="18"/>
      <c r="B380" s="19"/>
      <c r="C380" s="19"/>
      <c r="D380" s="19"/>
      <c r="E380" s="19"/>
      <c r="F380" s="20"/>
      <c r="G380" s="20"/>
      <c r="H380" s="27" t="str">
        <f>IFERROR(IF(OR(raw[[#This Row],[Ending Time]]="",raw[[#This Row],[Starting Time]]=""),"",IF((raw[[#This Row],[Ending Time]]-raw[[#This Row],[Starting Time]])*24&lt;0,24+(((raw[[#This Row],[Ending Time]]-raw[[#This Row],[Starting Time]])*24)),(raw[[#This Row],[Ending Time]]-raw[[#This Row],[Starting Time]])*24)),"")</f>
        <v/>
      </c>
      <c r="I380" s="25" t="str">
        <f>IFERROR(IF(raw[[#This Row],[Date]]="","",TEXT(raw[[#This Row],[Date]],"dddd")),"")</f>
        <v/>
      </c>
      <c r="J380" s="27" t="str">
        <f>IFERROR(IF(raw[[#This Row],[Day]]="","",IF(OR(raw[[#This Row],[Day]]='Workload Calendar'!$E$4,raw[[#This Row],[Day]]='Workload Calendar'!$F$4),'Workload Calendar'!$H$4,'Workload Calendar'!$G$4)),"")</f>
        <v/>
      </c>
      <c r="K380" s="27" t="str">
        <f>IFERROR(IF(raw[[#This Row],[Required hrs]]="","",raw[[#This Row],[Total day hrs]]-SUMIF(raw[Date],raw[[#This Row],[Date]],raw[Required hrs])),"")</f>
        <v/>
      </c>
      <c r="L380" s="26" t="str">
        <f>IFERROR(IF(raw[[#This Row],[Date]]="","","W"&amp;WEEKNUM(raw[[#This Row],[Date]],1)),"")</f>
        <v/>
      </c>
      <c r="M380" s="29" t="str">
        <f>IFERROR(IF(raw[[#This Row],[Date]]="","",VLOOKUP(MONTH(raw[[#This Row],[Date]]),Sheet1!B:C,2,0)),"")</f>
        <v/>
      </c>
      <c r="N380" s="82">
        <f>IF(raw[[#This Row],[Date]]="",0,1)</f>
        <v>0</v>
      </c>
    </row>
    <row r="381" spans="1:14" x14ac:dyDescent="0.3">
      <c r="A381" s="18"/>
      <c r="B381" s="19"/>
      <c r="C381" s="19"/>
      <c r="D381" s="19"/>
      <c r="E381" s="19"/>
      <c r="F381" s="20"/>
      <c r="G381" s="20"/>
      <c r="H381" s="27" t="str">
        <f>IFERROR(IF(OR(raw[[#This Row],[Ending Time]]="",raw[[#This Row],[Starting Time]]=""),"",IF((raw[[#This Row],[Ending Time]]-raw[[#This Row],[Starting Time]])*24&lt;0,24+(((raw[[#This Row],[Ending Time]]-raw[[#This Row],[Starting Time]])*24)),(raw[[#This Row],[Ending Time]]-raw[[#This Row],[Starting Time]])*24)),"")</f>
        <v/>
      </c>
      <c r="I381" s="25" t="str">
        <f>IFERROR(IF(raw[[#This Row],[Date]]="","",TEXT(raw[[#This Row],[Date]],"dddd")),"")</f>
        <v/>
      </c>
      <c r="J381" s="27" t="str">
        <f>IFERROR(IF(raw[[#This Row],[Day]]="","",IF(OR(raw[[#This Row],[Day]]='Workload Calendar'!$E$4,raw[[#This Row],[Day]]='Workload Calendar'!$F$4),'Workload Calendar'!$H$4,'Workload Calendar'!$G$4)),"")</f>
        <v/>
      </c>
      <c r="K381" s="27" t="str">
        <f>IFERROR(IF(raw[[#This Row],[Required hrs]]="","",raw[[#This Row],[Total day hrs]]-SUMIF(raw[Date],raw[[#This Row],[Date]],raw[Required hrs])),"")</f>
        <v/>
      </c>
      <c r="L381" s="26" t="str">
        <f>IFERROR(IF(raw[[#This Row],[Date]]="","","W"&amp;WEEKNUM(raw[[#This Row],[Date]],1)),"")</f>
        <v/>
      </c>
      <c r="M381" s="29" t="str">
        <f>IFERROR(IF(raw[[#This Row],[Date]]="","",VLOOKUP(MONTH(raw[[#This Row],[Date]]),Sheet1!B:C,2,0)),"")</f>
        <v/>
      </c>
      <c r="N381" s="82">
        <f>IF(raw[[#This Row],[Date]]="",0,1)</f>
        <v>0</v>
      </c>
    </row>
    <row r="382" spans="1:14" x14ac:dyDescent="0.3">
      <c r="A382" s="18"/>
      <c r="B382" s="19"/>
      <c r="C382" s="19"/>
      <c r="D382" s="19"/>
      <c r="E382" s="19"/>
      <c r="F382" s="20"/>
      <c r="G382" s="20"/>
      <c r="H382" s="27" t="str">
        <f>IFERROR(IF(OR(raw[[#This Row],[Ending Time]]="",raw[[#This Row],[Starting Time]]=""),"",IF((raw[[#This Row],[Ending Time]]-raw[[#This Row],[Starting Time]])*24&lt;0,24+(((raw[[#This Row],[Ending Time]]-raw[[#This Row],[Starting Time]])*24)),(raw[[#This Row],[Ending Time]]-raw[[#This Row],[Starting Time]])*24)),"")</f>
        <v/>
      </c>
      <c r="I382" s="25" t="str">
        <f>IFERROR(IF(raw[[#This Row],[Date]]="","",TEXT(raw[[#This Row],[Date]],"dddd")),"")</f>
        <v/>
      </c>
      <c r="J382" s="27" t="str">
        <f>IFERROR(IF(raw[[#This Row],[Day]]="","",IF(OR(raw[[#This Row],[Day]]='Workload Calendar'!$E$4,raw[[#This Row],[Day]]='Workload Calendar'!$F$4),'Workload Calendar'!$H$4,'Workload Calendar'!$G$4)),"")</f>
        <v/>
      </c>
      <c r="K382" s="27" t="str">
        <f>IFERROR(IF(raw[[#This Row],[Required hrs]]="","",raw[[#This Row],[Total day hrs]]-SUMIF(raw[Date],raw[[#This Row],[Date]],raw[Required hrs])),"")</f>
        <v/>
      </c>
      <c r="L382" s="26" t="str">
        <f>IFERROR(IF(raw[[#This Row],[Date]]="","","W"&amp;WEEKNUM(raw[[#This Row],[Date]],1)),"")</f>
        <v/>
      </c>
      <c r="M382" s="29" t="str">
        <f>IFERROR(IF(raw[[#This Row],[Date]]="","",VLOOKUP(MONTH(raw[[#This Row],[Date]]),Sheet1!B:C,2,0)),"")</f>
        <v/>
      </c>
      <c r="N382" s="82">
        <f>IF(raw[[#This Row],[Date]]="",0,1)</f>
        <v>0</v>
      </c>
    </row>
    <row r="383" spans="1:14" x14ac:dyDescent="0.3">
      <c r="A383" s="18"/>
      <c r="B383" s="19"/>
      <c r="C383" s="19"/>
      <c r="D383" s="19"/>
      <c r="E383" s="19"/>
      <c r="F383" s="20"/>
      <c r="G383" s="20"/>
      <c r="H383" s="27" t="str">
        <f>IFERROR(IF(OR(raw[[#This Row],[Ending Time]]="",raw[[#This Row],[Starting Time]]=""),"",IF((raw[[#This Row],[Ending Time]]-raw[[#This Row],[Starting Time]])*24&lt;0,24+(((raw[[#This Row],[Ending Time]]-raw[[#This Row],[Starting Time]])*24)),(raw[[#This Row],[Ending Time]]-raw[[#This Row],[Starting Time]])*24)),"")</f>
        <v/>
      </c>
      <c r="I383" s="25" t="str">
        <f>IFERROR(IF(raw[[#This Row],[Date]]="","",TEXT(raw[[#This Row],[Date]],"dddd")),"")</f>
        <v/>
      </c>
      <c r="J383" s="27" t="str">
        <f>IFERROR(IF(raw[[#This Row],[Day]]="","",IF(OR(raw[[#This Row],[Day]]='Workload Calendar'!$E$4,raw[[#This Row],[Day]]='Workload Calendar'!$F$4),'Workload Calendar'!$H$4,'Workload Calendar'!$G$4)),"")</f>
        <v/>
      </c>
      <c r="K383" s="27" t="str">
        <f>IFERROR(IF(raw[[#This Row],[Required hrs]]="","",raw[[#This Row],[Total day hrs]]-SUMIF(raw[Date],raw[[#This Row],[Date]],raw[Required hrs])),"")</f>
        <v/>
      </c>
      <c r="L383" s="26" t="str">
        <f>IFERROR(IF(raw[[#This Row],[Date]]="","","W"&amp;WEEKNUM(raw[[#This Row],[Date]],1)),"")</f>
        <v/>
      </c>
      <c r="M383" s="29" t="str">
        <f>IFERROR(IF(raw[[#This Row],[Date]]="","",VLOOKUP(MONTH(raw[[#This Row],[Date]]),Sheet1!B:C,2,0)),"")</f>
        <v/>
      </c>
      <c r="N383" s="82">
        <f>IF(raw[[#This Row],[Date]]="",0,1)</f>
        <v>0</v>
      </c>
    </row>
    <row r="384" spans="1:14" x14ac:dyDescent="0.3">
      <c r="A384" s="18"/>
      <c r="B384" s="19"/>
      <c r="C384" s="19"/>
      <c r="D384" s="19"/>
      <c r="E384" s="19"/>
      <c r="F384" s="20"/>
      <c r="G384" s="20"/>
      <c r="H384" s="27" t="str">
        <f>IFERROR(IF(OR(raw[[#This Row],[Ending Time]]="",raw[[#This Row],[Starting Time]]=""),"",IF((raw[[#This Row],[Ending Time]]-raw[[#This Row],[Starting Time]])*24&lt;0,24+(((raw[[#This Row],[Ending Time]]-raw[[#This Row],[Starting Time]])*24)),(raw[[#This Row],[Ending Time]]-raw[[#This Row],[Starting Time]])*24)),"")</f>
        <v/>
      </c>
      <c r="I384" s="25" t="str">
        <f>IFERROR(IF(raw[[#This Row],[Date]]="","",TEXT(raw[[#This Row],[Date]],"dddd")),"")</f>
        <v/>
      </c>
      <c r="J384" s="27" t="str">
        <f>IFERROR(IF(raw[[#This Row],[Day]]="","",IF(OR(raw[[#This Row],[Day]]='Workload Calendar'!$E$4,raw[[#This Row],[Day]]='Workload Calendar'!$F$4),'Workload Calendar'!$H$4,'Workload Calendar'!$G$4)),"")</f>
        <v/>
      </c>
      <c r="K384" s="27" t="str">
        <f>IFERROR(IF(raw[[#This Row],[Required hrs]]="","",raw[[#This Row],[Total day hrs]]-SUMIF(raw[Date],raw[[#This Row],[Date]],raw[Required hrs])),"")</f>
        <v/>
      </c>
      <c r="L384" s="26" t="str">
        <f>IFERROR(IF(raw[[#This Row],[Date]]="","","W"&amp;WEEKNUM(raw[[#This Row],[Date]],1)),"")</f>
        <v/>
      </c>
      <c r="M384" s="29" t="str">
        <f>IFERROR(IF(raw[[#This Row],[Date]]="","",VLOOKUP(MONTH(raw[[#This Row],[Date]]),Sheet1!B:C,2,0)),"")</f>
        <v/>
      </c>
      <c r="N384" s="82">
        <f>IF(raw[[#This Row],[Date]]="",0,1)</f>
        <v>0</v>
      </c>
    </row>
    <row r="385" spans="1:14" x14ac:dyDescent="0.3">
      <c r="A385" s="18"/>
      <c r="B385" s="19"/>
      <c r="C385" s="19"/>
      <c r="D385" s="19"/>
      <c r="E385" s="19"/>
      <c r="F385" s="20"/>
      <c r="G385" s="20"/>
      <c r="H385" s="27" t="str">
        <f>IFERROR(IF(OR(raw[[#This Row],[Ending Time]]="",raw[[#This Row],[Starting Time]]=""),"",IF((raw[[#This Row],[Ending Time]]-raw[[#This Row],[Starting Time]])*24&lt;0,24+(((raw[[#This Row],[Ending Time]]-raw[[#This Row],[Starting Time]])*24)),(raw[[#This Row],[Ending Time]]-raw[[#This Row],[Starting Time]])*24)),"")</f>
        <v/>
      </c>
      <c r="I385" s="25" t="str">
        <f>IFERROR(IF(raw[[#This Row],[Date]]="","",TEXT(raw[[#This Row],[Date]],"dddd")),"")</f>
        <v/>
      </c>
      <c r="J385" s="27" t="str">
        <f>IFERROR(IF(raw[[#This Row],[Day]]="","",IF(OR(raw[[#This Row],[Day]]='Workload Calendar'!$E$4,raw[[#This Row],[Day]]='Workload Calendar'!$F$4),'Workload Calendar'!$H$4,'Workload Calendar'!$G$4)),"")</f>
        <v/>
      </c>
      <c r="K385" s="27" t="str">
        <f>IFERROR(IF(raw[[#This Row],[Required hrs]]="","",raw[[#This Row],[Total day hrs]]-SUMIF(raw[Date],raw[[#This Row],[Date]],raw[Required hrs])),"")</f>
        <v/>
      </c>
      <c r="L385" s="26" t="str">
        <f>IFERROR(IF(raw[[#This Row],[Date]]="","","W"&amp;WEEKNUM(raw[[#This Row],[Date]],1)),"")</f>
        <v/>
      </c>
      <c r="M385" s="29" t="str">
        <f>IFERROR(IF(raw[[#This Row],[Date]]="","",VLOOKUP(MONTH(raw[[#This Row],[Date]]),Sheet1!B:C,2,0)),"")</f>
        <v/>
      </c>
      <c r="N385" s="82">
        <f>IF(raw[[#This Row],[Date]]="",0,1)</f>
        <v>0</v>
      </c>
    </row>
    <row r="386" spans="1:14" x14ac:dyDescent="0.3">
      <c r="A386" s="18"/>
      <c r="B386" s="19"/>
      <c r="C386" s="19"/>
      <c r="D386" s="19"/>
      <c r="E386" s="19"/>
      <c r="F386" s="20"/>
      <c r="G386" s="20"/>
      <c r="H386" s="27" t="str">
        <f>IFERROR(IF(OR(raw[[#This Row],[Ending Time]]="",raw[[#This Row],[Starting Time]]=""),"",IF((raw[[#This Row],[Ending Time]]-raw[[#This Row],[Starting Time]])*24&lt;0,24+(((raw[[#This Row],[Ending Time]]-raw[[#This Row],[Starting Time]])*24)),(raw[[#This Row],[Ending Time]]-raw[[#This Row],[Starting Time]])*24)),"")</f>
        <v/>
      </c>
      <c r="I386" s="25" t="str">
        <f>IFERROR(IF(raw[[#This Row],[Date]]="","",TEXT(raw[[#This Row],[Date]],"dddd")),"")</f>
        <v/>
      </c>
      <c r="J386" s="27" t="str">
        <f>IFERROR(IF(raw[[#This Row],[Day]]="","",IF(OR(raw[[#This Row],[Day]]='Workload Calendar'!$E$4,raw[[#This Row],[Day]]='Workload Calendar'!$F$4),'Workload Calendar'!$H$4,'Workload Calendar'!$G$4)),"")</f>
        <v/>
      </c>
      <c r="K386" s="27" t="str">
        <f>IFERROR(IF(raw[[#This Row],[Required hrs]]="","",raw[[#This Row],[Total day hrs]]-SUMIF(raw[Date],raw[[#This Row],[Date]],raw[Required hrs])),"")</f>
        <v/>
      </c>
      <c r="L386" s="26" t="str">
        <f>IFERROR(IF(raw[[#This Row],[Date]]="","","W"&amp;WEEKNUM(raw[[#This Row],[Date]],1)),"")</f>
        <v/>
      </c>
      <c r="M386" s="29" t="str">
        <f>IFERROR(IF(raw[[#This Row],[Date]]="","",VLOOKUP(MONTH(raw[[#This Row],[Date]]),Sheet1!B:C,2,0)),"")</f>
        <v/>
      </c>
      <c r="N386" s="82">
        <f>IF(raw[[#This Row],[Date]]="",0,1)</f>
        <v>0</v>
      </c>
    </row>
    <row r="387" spans="1:14" x14ac:dyDescent="0.3">
      <c r="A387" s="18"/>
      <c r="B387" s="19"/>
      <c r="C387" s="19"/>
      <c r="D387" s="19"/>
      <c r="E387" s="19"/>
      <c r="F387" s="20"/>
      <c r="G387" s="20"/>
      <c r="H387" s="27" t="str">
        <f>IFERROR(IF(OR(raw[[#This Row],[Ending Time]]="",raw[[#This Row],[Starting Time]]=""),"",IF((raw[[#This Row],[Ending Time]]-raw[[#This Row],[Starting Time]])*24&lt;0,24+(((raw[[#This Row],[Ending Time]]-raw[[#This Row],[Starting Time]])*24)),(raw[[#This Row],[Ending Time]]-raw[[#This Row],[Starting Time]])*24)),"")</f>
        <v/>
      </c>
      <c r="I387" s="25" t="str">
        <f>IFERROR(IF(raw[[#This Row],[Date]]="","",TEXT(raw[[#This Row],[Date]],"dddd")),"")</f>
        <v/>
      </c>
      <c r="J387" s="27" t="str">
        <f>IFERROR(IF(raw[[#This Row],[Day]]="","",IF(OR(raw[[#This Row],[Day]]='Workload Calendar'!$E$4,raw[[#This Row],[Day]]='Workload Calendar'!$F$4),'Workload Calendar'!$H$4,'Workload Calendar'!$G$4)),"")</f>
        <v/>
      </c>
      <c r="K387" s="27" t="str">
        <f>IFERROR(IF(raw[[#This Row],[Required hrs]]="","",raw[[#This Row],[Total day hrs]]-SUMIF(raw[Date],raw[[#This Row],[Date]],raw[Required hrs])),"")</f>
        <v/>
      </c>
      <c r="L387" s="26" t="str">
        <f>IFERROR(IF(raw[[#This Row],[Date]]="","","W"&amp;WEEKNUM(raw[[#This Row],[Date]],1)),"")</f>
        <v/>
      </c>
      <c r="M387" s="29" t="str">
        <f>IFERROR(IF(raw[[#This Row],[Date]]="","",VLOOKUP(MONTH(raw[[#This Row],[Date]]),Sheet1!B:C,2,0)),"")</f>
        <v/>
      </c>
      <c r="N387" s="82">
        <f>IF(raw[[#This Row],[Date]]="",0,1)</f>
        <v>0</v>
      </c>
    </row>
    <row r="388" spans="1:14" x14ac:dyDescent="0.3">
      <c r="A388" s="18"/>
      <c r="B388" s="19"/>
      <c r="C388" s="19"/>
      <c r="D388" s="19"/>
      <c r="E388" s="19"/>
      <c r="F388" s="20"/>
      <c r="G388" s="20"/>
      <c r="H388" s="27" t="str">
        <f>IFERROR(IF(OR(raw[[#This Row],[Ending Time]]="",raw[[#This Row],[Starting Time]]=""),"",IF((raw[[#This Row],[Ending Time]]-raw[[#This Row],[Starting Time]])*24&lt;0,24+(((raw[[#This Row],[Ending Time]]-raw[[#This Row],[Starting Time]])*24)),(raw[[#This Row],[Ending Time]]-raw[[#This Row],[Starting Time]])*24)),"")</f>
        <v/>
      </c>
      <c r="I388" s="25" t="str">
        <f>IFERROR(IF(raw[[#This Row],[Date]]="","",TEXT(raw[[#This Row],[Date]],"dddd")),"")</f>
        <v/>
      </c>
      <c r="J388" s="27" t="str">
        <f>IFERROR(IF(raw[[#This Row],[Day]]="","",IF(OR(raw[[#This Row],[Day]]='Workload Calendar'!$E$4,raw[[#This Row],[Day]]='Workload Calendar'!$F$4),'Workload Calendar'!$H$4,'Workload Calendar'!$G$4)),"")</f>
        <v/>
      </c>
      <c r="K388" s="27" t="str">
        <f>IFERROR(IF(raw[[#This Row],[Required hrs]]="","",raw[[#This Row],[Total day hrs]]-SUMIF(raw[Date],raw[[#This Row],[Date]],raw[Required hrs])),"")</f>
        <v/>
      </c>
      <c r="L388" s="26" t="str">
        <f>IFERROR(IF(raw[[#This Row],[Date]]="","","W"&amp;WEEKNUM(raw[[#This Row],[Date]],1)),"")</f>
        <v/>
      </c>
      <c r="M388" s="29" t="str">
        <f>IFERROR(IF(raw[[#This Row],[Date]]="","",VLOOKUP(MONTH(raw[[#This Row],[Date]]),Sheet1!B:C,2,0)),"")</f>
        <v/>
      </c>
      <c r="N388" s="82">
        <f>IF(raw[[#This Row],[Date]]="",0,1)</f>
        <v>0</v>
      </c>
    </row>
    <row r="389" spans="1:14" x14ac:dyDescent="0.3">
      <c r="A389" s="18"/>
      <c r="B389" s="19"/>
      <c r="C389" s="19"/>
      <c r="D389" s="19"/>
      <c r="E389" s="19"/>
      <c r="F389" s="20"/>
      <c r="G389" s="20"/>
      <c r="H389" s="27" t="str">
        <f>IFERROR(IF(OR(raw[[#This Row],[Ending Time]]="",raw[[#This Row],[Starting Time]]=""),"",IF((raw[[#This Row],[Ending Time]]-raw[[#This Row],[Starting Time]])*24&lt;0,24+(((raw[[#This Row],[Ending Time]]-raw[[#This Row],[Starting Time]])*24)),(raw[[#This Row],[Ending Time]]-raw[[#This Row],[Starting Time]])*24)),"")</f>
        <v/>
      </c>
      <c r="I389" s="25" t="str">
        <f>IFERROR(IF(raw[[#This Row],[Date]]="","",TEXT(raw[[#This Row],[Date]],"dddd")),"")</f>
        <v/>
      </c>
      <c r="J389" s="27" t="str">
        <f>IFERROR(IF(raw[[#This Row],[Day]]="","",IF(OR(raw[[#This Row],[Day]]='Workload Calendar'!$E$4,raw[[#This Row],[Day]]='Workload Calendar'!$F$4),'Workload Calendar'!$H$4,'Workload Calendar'!$G$4)),"")</f>
        <v/>
      </c>
      <c r="K389" s="27" t="str">
        <f>IFERROR(IF(raw[[#This Row],[Required hrs]]="","",raw[[#This Row],[Total day hrs]]-SUMIF(raw[Date],raw[[#This Row],[Date]],raw[Required hrs])),"")</f>
        <v/>
      </c>
      <c r="L389" s="26" t="str">
        <f>IFERROR(IF(raw[[#This Row],[Date]]="","","W"&amp;WEEKNUM(raw[[#This Row],[Date]],1)),"")</f>
        <v/>
      </c>
      <c r="M389" s="29" t="str">
        <f>IFERROR(IF(raw[[#This Row],[Date]]="","",VLOOKUP(MONTH(raw[[#This Row],[Date]]),Sheet1!B:C,2,0)),"")</f>
        <v/>
      </c>
      <c r="N389" s="82">
        <f>IF(raw[[#This Row],[Date]]="",0,1)</f>
        <v>0</v>
      </c>
    </row>
    <row r="390" spans="1:14" x14ac:dyDescent="0.3">
      <c r="A390" s="18"/>
      <c r="B390" s="19"/>
      <c r="C390" s="19"/>
      <c r="D390" s="19"/>
      <c r="E390" s="19"/>
      <c r="F390" s="20"/>
      <c r="G390" s="20"/>
      <c r="H390" s="27" t="str">
        <f>IFERROR(IF(OR(raw[[#This Row],[Ending Time]]="",raw[[#This Row],[Starting Time]]=""),"",IF((raw[[#This Row],[Ending Time]]-raw[[#This Row],[Starting Time]])*24&lt;0,24+(((raw[[#This Row],[Ending Time]]-raw[[#This Row],[Starting Time]])*24)),(raw[[#This Row],[Ending Time]]-raw[[#This Row],[Starting Time]])*24)),"")</f>
        <v/>
      </c>
      <c r="I390" s="25" t="str">
        <f>IFERROR(IF(raw[[#This Row],[Date]]="","",TEXT(raw[[#This Row],[Date]],"dddd")),"")</f>
        <v/>
      </c>
      <c r="J390" s="27" t="str">
        <f>IFERROR(IF(raw[[#This Row],[Day]]="","",IF(OR(raw[[#This Row],[Day]]='Workload Calendar'!$E$4,raw[[#This Row],[Day]]='Workload Calendar'!$F$4),'Workload Calendar'!$H$4,'Workload Calendar'!$G$4)),"")</f>
        <v/>
      </c>
      <c r="K390" s="27" t="str">
        <f>IFERROR(IF(raw[[#This Row],[Required hrs]]="","",raw[[#This Row],[Total day hrs]]-SUMIF(raw[Date],raw[[#This Row],[Date]],raw[Required hrs])),"")</f>
        <v/>
      </c>
      <c r="L390" s="26" t="str">
        <f>IFERROR(IF(raw[[#This Row],[Date]]="","","W"&amp;WEEKNUM(raw[[#This Row],[Date]],1)),"")</f>
        <v/>
      </c>
      <c r="M390" s="29" t="str">
        <f>IFERROR(IF(raw[[#This Row],[Date]]="","",VLOOKUP(MONTH(raw[[#This Row],[Date]]),Sheet1!B:C,2,0)),"")</f>
        <v/>
      </c>
      <c r="N390" s="82">
        <f>IF(raw[[#This Row],[Date]]="",0,1)</f>
        <v>0</v>
      </c>
    </row>
    <row r="391" spans="1:14" x14ac:dyDescent="0.3">
      <c r="A391" s="18"/>
      <c r="B391" s="19"/>
      <c r="C391" s="19"/>
      <c r="D391" s="19"/>
      <c r="E391" s="19"/>
      <c r="F391" s="20"/>
      <c r="G391" s="20"/>
      <c r="H391" s="27" t="str">
        <f>IFERROR(IF(OR(raw[[#This Row],[Ending Time]]="",raw[[#This Row],[Starting Time]]=""),"",IF((raw[[#This Row],[Ending Time]]-raw[[#This Row],[Starting Time]])*24&lt;0,24+(((raw[[#This Row],[Ending Time]]-raw[[#This Row],[Starting Time]])*24)),(raw[[#This Row],[Ending Time]]-raw[[#This Row],[Starting Time]])*24)),"")</f>
        <v/>
      </c>
      <c r="I391" s="25" t="str">
        <f>IFERROR(IF(raw[[#This Row],[Date]]="","",TEXT(raw[[#This Row],[Date]],"dddd")),"")</f>
        <v/>
      </c>
      <c r="J391" s="27" t="str">
        <f>IFERROR(IF(raw[[#This Row],[Day]]="","",IF(OR(raw[[#This Row],[Day]]='Workload Calendar'!$E$4,raw[[#This Row],[Day]]='Workload Calendar'!$F$4),'Workload Calendar'!$H$4,'Workload Calendar'!$G$4)),"")</f>
        <v/>
      </c>
      <c r="K391" s="27" t="str">
        <f>IFERROR(IF(raw[[#This Row],[Required hrs]]="","",raw[[#This Row],[Total day hrs]]-SUMIF(raw[Date],raw[[#This Row],[Date]],raw[Required hrs])),"")</f>
        <v/>
      </c>
      <c r="L391" s="26" t="str">
        <f>IFERROR(IF(raw[[#This Row],[Date]]="","","W"&amp;WEEKNUM(raw[[#This Row],[Date]],1)),"")</f>
        <v/>
      </c>
      <c r="M391" s="29" t="str">
        <f>IFERROR(IF(raw[[#This Row],[Date]]="","",VLOOKUP(MONTH(raw[[#This Row],[Date]]),Sheet1!B:C,2,0)),"")</f>
        <v/>
      </c>
      <c r="N391" s="82">
        <f>IF(raw[[#This Row],[Date]]="",0,1)</f>
        <v>0</v>
      </c>
    </row>
    <row r="392" spans="1:14" x14ac:dyDescent="0.3">
      <c r="A392" s="18"/>
      <c r="B392" s="19"/>
      <c r="C392" s="19"/>
      <c r="D392" s="19"/>
      <c r="E392" s="19"/>
      <c r="F392" s="20"/>
      <c r="G392" s="20"/>
      <c r="H392" s="27" t="str">
        <f>IFERROR(IF(OR(raw[[#This Row],[Ending Time]]="",raw[[#This Row],[Starting Time]]=""),"",IF((raw[[#This Row],[Ending Time]]-raw[[#This Row],[Starting Time]])*24&lt;0,24+(((raw[[#This Row],[Ending Time]]-raw[[#This Row],[Starting Time]])*24)),(raw[[#This Row],[Ending Time]]-raw[[#This Row],[Starting Time]])*24)),"")</f>
        <v/>
      </c>
      <c r="I392" s="25" t="str">
        <f>IFERROR(IF(raw[[#This Row],[Date]]="","",TEXT(raw[[#This Row],[Date]],"dddd")),"")</f>
        <v/>
      </c>
      <c r="J392" s="27" t="str">
        <f>IFERROR(IF(raw[[#This Row],[Day]]="","",IF(OR(raw[[#This Row],[Day]]='Workload Calendar'!$E$4,raw[[#This Row],[Day]]='Workload Calendar'!$F$4),'Workload Calendar'!$H$4,'Workload Calendar'!$G$4)),"")</f>
        <v/>
      </c>
      <c r="K392" s="27" t="str">
        <f>IFERROR(IF(raw[[#This Row],[Required hrs]]="","",raw[[#This Row],[Total day hrs]]-SUMIF(raw[Date],raw[[#This Row],[Date]],raw[Required hrs])),"")</f>
        <v/>
      </c>
      <c r="L392" s="26" t="str">
        <f>IFERROR(IF(raw[[#This Row],[Date]]="","","W"&amp;WEEKNUM(raw[[#This Row],[Date]],1)),"")</f>
        <v/>
      </c>
      <c r="M392" s="29" t="str">
        <f>IFERROR(IF(raw[[#This Row],[Date]]="","",VLOOKUP(MONTH(raw[[#This Row],[Date]]),Sheet1!B:C,2,0)),"")</f>
        <v/>
      </c>
      <c r="N392" s="82">
        <f>IF(raw[[#This Row],[Date]]="",0,1)</f>
        <v>0</v>
      </c>
    </row>
    <row r="393" spans="1:14" x14ac:dyDescent="0.3">
      <c r="A393" s="18"/>
      <c r="B393" s="19"/>
      <c r="C393" s="19"/>
      <c r="D393" s="19"/>
      <c r="E393" s="19"/>
      <c r="F393" s="20"/>
      <c r="G393" s="20"/>
      <c r="H393" s="27" t="str">
        <f>IFERROR(IF(OR(raw[[#This Row],[Ending Time]]="",raw[[#This Row],[Starting Time]]=""),"",IF((raw[[#This Row],[Ending Time]]-raw[[#This Row],[Starting Time]])*24&lt;0,24+(((raw[[#This Row],[Ending Time]]-raw[[#This Row],[Starting Time]])*24)),(raw[[#This Row],[Ending Time]]-raw[[#This Row],[Starting Time]])*24)),"")</f>
        <v/>
      </c>
      <c r="I393" s="25" t="str">
        <f>IFERROR(IF(raw[[#This Row],[Date]]="","",TEXT(raw[[#This Row],[Date]],"dddd")),"")</f>
        <v/>
      </c>
      <c r="J393" s="27" t="str">
        <f>IFERROR(IF(raw[[#This Row],[Day]]="","",IF(OR(raw[[#This Row],[Day]]='Workload Calendar'!$E$4,raw[[#This Row],[Day]]='Workload Calendar'!$F$4),'Workload Calendar'!$H$4,'Workload Calendar'!$G$4)),"")</f>
        <v/>
      </c>
      <c r="K393" s="27" t="str">
        <f>IFERROR(IF(raw[[#This Row],[Required hrs]]="","",raw[[#This Row],[Total day hrs]]-SUMIF(raw[Date],raw[[#This Row],[Date]],raw[Required hrs])),"")</f>
        <v/>
      </c>
      <c r="L393" s="26" t="str">
        <f>IFERROR(IF(raw[[#This Row],[Date]]="","","W"&amp;WEEKNUM(raw[[#This Row],[Date]],1)),"")</f>
        <v/>
      </c>
      <c r="M393" s="29" t="str">
        <f>IFERROR(IF(raw[[#This Row],[Date]]="","",VLOOKUP(MONTH(raw[[#This Row],[Date]]),Sheet1!B:C,2,0)),"")</f>
        <v/>
      </c>
      <c r="N393" s="82">
        <f>IF(raw[[#This Row],[Date]]="",0,1)</f>
        <v>0</v>
      </c>
    </row>
    <row r="394" spans="1:14" x14ac:dyDescent="0.3">
      <c r="A394" s="18"/>
      <c r="B394" s="19"/>
      <c r="C394" s="19"/>
      <c r="D394" s="19"/>
      <c r="E394" s="19"/>
      <c r="F394" s="20"/>
      <c r="G394" s="20"/>
      <c r="H394" s="27" t="str">
        <f>IFERROR(IF(OR(raw[[#This Row],[Ending Time]]="",raw[[#This Row],[Starting Time]]=""),"",IF((raw[[#This Row],[Ending Time]]-raw[[#This Row],[Starting Time]])*24&lt;0,24+(((raw[[#This Row],[Ending Time]]-raw[[#This Row],[Starting Time]])*24)),(raw[[#This Row],[Ending Time]]-raw[[#This Row],[Starting Time]])*24)),"")</f>
        <v/>
      </c>
      <c r="I394" s="25" t="str">
        <f>IFERROR(IF(raw[[#This Row],[Date]]="","",TEXT(raw[[#This Row],[Date]],"dddd")),"")</f>
        <v/>
      </c>
      <c r="J394" s="27" t="str">
        <f>IFERROR(IF(raw[[#This Row],[Day]]="","",IF(OR(raw[[#This Row],[Day]]='Workload Calendar'!$E$4,raw[[#This Row],[Day]]='Workload Calendar'!$F$4),'Workload Calendar'!$H$4,'Workload Calendar'!$G$4)),"")</f>
        <v/>
      </c>
      <c r="K394" s="27" t="str">
        <f>IFERROR(IF(raw[[#This Row],[Required hrs]]="","",raw[[#This Row],[Total day hrs]]-SUMIF(raw[Date],raw[[#This Row],[Date]],raw[Required hrs])),"")</f>
        <v/>
      </c>
      <c r="L394" s="26" t="str">
        <f>IFERROR(IF(raw[[#This Row],[Date]]="","","W"&amp;WEEKNUM(raw[[#This Row],[Date]],1)),"")</f>
        <v/>
      </c>
      <c r="M394" s="29" t="str">
        <f>IFERROR(IF(raw[[#This Row],[Date]]="","",VLOOKUP(MONTH(raw[[#This Row],[Date]]),Sheet1!B:C,2,0)),"")</f>
        <v/>
      </c>
      <c r="N394" s="82">
        <f>IF(raw[[#This Row],[Date]]="",0,1)</f>
        <v>0</v>
      </c>
    </row>
    <row r="395" spans="1:14" x14ac:dyDescent="0.3">
      <c r="A395" s="18"/>
      <c r="B395" s="19"/>
      <c r="C395" s="19"/>
      <c r="D395" s="19"/>
      <c r="E395" s="19"/>
      <c r="F395" s="20"/>
      <c r="G395" s="20"/>
      <c r="H395" s="27" t="str">
        <f>IFERROR(IF(OR(raw[[#This Row],[Ending Time]]="",raw[[#This Row],[Starting Time]]=""),"",IF((raw[[#This Row],[Ending Time]]-raw[[#This Row],[Starting Time]])*24&lt;0,24+(((raw[[#This Row],[Ending Time]]-raw[[#This Row],[Starting Time]])*24)),(raw[[#This Row],[Ending Time]]-raw[[#This Row],[Starting Time]])*24)),"")</f>
        <v/>
      </c>
      <c r="I395" s="25" t="str">
        <f>IFERROR(IF(raw[[#This Row],[Date]]="","",TEXT(raw[[#This Row],[Date]],"dddd")),"")</f>
        <v/>
      </c>
      <c r="J395" s="27" t="str">
        <f>IFERROR(IF(raw[[#This Row],[Day]]="","",IF(OR(raw[[#This Row],[Day]]='Workload Calendar'!$E$4,raw[[#This Row],[Day]]='Workload Calendar'!$F$4),'Workload Calendar'!$H$4,'Workload Calendar'!$G$4)),"")</f>
        <v/>
      </c>
      <c r="K395" s="27" t="str">
        <f>IFERROR(IF(raw[[#This Row],[Required hrs]]="","",raw[[#This Row],[Total day hrs]]-SUMIF(raw[Date],raw[[#This Row],[Date]],raw[Required hrs])),"")</f>
        <v/>
      </c>
      <c r="L395" s="26" t="str">
        <f>IFERROR(IF(raw[[#This Row],[Date]]="","","W"&amp;WEEKNUM(raw[[#This Row],[Date]],1)),"")</f>
        <v/>
      </c>
      <c r="M395" s="29" t="str">
        <f>IFERROR(IF(raw[[#This Row],[Date]]="","",VLOOKUP(MONTH(raw[[#This Row],[Date]]),Sheet1!B:C,2,0)),"")</f>
        <v/>
      </c>
      <c r="N395" s="82">
        <f>IF(raw[[#This Row],[Date]]="",0,1)</f>
        <v>0</v>
      </c>
    </row>
    <row r="396" spans="1:14" x14ac:dyDescent="0.3">
      <c r="A396" s="18"/>
      <c r="B396" s="19"/>
      <c r="C396" s="19"/>
      <c r="D396" s="19"/>
      <c r="E396" s="19"/>
      <c r="F396" s="20"/>
      <c r="G396" s="20"/>
      <c r="H396" s="27" t="str">
        <f>IFERROR(IF(OR(raw[[#This Row],[Ending Time]]="",raw[[#This Row],[Starting Time]]=""),"",IF((raw[[#This Row],[Ending Time]]-raw[[#This Row],[Starting Time]])*24&lt;0,24+(((raw[[#This Row],[Ending Time]]-raw[[#This Row],[Starting Time]])*24)),(raw[[#This Row],[Ending Time]]-raw[[#This Row],[Starting Time]])*24)),"")</f>
        <v/>
      </c>
      <c r="I396" s="25" t="str">
        <f>IFERROR(IF(raw[[#This Row],[Date]]="","",TEXT(raw[[#This Row],[Date]],"dddd")),"")</f>
        <v/>
      </c>
      <c r="J396" s="27" t="str">
        <f>IFERROR(IF(raw[[#This Row],[Day]]="","",IF(OR(raw[[#This Row],[Day]]='Workload Calendar'!$E$4,raw[[#This Row],[Day]]='Workload Calendar'!$F$4),'Workload Calendar'!$H$4,'Workload Calendar'!$G$4)),"")</f>
        <v/>
      </c>
      <c r="K396" s="27" t="str">
        <f>IFERROR(IF(raw[[#This Row],[Required hrs]]="","",raw[[#This Row],[Total day hrs]]-SUMIF(raw[Date],raw[[#This Row],[Date]],raw[Required hrs])),"")</f>
        <v/>
      </c>
      <c r="L396" s="26" t="str">
        <f>IFERROR(IF(raw[[#This Row],[Date]]="","","W"&amp;WEEKNUM(raw[[#This Row],[Date]],1)),"")</f>
        <v/>
      </c>
      <c r="M396" s="29" t="str">
        <f>IFERROR(IF(raw[[#This Row],[Date]]="","",VLOOKUP(MONTH(raw[[#This Row],[Date]]),Sheet1!B:C,2,0)),"")</f>
        <v/>
      </c>
      <c r="N396" s="82">
        <f>IF(raw[[#This Row],[Date]]="",0,1)</f>
        <v>0</v>
      </c>
    </row>
    <row r="397" spans="1:14" x14ac:dyDescent="0.3">
      <c r="A397" s="18"/>
      <c r="B397" s="19"/>
      <c r="C397" s="19"/>
      <c r="D397" s="19"/>
      <c r="E397" s="19"/>
      <c r="F397" s="20"/>
      <c r="G397" s="20"/>
      <c r="H397" s="27" t="str">
        <f>IFERROR(IF(OR(raw[[#This Row],[Ending Time]]="",raw[[#This Row],[Starting Time]]=""),"",IF((raw[[#This Row],[Ending Time]]-raw[[#This Row],[Starting Time]])*24&lt;0,24+(((raw[[#This Row],[Ending Time]]-raw[[#This Row],[Starting Time]])*24)),(raw[[#This Row],[Ending Time]]-raw[[#This Row],[Starting Time]])*24)),"")</f>
        <v/>
      </c>
      <c r="I397" s="25" t="str">
        <f>IFERROR(IF(raw[[#This Row],[Date]]="","",TEXT(raw[[#This Row],[Date]],"dddd")),"")</f>
        <v/>
      </c>
      <c r="J397" s="27" t="str">
        <f>IFERROR(IF(raw[[#This Row],[Day]]="","",IF(OR(raw[[#This Row],[Day]]='Workload Calendar'!$E$4,raw[[#This Row],[Day]]='Workload Calendar'!$F$4),'Workload Calendar'!$H$4,'Workload Calendar'!$G$4)),"")</f>
        <v/>
      </c>
      <c r="K397" s="27" t="str">
        <f>IFERROR(IF(raw[[#This Row],[Required hrs]]="","",raw[[#This Row],[Total day hrs]]-SUMIF(raw[Date],raw[[#This Row],[Date]],raw[Required hrs])),"")</f>
        <v/>
      </c>
      <c r="L397" s="26" t="str">
        <f>IFERROR(IF(raw[[#This Row],[Date]]="","","W"&amp;WEEKNUM(raw[[#This Row],[Date]],1)),"")</f>
        <v/>
      </c>
      <c r="M397" s="29" t="str">
        <f>IFERROR(IF(raw[[#This Row],[Date]]="","",VLOOKUP(MONTH(raw[[#This Row],[Date]]),Sheet1!B:C,2,0)),"")</f>
        <v/>
      </c>
      <c r="N397" s="82">
        <f>IF(raw[[#This Row],[Date]]="",0,1)</f>
        <v>0</v>
      </c>
    </row>
    <row r="398" spans="1:14" x14ac:dyDescent="0.3">
      <c r="A398" s="18"/>
      <c r="B398" s="19"/>
      <c r="C398" s="19"/>
      <c r="D398" s="19"/>
      <c r="E398" s="19"/>
      <c r="F398" s="20"/>
      <c r="G398" s="20"/>
      <c r="H398" s="27" t="str">
        <f>IFERROR(IF(OR(raw[[#This Row],[Ending Time]]="",raw[[#This Row],[Starting Time]]=""),"",IF((raw[[#This Row],[Ending Time]]-raw[[#This Row],[Starting Time]])*24&lt;0,24+(((raw[[#This Row],[Ending Time]]-raw[[#This Row],[Starting Time]])*24)),(raw[[#This Row],[Ending Time]]-raw[[#This Row],[Starting Time]])*24)),"")</f>
        <v/>
      </c>
      <c r="I398" s="25" t="str">
        <f>IFERROR(IF(raw[[#This Row],[Date]]="","",TEXT(raw[[#This Row],[Date]],"dddd")),"")</f>
        <v/>
      </c>
      <c r="J398" s="27" t="str">
        <f>IFERROR(IF(raw[[#This Row],[Day]]="","",IF(OR(raw[[#This Row],[Day]]='Workload Calendar'!$E$4,raw[[#This Row],[Day]]='Workload Calendar'!$F$4),'Workload Calendar'!$H$4,'Workload Calendar'!$G$4)),"")</f>
        <v/>
      </c>
      <c r="K398" s="27" t="str">
        <f>IFERROR(IF(raw[[#This Row],[Required hrs]]="","",raw[[#This Row],[Total day hrs]]-SUMIF(raw[Date],raw[[#This Row],[Date]],raw[Required hrs])),"")</f>
        <v/>
      </c>
      <c r="L398" s="26" t="str">
        <f>IFERROR(IF(raw[[#This Row],[Date]]="","","W"&amp;WEEKNUM(raw[[#This Row],[Date]],1)),"")</f>
        <v/>
      </c>
      <c r="M398" s="29" t="str">
        <f>IFERROR(IF(raw[[#This Row],[Date]]="","",VLOOKUP(MONTH(raw[[#This Row],[Date]]),Sheet1!B:C,2,0)),"")</f>
        <v/>
      </c>
      <c r="N398" s="82">
        <f>IF(raw[[#This Row],[Date]]="",0,1)</f>
        <v>0</v>
      </c>
    </row>
    <row r="399" spans="1:14" x14ac:dyDescent="0.3">
      <c r="A399" s="18"/>
      <c r="B399" s="19"/>
      <c r="C399" s="19"/>
      <c r="D399" s="19"/>
      <c r="E399" s="19"/>
      <c r="F399" s="20"/>
      <c r="G399" s="20"/>
      <c r="H399" s="27" t="str">
        <f>IFERROR(IF(OR(raw[[#This Row],[Ending Time]]="",raw[[#This Row],[Starting Time]]=""),"",IF((raw[[#This Row],[Ending Time]]-raw[[#This Row],[Starting Time]])*24&lt;0,24+(((raw[[#This Row],[Ending Time]]-raw[[#This Row],[Starting Time]])*24)),(raw[[#This Row],[Ending Time]]-raw[[#This Row],[Starting Time]])*24)),"")</f>
        <v/>
      </c>
      <c r="I399" s="25" t="str">
        <f>IFERROR(IF(raw[[#This Row],[Date]]="","",TEXT(raw[[#This Row],[Date]],"dddd")),"")</f>
        <v/>
      </c>
      <c r="J399" s="27" t="str">
        <f>IFERROR(IF(raw[[#This Row],[Day]]="","",IF(OR(raw[[#This Row],[Day]]='Workload Calendar'!$E$4,raw[[#This Row],[Day]]='Workload Calendar'!$F$4),'Workload Calendar'!$H$4,'Workload Calendar'!$G$4)),"")</f>
        <v/>
      </c>
      <c r="K399" s="27" t="str">
        <f>IFERROR(IF(raw[[#This Row],[Required hrs]]="","",raw[[#This Row],[Total day hrs]]-SUMIF(raw[Date],raw[[#This Row],[Date]],raw[Required hrs])),"")</f>
        <v/>
      </c>
      <c r="L399" s="26" t="str">
        <f>IFERROR(IF(raw[[#This Row],[Date]]="","","W"&amp;WEEKNUM(raw[[#This Row],[Date]],1)),"")</f>
        <v/>
      </c>
      <c r="M399" s="29" t="str">
        <f>IFERROR(IF(raw[[#This Row],[Date]]="","",VLOOKUP(MONTH(raw[[#This Row],[Date]]),Sheet1!B:C,2,0)),"")</f>
        <v/>
      </c>
      <c r="N399" s="82">
        <f>IF(raw[[#This Row],[Date]]="",0,1)</f>
        <v>0</v>
      </c>
    </row>
    <row r="400" spans="1:14" x14ac:dyDescent="0.3">
      <c r="A400" s="18"/>
      <c r="B400" s="19"/>
      <c r="C400" s="19"/>
      <c r="D400" s="19"/>
      <c r="E400" s="19"/>
      <c r="F400" s="20"/>
      <c r="G400" s="20"/>
      <c r="H400" s="27" t="str">
        <f>IFERROR(IF(OR(raw[[#This Row],[Ending Time]]="",raw[[#This Row],[Starting Time]]=""),"",IF((raw[[#This Row],[Ending Time]]-raw[[#This Row],[Starting Time]])*24&lt;0,24+(((raw[[#This Row],[Ending Time]]-raw[[#This Row],[Starting Time]])*24)),(raw[[#This Row],[Ending Time]]-raw[[#This Row],[Starting Time]])*24)),"")</f>
        <v/>
      </c>
      <c r="I400" s="25" t="str">
        <f>IFERROR(IF(raw[[#This Row],[Date]]="","",TEXT(raw[[#This Row],[Date]],"dddd")),"")</f>
        <v/>
      </c>
      <c r="J400" s="27" t="str">
        <f>IFERROR(IF(raw[[#This Row],[Day]]="","",IF(OR(raw[[#This Row],[Day]]='Workload Calendar'!$E$4,raw[[#This Row],[Day]]='Workload Calendar'!$F$4),'Workload Calendar'!$H$4,'Workload Calendar'!$G$4)),"")</f>
        <v/>
      </c>
      <c r="K400" s="27" t="str">
        <f>IFERROR(IF(raw[[#This Row],[Required hrs]]="","",raw[[#This Row],[Total day hrs]]-SUMIF(raw[Date],raw[[#This Row],[Date]],raw[Required hrs])),"")</f>
        <v/>
      </c>
      <c r="L400" s="26" t="str">
        <f>IFERROR(IF(raw[[#This Row],[Date]]="","","W"&amp;WEEKNUM(raw[[#This Row],[Date]],1)),"")</f>
        <v/>
      </c>
      <c r="M400" s="29" t="str">
        <f>IFERROR(IF(raw[[#This Row],[Date]]="","",VLOOKUP(MONTH(raw[[#This Row],[Date]]),Sheet1!B:C,2,0)),"")</f>
        <v/>
      </c>
      <c r="N400" s="82">
        <f>IF(raw[[#This Row],[Date]]="",0,1)</f>
        <v>0</v>
      </c>
    </row>
    <row r="401" spans="1:14" x14ac:dyDescent="0.3">
      <c r="A401" s="18"/>
      <c r="B401" s="19"/>
      <c r="C401" s="19"/>
      <c r="D401" s="19"/>
      <c r="E401" s="19"/>
      <c r="F401" s="20"/>
      <c r="G401" s="20"/>
      <c r="H401" s="27" t="str">
        <f>IFERROR(IF(OR(raw[[#This Row],[Ending Time]]="",raw[[#This Row],[Starting Time]]=""),"",IF((raw[[#This Row],[Ending Time]]-raw[[#This Row],[Starting Time]])*24&lt;0,24+(((raw[[#This Row],[Ending Time]]-raw[[#This Row],[Starting Time]])*24)),(raw[[#This Row],[Ending Time]]-raw[[#This Row],[Starting Time]])*24)),"")</f>
        <v/>
      </c>
      <c r="I401" s="25" t="str">
        <f>IFERROR(IF(raw[[#This Row],[Date]]="","",TEXT(raw[[#This Row],[Date]],"dddd")),"")</f>
        <v/>
      </c>
      <c r="J401" s="27" t="str">
        <f>IFERROR(IF(raw[[#This Row],[Day]]="","",IF(OR(raw[[#This Row],[Day]]='Workload Calendar'!$E$4,raw[[#This Row],[Day]]='Workload Calendar'!$F$4),'Workload Calendar'!$H$4,'Workload Calendar'!$G$4)),"")</f>
        <v/>
      </c>
      <c r="K401" s="27" t="str">
        <f>IFERROR(IF(raw[[#This Row],[Required hrs]]="","",raw[[#This Row],[Total day hrs]]-SUMIF(raw[Date],raw[[#This Row],[Date]],raw[Required hrs])),"")</f>
        <v/>
      </c>
      <c r="L401" s="26" t="str">
        <f>IFERROR(IF(raw[[#This Row],[Date]]="","","W"&amp;WEEKNUM(raw[[#This Row],[Date]],1)),"")</f>
        <v/>
      </c>
      <c r="M401" s="29" t="str">
        <f>IFERROR(IF(raw[[#This Row],[Date]]="","",VLOOKUP(MONTH(raw[[#This Row],[Date]]),Sheet1!B:C,2,0)),"")</f>
        <v/>
      </c>
      <c r="N401" s="82">
        <f>IF(raw[[#This Row],[Date]]="",0,1)</f>
        <v>0</v>
      </c>
    </row>
    <row r="402" spans="1:14" x14ac:dyDescent="0.3">
      <c r="A402" s="18"/>
      <c r="B402" s="19"/>
      <c r="C402" s="19"/>
      <c r="D402" s="19"/>
      <c r="E402" s="19"/>
      <c r="F402" s="20"/>
      <c r="G402" s="20"/>
      <c r="H402" s="27" t="str">
        <f>IFERROR(IF(OR(raw[[#This Row],[Ending Time]]="",raw[[#This Row],[Starting Time]]=""),"",IF((raw[[#This Row],[Ending Time]]-raw[[#This Row],[Starting Time]])*24&lt;0,24+(((raw[[#This Row],[Ending Time]]-raw[[#This Row],[Starting Time]])*24)),(raw[[#This Row],[Ending Time]]-raw[[#This Row],[Starting Time]])*24)),"")</f>
        <v/>
      </c>
      <c r="I402" s="25" t="str">
        <f>IFERROR(IF(raw[[#This Row],[Date]]="","",TEXT(raw[[#This Row],[Date]],"dddd")),"")</f>
        <v/>
      </c>
      <c r="J402" s="27" t="str">
        <f>IFERROR(IF(raw[[#This Row],[Day]]="","",IF(OR(raw[[#This Row],[Day]]='Workload Calendar'!$E$4,raw[[#This Row],[Day]]='Workload Calendar'!$F$4),'Workload Calendar'!$H$4,'Workload Calendar'!$G$4)),"")</f>
        <v/>
      </c>
      <c r="K402" s="27" t="str">
        <f>IFERROR(IF(raw[[#This Row],[Required hrs]]="","",raw[[#This Row],[Total day hrs]]-SUMIF(raw[Date],raw[[#This Row],[Date]],raw[Required hrs])),"")</f>
        <v/>
      </c>
      <c r="L402" s="26" t="str">
        <f>IFERROR(IF(raw[[#This Row],[Date]]="","","W"&amp;WEEKNUM(raw[[#This Row],[Date]],1)),"")</f>
        <v/>
      </c>
      <c r="M402" s="29" t="str">
        <f>IFERROR(IF(raw[[#This Row],[Date]]="","",VLOOKUP(MONTH(raw[[#This Row],[Date]]),Sheet1!B:C,2,0)),"")</f>
        <v/>
      </c>
      <c r="N402" s="82">
        <f>IF(raw[[#This Row],[Date]]="",0,1)</f>
        <v>0</v>
      </c>
    </row>
    <row r="403" spans="1:14" x14ac:dyDescent="0.3">
      <c r="A403" s="18"/>
      <c r="B403" s="19"/>
      <c r="C403" s="19"/>
      <c r="D403" s="19"/>
      <c r="E403" s="19"/>
      <c r="F403" s="20"/>
      <c r="G403" s="20"/>
      <c r="H403" s="27" t="str">
        <f>IFERROR(IF(OR(raw[[#This Row],[Ending Time]]="",raw[[#This Row],[Starting Time]]=""),"",IF((raw[[#This Row],[Ending Time]]-raw[[#This Row],[Starting Time]])*24&lt;0,24+(((raw[[#This Row],[Ending Time]]-raw[[#This Row],[Starting Time]])*24)),(raw[[#This Row],[Ending Time]]-raw[[#This Row],[Starting Time]])*24)),"")</f>
        <v/>
      </c>
      <c r="I403" s="25" t="str">
        <f>IFERROR(IF(raw[[#This Row],[Date]]="","",TEXT(raw[[#This Row],[Date]],"dddd")),"")</f>
        <v/>
      </c>
      <c r="J403" s="27" t="str">
        <f>IFERROR(IF(raw[[#This Row],[Day]]="","",IF(OR(raw[[#This Row],[Day]]='Workload Calendar'!$E$4,raw[[#This Row],[Day]]='Workload Calendar'!$F$4),'Workload Calendar'!$H$4,'Workload Calendar'!$G$4)),"")</f>
        <v/>
      </c>
      <c r="K403" s="27" t="str">
        <f>IFERROR(IF(raw[[#This Row],[Required hrs]]="","",raw[[#This Row],[Total day hrs]]-SUMIF(raw[Date],raw[[#This Row],[Date]],raw[Required hrs])),"")</f>
        <v/>
      </c>
      <c r="L403" s="26" t="str">
        <f>IFERROR(IF(raw[[#This Row],[Date]]="","","W"&amp;WEEKNUM(raw[[#This Row],[Date]],1)),"")</f>
        <v/>
      </c>
      <c r="M403" s="29" t="str">
        <f>IFERROR(IF(raw[[#This Row],[Date]]="","",VLOOKUP(MONTH(raw[[#This Row],[Date]]),Sheet1!B:C,2,0)),"")</f>
        <v/>
      </c>
      <c r="N403" s="82">
        <f>IF(raw[[#This Row],[Date]]="",0,1)</f>
        <v>0</v>
      </c>
    </row>
    <row r="404" spans="1:14" x14ac:dyDescent="0.3">
      <c r="A404" s="18"/>
      <c r="B404" s="19"/>
      <c r="C404" s="19"/>
      <c r="D404" s="19"/>
      <c r="E404" s="19"/>
      <c r="F404" s="20"/>
      <c r="G404" s="20"/>
      <c r="H404" s="27" t="str">
        <f>IFERROR(IF(OR(raw[[#This Row],[Ending Time]]="",raw[[#This Row],[Starting Time]]=""),"",IF((raw[[#This Row],[Ending Time]]-raw[[#This Row],[Starting Time]])*24&lt;0,24+(((raw[[#This Row],[Ending Time]]-raw[[#This Row],[Starting Time]])*24)),(raw[[#This Row],[Ending Time]]-raw[[#This Row],[Starting Time]])*24)),"")</f>
        <v/>
      </c>
      <c r="I404" s="25" t="str">
        <f>IFERROR(IF(raw[[#This Row],[Date]]="","",TEXT(raw[[#This Row],[Date]],"dddd")),"")</f>
        <v/>
      </c>
      <c r="J404" s="27" t="str">
        <f>IFERROR(IF(raw[[#This Row],[Day]]="","",IF(OR(raw[[#This Row],[Day]]='Workload Calendar'!$E$4,raw[[#This Row],[Day]]='Workload Calendar'!$F$4),'Workload Calendar'!$H$4,'Workload Calendar'!$G$4)),"")</f>
        <v/>
      </c>
      <c r="K404" s="27" t="str">
        <f>IFERROR(IF(raw[[#This Row],[Required hrs]]="","",raw[[#This Row],[Total day hrs]]-SUMIF(raw[Date],raw[[#This Row],[Date]],raw[Required hrs])),"")</f>
        <v/>
      </c>
      <c r="L404" s="26" t="str">
        <f>IFERROR(IF(raw[[#This Row],[Date]]="","","W"&amp;WEEKNUM(raw[[#This Row],[Date]],1)),"")</f>
        <v/>
      </c>
      <c r="M404" s="29" t="str">
        <f>IFERROR(IF(raw[[#This Row],[Date]]="","",VLOOKUP(MONTH(raw[[#This Row],[Date]]),Sheet1!B:C,2,0)),"")</f>
        <v/>
      </c>
      <c r="N404" s="82">
        <f>IF(raw[[#This Row],[Date]]="",0,1)</f>
        <v>0</v>
      </c>
    </row>
    <row r="405" spans="1:14" x14ac:dyDescent="0.3">
      <c r="A405" s="18"/>
      <c r="B405" s="19"/>
      <c r="C405" s="19"/>
      <c r="D405" s="19"/>
      <c r="E405" s="19"/>
      <c r="F405" s="20"/>
      <c r="G405" s="20"/>
      <c r="H405" s="27" t="str">
        <f>IFERROR(IF(OR(raw[[#This Row],[Ending Time]]="",raw[[#This Row],[Starting Time]]=""),"",IF((raw[[#This Row],[Ending Time]]-raw[[#This Row],[Starting Time]])*24&lt;0,24+(((raw[[#This Row],[Ending Time]]-raw[[#This Row],[Starting Time]])*24)),(raw[[#This Row],[Ending Time]]-raw[[#This Row],[Starting Time]])*24)),"")</f>
        <v/>
      </c>
      <c r="I405" s="25" t="str">
        <f>IFERROR(IF(raw[[#This Row],[Date]]="","",TEXT(raw[[#This Row],[Date]],"dddd")),"")</f>
        <v/>
      </c>
      <c r="J405" s="27" t="str">
        <f>IFERROR(IF(raw[[#This Row],[Day]]="","",IF(OR(raw[[#This Row],[Day]]='Workload Calendar'!$E$4,raw[[#This Row],[Day]]='Workload Calendar'!$F$4),'Workload Calendar'!$H$4,'Workload Calendar'!$G$4)),"")</f>
        <v/>
      </c>
      <c r="K405" s="27" t="str">
        <f>IFERROR(IF(raw[[#This Row],[Required hrs]]="","",raw[[#This Row],[Total day hrs]]-SUMIF(raw[Date],raw[[#This Row],[Date]],raw[Required hrs])),"")</f>
        <v/>
      </c>
      <c r="L405" s="26" t="str">
        <f>IFERROR(IF(raw[[#This Row],[Date]]="","","W"&amp;WEEKNUM(raw[[#This Row],[Date]],1)),"")</f>
        <v/>
      </c>
      <c r="M405" s="29" t="str">
        <f>IFERROR(IF(raw[[#This Row],[Date]]="","",VLOOKUP(MONTH(raw[[#This Row],[Date]]),Sheet1!B:C,2,0)),"")</f>
        <v/>
      </c>
      <c r="N405" s="82">
        <f>IF(raw[[#This Row],[Date]]="",0,1)</f>
        <v>0</v>
      </c>
    </row>
    <row r="406" spans="1:14" x14ac:dyDescent="0.3">
      <c r="A406" s="18"/>
      <c r="B406" s="19"/>
      <c r="C406" s="19"/>
      <c r="D406" s="19"/>
      <c r="E406" s="19"/>
      <c r="F406" s="20"/>
      <c r="G406" s="20"/>
      <c r="H406" s="27" t="str">
        <f>IFERROR(IF(OR(raw[[#This Row],[Ending Time]]="",raw[[#This Row],[Starting Time]]=""),"",IF((raw[[#This Row],[Ending Time]]-raw[[#This Row],[Starting Time]])*24&lt;0,24+(((raw[[#This Row],[Ending Time]]-raw[[#This Row],[Starting Time]])*24)),(raw[[#This Row],[Ending Time]]-raw[[#This Row],[Starting Time]])*24)),"")</f>
        <v/>
      </c>
      <c r="I406" s="25" t="str">
        <f>IFERROR(IF(raw[[#This Row],[Date]]="","",TEXT(raw[[#This Row],[Date]],"dddd")),"")</f>
        <v/>
      </c>
      <c r="J406" s="27" t="str">
        <f>IFERROR(IF(raw[[#This Row],[Day]]="","",IF(OR(raw[[#This Row],[Day]]='Workload Calendar'!$E$4,raw[[#This Row],[Day]]='Workload Calendar'!$F$4),'Workload Calendar'!$H$4,'Workload Calendar'!$G$4)),"")</f>
        <v/>
      </c>
      <c r="K406" s="27" t="str">
        <f>IFERROR(IF(raw[[#This Row],[Required hrs]]="","",raw[[#This Row],[Total day hrs]]-SUMIF(raw[Date],raw[[#This Row],[Date]],raw[Required hrs])),"")</f>
        <v/>
      </c>
      <c r="L406" s="26" t="str">
        <f>IFERROR(IF(raw[[#This Row],[Date]]="","","W"&amp;WEEKNUM(raw[[#This Row],[Date]],1)),"")</f>
        <v/>
      </c>
      <c r="M406" s="29" t="str">
        <f>IFERROR(IF(raw[[#This Row],[Date]]="","",VLOOKUP(MONTH(raw[[#This Row],[Date]]),Sheet1!B:C,2,0)),"")</f>
        <v/>
      </c>
      <c r="N406" s="82">
        <f>IF(raw[[#This Row],[Date]]="",0,1)</f>
        <v>0</v>
      </c>
    </row>
    <row r="407" spans="1:14" x14ac:dyDescent="0.3">
      <c r="A407" s="18"/>
      <c r="B407" s="19"/>
      <c r="C407" s="19"/>
      <c r="D407" s="19"/>
      <c r="E407" s="19"/>
      <c r="F407" s="20"/>
      <c r="G407" s="20"/>
      <c r="H407" s="27" t="str">
        <f>IFERROR(IF(OR(raw[[#This Row],[Ending Time]]="",raw[[#This Row],[Starting Time]]=""),"",IF((raw[[#This Row],[Ending Time]]-raw[[#This Row],[Starting Time]])*24&lt;0,24+(((raw[[#This Row],[Ending Time]]-raw[[#This Row],[Starting Time]])*24)),(raw[[#This Row],[Ending Time]]-raw[[#This Row],[Starting Time]])*24)),"")</f>
        <v/>
      </c>
      <c r="I407" s="25" t="str">
        <f>IFERROR(IF(raw[[#This Row],[Date]]="","",TEXT(raw[[#This Row],[Date]],"dddd")),"")</f>
        <v/>
      </c>
      <c r="J407" s="27" t="str">
        <f>IFERROR(IF(raw[[#This Row],[Day]]="","",IF(OR(raw[[#This Row],[Day]]='Workload Calendar'!$E$4,raw[[#This Row],[Day]]='Workload Calendar'!$F$4),'Workload Calendar'!$H$4,'Workload Calendar'!$G$4)),"")</f>
        <v/>
      </c>
      <c r="K407" s="27" t="str">
        <f>IFERROR(IF(raw[[#This Row],[Required hrs]]="","",raw[[#This Row],[Total day hrs]]-SUMIF(raw[Date],raw[[#This Row],[Date]],raw[Required hrs])),"")</f>
        <v/>
      </c>
      <c r="L407" s="26" t="str">
        <f>IFERROR(IF(raw[[#This Row],[Date]]="","","W"&amp;WEEKNUM(raw[[#This Row],[Date]],1)),"")</f>
        <v/>
      </c>
      <c r="M407" s="29" t="str">
        <f>IFERROR(IF(raw[[#This Row],[Date]]="","",VLOOKUP(MONTH(raw[[#This Row],[Date]]),Sheet1!B:C,2,0)),"")</f>
        <v/>
      </c>
      <c r="N407" s="82">
        <f>IF(raw[[#This Row],[Date]]="",0,1)</f>
        <v>0</v>
      </c>
    </row>
    <row r="408" spans="1:14" x14ac:dyDescent="0.3">
      <c r="A408" s="18"/>
      <c r="B408" s="19"/>
      <c r="C408" s="19"/>
      <c r="D408" s="19"/>
      <c r="E408" s="19"/>
      <c r="F408" s="20"/>
      <c r="G408" s="20"/>
      <c r="H408" s="27" t="str">
        <f>IFERROR(IF(OR(raw[[#This Row],[Ending Time]]="",raw[[#This Row],[Starting Time]]=""),"",IF((raw[[#This Row],[Ending Time]]-raw[[#This Row],[Starting Time]])*24&lt;0,24+(((raw[[#This Row],[Ending Time]]-raw[[#This Row],[Starting Time]])*24)),(raw[[#This Row],[Ending Time]]-raw[[#This Row],[Starting Time]])*24)),"")</f>
        <v/>
      </c>
      <c r="I408" s="25" t="str">
        <f>IFERROR(IF(raw[[#This Row],[Date]]="","",TEXT(raw[[#This Row],[Date]],"dddd")),"")</f>
        <v/>
      </c>
      <c r="J408" s="27" t="str">
        <f>IFERROR(IF(raw[[#This Row],[Day]]="","",IF(OR(raw[[#This Row],[Day]]='Workload Calendar'!$E$4,raw[[#This Row],[Day]]='Workload Calendar'!$F$4),'Workload Calendar'!$H$4,'Workload Calendar'!$G$4)),"")</f>
        <v/>
      </c>
      <c r="K408" s="27" t="str">
        <f>IFERROR(IF(raw[[#This Row],[Required hrs]]="","",raw[[#This Row],[Total day hrs]]-SUMIF(raw[Date],raw[[#This Row],[Date]],raw[Required hrs])),"")</f>
        <v/>
      </c>
      <c r="L408" s="26" t="str">
        <f>IFERROR(IF(raw[[#This Row],[Date]]="","","W"&amp;WEEKNUM(raw[[#This Row],[Date]],1)),"")</f>
        <v/>
      </c>
      <c r="M408" s="29" t="str">
        <f>IFERROR(IF(raw[[#This Row],[Date]]="","",VLOOKUP(MONTH(raw[[#This Row],[Date]]),Sheet1!B:C,2,0)),"")</f>
        <v/>
      </c>
      <c r="N408" s="82">
        <f>IF(raw[[#This Row],[Date]]="",0,1)</f>
        <v>0</v>
      </c>
    </row>
    <row r="409" spans="1:14" x14ac:dyDescent="0.3">
      <c r="A409" s="18"/>
      <c r="B409" s="19"/>
      <c r="C409" s="19"/>
      <c r="D409" s="19"/>
      <c r="E409" s="19"/>
      <c r="F409" s="20"/>
      <c r="G409" s="20"/>
      <c r="H409" s="27" t="str">
        <f>IFERROR(IF(OR(raw[[#This Row],[Ending Time]]="",raw[[#This Row],[Starting Time]]=""),"",IF((raw[[#This Row],[Ending Time]]-raw[[#This Row],[Starting Time]])*24&lt;0,24+(((raw[[#This Row],[Ending Time]]-raw[[#This Row],[Starting Time]])*24)),(raw[[#This Row],[Ending Time]]-raw[[#This Row],[Starting Time]])*24)),"")</f>
        <v/>
      </c>
      <c r="I409" s="25" t="str">
        <f>IFERROR(IF(raw[[#This Row],[Date]]="","",TEXT(raw[[#This Row],[Date]],"dddd")),"")</f>
        <v/>
      </c>
      <c r="J409" s="27" t="str">
        <f>IFERROR(IF(raw[[#This Row],[Day]]="","",IF(OR(raw[[#This Row],[Day]]='Workload Calendar'!$E$4,raw[[#This Row],[Day]]='Workload Calendar'!$F$4),'Workload Calendar'!$H$4,'Workload Calendar'!$G$4)),"")</f>
        <v/>
      </c>
      <c r="K409" s="27" t="str">
        <f>IFERROR(IF(raw[[#This Row],[Required hrs]]="","",raw[[#This Row],[Total day hrs]]-SUMIF(raw[Date],raw[[#This Row],[Date]],raw[Required hrs])),"")</f>
        <v/>
      </c>
      <c r="L409" s="26" t="str">
        <f>IFERROR(IF(raw[[#This Row],[Date]]="","","W"&amp;WEEKNUM(raw[[#This Row],[Date]],1)),"")</f>
        <v/>
      </c>
      <c r="M409" s="29" t="str">
        <f>IFERROR(IF(raw[[#This Row],[Date]]="","",VLOOKUP(MONTH(raw[[#This Row],[Date]]),Sheet1!B:C,2,0)),"")</f>
        <v/>
      </c>
      <c r="N409" s="82">
        <f>IF(raw[[#This Row],[Date]]="",0,1)</f>
        <v>0</v>
      </c>
    </row>
    <row r="410" spans="1:14" x14ac:dyDescent="0.3">
      <c r="A410" s="18"/>
      <c r="B410" s="19"/>
      <c r="C410" s="19"/>
      <c r="D410" s="19"/>
      <c r="E410" s="19"/>
      <c r="F410" s="20"/>
      <c r="G410" s="20"/>
      <c r="H410" s="27" t="str">
        <f>IFERROR(IF(OR(raw[[#This Row],[Ending Time]]="",raw[[#This Row],[Starting Time]]=""),"",IF((raw[[#This Row],[Ending Time]]-raw[[#This Row],[Starting Time]])*24&lt;0,24+(((raw[[#This Row],[Ending Time]]-raw[[#This Row],[Starting Time]])*24)),(raw[[#This Row],[Ending Time]]-raw[[#This Row],[Starting Time]])*24)),"")</f>
        <v/>
      </c>
      <c r="I410" s="25" t="str">
        <f>IFERROR(IF(raw[[#This Row],[Date]]="","",TEXT(raw[[#This Row],[Date]],"dddd")),"")</f>
        <v/>
      </c>
      <c r="J410" s="27" t="str">
        <f>IFERROR(IF(raw[[#This Row],[Day]]="","",IF(OR(raw[[#This Row],[Day]]='Workload Calendar'!$E$4,raw[[#This Row],[Day]]='Workload Calendar'!$F$4),'Workload Calendar'!$H$4,'Workload Calendar'!$G$4)),"")</f>
        <v/>
      </c>
      <c r="K410" s="27" t="str">
        <f>IFERROR(IF(raw[[#This Row],[Required hrs]]="","",raw[[#This Row],[Total day hrs]]-SUMIF(raw[Date],raw[[#This Row],[Date]],raw[Required hrs])),"")</f>
        <v/>
      </c>
      <c r="L410" s="26" t="str">
        <f>IFERROR(IF(raw[[#This Row],[Date]]="","","W"&amp;WEEKNUM(raw[[#This Row],[Date]],1)),"")</f>
        <v/>
      </c>
      <c r="M410" s="29" t="str">
        <f>IFERROR(IF(raw[[#This Row],[Date]]="","",VLOOKUP(MONTH(raw[[#This Row],[Date]]),Sheet1!B:C,2,0)),"")</f>
        <v/>
      </c>
      <c r="N410" s="82">
        <f>IF(raw[[#This Row],[Date]]="",0,1)</f>
        <v>0</v>
      </c>
    </row>
    <row r="411" spans="1:14" x14ac:dyDescent="0.3">
      <c r="A411" s="18"/>
      <c r="B411" s="19"/>
      <c r="C411" s="19"/>
      <c r="D411" s="19"/>
      <c r="E411" s="19"/>
      <c r="F411" s="20"/>
      <c r="G411" s="20"/>
      <c r="H411" s="27" t="str">
        <f>IFERROR(IF(OR(raw[[#This Row],[Ending Time]]="",raw[[#This Row],[Starting Time]]=""),"",IF((raw[[#This Row],[Ending Time]]-raw[[#This Row],[Starting Time]])*24&lt;0,24+(((raw[[#This Row],[Ending Time]]-raw[[#This Row],[Starting Time]])*24)),(raw[[#This Row],[Ending Time]]-raw[[#This Row],[Starting Time]])*24)),"")</f>
        <v/>
      </c>
      <c r="I411" s="25" t="str">
        <f>IFERROR(IF(raw[[#This Row],[Date]]="","",TEXT(raw[[#This Row],[Date]],"dddd")),"")</f>
        <v/>
      </c>
      <c r="J411" s="27" t="str">
        <f>IFERROR(IF(raw[[#This Row],[Day]]="","",IF(OR(raw[[#This Row],[Day]]='Workload Calendar'!$E$4,raw[[#This Row],[Day]]='Workload Calendar'!$F$4),'Workload Calendar'!$H$4,'Workload Calendar'!$G$4)),"")</f>
        <v/>
      </c>
      <c r="K411" s="27" t="str">
        <f>IFERROR(IF(raw[[#This Row],[Required hrs]]="","",raw[[#This Row],[Total day hrs]]-SUMIF(raw[Date],raw[[#This Row],[Date]],raw[Required hrs])),"")</f>
        <v/>
      </c>
      <c r="L411" s="26" t="str">
        <f>IFERROR(IF(raw[[#This Row],[Date]]="","","W"&amp;WEEKNUM(raw[[#This Row],[Date]],1)),"")</f>
        <v/>
      </c>
      <c r="M411" s="29" t="str">
        <f>IFERROR(IF(raw[[#This Row],[Date]]="","",VLOOKUP(MONTH(raw[[#This Row],[Date]]),Sheet1!B:C,2,0)),"")</f>
        <v/>
      </c>
      <c r="N411" s="82">
        <f>IF(raw[[#This Row],[Date]]="",0,1)</f>
        <v>0</v>
      </c>
    </row>
    <row r="412" spans="1:14" x14ac:dyDescent="0.3">
      <c r="A412" s="18"/>
      <c r="B412" s="19"/>
      <c r="C412" s="19"/>
      <c r="D412" s="19"/>
      <c r="E412" s="19"/>
      <c r="F412" s="20"/>
      <c r="G412" s="20"/>
      <c r="H412" s="27" t="str">
        <f>IFERROR(IF(OR(raw[[#This Row],[Ending Time]]="",raw[[#This Row],[Starting Time]]=""),"",IF((raw[[#This Row],[Ending Time]]-raw[[#This Row],[Starting Time]])*24&lt;0,24+(((raw[[#This Row],[Ending Time]]-raw[[#This Row],[Starting Time]])*24)),(raw[[#This Row],[Ending Time]]-raw[[#This Row],[Starting Time]])*24)),"")</f>
        <v/>
      </c>
      <c r="I412" s="25" t="str">
        <f>IFERROR(IF(raw[[#This Row],[Date]]="","",TEXT(raw[[#This Row],[Date]],"dddd")),"")</f>
        <v/>
      </c>
      <c r="J412" s="27" t="str">
        <f>IFERROR(IF(raw[[#This Row],[Day]]="","",IF(OR(raw[[#This Row],[Day]]='Workload Calendar'!$E$4,raw[[#This Row],[Day]]='Workload Calendar'!$F$4),'Workload Calendar'!$H$4,'Workload Calendar'!$G$4)),"")</f>
        <v/>
      </c>
      <c r="K412" s="27" t="str">
        <f>IFERROR(IF(raw[[#This Row],[Required hrs]]="","",raw[[#This Row],[Total day hrs]]-SUMIF(raw[Date],raw[[#This Row],[Date]],raw[Required hrs])),"")</f>
        <v/>
      </c>
      <c r="L412" s="26" t="str">
        <f>IFERROR(IF(raw[[#This Row],[Date]]="","","W"&amp;WEEKNUM(raw[[#This Row],[Date]],1)),"")</f>
        <v/>
      </c>
      <c r="M412" s="29" t="str">
        <f>IFERROR(IF(raw[[#This Row],[Date]]="","",VLOOKUP(MONTH(raw[[#This Row],[Date]]),Sheet1!B:C,2,0)),"")</f>
        <v/>
      </c>
      <c r="N412" s="82">
        <f>IF(raw[[#This Row],[Date]]="",0,1)</f>
        <v>0</v>
      </c>
    </row>
    <row r="413" spans="1:14" x14ac:dyDescent="0.3">
      <c r="A413" s="18"/>
      <c r="B413" s="19"/>
      <c r="C413" s="19"/>
      <c r="D413" s="19"/>
      <c r="E413" s="19"/>
      <c r="F413" s="20"/>
      <c r="G413" s="20"/>
      <c r="H413" s="27" t="str">
        <f>IFERROR(IF(OR(raw[[#This Row],[Ending Time]]="",raw[[#This Row],[Starting Time]]=""),"",IF((raw[[#This Row],[Ending Time]]-raw[[#This Row],[Starting Time]])*24&lt;0,24+(((raw[[#This Row],[Ending Time]]-raw[[#This Row],[Starting Time]])*24)),(raw[[#This Row],[Ending Time]]-raw[[#This Row],[Starting Time]])*24)),"")</f>
        <v/>
      </c>
      <c r="I413" s="25" t="str">
        <f>IFERROR(IF(raw[[#This Row],[Date]]="","",TEXT(raw[[#This Row],[Date]],"dddd")),"")</f>
        <v/>
      </c>
      <c r="J413" s="27" t="str">
        <f>IFERROR(IF(raw[[#This Row],[Day]]="","",IF(OR(raw[[#This Row],[Day]]='Workload Calendar'!$E$4,raw[[#This Row],[Day]]='Workload Calendar'!$F$4),'Workload Calendar'!$H$4,'Workload Calendar'!$G$4)),"")</f>
        <v/>
      </c>
      <c r="K413" s="27" t="str">
        <f>IFERROR(IF(raw[[#This Row],[Required hrs]]="","",raw[[#This Row],[Total day hrs]]-SUMIF(raw[Date],raw[[#This Row],[Date]],raw[Required hrs])),"")</f>
        <v/>
      </c>
      <c r="L413" s="26" t="str">
        <f>IFERROR(IF(raw[[#This Row],[Date]]="","","W"&amp;WEEKNUM(raw[[#This Row],[Date]],1)),"")</f>
        <v/>
      </c>
      <c r="M413" s="29" t="str">
        <f>IFERROR(IF(raw[[#This Row],[Date]]="","",VLOOKUP(MONTH(raw[[#This Row],[Date]]),Sheet1!B:C,2,0)),"")</f>
        <v/>
      </c>
      <c r="N413" s="82">
        <f>IF(raw[[#This Row],[Date]]="",0,1)</f>
        <v>0</v>
      </c>
    </row>
    <row r="414" spans="1:14" x14ac:dyDescent="0.3">
      <c r="A414" s="18"/>
      <c r="B414" s="19"/>
      <c r="C414" s="19"/>
      <c r="D414" s="19"/>
      <c r="E414" s="19"/>
      <c r="F414" s="20"/>
      <c r="G414" s="20"/>
      <c r="H414" s="27" t="str">
        <f>IFERROR(IF(OR(raw[[#This Row],[Ending Time]]="",raw[[#This Row],[Starting Time]]=""),"",IF((raw[[#This Row],[Ending Time]]-raw[[#This Row],[Starting Time]])*24&lt;0,24+(((raw[[#This Row],[Ending Time]]-raw[[#This Row],[Starting Time]])*24)),(raw[[#This Row],[Ending Time]]-raw[[#This Row],[Starting Time]])*24)),"")</f>
        <v/>
      </c>
      <c r="I414" s="25" t="str">
        <f>IFERROR(IF(raw[[#This Row],[Date]]="","",TEXT(raw[[#This Row],[Date]],"dddd")),"")</f>
        <v/>
      </c>
      <c r="J414" s="27" t="str">
        <f>IFERROR(IF(raw[[#This Row],[Day]]="","",IF(OR(raw[[#This Row],[Day]]='Workload Calendar'!$E$4,raw[[#This Row],[Day]]='Workload Calendar'!$F$4),'Workload Calendar'!$H$4,'Workload Calendar'!$G$4)),"")</f>
        <v/>
      </c>
      <c r="K414" s="27" t="str">
        <f>IFERROR(IF(raw[[#This Row],[Required hrs]]="","",raw[[#This Row],[Total day hrs]]-SUMIF(raw[Date],raw[[#This Row],[Date]],raw[Required hrs])),"")</f>
        <v/>
      </c>
      <c r="L414" s="26" t="str">
        <f>IFERROR(IF(raw[[#This Row],[Date]]="","","W"&amp;WEEKNUM(raw[[#This Row],[Date]],1)),"")</f>
        <v/>
      </c>
      <c r="M414" s="29" t="str">
        <f>IFERROR(IF(raw[[#This Row],[Date]]="","",VLOOKUP(MONTH(raw[[#This Row],[Date]]),Sheet1!B:C,2,0)),"")</f>
        <v/>
      </c>
      <c r="N414" s="82">
        <f>IF(raw[[#This Row],[Date]]="",0,1)</f>
        <v>0</v>
      </c>
    </row>
    <row r="415" spans="1:14" x14ac:dyDescent="0.3">
      <c r="A415" s="18"/>
      <c r="B415" s="19"/>
      <c r="C415" s="19"/>
      <c r="D415" s="19"/>
      <c r="E415" s="19"/>
      <c r="F415" s="20"/>
      <c r="G415" s="20"/>
      <c r="H415" s="27" t="str">
        <f>IFERROR(IF(OR(raw[[#This Row],[Ending Time]]="",raw[[#This Row],[Starting Time]]=""),"",IF((raw[[#This Row],[Ending Time]]-raw[[#This Row],[Starting Time]])*24&lt;0,24+(((raw[[#This Row],[Ending Time]]-raw[[#This Row],[Starting Time]])*24)),(raw[[#This Row],[Ending Time]]-raw[[#This Row],[Starting Time]])*24)),"")</f>
        <v/>
      </c>
      <c r="I415" s="25" t="str">
        <f>IFERROR(IF(raw[[#This Row],[Date]]="","",TEXT(raw[[#This Row],[Date]],"dddd")),"")</f>
        <v/>
      </c>
      <c r="J415" s="27" t="str">
        <f>IFERROR(IF(raw[[#This Row],[Day]]="","",IF(OR(raw[[#This Row],[Day]]='Workload Calendar'!$E$4,raw[[#This Row],[Day]]='Workload Calendar'!$F$4),'Workload Calendar'!$H$4,'Workload Calendar'!$G$4)),"")</f>
        <v/>
      </c>
      <c r="K415" s="27" t="str">
        <f>IFERROR(IF(raw[[#This Row],[Required hrs]]="","",raw[[#This Row],[Total day hrs]]-SUMIF(raw[Date],raw[[#This Row],[Date]],raw[Required hrs])),"")</f>
        <v/>
      </c>
      <c r="L415" s="26" t="str">
        <f>IFERROR(IF(raw[[#This Row],[Date]]="","","W"&amp;WEEKNUM(raw[[#This Row],[Date]],1)),"")</f>
        <v/>
      </c>
      <c r="M415" s="29" t="str">
        <f>IFERROR(IF(raw[[#This Row],[Date]]="","",VLOOKUP(MONTH(raw[[#This Row],[Date]]),Sheet1!B:C,2,0)),"")</f>
        <v/>
      </c>
      <c r="N415" s="82">
        <f>IF(raw[[#This Row],[Date]]="",0,1)</f>
        <v>0</v>
      </c>
    </row>
    <row r="416" spans="1:14" x14ac:dyDescent="0.3">
      <c r="A416" s="18"/>
      <c r="B416" s="19"/>
      <c r="C416" s="19"/>
      <c r="D416" s="19"/>
      <c r="E416" s="19"/>
      <c r="F416" s="20"/>
      <c r="G416" s="20"/>
      <c r="H416" s="27" t="str">
        <f>IFERROR(IF(OR(raw[[#This Row],[Ending Time]]="",raw[[#This Row],[Starting Time]]=""),"",IF((raw[[#This Row],[Ending Time]]-raw[[#This Row],[Starting Time]])*24&lt;0,24+(((raw[[#This Row],[Ending Time]]-raw[[#This Row],[Starting Time]])*24)),(raw[[#This Row],[Ending Time]]-raw[[#This Row],[Starting Time]])*24)),"")</f>
        <v/>
      </c>
      <c r="I416" s="25" t="str">
        <f>IFERROR(IF(raw[[#This Row],[Date]]="","",TEXT(raw[[#This Row],[Date]],"dddd")),"")</f>
        <v/>
      </c>
      <c r="J416" s="27" t="str">
        <f>IFERROR(IF(raw[[#This Row],[Day]]="","",IF(OR(raw[[#This Row],[Day]]='Workload Calendar'!$E$4,raw[[#This Row],[Day]]='Workload Calendar'!$F$4),'Workload Calendar'!$H$4,'Workload Calendar'!$G$4)),"")</f>
        <v/>
      </c>
      <c r="K416" s="27" t="str">
        <f>IFERROR(IF(raw[[#This Row],[Required hrs]]="","",raw[[#This Row],[Total day hrs]]-SUMIF(raw[Date],raw[[#This Row],[Date]],raw[Required hrs])),"")</f>
        <v/>
      </c>
      <c r="L416" s="26" t="str">
        <f>IFERROR(IF(raw[[#This Row],[Date]]="","","W"&amp;WEEKNUM(raw[[#This Row],[Date]],1)),"")</f>
        <v/>
      </c>
      <c r="M416" s="29" t="str">
        <f>IFERROR(IF(raw[[#This Row],[Date]]="","",VLOOKUP(MONTH(raw[[#This Row],[Date]]),Sheet1!B:C,2,0)),"")</f>
        <v/>
      </c>
      <c r="N416" s="82">
        <f>IF(raw[[#This Row],[Date]]="",0,1)</f>
        <v>0</v>
      </c>
    </row>
    <row r="417" spans="1:14" x14ac:dyDescent="0.3">
      <c r="A417" s="18"/>
      <c r="B417" s="19"/>
      <c r="C417" s="19"/>
      <c r="D417" s="19"/>
      <c r="E417" s="19"/>
      <c r="F417" s="20"/>
      <c r="G417" s="20"/>
      <c r="H417" s="27" t="str">
        <f>IFERROR(IF(OR(raw[[#This Row],[Ending Time]]="",raw[[#This Row],[Starting Time]]=""),"",IF((raw[[#This Row],[Ending Time]]-raw[[#This Row],[Starting Time]])*24&lt;0,24+(((raw[[#This Row],[Ending Time]]-raw[[#This Row],[Starting Time]])*24)),(raw[[#This Row],[Ending Time]]-raw[[#This Row],[Starting Time]])*24)),"")</f>
        <v/>
      </c>
      <c r="I417" s="25" t="str">
        <f>IFERROR(IF(raw[[#This Row],[Date]]="","",TEXT(raw[[#This Row],[Date]],"dddd")),"")</f>
        <v/>
      </c>
      <c r="J417" s="27" t="str">
        <f>IFERROR(IF(raw[[#This Row],[Day]]="","",IF(OR(raw[[#This Row],[Day]]='Workload Calendar'!$E$4,raw[[#This Row],[Day]]='Workload Calendar'!$F$4),'Workload Calendar'!$H$4,'Workload Calendar'!$G$4)),"")</f>
        <v/>
      </c>
      <c r="K417" s="27" t="str">
        <f>IFERROR(IF(raw[[#This Row],[Required hrs]]="","",raw[[#This Row],[Total day hrs]]-SUMIF(raw[Date],raw[[#This Row],[Date]],raw[Required hrs])),"")</f>
        <v/>
      </c>
      <c r="L417" s="26" t="str">
        <f>IFERROR(IF(raw[[#This Row],[Date]]="","","W"&amp;WEEKNUM(raw[[#This Row],[Date]],1)),"")</f>
        <v/>
      </c>
      <c r="M417" s="29" t="str">
        <f>IFERROR(IF(raw[[#This Row],[Date]]="","",VLOOKUP(MONTH(raw[[#This Row],[Date]]),Sheet1!B:C,2,0)),"")</f>
        <v/>
      </c>
      <c r="N417" s="82">
        <f>IF(raw[[#This Row],[Date]]="",0,1)</f>
        <v>0</v>
      </c>
    </row>
    <row r="418" spans="1:14" x14ac:dyDescent="0.3">
      <c r="A418" s="18"/>
      <c r="B418" s="19"/>
      <c r="C418" s="19"/>
      <c r="D418" s="19"/>
      <c r="E418" s="19"/>
      <c r="F418" s="20"/>
      <c r="G418" s="20"/>
      <c r="H418" s="27" t="str">
        <f>IFERROR(IF(OR(raw[[#This Row],[Ending Time]]="",raw[[#This Row],[Starting Time]]=""),"",IF((raw[[#This Row],[Ending Time]]-raw[[#This Row],[Starting Time]])*24&lt;0,24+(((raw[[#This Row],[Ending Time]]-raw[[#This Row],[Starting Time]])*24)),(raw[[#This Row],[Ending Time]]-raw[[#This Row],[Starting Time]])*24)),"")</f>
        <v/>
      </c>
      <c r="I418" s="25" t="str">
        <f>IFERROR(IF(raw[[#This Row],[Date]]="","",TEXT(raw[[#This Row],[Date]],"dddd")),"")</f>
        <v/>
      </c>
      <c r="J418" s="27" t="str">
        <f>IFERROR(IF(raw[[#This Row],[Day]]="","",IF(OR(raw[[#This Row],[Day]]='Workload Calendar'!$E$4,raw[[#This Row],[Day]]='Workload Calendar'!$F$4),'Workload Calendar'!$H$4,'Workload Calendar'!$G$4)),"")</f>
        <v/>
      </c>
      <c r="K418" s="27" t="str">
        <f>IFERROR(IF(raw[[#This Row],[Required hrs]]="","",raw[[#This Row],[Total day hrs]]-SUMIF(raw[Date],raw[[#This Row],[Date]],raw[Required hrs])),"")</f>
        <v/>
      </c>
      <c r="L418" s="26" t="str">
        <f>IFERROR(IF(raw[[#This Row],[Date]]="","","W"&amp;WEEKNUM(raw[[#This Row],[Date]],1)),"")</f>
        <v/>
      </c>
      <c r="M418" s="29" t="str">
        <f>IFERROR(IF(raw[[#This Row],[Date]]="","",VLOOKUP(MONTH(raw[[#This Row],[Date]]),Sheet1!B:C,2,0)),"")</f>
        <v/>
      </c>
      <c r="N418" s="82">
        <f>IF(raw[[#This Row],[Date]]="",0,1)</f>
        <v>0</v>
      </c>
    </row>
    <row r="419" spans="1:14" x14ac:dyDescent="0.3">
      <c r="A419" s="18"/>
      <c r="B419" s="19"/>
      <c r="C419" s="19"/>
      <c r="D419" s="19"/>
      <c r="E419" s="19"/>
      <c r="F419" s="20"/>
      <c r="G419" s="20"/>
      <c r="H419" s="27" t="str">
        <f>IFERROR(IF(OR(raw[[#This Row],[Ending Time]]="",raw[[#This Row],[Starting Time]]=""),"",IF((raw[[#This Row],[Ending Time]]-raw[[#This Row],[Starting Time]])*24&lt;0,24+(((raw[[#This Row],[Ending Time]]-raw[[#This Row],[Starting Time]])*24)),(raw[[#This Row],[Ending Time]]-raw[[#This Row],[Starting Time]])*24)),"")</f>
        <v/>
      </c>
      <c r="I419" s="25" t="str">
        <f>IFERROR(IF(raw[[#This Row],[Date]]="","",TEXT(raw[[#This Row],[Date]],"dddd")),"")</f>
        <v/>
      </c>
      <c r="J419" s="27" t="str">
        <f>IFERROR(IF(raw[[#This Row],[Day]]="","",IF(OR(raw[[#This Row],[Day]]='Workload Calendar'!$E$4,raw[[#This Row],[Day]]='Workload Calendar'!$F$4),'Workload Calendar'!$H$4,'Workload Calendar'!$G$4)),"")</f>
        <v/>
      </c>
      <c r="K419" s="27" t="str">
        <f>IFERROR(IF(raw[[#This Row],[Required hrs]]="","",raw[[#This Row],[Total day hrs]]-SUMIF(raw[Date],raw[[#This Row],[Date]],raw[Required hrs])),"")</f>
        <v/>
      </c>
      <c r="L419" s="26" t="str">
        <f>IFERROR(IF(raw[[#This Row],[Date]]="","","W"&amp;WEEKNUM(raw[[#This Row],[Date]],1)),"")</f>
        <v/>
      </c>
      <c r="M419" s="29" t="str">
        <f>IFERROR(IF(raw[[#This Row],[Date]]="","",VLOOKUP(MONTH(raw[[#This Row],[Date]]),Sheet1!B:C,2,0)),"")</f>
        <v/>
      </c>
      <c r="N419" s="82">
        <f>IF(raw[[#This Row],[Date]]="",0,1)</f>
        <v>0</v>
      </c>
    </row>
    <row r="420" spans="1:14" x14ac:dyDescent="0.3">
      <c r="A420" s="18"/>
      <c r="B420" s="19"/>
      <c r="C420" s="19"/>
      <c r="D420" s="19"/>
      <c r="E420" s="19"/>
      <c r="F420" s="20"/>
      <c r="G420" s="20"/>
      <c r="H420" s="27" t="str">
        <f>IFERROR(IF(OR(raw[[#This Row],[Ending Time]]="",raw[[#This Row],[Starting Time]]=""),"",IF((raw[[#This Row],[Ending Time]]-raw[[#This Row],[Starting Time]])*24&lt;0,24+(((raw[[#This Row],[Ending Time]]-raw[[#This Row],[Starting Time]])*24)),(raw[[#This Row],[Ending Time]]-raw[[#This Row],[Starting Time]])*24)),"")</f>
        <v/>
      </c>
      <c r="I420" s="25" t="str">
        <f>IFERROR(IF(raw[[#This Row],[Date]]="","",TEXT(raw[[#This Row],[Date]],"dddd")),"")</f>
        <v/>
      </c>
      <c r="J420" s="27" t="str">
        <f>IFERROR(IF(raw[[#This Row],[Day]]="","",IF(OR(raw[[#This Row],[Day]]='Workload Calendar'!$E$4,raw[[#This Row],[Day]]='Workload Calendar'!$F$4),'Workload Calendar'!$H$4,'Workload Calendar'!$G$4)),"")</f>
        <v/>
      </c>
      <c r="K420" s="27" t="str">
        <f>IFERROR(IF(raw[[#This Row],[Required hrs]]="","",raw[[#This Row],[Total day hrs]]-SUMIF(raw[Date],raw[[#This Row],[Date]],raw[Required hrs])),"")</f>
        <v/>
      </c>
      <c r="L420" s="26" t="str">
        <f>IFERROR(IF(raw[[#This Row],[Date]]="","","W"&amp;WEEKNUM(raw[[#This Row],[Date]],1)),"")</f>
        <v/>
      </c>
      <c r="M420" s="29" t="str">
        <f>IFERROR(IF(raw[[#This Row],[Date]]="","",VLOOKUP(MONTH(raw[[#This Row],[Date]]),Sheet1!B:C,2,0)),"")</f>
        <v/>
      </c>
      <c r="N420" s="82">
        <f>IF(raw[[#This Row],[Date]]="",0,1)</f>
        <v>0</v>
      </c>
    </row>
    <row r="421" spans="1:14" x14ac:dyDescent="0.3">
      <c r="A421" s="18"/>
      <c r="B421" s="19"/>
      <c r="C421" s="19"/>
      <c r="D421" s="19"/>
      <c r="E421" s="19"/>
      <c r="F421" s="20"/>
      <c r="G421" s="20"/>
      <c r="H421" s="27" t="str">
        <f>IFERROR(IF(OR(raw[[#This Row],[Ending Time]]="",raw[[#This Row],[Starting Time]]=""),"",IF((raw[[#This Row],[Ending Time]]-raw[[#This Row],[Starting Time]])*24&lt;0,24+(((raw[[#This Row],[Ending Time]]-raw[[#This Row],[Starting Time]])*24)),(raw[[#This Row],[Ending Time]]-raw[[#This Row],[Starting Time]])*24)),"")</f>
        <v/>
      </c>
      <c r="I421" s="25" t="str">
        <f>IFERROR(IF(raw[[#This Row],[Date]]="","",TEXT(raw[[#This Row],[Date]],"dddd")),"")</f>
        <v/>
      </c>
      <c r="J421" s="27" t="str">
        <f>IFERROR(IF(raw[[#This Row],[Day]]="","",IF(OR(raw[[#This Row],[Day]]='Workload Calendar'!$E$4,raw[[#This Row],[Day]]='Workload Calendar'!$F$4),'Workload Calendar'!$H$4,'Workload Calendar'!$G$4)),"")</f>
        <v/>
      </c>
      <c r="K421" s="27" t="str">
        <f>IFERROR(IF(raw[[#This Row],[Required hrs]]="","",raw[[#This Row],[Total day hrs]]-SUMIF(raw[Date],raw[[#This Row],[Date]],raw[Required hrs])),"")</f>
        <v/>
      </c>
      <c r="L421" s="26" t="str">
        <f>IFERROR(IF(raw[[#This Row],[Date]]="","","W"&amp;WEEKNUM(raw[[#This Row],[Date]],1)),"")</f>
        <v/>
      </c>
      <c r="M421" s="29" t="str">
        <f>IFERROR(IF(raw[[#This Row],[Date]]="","",VLOOKUP(MONTH(raw[[#This Row],[Date]]),Sheet1!B:C,2,0)),"")</f>
        <v/>
      </c>
      <c r="N421" s="82">
        <f>IF(raw[[#This Row],[Date]]="",0,1)</f>
        <v>0</v>
      </c>
    </row>
    <row r="422" spans="1:14" x14ac:dyDescent="0.3">
      <c r="A422" s="18"/>
      <c r="B422" s="19"/>
      <c r="C422" s="19"/>
      <c r="D422" s="19"/>
      <c r="E422" s="19"/>
      <c r="F422" s="20"/>
      <c r="G422" s="20"/>
      <c r="H422" s="27" t="str">
        <f>IFERROR(IF(OR(raw[[#This Row],[Ending Time]]="",raw[[#This Row],[Starting Time]]=""),"",IF((raw[[#This Row],[Ending Time]]-raw[[#This Row],[Starting Time]])*24&lt;0,24+(((raw[[#This Row],[Ending Time]]-raw[[#This Row],[Starting Time]])*24)),(raw[[#This Row],[Ending Time]]-raw[[#This Row],[Starting Time]])*24)),"")</f>
        <v/>
      </c>
      <c r="I422" s="25" t="str">
        <f>IFERROR(IF(raw[[#This Row],[Date]]="","",TEXT(raw[[#This Row],[Date]],"dddd")),"")</f>
        <v/>
      </c>
      <c r="J422" s="27" t="str">
        <f>IFERROR(IF(raw[[#This Row],[Day]]="","",IF(OR(raw[[#This Row],[Day]]='Workload Calendar'!$E$4,raw[[#This Row],[Day]]='Workload Calendar'!$F$4),'Workload Calendar'!$H$4,'Workload Calendar'!$G$4)),"")</f>
        <v/>
      </c>
      <c r="K422" s="27" t="str">
        <f>IFERROR(IF(raw[[#This Row],[Required hrs]]="","",raw[[#This Row],[Total day hrs]]-SUMIF(raw[Date],raw[[#This Row],[Date]],raw[Required hrs])),"")</f>
        <v/>
      </c>
      <c r="L422" s="26" t="str">
        <f>IFERROR(IF(raw[[#This Row],[Date]]="","","W"&amp;WEEKNUM(raw[[#This Row],[Date]],1)),"")</f>
        <v/>
      </c>
      <c r="M422" s="29" t="str">
        <f>IFERROR(IF(raw[[#This Row],[Date]]="","",VLOOKUP(MONTH(raw[[#This Row],[Date]]),Sheet1!B:C,2,0)),"")</f>
        <v/>
      </c>
      <c r="N422" s="82">
        <f>IF(raw[[#This Row],[Date]]="",0,1)</f>
        <v>0</v>
      </c>
    </row>
    <row r="423" spans="1:14" x14ac:dyDescent="0.3">
      <c r="A423" s="18"/>
      <c r="B423" s="19"/>
      <c r="C423" s="19"/>
      <c r="D423" s="19"/>
      <c r="E423" s="19"/>
      <c r="F423" s="20"/>
      <c r="G423" s="20"/>
      <c r="H423" s="27" t="str">
        <f>IFERROR(IF(OR(raw[[#This Row],[Ending Time]]="",raw[[#This Row],[Starting Time]]=""),"",IF((raw[[#This Row],[Ending Time]]-raw[[#This Row],[Starting Time]])*24&lt;0,24+(((raw[[#This Row],[Ending Time]]-raw[[#This Row],[Starting Time]])*24)),(raw[[#This Row],[Ending Time]]-raw[[#This Row],[Starting Time]])*24)),"")</f>
        <v/>
      </c>
      <c r="I423" s="25" t="str">
        <f>IFERROR(IF(raw[[#This Row],[Date]]="","",TEXT(raw[[#This Row],[Date]],"dddd")),"")</f>
        <v/>
      </c>
      <c r="J423" s="27" t="str">
        <f>IFERROR(IF(raw[[#This Row],[Day]]="","",IF(OR(raw[[#This Row],[Day]]='Workload Calendar'!$E$4,raw[[#This Row],[Day]]='Workload Calendar'!$F$4),'Workload Calendar'!$H$4,'Workload Calendar'!$G$4)),"")</f>
        <v/>
      </c>
      <c r="K423" s="27" t="str">
        <f>IFERROR(IF(raw[[#This Row],[Required hrs]]="","",raw[[#This Row],[Total day hrs]]-SUMIF(raw[Date],raw[[#This Row],[Date]],raw[Required hrs])),"")</f>
        <v/>
      </c>
      <c r="L423" s="26" t="str">
        <f>IFERROR(IF(raw[[#This Row],[Date]]="","","W"&amp;WEEKNUM(raw[[#This Row],[Date]],1)),"")</f>
        <v/>
      </c>
      <c r="M423" s="29" t="str">
        <f>IFERROR(IF(raw[[#This Row],[Date]]="","",VLOOKUP(MONTH(raw[[#This Row],[Date]]),Sheet1!B:C,2,0)),"")</f>
        <v/>
      </c>
      <c r="N423" s="82">
        <f>IF(raw[[#This Row],[Date]]="",0,1)</f>
        <v>0</v>
      </c>
    </row>
    <row r="424" spans="1:14" x14ac:dyDescent="0.3">
      <c r="A424" s="18"/>
      <c r="B424" s="19"/>
      <c r="C424" s="19"/>
      <c r="D424" s="19"/>
      <c r="E424" s="19"/>
      <c r="F424" s="20"/>
      <c r="G424" s="20"/>
      <c r="H424" s="27" t="str">
        <f>IFERROR(IF(OR(raw[[#This Row],[Ending Time]]="",raw[[#This Row],[Starting Time]]=""),"",IF((raw[[#This Row],[Ending Time]]-raw[[#This Row],[Starting Time]])*24&lt;0,24+(((raw[[#This Row],[Ending Time]]-raw[[#This Row],[Starting Time]])*24)),(raw[[#This Row],[Ending Time]]-raw[[#This Row],[Starting Time]])*24)),"")</f>
        <v/>
      </c>
      <c r="I424" s="25" t="str">
        <f>IFERROR(IF(raw[[#This Row],[Date]]="","",TEXT(raw[[#This Row],[Date]],"dddd")),"")</f>
        <v/>
      </c>
      <c r="J424" s="27" t="str">
        <f>IFERROR(IF(raw[[#This Row],[Day]]="","",IF(OR(raw[[#This Row],[Day]]='Workload Calendar'!$E$4,raw[[#This Row],[Day]]='Workload Calendar'!$F$4),'Workload Calendar'!$H$4,'Workload Calendar'!$G$4)),"")</f>
        <v/>
      </c>
      <c r="K424" s="27" t="str">
        <f>IFERROR(IF(raw[[#This Row],[Required hrs]]="","",raw[[#This Row],[Total day hrs]]-SUMIF(raw[Date],raw[[#This Row],[Date]],raw[Required hrs])),"")</f>
        <v/>
      </c>
      <c r="L424" s="26" t="str">
        <f>IFERROR(IF(raw[[#This Row],[Date]]="","","W"&amp;WEEKNUM(raw[[#This Row],[Date]],1)),"")</f>
        <v/>
      </c>
      <c r="M424" s="29" t="str">
        <f>IFERROR(IF(raw[[#This Row],[Date]]="","",VLOOKUP(MONTH(raw[[#This Row],[Date]]),Sheet1!B:C,2,0)),"")</f>
        <v/>
      </c>
      <c r="N424" s="82">
        <f>IF(raw[[#This Row],[Date]]="",0,1)</f>
        <v>0</v>
      </c>
    </row>
    <row r="425" spans="1:14" x14ac:dyDescent="0.3">
      <c r="A425" s="18"/>
      <c r="B425" s="19"/>
      <c r="C425" s="19"/>
      <c r="D425" s="19"/>
      <c r="E425" s="19"/>
      <c r="F425" s="20"/>
      <c r="G425" s="20"/>
      <c r="H425" s="27" t="str">
        <f>IFERROR(IF(OR(raw[[#This Row],[Ending Time]]="",raw[[#This Row],[Starting Time]]=""),"",IF((raw[[#This Row],[Ending Time]]-raw[[#This Row],[Starting Time]])*24&lt;0,24+(((raw[[#This Row],[Ending Time]]-raw[[#This Row],[Starting Time]])*24)),(raw[[#This Row],[Ending Time]]-raw[[#This Row],[Starting Time]])*24)),"")</f>
        <v/>
      </c>
      <c r="I425" s="25" t="str">
        <f>IFERROR(IF(raw[[#This Row],[Date]]="","",TEXT(raw[[#This Row],[Date]],"dddd")),"")</f>
        <v/>
      </c>
      <c r="J425" s="27" t="str">
        <f>IFERROR(IF(raw[[#This Row],[Day]]="","",IF(OR(raw[[#This Row],[Day]]='Workload Calendar'!$E$4,raw[[#This Row],[Day]]='Workload Calendar'!$F$4),'Workload Calendar'!$H$4,'Workload Calendar'!$G$4)),"")</f>
        <v/>
      </c>
      <c r="K425" s="27" t="str">
        <f>IFERROR(IF(raw[[#This Row],[Required hrs]]="","",raw[[#This Row],[Total day hrs]]-SUMIF(raw[Date],raw[[#This Row],[Date]],raw[Required hrs])),"")</f>
        <v/>
      </c>
      <c r="L425" s="26" t="str">
        <f>IFERROR(IF(raw[[#This Row],[Date]]="","","W"&amp;WEEKNUM(raw[[#This Row],[Date]],1)),"")</f>
        <v/>
      </c>
      <c r="M425" s="29" t="str">
        <f>IFERROR(IF(raw[[#This Row],[Date]]="","",VLOOKUP(MONTH(raw[[#This Row],[Date]]),Sheet1!B:C,2,0)),"")</f>
        <v/>
      </c>
      <c r="N425" s="82">
        <f>IF(raw[[#This Row],[Date]]="",0,1)</f>
        <v>0</v>
      </c>
    </row>
    <row r="426" spans="1:14" x14ac:dyDescent="0.3">
      <c r="A426" s="18"/>
      <c r="B426" s="19"/>
      <c r="C426" s="19"/>
      <c r="D426" s="19"/>
      <c r="E426" s="19"/>
      <c r="F426" s="20"/>
      <c r="G426" s="20"/>
      <c r="H426" s="27" t="str">
        <f>IFERROR(IF(OR(raw[[#This Row],[Ending Time]]="",raw[[#This Row],[Starting Time]]=""),"",IF((raw[[#This Row],[Ending Time]]-raw[[#This Row],[Starting Time]])*24&lt;0,24+(((raw[[#This Row],[Ending Time]]-raw[[#This Row],[Starting Time]])*24)),(raw[[#This Row],[Ending Time]]-raw[[#This Row],[Starting Time]])*24)),"")</f>
        <v/>
      </c>
      <c r="I426" s="25" t="str">
        <f>IFERROR(IF(raw[[#This Row],[Date]]="","",TEXT(raw[[#This Row],[Date]],"dddd")),"")</f>
        <v/>
      </c>
      <c r="J426" s="27" t="str">
        <f>IFERROR(IF(raw[[#This Row],[Day]]="","",IF(OR(raw[[#This Row],[Day]]='Workload Calendar'!$E$4,raw[[#This Row],[Day]]='Workload Calendar'!$F$4),'Workload Calendar'!$H$4,'Workload Calendar'!$G$4)),"")</f>
        <v/>
      </c>
      <c r="K426" s="27" t="str">
        <f>IFERROR(IF(raw[[#This Row],[Required hrs]]="","",raw[[#This Row],[Total day hrs]]-SUMIF(raw[Date],raw[[#This Row],[Date]],raw[Required hrs])),"")</f>
        <v/>
      </c>
      <c r="L426" s="26" t="str">
        <f>IFERROR(IF(raw[[#This Row],[Date]]="","","W"&amp;WEEKNUM(raw[[#This Row],[Date]],1)),"")</f>
        <v/>
      </c>
      <c r="M426" s="29" t="str">
        <f>IFERROR(IF(raw[[#This Row],[Date]]="","",VLOOKUP(MONTH(raw[[#This Row],[Date]]),Sheet1!B:C,2,0)),"")</f>
        <v/>
      </c>
      <c r="N426" s="82">
        <f>IF(raw[[#This Row],[Date]]="",0,1)</f>
        <v>0</v>
      </c>
    </row>
    <row r="427" spans="1:14" x14ac:dyDescent="0.3">
      <c r="A427" s="18"/>
      <c r="B427" s="19"/>
      <c r="C427" s="19"/>
      <c r="D427" s="19"/>
      <c r="E427" s="19"/>
      <c r="F427" s="20"/>
      <c r="G427" s="20"/>
      <c r="H427" s="27" t="str">
        <f>IFERROR(IF(OR(raw[[#This Row],[Ending Time]]="",raw[[#This Row],[Starting Time]]=""),"",IF((raw[[#This Row],[Ending Time]]-raw[[#This Row],[Starting Time]])*24&lt;0,24+(((raw[[#This Row],[Ending Time]]-raw[[#This Row],[Starting Time]])*24)),(raw[[#This Row],[Ending Time]]-raw[[#This Row],[Starting Time]])*24)),"")</f>
        <v/>
      </c>
      <c r="I427" s="25" t="str">
        <f>IFERROR(IF(raw[[#This Row],[Date]]="","",TEXT(raw[[#This Row],[Date]],"dddd")),"")</f>
        <v/>
      </c>
      <c r="J427" s="27" t="str">
        <f>IFERROR(IF(raw[[#This Row],[Day]]="","",IF(OR(raw[[#This Row],[Day]]='Workload Calendar'!$E$4,raw[[#This Row],[Day]]='Workload Calendar'!$F$4),'Workload Calendar'!$H$4,'Workload Calendar'!$G$4)),"")</f>
        <v/>
      </c>
      <c r="K427" s="27" t="str">
        <f>IFERROR(IF(raw[[#This Row],[Required hrs]]="","",raw[[#This Row],[Total day hrs]]-SUMIF(raw[Date],raw[[#This Row],[Date]],raw[Required hrs])),"")</f>
        <v/>
      </c>
      <c r="L427" s="26" t="str">
        <f>IFERROR(IF(raw[[#This Row],[Date]]="","","W"&amp;WEEKNUM(raw[[#This Row],[Date]],1)),"")</f>
        <v/>
      </c>
      <c r="M427" s="29" t="str">
        <f>IFERROR(IF(raw[[#This Row],[Date]]="","",VLOOKUP(MONTH(raw[[#This Row],[Date]]),Sheet1!B:C,2,0)),"")</f>
        <v/>
      </c>
      <c r="N427" s="82">
        <f>IF(raw[[#This Row],[Date]]="",0,1)</f>
        <v>0</v>
      </c>
    </row>
    <row r="428" spans="1:14" x14ac:dyDescent="0.3">
      <c r="A428" s="18"/>
      <c r="B428" s="19"/>
      <c r="C428" s="19"/>
      <c r="D428" s="19"/>
      <c r="E428" s="19"/>
      <c r="F428" s="20"/>
      <c r="G428" s="20"/>
      <c r="H428" s="27" t="str">
        <f>IFERROR(IF(OR(raw[[#This Row],[Ending Time]]="",raw[[#This Row],[Starting Time]]=""),"",IF((raw[[#This Row],[Ending Time]]-raw[[#This Row],[Starting Time]])*24&lt;0,24+(((raw[[#This Row],[Ending Time]]-raw[[#This Row],[Starting Time]])*24)),(raw[[#This Row],[Ending Time]]-raw[[#This Row],[Starting Time]])*24)),"")</f>
        <v/>
      </c>
      <c r="I428" s="25" t="str">
        <f>IFERROR(IF(raw[[#This Row],[Date]]="","",TEXT(raw[[#This Row],[Date]],"dddd")),"")</f>
        <v/>
      </c>
      <c r="J428" s="27" t="str">
        <f>IFERROR(IF(raw[[#This Row],[Day]]="","",IF(OR(raw[[#This Row],[Day]]='Workload Calendar'!$E$4,raw[[#This Row],[Day]]='Workload Calendar'!$F$4),'Workload Calendar'!$H$4,'Workload Calendar'!$G$4)),"")</f>
        <v/>
      </c>
      <c r="K428" s="27" t="str">
        <f>IFERROR(IF(raw[[#This Row],[Required hrs]]="","",raw[[#This Row],[Total day hrs]]-SUMIF(raw[Date],raw[[#This Row],[Date]],raw[Required hrs])),"")</f>
        <v/>
      </c>
      <c r="L428" s="26" t="str">
        <f>IFERROR(IF(raw[[#This Row],[Date]]="","","W"&amp;WEEKNUM(raw[[#This Row],[Date]],1)),"")</f>
        <v/>
      </c>
      <c r="M428" s="29" t="str">
        <f>IFERROR(IF(raw[[#This Row],[Date]]="","",VLOOKUP(MONTH(raw[[#This Row],[Date]]),Sheet1!B:C,2,0)),"")</f>
        <v/>
      </c>
      <c r="N428" s="82">
        <f>IF(raw[[#This Row],[Date]]="",0,1)</f>
        <v>0</v>
      </c>
    </row>
    <row r="429" spans="1:14" x14ac:dyDescent="0.3">
      <c r="A429" s="18"/>
      <c r="B429" s="19"/>
      <c r="C429" s="19"/>
      <c r="D429" s="19"/>
      <c r="E429" s="19"/>
      <c r="F429" s="20"/>
      <c r="G429" s="20"/>
      <c r="H429" s="27" t="str">
        <f>IFERROR(IF(OR(raw[[#This Row],[Ending Time]]="",raw[[#This Row],[Starting Time]]=""),"",IF((raw[[#This Row],[Ending Time]]-raw[[#This Row],[Starting Time]])*24&lt;0,24+(((raw[[#This Row],[Ending Time]]-raw[[#This Row],[Starting Time]])*24)),(raw[[#This Row],[Ending Time]]-raw[[#This Row],[Starting Time]])*24)),"")</f>
        <v/>
      </c>
      <c r="I429" s="25" t="str">
        <f>IFERROR(IF(raw[[#This Row],[Date]]="","",TEXT(raw[[#This Row],[Date]],"dddd")),"")</f>
        <v/>
      </c>
      <c r="J429" s="27" t="str">
        <f>IFERROR(IF(raw[[#This Row],[Day]]="","",IF(OR(raw[[#This Row],[Day]]='Workload Calendar'!$E$4,raw[[#This Row],[Day]]='Workload Calendar'!$F$4),'Workload Calendar'!$H$4,'Workload Calendar'!$G$4)),"")</f>
        <v/>
      </c>
      <c r="K429" s="27" t="str">
        <f>IFERROR(IF(raw[[#This Row],[Required hrs]]="","",raw[[#This Row],[Total day hrs]]-SUMIF(raw[Date],raw[[#This Row],[Date]],raw[Required hrs])),"")</f>
        <v/>
      </c>
      <c r="L429" s="26" t="str">
        <f>IFERROR(IF(raw[[#This Row],[Date]]="","","W"&amp;WEEKNUM(raw[[#This Row],[Date]],1)),"")</f>
        <v/>
      </c>
      <c r="M429" s="29" t="str">
        <f>IFERROR(IF(raw[[#This Row],[Date]]="","",VLOOKUP(MONTH(raw[[#This Row],[Date]]),Sheet1!B:C,2,0)),"")</f>
        <v/>
      </c>
      <c r="N429" s="82">
        <f>IF(raw[[#This Row],[Date]]="",0,1)</f>
        <v>0</v>
      </c>
    </row>
    <row r="430" spans="1:14" x14ac:dyDescent="0.3">
      <c r="A430" s="18"/>
      <c r="B430" s="19"/>
      <c r="C430" s="19"/>
      <c r="D430" s="19"/>
      <c r="E430" s="19"/>
      <c r="F430" s="20"/>
      <c r="G430" s="20"/>
      <c r="H430" s="27" t="str">
        <f>IFERROR(IF(OR(raw[[#This Row],[Ending Time]]="",raw[[#This Row],[Starting Time]]=""),"",IF((raw[[#This Row],[Ending Time]]-raw[[#This Row],[Starting Time]])*24&lt;0,24+(((raw[[#This Row],[Ending Time]]-raw[[#This Row],[Starting Time]])*24)),(raw[[#This Row],[Ending Time]]-raw[[#This Row],[Starting Time]])*24)),"")</f>
        <v/>
      </c>
      <c r="I430" s="25" t="str">
        <f>IFERROR(IF(raw[[#This Row],[Date]]="","",TEXT(raw[[#This Row],[Date]],"dddd")),"")</f>
        <v/>
      </c>
      <c r="J430" s="27" t="str">
        <f>IFERROR(IF(raw[[#This Row],[Day]]="","",IF(OR(raw[[#This Row],[Day]]='Workload Calendar'!$E$4,raw[[#This Row],[Day]]='Workload Calendar'!$F$4),'Workload Calendar'!$H$4,'Workload Calendar'!$G$4)),"")</f>
        <v/>
      </c>
      <c r="K430" s="27" t="str">
        <f>IFERROR(IF(raw[[#This Row],[Required hrs]]="","",raw[[#This Row],[Total day hrs]]-SUMIF(raw[Date],raw[[#This Row],[Date]],raw[Required hrs])),"")</f>
        <v/>
      </c>
      <c r="L430" s="26" t="str">
        <f>IFERROR(IF(raw[[#This Row],[Date]]="","","W"&amp;WEEKNUM(raw[[#This Row],[Date]],1)),"")</f>
        <v/>
      </c>
      <c r="M430" s="29" t="str">
        <f>IFERROR(IF(raw[[#This Row],[Date]]="","",VLOOKUP(MONTH(raw[[#This Row],[Date]]),Sheet1!B:C,2,0)),"")</f>
        <v/>
      </c>
      <c r="N430" s="82">
        <f>IF(raw[[#This Row],[Date]]="",0,1)</f>
        <v>0</v>
      </c>
    </row>
    <row r="431" spans="1:14" x14ac:dyDescent="0.3">
      <c r="A431" s="18"/>
      <c r="B431" s="19"/>
      <c r="C431" s="19"/>
      <c r="D431" s="19"/>
      <c r="E431" s="19"/>
      <c r="F431" s="20"/>
      <c r="G431" s="20"/>
      <c r="H431" s="27" t="str">
        <f>IFERROR(IF(OR(raw[[#This Row],[Ending Time]]="",raw[[#This Row],[Starting Time]]=""),"",IF((raw[[#This Row],[Ending Time]]-raw[[#This Row],[Starting Time]])*24&lt;0,24+(((raw[[#This Row],[Ending Time]]-raw[[#This Row],[Starting Time]])*24)),(raw[[#This Row],[Ending Time]]-raw[[#This Row],[Starting Time]])*24)),"")</f>
        <v/>
      </c>
      <c r="I431" s="25" t="str">
        <f>IFERROR(IF(raw[[#This Row],[Date]]="","",TEXT(raw[[#This Row],[Date]],"dddd")),"")</f>
        <v/>
      </c>
      <c r="J431" s="27" t="str">
        <f>IFERROR(IF(raw[[#This Row],[Day]]="","",IF(OR(raw[[#This Row],[Day]]='Workload Calendar'!$E$4,raw[[#This Row],[Day]]='Workload Calendar'!$F$4),'Workload Calendar'!$H$4,'Workload Calendar'!$G$4)),"")</f>
        <v/>
      </c>
      <c r="K431" s="27" t="str">
        <f>IFERROR(IF(raw[[#This Row],[Required hrs]]="","",raw[[#This Row],[Total day hrs]]-SUMIF(raw[Date],raw[[#This Row],[Date]],raw[Required hrs])),"")</f>
        <v/>
      </c>
      <c r="L431" s="26" t="str">
        <f>IFERROR(IF(raw[[#This Row],[Date]]="","","W"&amp;WEEKNUM(raw[[#This Row],[Date]],1)),"")</f>
        <v/>
      </c>
      <c r="M431" s="29" t="str">
        <f>IFERROR(IF(raw[[#This Row],[Date]]="","",VLOOKUP(MONTH(raw[[#This Row],[Date]]),Sheet1!B:C,2,0)),"")</f>
        <v/>
      </c>
      <c r="N431" s="82">
        <f>IF(raw[[#This Row],[Date]]="",0,1)</f>
        <v>0</v>
      </c>
    </row>
    <row r="432" spans="1:14" x14ac:dyDescent="0.3">
      <c r="A432" s="18"/>
      <c r="B432" s="19"/>
      <c r="C432" s="19"/>
      <c r="D432" s="19"/>
      <c r="E432" s="19"/>
      <c r="F432" s="20"/>
      <c r="G432" s="20"/>
      <c r="H432" s="27" t="str">
        <f>IFERROR(IF(OR(raw[[#This Row],[Ending Time]]="",raw[[#This Row],[Starting Time]]=""),"",IF((raw[[#This Row],[Ending Time]]-raw[[#This Row],[Starting Time]])*24&lt;0,24+(((raw[[#This Row],[Ending Time]]-raw[[#This Row],[Starting Time]])*24)),(raw[[#This Row],[Ending Time]]-raw[[#This Row],[Starting Time]])*24)),"")</f>
        <v/>
      </c>
      <c r="I432" s="25" t="str">
        <f>IFERROR(IF(raw[[#This Row],[Date]]="","",TEXT(raw[[#This Row],[Date]],"dddd")),"")</f>
        <v/>
      </c>
      <c r="J432" s="27" t="str">
        <f>IFERROR(IF(raw[[#This Row],[Day]]="","",IF(OR(raw[[#This Row],[Day]]='Workload Calendar'!$E$4,raw[[#This Row],[Day]]='Workload Calendar'!$F$4),'Workload Calendar'!$H$4,'Workload Calendar'!$G$4)),"")</f>
        <v/>
      </c>
      <c r="K432" s="27" t="str">
        <f>IFERROR(IF(raw[[#This Row],[Required hrs]]="","",raw[[#This Row],[Total day hrs]]-SUMIF(raw[Date],raw[[#This Row],[Date]],raw[Required hrs])),"")</f>
        <v/>
      </c>
      <c r="L432" s="26" t="str">
        <f>IFERROR(IF(raw[[#This Row],[Date]]="","","W"&amp;WEEKNUM(raw[[#This Row],[Date]],1)),"")</f>
        <v/>
      </c>
      <c r="M432" s="29" t="str">
        <f>IFERROR(IF(raw[[#This Row],[Date]]="","",VLOOKUP(MONTH(raw[[#This Row],[Date]]),Sheet1!B:C,2,0)),"")</f>
        <v/>
      </c>
      <c r="N432" s="82">
        <f>IF(raw[[#This Row],[Date]]="",0,1)</f>
        <v>0</v>
      </c>
    </row>
    <row r="433" spans="1:14" x14ac:dyDescent="0.3">
      <c r="A433" s="18"/>
      <c r="B433" s="19"/>
      <c r="C433" s="19"/>
      <c r="D433" s="19"/>
      <c r="E433" s="19"/>
      <c r="F433" s="20"/>
      <c r="G433" s="20"/>
      <c r="H433" s="27" t="str">
        <f>IFERROR(IF(OR(raw[[#This Row],[Ending Time]]="",raw[[#This Row],[Starting Time]]=""),"",IF((raw[[#This Row],[Ending Time]]-raw[[#This Row],[Starting Time]])*24&lt;0,24+(((raw[[#This Row],[Ending Time]]-raw[[#This Row],[Starting Time]])*24)),(raw[[#This Row],[Ending Time]]-raw[[#This Row],[Starting Time]])*24)),"")</f>
        <v/>
      </c>
      <c r="I433" s="25" t="str">
        <f>IFERROR(IF(raw[[#This Row],[Date]]="","",TEXT(raw[[#This Row],[Date]],"dddd")),"")</f>
        <v/>
      </c>
      <c r="J433" s="27" t="str">
        <f>IFERROR(IF(raw[[#This Row],[Day]]="","",IF(OR(raw[[#This Row],[Day]]='Workload Calendar'!$E$4,raw[[#This Row],[Day]]='Workload Calendar'!$F$4),'Workload Calendar'!$H$4,'Workload Calendar'!$G$4)),"")</f>
        <v/>
      </c>
      <c r="K433" s="27" t="str">
        <f>IFERROR(IF(raw[[#This Row],[Required hrs]]="","",raw[[#This Row],[Total day hrs]]-SUMIF(raw[Date],raw[[#This Row],[Date]],raw[Required hrs])),"")</f>
        <v/>
      </c>
      <c r="L433" s="26" t="str">
        <f>IFERROR(IF(raw[[#This Row],[Date]]="","","W"&amp;WEEKNUM(raw[[#This Row],[Date]],1)),"")</f>
        <v/>
      </c>
      <c r="M433" s="29" t="str">
        <f>IFERROR(IF(raw[[#This Row],[Date]]="","",VLOOKUP(MONTH(raw[[#This Row],[Date]]),Sheet1!B:C,2,0)),"")</f>
        <v/>
      </c>
      <c r="N433" s="82">
        <f>IF(raw[[#This Row],[Date]]="",0,1)</f>
        <v>0</v>
      </c>
    </row>
    <row r="434" spans="1:14" x14ac:dyDescent="0.3">
      <c r="A434" s="18"/>
      <c r="B434" s="19"/>
      <c r="C434" s="19"/>
      <c r="D434" s="19"/>
      <c r="E434" s="19"/>
      <c r="F434" s="20"/>
      <c r="G434" s="20"/>
      <c r="H434" s="27" t="str">
        <f>IFERROR(IF(OR(raw[[#This Row],[Ending Time]]="",raw[[#This Row],[Starting Time]]=""),"",IF((raw[[#This Row],[Ending Time]]-raw[[#This Row],[Starting Time]])*24&lt;0,24+(((raw[[#This Row],[Ending Time]]-raw[[#This Row],[Starting Time]])*24)),(raw[[#This Row],[Ending Time]]-raw[[#This Row],[Starting Time]])*24)),"")</f>
        <v/>
      </c>
      <c r="I434" s="25" t="str">
        <f>IFERROR(IF(raw[[#This Row],[Date]]="","",TEXT(raw[[#This Row],[Date]],"dddd")),"")</f>
        <v/>
      </c>
      <c r="J434" s="27" t="str">
        <f>IFERROR(IF(raw[[#This Row],[Day]]="","",IF(OR(raw[[#This Row],[Day]]='Workload Calendar'!$E$4,raw[[#This Row],[Day]]='Workload Calendar'!$F$4),'Workload Calendar'!$H$4,'Workload Calendar'!$G$4)),"")</f>
        <v/>
      </c>
      <c r="K434" s="27" t="str">
        <f>IFERROR(IF(raw[[#This Row],[Required hrs]]="","",raw[[#This Row],[Total day hrs]]-SUMIF(raw[Date],raw[[#This Row],[Date]],raw[Required hrs])),"")</f>
        <v/>
      </c>
      <c r="L434" s="26" t="str">
        <f>IFERROR(IF(raw[[#This Row],[Date]]="","","W"&amp;WEEKNUM(raw[[#This Row],[Date]],1)),"")</f>
        <v/>
      </c>
      <c r="M434" s="29" t="str">
        <f>IFERROR(IF(raw[[#This Row],[Date]]="","",VLOOKUP(MONTH(raw[[#This Row],[Date]]),Sheet1!B:C,2,0)),"")</f>
        <v/>
      </c>
      <c r="N434" s="82">
        <f>IF(raw[[#This Row],[Date]]="",0,1)</f>
        <v>0</v>
      </c>
    </row>
    <row r="435" spans="1:14" x14ac:dyDescent="0.3">
      <c r="A435" s="18"/>
      <c r="B435" s="19"/>
      <c r="C435" s="19"/>
      <c r="D435" s="19"/>
      <c r="E435" s="19"/>
      <c r="F435" s="20"/>
      <c r="G435" s="20"/>
      <c r="H435" s="27" t="str">
        <f>IFERROR(IF(OR(raw[[#This Row],[Ending Time]]="",raw[[#This Row],[Starting Time]]=""),"",IF((raw[[#This Row],[Ending Time]]-raw[[#This Row],[Starting Time]])*24&lt;0,24+(((raw[[#This Row],[Ending Time]]-raw[[#This Row],[Starting Time]])*24)),(raw[[#This Row],[Ending Time]]-raw[[#This Row],[Starting Time]])*24)),"")</f>
        <v/>
      </c>
      <c r="I435" s="25" t="str">
        <f>IFERROR(IF(raw[[#This Row],[Date]]="","",TEXT(raw[[#This Row],[Date]],"dddd")),"")</f>
        <v/>
      </c>
      <c r="J435" s="27" t="str">
        <f>IFERROR(IF(raw[[#This Row],[Day]]="","",IF(OR(raw[[#This Row],[Day]]='Workload Calendar'!$E$4,raw[[#This Row],[Day]]='Workload Calendar'!$F$4),'Workload Calendar'!$H$4,'Workload Calendar'!$G$4)),"")</f>
        <v/>
      </c>
      <c r="K435" s="27" t="str">
        <f>IFERROR(IF(raw[[#This Row],[Required hrs]]="","",raw[[#This Row],[Total day hrs]]-SUMIF(raw[Date],raw[[#This Row],[Date]],raw[Required hrs])),"")</f>
        <v/>
      </c>
      <c r="L435" s="26" t="str">
        <f>IFERROR(IF(raw[[#This Row],[Date]]="","","W"&amp;WEEKNUM(raw[[#This Row],[Date]],1)),"")</f>
        <v/>
      </c>
      <c r="M435" s="29" t="str">
        <f>IFERROR(IF(raw[[#This Row],[Date]]="","",VLOOKUP(MONTH(raw[[#This Row],[Date]]),Sheet1!B:C,2,0)),"")</f>
        <v/>
      </c>
      <c r="N435" s="82">
        <f>IF(raw[[#This Row],[Date]]="",0,1)</f>
        <v>0</v>
      </c>
    </row>
    <row r="436" spans="1:14" x14ac:dyDescent="0.3">
      <c r="A436" s="18"/>
      <c r="B436" s="19"/>
      <c r="C436" s="19"/>
      <c r="D436" s="19"/>
      <c r="E436" s="19"/>
      <c r="F436" s="20"/>
      <c r="G436" s="20"/>
      <c r="H436" s="27" t="str">
        <f>IFERROR(IF(OR(raw[[#This Row],[Ending Time]]="",raw[[#This Row],[Starting Time]]=""),"",IF((raw[[#This Row],[Ending Time]]-raw[[#This Row],[Starting Time]])*24&lt;0,24+(((raw[[#This Row],[Ending Time]]-raw[[#This Row],[Starting Time]])*24)),(raw[[#This Row],[Ending Time]]-raw[[#This Row],[Starting Time]])*24)),"")</f>
        <v/>
      </c>
      <c r="I436" s="25" t="str">
        <f>IFERROR(IF(raw[[#This Row],[Date]]="","",TEXT(raw[[#This Row],[Date]],"dddd")),"")</f>
        <v/>
      </c>
      <c r="J436" s="27" t="str">
        <f>IFERROR(IF(raw[[#This Row],[Day]]="","",IF(OR(raw[[#This Row],[Day]]='Workload Calendar'!$E$4,raw[[#This Row],[Day]]='Workload Calendar'!$F$4),'Workload Calendar'!$H$4,'Workload Calendar'!$G$4)),"")</f>
        <v/>
      </c>
      <c r="K436" s="27" t="str">
        <f>IFERROR(IF(raw[[#This Row],[Required hrs]]="","",raw[[#This Row],[Total day hrs]]-SUMIF(raw[Date],raw[[#This Row],[Date]],raw[Required hrs])),"")</f>
        <v/>
      </c>
      <c r="L436" s="26" t="str">
        <f>IFERROR(IF(raw[[#This Row],[Date]]="","","W"&amp;WEEKNUM(raw[[#This Row],[Date]],1)),"")</f>
        <v/>
      </c>
      <c r="M436" s="29" t="str">
        <f>IFERROR(IF(raw[[#This Row],[Date]]="","",VLOOKUP(MONTH(raw[[#This Row],[Date]]),Sheet1!B:C,2,0)),"")</f>
        <v/>
      </c>
      <c r="N436" s="82">
        <f>IF(raw[[#This Row],[Date]]="",0,1)</f>
        <v>0</v>
      </c>
    </row>
    <row r="437" spans="1:14" x14ac:dyDescent="0.3">
      <c r="A437" s="18"/>
      <c r="B437" s="19"/>
      <c r="C437" s="19"/>
      <c r="D437" s="19"/>
      <c r="E437" s="19"/>
      <c r="F437" s="20"/>
      <c r="G437" s="20"/>
      <c r="H437" s="27" t="str">
        <f>IFERROR(IF(OR(raw[[#This Row],[Ending Time]]="",raw[[#This Row],[Starting Time]]=""),"",IF((raw[[#This Row],[Ending Time]]-raw[[#This Row],[Starting Time]])*24&lt;0,24+(((raw[[#This Row],[Ending Time]]-raw[[#This Row],[Starting Time]])*24)),(raw[[#This Row],[Ending Time]]-raw[[#This Row],[Starting Time]])*24)),"")</f>
        <v/>
      </c>
      <c r="I437" s="25" t="str">
        <f>IFERROR(IF(raw[[#This Row],[Date]]="","",TEXT(raw[[#This Row],[Date]],"dddd")),"")</f>
        <v/>
      </c>
      <c r="J437" s="27" t="str">
        <f>IFERROR(IF(raw[[#This Row],[Day]]="","",IF(OR(raw[[#This Row],[Day]]='Workload Calendar'!$E$4,raw[[#This Row],[Day]]='Workload Calendar'!$F$4),'Workload Calendar'!$H$4,'Workload Calendar'!$G$4)),"")</f>
        <v/>
      </c>
      <c r="K437" s="27" t="str">
        <f>IFERROR(IF(raw[[#This Row],[Required hrs]]="","",raw[[#This Row],[Total day hrs]]-SUMIF(raw[Date],raw[[#This Row],[Date]],raw[Required hrs])),"")</f>
        <v/>
      </c>
      <c r="L437" s="26" t="str">
        <f>IFERROR(IF(raw[[#This Row],[Date]]="","","W"&amp;WEEKNUM(raw[[#This Row],[Date]],1)),"")</f>
        <v/>
      </c>
      <c r="M437" s="29" t="str">
        <f>IFERROR(IF(raw[[#This Row],[Date]]="","",VLOOKUP(MONTH(raw[[#This Row],[Date]]),Sheet1!B:C,2,0)),"")</f>
        <v/>
      </c>
      <c r="N437" s="82">
        <f>IF(raw[[#This Row],[Date]]="",0,1)</f>
        <v>0</v>
      </c>
    </row>
    <row r="438" spans="1:14" x14ac:dyDescent="0.3">
      <c r="A438" s="18"/>
      <c r="B438" s="19"/>
      <c r="C438" s="19"/>
      <c r="D438" s="19"/>
      <c r="E438" s="19"/>
      <c r="F438" s="20"/>
      <c r="G438" s="20"/>
      <c r="H438" s="27" t="str">
        <f>IFERROR(IF(OR(raw[[#This Row],[Ending Time]]="",raw[[#This Row],[Starting Time]]=""),"",IF((raw[[#This Row],[Ending Time]]-raw[[#This Row],[Starting Time]])*24&lt;0,24+(((raw[[#This Row],[Ending Time]]-raw[[#This Row],[Starting Time]])*24)),(raw[[#This Row],[Ending Time]]-raw[[#This Row],[Starting Time]])*24)),"")</f>
        <v/>
      </c>
      <c r="I438" s="25" t="str">
        <f>IFERROR(IF(raw[[#This Row],[Date]]="","",TEXT(raw[[#This Row],[Date]],"dddd")),"")</f>
        <v/>
      </c>
      <c r="J438" s="27" t="str">
        <f>IFERROR(IF(raw[[#This Row],[Day]]="","",IF(OR(raw[[#This Row],[Day]]='Workload Calendar'!$E$4,raw[[#This Row],[Day]]='Workload Calendar'!$F$4),'Workload Calendar'!$H$4,'Workload Calendar'!$G$4)),"")</f>
        <v/>
      </c>
      <c r="K438" s="27" t="str">
        <f>IFERROR(IF(raw[[#This Row],[Required hrs]]="","",raw[[#This Row],[Total day hrs]]-SUMIF(raw[Date],raw[[#This Row],[Date]],raw[Required hrs])),"")</f>
        <v/>
      </c>
      <c r="L438" s="26" t="str">
        <f>IFERROR(IF(raw[[#This Row],[Date]]="","","W"&amp;WEEKNUM(raw[[#This Row],[Date]],1)),"")</f>
        <v/>
      </c>
      <c r="M438" s="29" t="str">
        <f>IFERROR(IF(raw[[#This Row],[Date]]="","",VLOOKUP(MONTH(raw[[#This Row],[Date]]),Sheet1!B:C,2,0)),"")</f>
        <v/>
      </c>
      <c r="N438" s="82">
        <f>IF(raw[[#This Row],[Date]]="",0,1)</f>
        <v>0</v>
      </c>
    </row>
    <row r="439" spans="1:14" x14ac:dyDescent="0.3">
      <c r="A439" s="18"/>
      <c r="B439" s="19"/>
      <c r="C439" s="19"/>
      <c r="D439" s="19"/>
      <c r="E439" s="19"/>
      <c r="F439" s="20"/>
      <c r="G439" s="20"/>
      <c r="H439" s="27" t="str">
        <f>IFERROR(IF(OR(raw[[#This Row],[Ending Time]]="",raw[[#This Row],[Starting Time]]=""),"",IF((raw[[#This Row],[Ending Time]]-raw[[#This Row],[Starting Time]])*24&lt;0,24+(((raw[[#This Row],[Ending Time]]-raw[[#This Row],[Starting Time]])*24)),(raw[[#This Row],[Ending Time]]-raw[[#This Row],[Starting Time]])*24)),"")</f>
        <v/>
      </c>
      <c r="I439" s="25" t="str">
        <f>IFERROR(IF(raw[[#This Row],[Date]]="","",TEXT(raw[[#This Row],[Date]],"dddd")),"")</f>
        <v/>
      </c>
      <c r="J439" s="27" t="str">
        <f>IFERROR(IF(raw[[#This Row],[Day]]="","",IF(OR(raw[[#This Row],[Day]]='Workload Calendar'!$E$4,raw[[#This Row],[Day]]='Workload Calendar'!$F$4),'Workload Calendar'!$H$4,'Workload Calendar'!$G$4)),"")</f>
        <v/>
      </c>
      <c r="K439" s="27" t="str">
        <f>IFERROR(IF(raw[[#This Row],[Required hrs]]="","",raw[[#This Row],[Total day hrs]]-SUMIF(raw[Date],raw[[#This Row],[Date]],raw[Required hrs])),"")</f>
        <v/>
      </c>
      <c r="L439" s="26" t="str">
        <f>IFERROR(IF(raw[[#This Row],[Date]]="","","W"&amp;WEEKNUM(raw[[#This Row],[Date]],1)),"")</f>
        <v/>
      </c>
      <c r="M439" s="29" t="str">
        <f>IFERROR(IF(raw[[#This Row],[Date]]="","",VLOOKUP(MONTH(raw[[#This Row],[Date]]),Sheet1!B:C,2,0)),"")</f>
        <v/>
      </c>
      <c r="N439" s="82">
        <f>IF(raw[[#This Row],[Date]]="",0,1)</f>
        <v>0</v>
      </c>
    </row>
    <row r="440" spans="1:14" x14ac:dyDescent="0.3">
      <c r="A440" s="18"/>
      <c r="B440" s="19"/>
      <c r="C440" s="19"/>
      <c r="D440" s="19"/>
      <c r="E440" s="19"/>
      <c r="F440" s="20"/>
      <c r="G440" s="20"/>
      <c r="H440" s="27" t="str">
        <f>IFERROR(IF(OR(raw[[#This Row],[Ending Time]]="",raw[[#This Row],[Starting Time]]=""),"",IF((raw[[#This Row],[Ending Time]]-raw[[#This Row],[Starting Time]])*24&lt;0,24+(((raw[[#This Row],[Ending Time]]-raw[[#This Row],[Starting Time]])*24)),(raw[[#This Row],[Ending Time]]-raw[[#This Row],[Starting Time]])*24)),"")</f>
        <v/>
      </c>
      <c r="I440" s="25" t="str">
        <f>IFERROR(IF(raw[[#This Row],[Date]]="","",TEXT(raw[[#This Row],[Date]],"dddd")),"")</f>
        <v/>
      </c>
      <c r="J440" s="27" t="str">
        <f>IFERROR(IF(raw[[#This Row],[Day]]="","",IF(OR(raw[[#This Row],[Day]]='Workload Calendar'!$E$4,raw[[#This Row],[Day]]='Workload Calendar'!$F$4),'Workload Calendar'!$H$4,'Workload Calendar'!$G$4)),"")</f>
        <v/>
      </c>
      <c r="K440" s="27" t="str">
        <f>IFERROR(IF(raw[[#This Row],[Required hrs]]="","",raw[[#This Row],[Total day hrs]]-SUMIF(raw[Date],raw[[#This Row],[Date]],raw[Required hrs])),"")</f>
        <v/>
      </c>
      <c r="L440" s="26" t="str">
        <f>IFERROR(IF(raw[[#This Row],[Date]]="","","W"&amp;WEEKNUM(raw[[#This Row],[Date]],1)),"")</f>
        <v/>
      </c>
      <c r="M440" s="29" t="str">
        <f>IFERROR(IF(raw[[#This Row],[Date]]="","",VLOOKUP(MONTH(raw[[#This Row],[Date]]),Sheet1!B:C,2,0)),"")</f>
        <v/>
      </c>
      <c r="N440" s="82">
        <f>IF(raw[[#This Row],[Date]]="",0,1)</f>
        <v>0</v>
      </c>
    </row>
    <row r="441" spans="1:14" x14ac:dyDescent="0.3">
      <c r="A441" s="18"/>
      <c r="B441" s="19"/>
      <c r="C441" s="19"/>
      <c r="D441" s="19"/>
      <c r="E441" s="19"/>
      <c r="F441" s="20"/>
      <c r="G441" s="20"/>
      <c r="H441" s="27" t="str">
        <f>IFERROR(IF(OR(raw[[#This Row],[Ending Time]]="",raw[[#This Row],[Starting Time]]=""),"",IF((raw[[#This Row],[Ending Time]]-raw[[#This Row],[Starting Time]])*24&lt;0,24+(((raw[[#This Row],[Ending Time]]-raw[[#This Row],[Starting Time]])*24)),(raw[[#This Row],[Ending Time]]-raw[[#This Row],[Starting Time]])*24)),"")</f>
        <v/>
      </c>
      <c r="I441" s="25" t="str">
        <f>IFERROR(IF(raw[[#This Row],[Date]]="","",TEXT(raw[[#This Row],[Date]],"dddd")),"")</f>
        <v/>
      </c>
      <c r="J441" s="27" t="str">
        <f>IFERROR(IF(raw[[#This Row],[Day]]="","",IF(OR(raw[[#This Row],[Day]]='Workload Calendar'!$E$4,raw[[#This Row],[Day]]='Workload Calendar'!$F$4),'Workload Calendar'!$H$4,'Workload Calendar'!$G$4)),"")</f>
        <v/>
      </c>
      <c r="K441" s="27" t="str">
        <f>IFERROR(IF(raw[[#This Row],[Required hrs]]="","",raw[[#This Row],[Total day hrs]]-SUMIF(raw[Date],raw[[#This Row],[Date]],raw[Required hrs])),"")</f>
        <v/>
      </c>
      <c r="L441" s="26" t="str">
        <f>IFERROR(IF(raw[[#This Row],[Date]]="","","W"&amp;WEEKNUM(raw[[#This Row],[Date]],1)),"")</f>
        <v/>
      </c>
      <c r="M441" s="29" t="str">
        <f>IFERROR(IF(raw[[#This Row],[Date]]="","",VLOOKUP(MONTH(raw[[#This Row],[Date]]),Sheet1!B:C,2,0)),"")</f>
        <v/>
      </c>
      <c r="N441" s="82">
        <f>IF(raw[[#This Row],[Date]]="",0,1)</f>
        <v>0</v>
      </c>
    </row>
    <row r="442" spans="1:14" x14ac:dyDescent="0.3">
      <c r="A442" s="18"/>
      <c r="B442" s="19"/>
      <c r="C442" s="19"/>
      <c r="D442" s="19"/>
      <c r="E442" s="19"/>
      <c r="F442" s="20"/>
      <c r="G442" s="20"/>
      <c r="H442" s="27" t="str">
        <f>IFERROR(IF(OR(raw[[#This Row],[Ending Time]]="",raw[[#This Row],[Starting Time]]=""),"",IF((raw[[#This Row],[Ending Time]]-raw[[#This Row],[Starting Time]])*24&lt;0,24+(((raw[[#This Row],[Ending Time]]-raw[[#This Row],[Starting Time]])*24)),(raw[[#This Row],[Ending Time]]-raw[[#This Row],[Starting Time]])*24)),"")</f>
        <v/>
      </c>
      <c r="I442" s="25" t="str">
        <f>IFERROR(IF(raw[[#This Row],[Date]]="","",TEXT(raw[[#This Row],[Date]],"dddd")),"")</f>
        <v/>
      </c>
      <c r="J442" s="27" t="str">
        <f>IFERROR(IF(raw[[#This Row],[Day]]="","",IF(OR(raw[[#This Row],[Day]]='Workload Calendar'!$E$4,raw[[#This Row],[Day]]='Workload Calendar'!$F$4),'Workload Calendar'!$H$4,'Workload Calendar'!$G$4)),"")</f>
        <v/>
      </c>
      <c r="K442" s="27" t="str">
        <f>IFERROR(IF(raw[[#This Row],[Required hrs]]="","",raw[[#This Row],[Total day hrs]]-SUMIF(raw[Date],raw[[#This Row],[Date]],raw[Required hrs])),"")</f>
        <v/>
      </c>
      <c r="L442" s="26" t="str">
        <f>IFERROR(IF(raw[[#This Row],[Date]]="","","W"&amp;WEEKNUM(raw[[#This Row],[Date]],1)),"")</f>
        <v/>
      </c>
      <c r="M442" s="29" t="str">
        <f>IFERROR(IF(raw[[#This Row],[Date]]="","",VLOOKUP(MONTH(raw[[#This Row],[Date]]),Sheet1!B:C,2,0)),"")</f>
        <v/>
      </c>
      <c r="N442" s="82">
        <f>IF(raw[[#This Row],[Date]]="",0,1)</f>
        <v>0</v>
      </c>
    </row>
    <row r="443" spans="1:14" x14ac:dyDescent="0.3">
      <c r="A443" s="18"/>
      <c r="B443" s="19"/>
      <c r="C443" s="19"/>
      <c r="D443" s="19"/>
      <c r="E443" s="19"/>
      <c r="F443" s="20"/>
      <c r="G443" s="20"/>
      <c r="H443" s="27" t="str">
        <f>IFERROR(IF(OR(raw[[#This Row],[Ending Time]]="",raw[[#This Row],[Starting Time]]=""),"",IF((raw[[#This Row],[Ending Time]]-raw[[#This Row],[Starting Time]])*24&lt;0,24+(((raw[[#This Row],[Ending Time]]-raw[[#This Row],[Starting Time]])*24)),(raw[[#This Row],[Ending Time]]-raw[[#This Row],[Starting Time]])*24)),"")</f>
        <v/>
      </c>
      <c r="I443" s="25" t="str">
        <f>IFERROR(IF(raw[[#This Row],[Date]]="","",TEXT(raw[[#This Row],[Date]],"dddd")),"")</f>
        <v/>
      </c>
      <c r="J443" s="27" t="str">
        <f>IFERROR(IF(raw[[#This Row],[Day]]="","",IF(OR(raw[[#This Row],[Day]]='Workload Calendar'!$E$4,raw[[#This Row],[Day]]='Workload Calendar'!$F$4),'Workload Calendar'!$H$4,'Workload Calendar'!$G$4)),"")</f>
        <v/>
      </c>
      <c r="K443" s="27" t="str">
        <f>IFERROR(IF(raw[[#This Row],[Required hrs]]="","",raw[[#This Row],[Total day hrs]]-SUMIF(raw[Date],raw[[#This Row],[Date]],raw[Required hrs])),"")</f>
        <v/>
      </c>
      <c r="L443" s="26" t="str">
        <f>IFERROR(IF(raw[[#This Row],[Date]]="","","W"&amp;WEEKNUM(raw[[#This Row],[Date]],1)),"")</f>
        <v/>
      </c>
      <c r="M443" s="29" t="str">
        <f>IFERROR(IF(raw[[#This Row],[Date]]="","",VLOOKUP(MONTH(raw[[#This Row],[Date]]),Sheet1!B:C,2,0)),"")</f>
        <v/>
      </c>
      <c r="N443" s="82">
        <f>IF(raw[[#This Row],[Date]]="",0,1)</f>
        <v>0</v>
      </c>
    </row>
    <row r="444" spans="1:14" x14ac:dyDescent="0.3">
      <c r="A444" s="18"/>
      <c r="B444" s="19"/>
      <c r="C444" s="19"/>
      <c r="D444" s="19"/>
      <c r="E444" s="19"/>
      <c r="F444" s="20"/>
      <c r="G444" s="20"/>
      <c r="H444" s="27" t="str">
        <f>IFERROR(IF(OR(raw[[#This Row],[Ending Time]]="",raw[[#This Row],[Starting Time]]=""),"",IF((raw[[#This Row],[Ending Time]]-raw[[#This Row],[Starting Time]])*24&lt;0,24+(((raw[[#This Row],[Ending Time]]-raw[[#This Row],[Starting Time]])*24)),(raw[[#This Row],[Ending Time]]-raw[[#This Row],[Starting Time]])*24)),"")</f>
        <v/>
      </c>
      <c r="I444" s="25" t="str">
        <f>IFERROR(IF(raw[[#This Row],[Date]]="","",TEXT(raw[[#This Row],[Date]],"dddd")),"")</f>
        <v/>
      </c>
      <c r="J444" s="27" t="str">
        <f>IFERROR(IF(raw[[#This Row],[Day]]="","",IF(OR(raw[[#This Row],[Day]]='Workload Calendar'!$E$4,raw[[#This Row],[Day]]='Workload Calendar'!$F$4),'Workload Calendar'!$H$4,'Workload Calendar'!$G$4)),"")</f>
        <v/>
      </c>
      <c r="K444" s="27" t="str">
        <f>IFERROR(IF(raw[[#This Row],[Required hrs]]="","",raw[[#This Row],[Total day hrs]]-SUMIF(raw[Date],raw[[#This Row],[Date]],raw[Required hrs])),"")</f>
        <v/>
      </c>
      <c r="L444" s="26" t="str">
        <f>IFERROR(IF(raw[[#This Row],[Date]]="","","W"&amp;WEEKNUM(raw[[#This Row],[Date]],1)),"")</f>
        <v/>
      </c>
      <c r="M444" s="29" t="str">
        <f>IFERROR(IF(raw[[#This Row],[Date]]="","",VLOOKUP(MONTH(raw[[#This Row],[Date]]),Sheet1!B:C,2,0)),"")</f>
        <v/>
      </c>
      <c r="N444" s="82">
        <f>IF(raw[[#This Row],[Date]]="",0,1)</f>
        <v>0</v>
      </c>
    </row>
    <row r="445" spans="1:14" x14ac:dyDescent="0.3">
      <c r="A445" s="18"/>
      <c r="B445" s="19"/>
      <c r="C445" s="19"/>
      <c r="D445" s="19"/>
      <c r="E445" s="19"/>
      <c r="F445" s="20"/>
      <c r="G445" s="20"/>
      <c r="H445" s="27" t="str">
        <f>IFERROR(IF(OR(raw[[#This Row],[Ending Time]]="",raw[[#This Row],[Starting Time]]=""),"",IF((raw[[#This Row],[Ending Time]]-raw[[#This Row],[Starting Time]])*24&lt;0,24+(((raw[[#This Row],[Ending Time]]-raw[[#This Row],[Starting Time]])*24)),(raw[[#This Row],[Ending Time]]-raw[[#This Row],[Starting Time]])*24)),"")</f>
        <v/>
      </c>
      <c r="I445" s="25" t="str">
        <f>IFERROR(IF(raw[[#This Row],[Date]]="","",TEXT(raw[[#This Row],[Date]],"dddd")),"")</f>
        <v/>
      </c>
      <c r="J445" s="27" t="str">
        <f>IFERROR(IF(raw[[#This Row],[Day]]="","",IF(OR(raw[[#This Row],[Day]]='Workload Calendar'!$E$4,raw[[#This Row],[Day]]='Workload Calendar'!$F$4),'Workload Calendar'!$H$4,'Workload Calendar'!$G$4)),"")</f>
        <v/>
      </c>
      <c r="K445" s="27" t="str">
        <f>IFERROR(IF(raw[[#This Row],[Required hrs]]="","",raw[[#This Row],[Total day hrs]]-SUMIF(raw[Date],raw[[#This Row],[Date]],raw[Required hrs])),"")</f>
        <v/>
      </c>
      <c r="L445" s="26" t="str">
        <f>IFERROR(IF(raw[[#This Row],[Date]]="","","W"&amp;WEEKNUM(raw[[#This Row],[Date]],1)),"")</f>
        <v/>
      </c>
      <c r="M445" s="29" t="str">
        <f>IFERROR(IF(raw[[#This Row],[Date]]="","",VLOOKUP(MONTH(raw[[#This Row],[Date]]),Sheet1!B:C,2,0)),"")</f>
        <v/>
      </c>
      <c r="N445" s="82">
        <f>IF(raw[[#This Row],[Date]]="",0,1)</f>
        <v>0</v>
      </c>
    </row>
    <row r="446" spans="1:14" x14ac:dyDescent="0.3">
      <c r="A446" s="18"/>
      <c r="B446" s="19"/>
      <c r="C446" s="19"/>
      <c r="D446" s="19"/>
      <c r="E446" s="19"/>
      <c r="F446" s="20"/>
      <c r="G446" s="20"/>
      <c r="H446" s="27" t="str">
        <f>IFERROR(IF(OR(raw[[#This Row],[Ending Time]]="",raw[[#This Row],[Starting Time]]=""),"",IF((raw[[#This Row],[Ending Time]]-raw[[#This Row],[Starting Time]])*24&lt;0,24+(((raw[[#This Row],[Ending Time]]-raw[[#This Row],[Starting Time]])*24)),(raw[[#This Row],[Ending Time]]-raw[[#This Row],[Starting Time]])*24)),"")</f>
        <v/>
      </c>
      <c r="I446" s="25" t="str">
        <f>IFERROR(IF(raw[[#This Row],[Date]]="","",TEXT(raw[[#This Row],[Date]],"dddd")),"")</f>
        <v/>
      </c>
      <c r="J446" s="27" t="str">
        <f>IFERROR(IF(raw[[#This Row],[Day]]="","",IF(OR(raw[[#This Row],[Day]]='Workload Calendar'!$E$4,raw[[#This Row],[Day]]='Workload Calendar'!$F$4),'Workload Calendar'!$H$4,'Workload Calendar'!$G$4)),"")</f>
        <v/>
      </c>
      <c r="K446" s="27" t="str">
        <f>IFERROR(IF(raw[[#This Row],[Required hrs]]="","",raw[[#This Row],[Total day hrs]]-SUMIF(raw[Date],raw[[#This Row],[Date]],raw[Required hrs])),"")</f>
        <v/>
      </c>
      <c r="L446" s="26" t="str">
        <f>IFERROR(IF(raw[[#This Row],[Date]]="","","W"&amp;WEEKNUM(raw[[#This Row],[Date]],1)),"")</f>
        <v/>
      </c>
      <c r="M446" s="29" t="str">
        <f>IFERROR(IF(raw[[#This Row],[Date]]="","",VLOOKUP(MONTH(raw[[#This Row],[Date]]),Sheet1!B:C,2,0)),"")</f>
        <v/>
      </c>
      <c r="N446" s="82">
        <f>IF(raw[[#This Row],[Date]]="",0,1)</f>
        <v>0</v>
      </c>
    </row>
    <row r="447" spans="1:14" x14ac:dyDescent="0.3">
      <c r="A447" s="18"/>
      <c r="B447" s="19"/>
      <c r="C447" s="19"/>
      <c r="D447" s="19"/>
      <c r="E447" s="19"/>
      <c r="F447" s="20"/>
      <c r="G447" s="20"/>
      <c r="H447" s="27" t="str">
        <f>IFERROR(IF(OR(raw[[#This Row],[Ending Time]]="",raw[[#This Row],[Starting Time]]=""),"",IF((raw[[#This Row],[Ending Time]]-raw[[#This Row],[Starting Time]])*24&lt;0,24+(((raw[[#This Row],[Ending Time]]-raw[[#This Row],[Starting Time]])*24)),(raw[[#This Row],[Ending Time]]-raw[[#This Row],[Starting Time]])*24)),"")</f>
        <v/>
      </c>
      <c r="I447" s="25" t="str">
        <f>IFERROR(IF(raw[[#This Row],[Date]]="","",TEXT(raw[[#This Row],[Date]],"dddd")),"")</f>
        <v/>
      </c>
      <c r="J447" s="27" t="str">
        <f>IFERROR(IF(raw[[#This Row],[Day]]="","",IF(OR(raw[[#This Row],[Day]]='Workload Calendar'!$E$4,raw[[#This Row],[Day]]='Workload Calendar'!$F$4),'Workload Calendar'!$H$4,'Workload Calendar'!$G$4)),"")</f>
        <v/>
      </c>
      <c r="K447" s="27" t="str">
        <f>IFERROR(IF(raw[[#This Row],[Required hrs]]="","",raw[[#This Row],[Total day hrs]]-SUMIF(raw[Date],raw[[#This Row],[Date]],raw[Required hrs])),"")</f>
        <v/>
      </c>
      <c r="L447" s="26" t="str">
        <f>IFERROR(IF(raw[[#This Row],[Date]]="","","W"&amp;WEEKNUM(raw[[#This Row],[Date]],1)),"")</f>
        <v/>
      </c>
      <c r="M447" s="29" t="str">
        <f>IFERROR(IF(raw[[#This Row],[Date]]="","",VLOOKUP(MONTH(raw[[#This Row],[Date]]),Sheet1!B:C,2,0)),"")</f>
        <v/>
      </c>
      <c r="N447" s="82">
        <f>IF(raw[[#This Row],[Date]]="",0,1)</f>
        <v>0</v>
      </c>
    </row>
    <row r="448" spans="1:14" x14ac:dyDescent="0.3">
      <c r="A448" s="18"/>
      <c r="B448" s="19"/>
      <c r="C448" s="19"/>
      <c r="D448" s="19"/>
      <c r="E448" s="19"/>
      <c r="F448" s="20"/>
      <c r="G448" s="20"/>
      <c r="H448" s="27" t="str">
        <f>IFERROR(IF(OR(raw[[#This Row],[Ending Time]]="",raw[[#This Row],[Starting Time]]=""),"",IF((raw[[#This Row],[Ending Time]]-raw[[#This Row],[Starting Time]])*24&lt;0,24+(((raw[[#This Row],[Ending Time]]-raw[[#This Row],[Starting Time]])*24)),(raw[[#This Row],[Ending Time]]-raw[[#This Row],[Starting Time]])*24)),"")</f>
        <v/>
      </c>
      <c r="I448" s="25" t="str">
        <f>IFERROR(IF(raw[[#This Row],[Date]]="","",TEXT(raw[[#This Row],[Date]],"dddd")),"")</f>
        <v/>
      </c>
      <c r="J448" s="27" t="str">
        <f>IFERROR(IF(raw[[#This Row],[Day]]="","",IF(OR(raw[[#This Row],[Day]]='Workload Calendar'!$E$4,raw[[#This Row],[Day]]='Workload Calendar'!$F$4),'Workload Calendar'!$H$4,'Workload Calendar'!$G$4)),"")</f>
        <v/>
      </c>
      <c r="K448" s="27" t="str">
        <f>IFERROR(IF(raw[[#This Row],[Required hrs]]="","",raw[[#This Row],[Total day hrs]]-SUMIF(raw[Date],raw[[#This Row],[Date]],raw[Required hrs])),"")</f>
        <v/>
      </c>
      <c r="L448" s="26" t="str">
        <f>IFERROR(IF(raw[[#This Row],[Date]]="","","W"&amp;WEEKNUM(raw[[#This Row],[Date]],1)),"")</f>
        <v/>
      </c>
      <c r="M448" s="29" t="str">
        <f>IFERROR(IF(raw[[#This Row],[Date]]="","",VLOOKUP(MONTH(raw[[#This Row],[Date]]),Sheet1!B:C,2,0)),"")</f>
        <v/>
      </c>
      <c r="N448" s="82">
        <f>IF(raw[[#This Row],[Date]]="",0,1)</f>
        <v>0</v>
      </c>
    </row>
    <row r="449" spans="1:14" x14ac:dyDescent="0.3">
      <c r="A449" s="18"/>
      <c r="B449" s="19"/>
      <c r="C449" s="19"/>
      <c r="D449" s="19"/>
      <c r="E449" s="19"/>
      <c r="F449" s="20"/>
      <c r="G449" s="20"/>
      <c r="H449" s="27" t="str">
        <f>IFERROR(IF(OR(raw[[#This Row],[Ending Time]]="",raw[[#This Row],[Starting Time]]=""),"",IF((raw[[#This Row],[Ending Time]]-raw[[#This Row],[Starting Time]])*24&lt;0,24+(((raw[[#This Row],[Ending Time]]-raw[[#This Row],[Starting Time]])*24)),(raw[[#This Row],[Ending Time]]-raw[[#This Row],[Starting Time]])*24)),"")</f>
        <v/>
      </c>
      <c r="I449" s="25" t="str">
        <f>IFERROR(IF(raw[[#This Row],[Date]]="","",TEXT(raw[[#This Row],[Date]],"dddd")),"")</f>
        <v/>
      </c>
      <c r="J449" s="27" t="str">
        <f>IFERROR(IF(raw[[#This Row],[Day]]="","",IF(OR(raw[[#This Row],[Day]]='Workload Calendar'!$E$4,raw[[#This Row],[Day]]='Workload Calendar'!$F$4),'Workload Calendar'!$H$4,'Workload Calendar'!$G$4)),"")</f>
        <v/>
      </c>
      <c r="K449" s="27" t="str">
        <f>IFERROR(IF(raw[[#This Row],[Required hrs]]="","",raw[[#This Row],[Total day hrs]]-SUMIF(raw[Date],raw[[#This Row],[Date]],raw[Required hrs])),"")</f>
        <v/>
      </c>
      <c r="L449" s="26" t="str">
        <f>IFERROR(IF(raw[[#This Row],[Date]]="","","W"&amp;WEEKNUM(raw[[#This Row],[Date]],1)),"")</f>
        <v/>
      </c>
      <c r="M449" s="29" t="str">
        <f>IFERROR(IF(raw[[#This Row],[Date]]="","",VLOOKUP(MONTH(raw[[#This Row],[Date]]),Sheet1!B:C,2,0)),"")</f>
        <v/>
      </c>
      <c r="N449" s="82">
        <f>IF(raw[[#This Row],[Date]]="",0,1)</f>
        <v>0</v>
      </c>
    </row>
    <row r="450" spans="1:14" x14ac:dyDescent="0.3">
      <c r="A450" s="18"/>
      <c r="B450" s="19"/>
      <c r="C450" s="19"/>
      <c r="D450" s="19"/>
      <c r="E450" s="19"/>
      <c r="F450" s="20"/>
      <c r="G450" s="20"/>
      <c r="H450" s="27" t="str">
        <f>IFERROR(IF(OR(raw[[#This Row],[Ending Time]]="",raw[[#This Row],[Starting Time]]=""),"",IF((raw[[#This Row],[Ending Time]]-raw[[#This Row],[Starting Time]])*24&lt;0,24+(((raw[[#This Row],[Ending Time]]-raw[[#This Row],[Starting Time]])*24)),(raw[[#This Row],[Ending Time]]-raw[[#This Row],[Starting Time]])*24)),"")</f>
        <v/>
      </c>
      <c r="I450" s="25" t="str">
        <f>IFERROR(IF(raw[[#This Row],[Date]]="","",TEXT(raw[[#This Row],[Date]],"dddd")),"")</f>
        <v/>
      </c>
      <c r="J450" s="27" t="str">
        <f>IFERROR(IF(raw[[#This Row],[Day]]="","",IF(OR(raw[[#This Row],[Day]]='Workload Calendar'!$E$4,raw[[#This Row],[Day]]='Workload Calendar'!$F$4),'Workload Calendar'!$H$4,'Workload Calendar'!$G$4)),"")</f>
        <v/>
      </c>
      <c r="K450" s="27" t="str">
        <f>IFERROR(IF(raw[[#This Row],[Required hrs]]="","",raw[[#This Row],[Total day hrs]]-SUMIF(raw[Date],raw[[#This Row],[Date]],raw[Required hrs])),"")</f>
        <v/>
      </c>
      <c r="L450" s="26" t="str">
        <f>IFERROR(IF(raw[[#This Row],[Date]]="","","W"&amp;WEEKNUM(raw[[#This Row],[Date]],1)),"")</f>
        <v/>
      </c>
      <c r="M450" s="29" t="str">
        <f>IFERROR(IF(raw[[#This Row],[Date]]="","",VLOOKUP(MONTH(raw[[#This Row],[Date]]),Sheet1!B:C,2,0)),"")</f>
        <v/>
      </c>
      <c r="N450" s="82">
        <f>IF(raw[[#This Row],[Date]]="",0,1)</f>
        <v>0</v>
      </c>
    </row>
    <row r="451" spans="1:14" x14ac:dyDescent="0.3">
      <c r="A451" s="18"/>
      <c r="B451" s="19"/>
      <c r="C451" s="19"/>
      <c r="D451" s="19"/>
      <c r="E451" s="19"/>
      <c r="F451" s="20"/>
      <c r="G451" s="20"/>
      <c r="H451" s="27" t="str">
        <f>IFERROR(IF(OR(raw[[#This Row],[Ending Time]]="",raw[[#This Row],[Starting Time]]=""),"",IF((raw[[#This Row],[Ending Time]]-raw[[#This Row],[Starting Time]])*24&lt;0,24+(((raw[[#This Row],[Ending Time]]-raw[[#This Row],[Starting Time]])*24)),(raw[[#This Row],[Ending Time]]-raw[[#This Row],[Starting Time]])*24)),"")</f>
        <v/>
      </c>
      <c r="I451" s="25" t="str">
        <f>IFERROR(IF(raw[[#This Row],[Date]]="","",TEXT(raw[[#This Row],[Date]],"dddd")),"")</f>
        <v/>
      </c>
      <c r="J451" s="27" t="str">
        <f>IFERROR(IF(raw[[#This Row],[Day]]="","",IF(OR(raw[[#This Row],[Day]]='Workload Calendar'!$E$4,raw[[#This Row],[Day]]='Workload Calendar'!$F$4),'Workload Calendar'!$H$4,'Workload Calendar'!$G$4)),"")</f>
        <v/>
      </c>
      <c r="K451" s="27" t="str">
        <f>IFERROR(IF(raw[[#This Row],[Required hrs]]="","",raw[[#This Row],[Total day hrs]]-SUMIF(raw[Date],raw[[#This Row],[Date]],raw[Required hrs])),"")</f>
        <v/>
      </c>
      <c r="L451" s="26" t="str">
        <f>IFERROR(IF(raw[[#This Row],[Date]]="","","W"&amp;WEEKNUM(raw[[#This Row],[Date]],1)),"")</f>
        <v/>
      </c>
      <c r="M451" s="29" t="str">
        <f>IFERROR(IF(raw[[#This Row],[Date]]="","",VLOOKUP(MONTH(raw[[#This Row],[Date]]),Sheet1!B:C,2,0)),"")</f>
        <v/>
      </c>
      <c r="N451" s="82">
        <f>IF(raw[[#This Row],[Date]]="",0,1)</f>
        <v>0</v>
      </c>
    </row>
    <row r="452" spans="1:14" x14ac:dyDescent="0.3">
      <c r="A452" s="18"/>
      <c r="B452" s="19"/>
      <c r="C452" s="19"/>
      <c r="D452" s="19"/>
      <c r="E452" s="19"/>
      <c r="F452" s="20"/>
      <c r="G452" s="20"/>
      <c r="H452" s="27" t="str">
        <f>IFERROR(IF(OR(raw[[#This Row],[Ending Time]]="",raw[[#This Row],[Starting Time]]=""),"",IF((raw[[#This Row],[Ending Time]]-raw[[#This Row],[Starting Time]])*24&lt;0,24+(((raw[[#This Row],[Ending Time]]-raw[[#This Row],[Starting Time]])*24)),(raw[[#This Row],[Ending Time]]-raw[[#This Row],[Starting Time]])*24)),"")</f>
        <v/>
      </c>
      <c r="I452" s="25" t="str">
        <f>IFERROR(IF(raw[[#This Row],[Date]]="","",TEXT(raw[[#This Row],[Date]],"dddd")),"")</f>
        <v/>
      </c>
      <c r="J452" s="27" t="str">
        <f>IFERROR(IF(raw[[#This Row],[Day]]="","",IF(OR(raw[[#This Row],[Day]]='Workload Calendar'!$E$4,raw[[#This Row],[Day]]='Workload Calendar'!$F$4),'Workload Calendar'!$H$4,'Workload Calendar'!$G$4)),"")</f>
        <v/>
      </c>
      <c r="K452" s="27" t="str">
        <f>IFERROR(IF(raw[[#This Row],[Required hrs]]="","",raw[[#This Row],[Total day hrs]]-SUMIF(raw[Date],raw[[#This Row],[Date]],raw[Required hrs])),"")</f>
        <v/>
      </c>
      <c r="L452" s="26" t="str">
        <f>IFERROR(IF(raw[[#This Row],[Date]]="","","W"&amp;WEEKNUM(raw[[#This Row],[Date]],1)),"")</f>
        <v/>
      </c>
      <c r="M452" s="29" t="str">
        <f>IFERROR(IF(raw[[#This Row],[Date]]="","",VLOOKUP(MONTH(raw[[#This Row],[Date]]),Sheet1!B:C,2,0)),"")</f>
        <v/>
      </c>
      <c r="N452" s="82">
        <f>IF(raw[[#This Row],[Date]]="",0,1)</f>
        <v>0</v>
      </c>
    </row>
    <row r="453" spans="1:14" x14ac:dyDescent="0.3">
      <c r="A453" s="18"/>
      <c r="B453" s="19"/>
      <c r="C453" s="19"/>
      <c r="D453" s="19"/>
      <c r="E453" s="19"/>
      <c r="F453" s="20"/>
      <c r="G453" s="20"/>
      <c r="H453" s="27" t="str">
        <f>IFERROR(IF(OR(raw[[#This Row],[Ending Time]]="",raw[[#This Row],[Starting Time]]=""),"",IF((raw[[#This Row],[Ending Time]]-raw[[#This Row],[Starting Time]])*24&lt;0,24+(((raw[[#This Row],[Ending Time]]-raw[[#This Row],[Starting Time]])*24)),(raw[[#This Row],[Ending Time]]-raw[[#This Row],[Starting Time]])*24)),"")</f>
        <v/>
      </c>
      <c r="I453" s="25" t="str">
        <f>IFERROR(IF(raw[[#This Row],[Date]]="","",TEXT(raw[[#This Row],[Date]],"dddd")),"")</f>
        <v/>
      </c>
      <c r="J453" s="27" t="str">
        <f>IFERROR(IF(raw[[#This Row],[Day]]="","",IF(OR(raw[[#This Row],[Day]]='Workload Calendar'!$E$4,raw[[#This Row],[Day]]='Workload Calendar'!$F$4),'Workload Calendar'!$H$4,'Workload Calendar'!$G$4)),"")</f>
        <v/>
      </c>
      <c r="K453" s="27" t="str">
        <f>IFERROR(IF(raw[[#This Row],[Required hrs]]="","",raw[[#This Row],[Total day hrs]]-SUMIF(raw[Date],raw[[#This Row],[Date]],raw[Required hrs])),"")</f>
        <v/>
      </c>
      <c r="L453" s="26" t="str">
        <f>IFERROR(IF(raw[[#This Row],[Date]]="","","W"&amp;WEEKNUM(raw[[#This Row],[Date]],1)),"")</f>
        <v/>
      </c>
      <c r="M453" s="29" t="str">
        <f>IFERROR(IF(raw[[#This Row],[Date]]="","",VLOOKUP(MONTH(raw[[#This Row],[Date]]),Sheet1!B:C,2,0)),"")</f>
        <v/>
      </c>
      <c r="N453" s="82">
        <f>IF(raw[[#This Row],[Date]]="",0,1)</f>
        <v>0</v>
      </c>
    </row>
    <row r="454" spans="1:14" x14ac:dyDescent="0.3">
      <c r="A454" s="18"/>
      <c r="B454" s="19"/>
      <c r="C454" s="19"/>
      <c r="D454" s="19"/>
      <c r="E454" s="19"/>
      <c r="F454" s="20"/>
      <c r="G454" s="20"/>
      <c r="H454" s="27" t="str">
        <f>IFERROR(IF(OR(raw[[#This Row],[Ending Time]]="",raw[[#This Row],[Starting Time]]=""),"",IF((raw[[#This Row],[Ending Time]]-raw[[#This Row],[Starting Time]])*24&lt;0,24+(((raw[[#This Row],[Ending Time]]-raw[[#This Row],[Starting Time]])*24)),(raw[[#This Row],[Ending Time]]-raw[[#This Row],[Starting Time]])*24)),"")</f>
        <v/>
      </c>
      <c r="I454" s="25" t="str">
        <f>IFERROR(IF(raw[[#This Row],[Date]]="","",TEXT(raw[[#This Row],[Date]],"dddd")),"")</f>
        <v/>
      </c>
      <c r="J454" s="27" t="str">
        <f>IFERROR(IF(raw[[#This Row],[Day]]="","",IF(OR(raw[[#This Row],[Day]]='Workload Calendar'!$E$4,raw[[#This Row],[Day]]='Workload Calendar'!$F$4),'Workload Calendar'!$H$4,'Workload Calendar'!$G$4)),"")</f>
        <v/>
      </c>
      <c r="K454" s="27" t="str">
        <f>IFERROR(IF(raw[[#This Row],[Required hrs]]="","",raw[[#This Row],[Total day hrs]]-SUMIF(raw[Date],raw[[#This Row],[Date]],raw[Required hrs])),"")</f>
        <v/>
      </c>
      <c r="L454" s="26" t="str">
        <f>IFERROR(IF(raw[[#This Row],[Date]]="","","W"&amp;WEEKNUM(raw[[#This Row],[Date]],1)),"")</f>
        <v/>
      </c>
      <c r="M454" s="29" t="str">
        <f>IFERROR(IF(raw[[#This Row],[Date]]="","",VLOOKUP(MONTH(raw[[#This Row],[Date]]),Sheet1!B:C,2,0)),"")</f>
        <v/>
      </c>
      <c r="N454" s="82">
        <f>IF(raw[[#This Row],[Date]]="",0,1)</f>
        <v>0</v>
      </c>
    </row>
    <row r="455" spans="1:14" x14ac:dyDescent="0.3">
      <c r="A455" s="18"/>
      <c r="B455" s="19"/>
      <c r="C455" s="19"/>
      <c r="D455" s="19"/>
      <c r="E455" s="19"/>
      <c r="F455" s="20"/>
      <c r="G455" s="20"/>
      <c r="H455" s="27" t="str">
        <f>IFERROR(IF(OR(raw[[#This Row],[Ending Time]]="",raw[[#This Row],[Starting Time]]=""),"",IF((raw[[#This Row],[Ending Time]]-raw[[#This Row],[Starting Time]])*24&lt;0,24+(((raw[[#This Row],[Ending Time]]-raw[[#This Row],[Starting Time]])*24)),(raw[[#This Row],[Ending Time]]-raw[[#This Row],[Starting Time]])*24)),"")</f>
        <v/>
      </c>
      <c r="I455" s="25" t="str">
        <f>IFERROR(IF(raw[[#This Row],[Date]]="","",TEXT(raw[[#This Row],[Date]],"dddd")),"")</f>
        <v/>
      </c>
      <c r="J455" s="27" t="str">
        <f>IFERROR(IF(raw[[#This Row],[Day]]="","",IF(OR(raw[[#This Row],[Day]]='Workload Calendar'!$E$4,raw[[#This Row],[Day]]='Workload Calendar'!$F$4),'Workload Calendar'!$H$4,'Workload Calendar'!$G$4)),"")</f>
        <v/>
      </c>
      <c r="K455" s="27" t="str">
        <f>IFERROR(IF(raw[[#This Row],[Required hrs]]="","",raw[[#This Row],[Total day hrs]]-SUMIF(raw[Date],raw[[#This Row],[Date]],raw[Required hrs])),"")</f>
        <v/>
      </c>
      <c r="L455" s="26" t="str">
        <f>IFERROR(IF(raw[[#This Row],[Date]]="","","W"&amp;WEEKNUM(raw[[#This Row],[Date]],1)),"")</f>
        <v/>
      </c>
      <c r="M455" s="29" t="str">
        <f>IFERROR(IF(raw[[#This Row],[Date]]="","",VLOOKUP(MONTH(raw[[#This Row],[Date]]),Sheet1!B:C,2,0)),"")</f>
        <v/>
      </c>
      <c r="N455" s="82">
        <f>IF(raw[[#This Row],[Date]]="",0,1)</f>
        <v>0</v>
      </c>
    </row>
    <row r="456" spans="1:14" x14ac:dyDescent="0.3">
      <c r="A456" s="18"/>
      <c r="B456" s="19"/>
      <c r="C456" s="19"/>
      <c r="D456" s="19"/>
      <c r="E456" s="19"/>
      <c r="F456" s="20"/>
      <c r="G456" s="20"/>
      <c r="H456" s="27" t="str">
        <f>IFERROR(IF(OR(raw[[#This Row],[Ending Time]]="",raw[[#This Row],[Starting Time]]=""),"",IF((raw[[#This Row],[Ending Time]]-raw[[#This Row],[Starting Time]])*24&lt;0,24+(((raw[[#This Row],[Ending Time]]-raw[[#This Row],[Starting Time]])*24)),(raw[[#This Row],[Ending Time]]-raw[[#This Row],[Starting Time]])*24)),"")</f>
        <v/>
      </c>
      <c r="I456" s="25" t="str">
        <f>IFERROR(IF(raw[[#This Row],[Date]]="","",TEXT(raw[[#This Row],[Date]],"dddd")),"")</f>
        <v/>
      </c>
      <c r="J456" s="27" t="str">
        <f>IFERROR(IF(raw[[#This Row],[Day]]="","",IF(OR(raw[[#This Row],[Day]]='Workload Calendar'!$E$4,raw[[#This Row],[Day]]='Workload Calendar'!$F$4),'Workload Calendar'!$H$4,'Workload Calendar'!$G$4)),"")</f>
        <v/>
      </c>
      <c r="K456" s="27" t="str">
        <f>IFERROR(IF(raw[[#This Row],[Required hrs]]="","",raw[[#This Row],[Total day hrs]]-SUMIF(raw[Date],raw[[#This Row],[Date]],raw[Required hrs])),"")</f>
        <v/>
      </c>
      <c r="L456" s="26" t="str">
        <f>IFERROR(IF(raw[[#This Row],[Date]]="","","W"&amp;WEEKNUM(raw[[#This Row],[Date]],1)),"")</f>
        <v/>
      </c>
      <c r="M456" s="29" t="str">
        <f>IFERROR(IF(raw[[#This Row],[Date]]="","",VLOOKUP(MONTH(raw[[#This Row],[Date]]),Sheet1!B:C,2,0)),"")</f>
        <v/>
      </c>
      <c r="N456" s="82">
        <f>IF(raw[[#This Row],[Date]]="",0,1)</f>
        <v>0</v>
      </c>
    </row>
    <row r="457" spans="1:14" x14ac:dyDescent="0.3">
      <c r="A457" s="18"/>
      <c r="B457" s="19"/>
      <c r="C457" s="19"/>
      <c r="D457" s="19"/>
      <c r="E457" s="19"/>
      <c r="F457" s="20"/>
      <c r="G457" s="20"/>
      <c r="H457" s="27" t="str">
        <f>IFERROR(IF(OR(raw[[#This Row],[Ending Time]]="",raw[[#This Row],[Starting Time]]=""),"",IF((raw[[#This Row],[Ending Time]]-raw[[#This Row],[Starting Time]])*24&lt;0,24+(((raw[[#This Row],[Ending Time]]-raw[[#This Row],[Starting Time]])*24)),(raw[[#This Row],[Ending Time]]-raw[[#This Row],[Starting Time]])*24)),"")</f>
        <v/>
      </c>
      <c r="I457" s="25" t="str">
        <f>IFERROR(IF(raw[[#This Row],[Date]]="","",TEXT(raw[[#This Row],[Date]],"dddd")),"")</f>
        <v/>
      </c>
      <c r="J457" s="27" t="str">
        <f>IFERROR(IF(raw[[#This Row],[Day]]="","",IF(OR(raw[[#This Row],[Day]]='Workload Calendar'!$E$4,raw[[#This Row],[Day]]='Workload Calendar'!$F$4),'Workload Calendar'!$H$4,'Workload Calendar'!$G$4)),"")</f>
        <v/>
      </c>
      <c r="K457" s="27" t="str">
        <f>IFERROR(IF(raw[[#This Row],[Required hrs]]="","",raw[[#This Row],[Total day hrs]]-SUMIF(raw[Date],raw[[#This Row],[Date]],raw[Required hrs])),"")</f>
        <v/>
      </c>
      <c r="L457" s="26" t="str">
        <f>IFERROR(IF(raw[[#This Row],[Date]]="","","W"&amp;WEEKNUM(raw[[#This Row],[Date]],1)),"")</f>
        <v/>
      </c>
      <c r="M457" s="29" t="str">
        <f>IFERROR(IF(raw[[#This Row],[Date]]="","",VLOOKUP(MONTH(raw[[#This Row],[Date]]),Sheet1!B:C,2,0)),"")</f>
        <v/>
      </c>
      <c r="N457" s="82">
        <f>IF(raw[[#This Row],[Date]]="",0,1)</f>
        <v>0</v>
      </c>
    </row>
    <row r="458" spans="1:14" x14ac:dyDescent="0.3">
      <c r="A458" s="18"/>
      <c r="B458" s="19"/>
      <c r="C458" s="19"/>
      <c r="D458" s="19"/>
      <c r="E458" s="19"/>
      <c r="F458" s="20"/>
      <c r="G458" s="20"/>
      <c r="H458" s="27" t="str">
        <f>IFERROR(IF(OR(raw[[#This Row],[Ending Time]]="",raw[[#This Row],[Starting Time]]=""),"",IF((raw[[#This Row],[Ending Time]]-raw[[#This Row],[Starting Time]])*24&lt;0,24+(((raw[[#This Row],[Ending Time]]-raw[[#This Row],[Starting Time]])*24)),(raw[[#This Row],[Ending Time]]-raw[[#This Row],[Starting Time]])*24)),"")</f>
        <v/>
      </c>
      <c r="I458" s="25" t="str">
        <f>IFERROR(IF(raw[[#This Row],[Date]]="","",TEXT(raw[[#This Row],[Date]],"dddd")),"")</f>
        <v/>
      </c>
      <c r="J458" s="27" t="str">
        <f>IFERROR(IF(raw[[#This Row],[Day]]="","",IF(OR(raw[[#This Row],[Day]]='Workload Calendar'!$E$4,raw[[#This Row],[Day]]='Workload Calendar'!$F$4),'Workload Calendar'!$H$4,'Workload Calendar'!$G$4)),"")</f>
        <v/>
      </c>
      <c r="K458" s="27" t="str">
        <f>IFERROR(IF(raw[[#This Row],[Required hrs]]="","",raw[[#This Row],[Total day hrs]]-SUMIF(raw[Date],raw[[#This Row],[Date]],raw[Required hrs])),"")</f>
        <v/>
      </c>
      <c r="L458" s="26" t="str">
        <f>IFERROR(IF(raw[[#This Row],[Date]]="","","W"&amp;WEEKNUM(raw[[#This Row],[Date]],1)),"")</f>
        <v/>
      </c>
      <c r="M458" s="29" t="str">
        <f>IFERROR(IF(raw[[#This Row],[Date]]="","",VLOOKUP(MONTH(raw[[#This Row],[Date]]),Sheet1!B:C,2,0)),"")</f>
        <v/>
      </c>
      <c r="N458" s="82">
        <f>IF(raw[[#This Row],[Date]]="",0,1)</f>
        <v>0</v>
      </c>
    </row>
    <row r="459" spans="1:14" x14ac:dyDescent="0.3">
      <c r="A459" s="18"/>
      <c r="B459" s="19"/>
      <c r="C459" s="19"/>
      <c r="D459" s="19"/>
      <c r="E459" s="19"/>
      <c r="F459" s="20"/>
      <c r="G459" s="20"/>
      <c r="H459" s="27" t="str">
        <f>IFERROR(IF(OR(raw[[#This Row],[Ending Time]]="",raw[[#This Row],[Starting Time]]=""),"",IF((raw[[#This Row],[Ending Time]]-raw[[#This Row],[Starting Time]])*24&lt;0,24+(((raw[[#This Row],[Ending Time]]-raw[[#This Row],[Starting Time]])*24)),(raw[[#This Row],[Ending Time]]-raw[[#This Row],[Starting Time]])*24)),"")</f>
        <v/>
      </c>
      <c r="I459" s="25" t="str">
        <f>IFERROR(IF(raw[[#This Row],[Date]]="","",TEXT(raw[[#This Row],[Date]],"dddd")),"")</f>
        <v/>
      </c>
      <c r="J459" s="27" t="str">
        <f>IFERROR(IF(raw[[#This Row],[Day]]="","",IF(OR(raw[[#This Row],[Day]]='Workload Calendar'!$E$4,raw[[#This Row],[Day]]='Workload Calendar'!$F$4),'Workload Calendar'!$H$4,'Workload Calendar'!$G$4)),"")</f>
        <v/>
      </c>
      <c r="K459" s="27" t="str">
        <f>IFERROR(IF(raw[[#This Row],[Required hrs]]="","",raw[[#This Row],[Total day hrs]]-SUMIF(raw[Date],raw[[#This Row],[Date]],raw[Required hrs])),"")</f>
        <v/>
      </c>
      <c r="L459" s="26" t="str">
        <f>IFERROR(IF(raw[[#This Row],[Date]]="","","W"&amp;WEEKNUM(raw[[#This Row],[Date]],1)),"")</f>
        <v/>
      </c>
      <c r="M459" s="29" t="str">
        <f>IFERROR(IF(raw[[#This Row],[Date]]="","",VLOOKUP(MONTH(raw[[#This Row],[Date]]),Sheet1!B:C,2,0)),"")</f>
        <v/>
      </c>
      <c r="N459" s="82">
        <f>IF(raw[[#This Row],[Date]]="",0,1)</f>
        <v>0</v>
      </c>
    </row>
    <row r="460" spans="1:14" x14ac:dyDescent="0.3">
      <c r="A460" s="18"/>
      <c r="B460" s="19"/>
      <c r="C460" s="19"/>
      <c r="D460" s="19"/>
      <c r="E460" s="19"/>
      <c r="F460" s="20"/>
      <c r="G460" s="20"/>
      <c r="H460" s="27" t="str">
        <f>IFERROR(IF(OR(raw[[#This Row],[Ending Time]]="",raw[[#This Row],[Starting Time]]=""),"",IF((raw[[#This Row],[Ending Time]]-raw[[#This Row],[Starting Time]])*24&lt;0,24+(((raw[[#This Row],[Ending Time]]-raw[[#This Row],[Starting Time]])*24)),(raw[[#This Row],[Ending Time]]-raw[[#This Row],[Starting Time]])*24)),"")</f>
        <v/>
      </c>
      <c r="I460" s="25" t="str">
        <f>IFERROR(IF(raw[[#This Row],[Date]]="","",TEXT(raw[[#This Row],[Date]],"dddd")),"")</f>
        <v/>
      </c>
      <c r="J460" s="27" t="str">
        <f>IFERROR(IF(raw[[#This Row],[Day]]="","",IF(OR(raw[[#This Row],[Day]]='Workload Calendar'!$E$4,raw[[#This Row],[Day]]='Workload Calendar'!$F$4),'Workload Calendar'!$H$4,'Workload Calendar'!$G$4)),"")</f>
        <v/>
      </c>
      <c r="K460" s="27" t="str">
        <f>IFERROR(IF(raw[[#This Row],[Required hrs]]="","",raw[[#This Row],[Total day hrs]]-SUMIF(raw[Date],raw[[#This Row],[Date]],raw[Required hrs])),"")</f>
        <v/>
      </c>
      <c r="L460" s="26" t="str">
        <f>IFERROR(IF(raw[[#This Row],[Date]]="","","W"&amp;WEEKNUM(raw[[#This Row],[Date]],1)),"")</f>
        <v/>
      </c>
      <c r="M460" s="29" t="str">
        <f>IFERROR(IF(raw[[#This Row],[Date]]="","",VLOOKUP(MONTH(raw[[#This Row],[Date]]),Sheet1!B:C,2,0)),"")</f>
        <v/>
      </c>
      <c r="N460" s="82">
        <f>IF(raw[[#This Row],[Date]]="",0,1)</f>
        <v>0</v>
      </c>
    </row>
    <row r="461" spans="1:14" x14ac:dyDescent="0.3">
      <c r="A461" s="18"/>
      <c r="B461" s="19"/>
      <c r="C461" s="19"/>
      <c r="D461" s="19"/>
      <c r="E461" s="19"/>
      <c r="F461" s="20"/>
      <c r="G461" s="20"/>
      <c r="H461" s="27" t="str">
        <f>IFERROR(IF(OR(raw[[#This Row],[Ending Time]]="",raw[[#This Row],[Starting Time]]=""),"",IF((raw[[#This Row],[Ending Time]]-raw[[#This Row],[Starting Time]])*24&lt;0,24+(((raw[[#This Row],[Ending Time]]-raw[[#This Row],[Starting Time]])*24)),(raw[[#This Row],[Ending Time]]-raw[[#This Row],[Starting Time]])*24)),"")</f>
        <v/>
      </c>
      <c r="I461" s="25" t="str">
        <f>IFERROR(IF(raw[[#This Row],[Date]]="","",TEXT(raw[[#This Row],[Date]],"dddd")),"")</f>
        <v/>
      </c>
      <c r="J461" s="27" t="str">
        <f>IFERROR(IF(raw[[#This Row],[Day]]="","",IF(OR(raw[[#This Row],[Day]]='Workload Calendar'!$E$4,raw[[#This Row],[Day]]='Workload Calendar'!$F$4),'Workload Calendar'!$H$4,'Workload Calendar'!$G$4)),"")</f>
        <v/>
      </c>
      <c r="K461" s="27" t="str">
        <f>IFERROR(IF(raw[[#This Row],[Required hrs]]="","",raw[[#This Row],[Total day hrs]]-SUMIF(raw[Date],raw[[#This Row],[Date]],raw[Required hrs])),"")</f>
        <v/>
      </c>
      <c r="L461" s="26" t="str">
        <f>IFERROR(IF(raw[[#This Row],[Date]]="","","W"&amp;WEEKNUM(raw[[#This Row],[Date]],1)),"")</f>
        <v/>
      </c>
      <c r="M461" s="29" t="str">
        <f>IFERROR(IF(raw[[#This Row],[Date]]="","",VLOOKUP(MONTH(raw[[#This Row],[Date]]),Sheet1!B:C,2,0)),"")</f>
        <v/>
      </c>
      <c r="N461" s="82">
        <f>IF(raw[[#This Row],[Date]]="",0,1)</f>
        <v>0</v>
      </c>
    </row>
    <row r="462" spans="1:14" x14ac:dyDescent="0.3">
      <c r="A462" s="18"/>
      <c r="B462" s="19"/>
      <c r="C462" s="19"/>
      <c r="D462" s="19"/>
      <c r="E462" s="19"/>
      <c r="F462" s="20"/>
      <c r="G462" s="20"/>
      <c r="H462" s="27" t="str">
        <f>IFERROR(IF(OR(raw[[#This Row],[Ending Time]]="",raw[[#This Row],[Starting Time]]=""),"",IF((raw[[#This Row],[Ending Time]]-raw[[#This Row],[Starting Time]])*24&lt;0,24+(((raw[[#This Row],[Ending Time]]-raw[[#This Row],[Starting Time]])*24)),(raw[[#This Row],[Ending Time]]-raw[[#This Row],[Starting Time]])*24)),"")</f>
        <v/>
      </c>
      <c r="I462" s="25" t="str">
        <f>IFERROR(IF(raw[[#This Row],[Date]]="","",TEXT(raw[[#This Row],[Date]],"dddd")),"")</f>
        <v/>
      </c>
      <c r="J462" s="27" t="str">
        <f>IFERROR(IF(raw[[#This Row],[Day]]="","",IF(OR(raw[[#This Row],[Day]]='Workload Calendar'!$E$4,raw[[#This Row],[Day]]='Workload Calendar'!$F$4),'Workload Calendar'!$H$4,'Workload Calendar'!$G$4)),"")</f>
        <v/>
      </c>
      <c r="K462" s="27" t="str">
        <f>IFERROR(IF(raw[[#This Row],[Required hrs]]="","",raw[[#This Row],[Total day hrs]]-SUMIF(raw[Date],raw[[#This Row],[Date]],raw[Required hrs])),"")</f>
        <v/>
      </c>
      <c r="L462" s="26" t="str">
        <f>IFERROR(IF(raw[[#This Row],[Date]]="","","W"&amp;WEEKNUM(raw[[#This Row],[Date]],1)),"")</f>
        <v/>
      </c>
      <c r="M462" s="29" t="str">
        <f>IFERROR(IF(raw[[#This Row],[Date]]="","",VLOOKUP(MONTH(raw[[#This Row],[Date]]),Sheet1!B:C,2,0)),"")</f>
        <v/>
      </c>
      <c r="N462" s="82">
        <f>IF(raw[[#This Row],[Date]]="",0,1)</f>
        <v>0</v>
      </c>
    </row>
    <row r="463" spans="1:14" x14ac:dyDescent="0.3">
      <c r="A463" s="18"/>
      <c r="B463" s="19"/>
      <c r="C463" s="19"/>
      <c r="D463" s="19"/>
      <c r="E463" s="19"/>
      <c r="F463" s="20"/>
      <c r="G463" s="20"/>
      <c r="H463" s="27" t="str">
        <f>IFERROR(IF(OR(raw[[#This Row],[Ending Time]]="",raw[[#This Row],[Starting Time]]=""),"",IF((raw[[#This Row],[Ending Time]]-raw[[#This Row],[Starting Time]])*24&lt;0,24+(((raw[[#This Row],[Ending Time]]-raw[[#This Row],[Starting Time]])*24)),(raw[[#This Row],[Ending Time]]-raw[[#This Row],[Starting Time]])*24)),"")</f>
        <v/>
      </c>
      <c r="I463" s="25" t="str">
        <f>IFERROR(IF(raw[[#This Row],[Date]]="","",TEXT(raw[[#This Row],[Date]],"dddd")),"")</f>
        <v/>
      </c>
      <c r="J463" s="27" t="str">
        <f>IFERROR(IF(raw[[#This Row],[Day]]="","",IF(OR(raw[[#This Row],[Day]]='Workload Calendar'!$E$4,raw[[#This Row],[Day]]='Workload Calendar'!$F$4),'Workload Calendar'!$H$4,'Workload Calendar'!$G$4)),"")</f>
        <v/>
      </c>
      <c r="K463" s="27" t="str">
        <f>IFERROR(IF(raw[[#This Row],[Required hrs]]="","",raw[[#This Row],[Total day hrs]]-SUMIF(raw[Date],raw[[#This Row],[Date]],raw[Required hrs])),"")</f>
        <v/>
      </c>
      <c r="L463" s="26" t="str">
        <f>IFERROR(IF(raw[[#This Row],[Date]]="","","W"&amp;WEEKNUM(raw[[#This Row],[Date]],1)),"")</f>
        <v/>
      </c>
      <c r="M463" s="29" t="str">
        <f>IFERROR(IF(raw[[#This Row],[Date]]="","",VLOOKUP(MONTH(raw[[#This Row],[Date]]),Sheet1!B:C,2,0)),"")</f>
        <v/>
      </c>
      <c r="N463" s="82">
        <f>IF(raw[[#This Row],[Date]]="",0,1)</f>
        <v>0</v>
      </c>
    </row>
    <row r="464" spans="1:14" x14ac:dyDescent="0.3">
      <c r="A464" s="18"/>
      <c r="B464" s="19"/>
      <c r="C464" s="19"/>
      <c r="D464" s="19"/>
      <c r="E464" s="19"/>
      <c r="F464" s="20"/>
      <c r="G464" s="20"/>
      <c r="H464" s="27" t="str">
        <f>IFERROR(IF(OR(raw[[#This Row],[Ending Time]]="",raw[[#This Row],[Starting Time]]=""),"",IF((raw[[#This Row],[Ending Time]]-raw[[#This Row],[Starting Time]])*24&lt;0,24+(((raw[[#This Row],[Ending Time]]-raw[[#This Row],[Starting Time]])*24)),(raw[[#This Row],[Ending Time]]-raw[[#This Row],[Starting Time]])*24)),"")</f>
        <v/>
      </c>
      <c r="I464" s="25" t="str">
        <f>IFERROR(IF(raw[[#This Row],[Date]]="","",TEXT(raw[[#This Row],[Date]],"dddd")),"")</f>
        <v/>
      </c>
      <c r="J464" s="27" t="str">
        <f>IFERROR(IF(raw[[#This Row],[Day]]="","",IF(OR(raw[[#This Row],[Day]]='Workload Calendar'!$E$4,raw[[#This Row],[Day]]='Workload Calendar'!$F$4),'Workload Calendar'!$H$4,'Workload Calendar'!$G$4)),"")</f>
        <v/>
      </c>
      <c r="K464" s="27" t="str">
        <f>IFERROR(IF(raw[[#This Row],[Required hrs]]="","",raw[[#This Row],[Total day hrs]]-SUMIF(raw[Date],raw[[#This Row],[Date]],raw[Required hrs])),"")</f>
        <v/>
      </c>
      <c r="L464" s="26" t="str">
        <f>IFERROR(IF(raw[[#This Row],[Date]]="","","W"&amp;WEEKNUM(raw[[#This Row],[Date]],1)),"")</f>
        <v/>
      </c>
      <c r="M464" s="29" t="str">
        <f>IFERROR(IF(raw[[#This Row],[Date]]="","",VLOOKUP(MONTH(raw[[#This Row],[Date]]),Sheet1!B:C,2,0)),"")</f>
        <v/>
      </c>
      <c r="N464" s="82">
        <f>IF(raw[[#This Row],[Date]]="",0,1)</f>
        <v>0</v>
      </c>
    </row>
    <row r="465" spans="1:14" x14ac:dyDescent="0.3">
      <c r="A465" s="18"/>
      <c r="B465" s="19"/>
      <c r="C465" s="19"/>
      <c r="D465" s="19"/>
      <c r="E465" s="19"/>
      <c r="F465" s="20"/>
      <c r="G465" s="20"/>
      <c r="H465" s="27" t="str">
        <f>IFERROR(IF(OR(raw[[#This Row],[Ending Time]]="",raw[[#This Row],[Starting Time]]=""),"",IF((raw[[#This Row],[Ending Time]]-raw[[#This Row],[Starting Time]])*24&lt;0,24+(((raw[[#This Row],[Ending Time]]-raw[[#This Row],[Starting Time]])*24)),(raw[[#This Row],[Ending Time]]-raw[[#This Row],[Starting Time]])*24)),"")</f>
        <v/>
      </c>
      <c r="I465" s="25" t="str">
        <f>IFERROR(IF(raw[[#This Row],[Date]]="","",TEXT(raw[[#This Row],[Date]],"dddd")),"")</f>
        <v/>
      </c>
      <c r="J465" s="27" t="str">
        <f>IFERROR(IF(raw[[#This Row],[Day]]="","",IF(OR(raw[[#This Row],[Day]]='Workload Calendar'!$E$4,raw[[#This Row],[Day]]='Workload Calendar'!$F$4),'Workload Calendar'!$H$4,'Workload Calendar'!$G$4)),"")</f>
        <v/>
      </c>
      <c r="K465" s="27" t="str">
        <f>IFERROR(IF(raw[[#This Row],[Required hrs]]="","",raw[[#This Row],[Total day hrs]]-SUMIF(raw[Date],raw[[#This Row],[Date]],raw[Required hrs])),"")</f>
        <v/>
      </c>
      <c r="L465" s="26" t="str">
        <f>IFERROR(IF(raw[[#This Row],[Date]]="","","W"&amp;WEEKNUM(raw[[#This Row],[Date]],1)),"")</f>
        <v/>
      </c>
      <c r="M465" s="29" t="str">
        <f>IFERROR(IF(raw[[#This Row],[Date]]="","",VLOOKUP(MONTH(raw[[#This Row],[Date]]),Sheet1!B:C,2,0)),"")</f>
        <v/>
      </c>
      <c r="N465" s="82">
        <f>IF(raw[[#This Row],[Date]]="",0,1)</f>
        <v>0</v>
      </c>
    </row>
    <row r="466" spans="1:14" x14ac:dyDescent="0.3">
      <c r="A466" s="18"/>
      <c r="B466" s="19"/>
      <c r="C466" s="19"/>
      <c r="D466" s="19"/>
      <c r="E466" s="19"/>
      <c r="F466" s="20"/>
      <c r="G466" s="20"/>
      <c r="H466" s="27" t="str">
        <f>IFERROR(IF(OR(raw[[#This Row],[Ending Time]]="",raw[[#This Row],[Starting Time]]=""),"",IF((raw[[#This Row],[Ending Time]]-raw[[#This Row],[Starting Time]])*24&lt;0,24+(((raw[[#This Row],[Ending Time]]-raw[[#This Row],[Starting Time]])*24)),(raw[[#This Row],[Ending Time]]-raw[[#This Row],[Starting Time]])*24)),"")</f>
        <v/>
      </c>
      <c r="I466" s="25" t="str">
        <f>IFERROR(IF(raw[[#This Row],[Date]]="","",TEXT(raw[[#This Row],[Date]],"dddd")),"")</f>
        <v/>
      </c>
      <c r="J466" s="27" t="str">
        <f>IFERROR(IF(raw[[#This Row],[Day]]="","",IF(OR(raw[[#This Row],[Day]]='Workload Calendar'!$E$4,raw[[#This Row],[Day]]='Workload Calendar'!$F$4),'Workload Calendar'!$H$4,'Workload Calendar'!$G$4)),"")</f>
        <v/>
      </c>
      <c r="K466" s="27" t="str">
        <f>IFERROR(IF(raw[[#This Row],[Required hrs]]="","",raw[[#This Row],[Total day hrs]]-SUMIF(raw[Date],raw[[#This Row],[Date]],raw[Required hrs])),"")</f>
        <v/>
      </c>
      <c r="L466" s="26" t="str">
        <f>IFERROR(IF(raw[[#This Row],[Date]]="","","W"&amp;WEEKNUM(raw[[#This Row],[Date]],1)),"")</f>
        <v/>
      </c>
      <c r="M466" s="29" t="str">
        <f>IFERROR(IF(raw[[#This Row],[Date]]="","",VLOOKUP(MONTH(raw[[#This Row],[Date]]),Sheet1!B:C,2,0)),"")</f>
        <v/>
      </c>
      <c r="N466" s="82">
        <f>IF(raw[[#This Row],[Date]]="",0,1)</f>
        <v>0</v>
      </c>
    </row>
    <row r="467" spans="1:14" x14ac:dyDescent="0.3">
      <c r="A467" s="18"/>
      <c r="B467" s="19"/>
      <c r="C467" s="19"/>
      <c r="D467" s="19"/>
      <c r="E467" s="19"/>
      <c r="F467" s="20"/>
      <c r="G467" s="20"/>
      <c r="H467" s="27" t="str">
        <f>IFERROR(IF(OR(raw[[#This Row],[Ending Time]]="",raw[[#This Row],[Starting Time]]=""),"",IF((raw[[#This Row],[Ending Time]]-raw[[#This Row],[Starting Time]])*24&lt;0,24+(((raw[[#This Row],[Ending Time]]-raw[[#This Row],[Starting Time]])*24)),(raw[[#This Row],[Ending Time]]-raw[[#This Row],[Starting Time]])*24)),"")</f>
        <v/>
      </c>
      <c r="I467" s="25" t="str">
        <f>IFERROR(IF(raw[[#This Row],[Date]]="","",TEXT(raw[[#This Row],[Date]],"dddd")),"")</f>
        <v/>
      </c>
      <c r="J467" s="27" t="str">
        <f>IFERROR(IF(raw[[#This Row],[Day]]="","",IF(OR(raw[[#This Row],[Day]]='Workload Calendar'!$E$4,raw[[#This Row],[Day]]='Workload Calendar'!$F$4),'Workload Calendar'!$H$4,'Workload Calendar'!$G$4)),"")</f>
        <v/>
      </c>
      <c r="K467" s="27" t="str">
        <f>IFERROR(IF(raw[[#This Row],[Required hrs]]="","",raw[[#This Row],[Total day hrs]]-SUMIF(raw[Date],raw[[#This Row],[Date]],raw[Required hrs])),"")</f>
        <v/>
      </c>
      <c r="L467" s="26" t="str">
        <f>IFERROR(IF(raw[[#This Row],[Date]]="","","W"&amp;WEEKNUM(raw[[#This Row],[Date]],1)),"")</f>
        <v/>
      </c>
      <c r="M467" s="29" t="str">
        <f>IFERROR(IF(raw[[#This Row],[Date]]="","",VLOOKUP(MONTH(raw[[#This Row],[Date]]),Sheet1!B:C,2,0)),"")</f>
        <v/>
      </c>
      <c r="N467" s="82">
        <f>IF(raw[[#This Row],[Date]]="",0,1)</f>
        <v>0</v>
      </c>
    </row>
    <row r="468" spans="1:14" x14ac:dyDescent="0.3">
      <c r="A468" s="18"/>
      <c r="B468" s="19"/>
      <c r="C468" s="19"/>
      <c r="D468" s="19"/>
      <c r="E468" s="19"/>
      <c r="F468" s="20"/>
      <c r="G468" s="20"/>
      <c r="H468" s="27" t="str">
        <f>IFERROR(IF(OR(raw[[#This Row],[Ending Time]]="",raw[[#This Row],[Starting Time]]=""),"",IF((raw[[#This Row],[Ending Time]]-raw[[#This Row],[Starting Time]])*24&lt;0,24+(((raw[[#This Row],[Ending Time]]-raw[[#This Row],[Starting Time]])*24)),(raw[[#This Row],[Ending Time]]-raw[[#This Row],[Starting Time]])*24)),"")</f>
        <v/>
      </c>
      <c r="I468" s="25" t="str">
        <f>IFERROR(IF(raw[[#This Row],[Date]]="","",TEXT(raw[[#This Row],[Date]],"dddd")),"")</f>
        <v/>
      </c>
      <c r="J468" s="27" t="str">
        <f>IFERROR(IF(raw[[#This Row],[Day]]="","",IF(OR(raw[[#This Row],[Day]]='Workload Calendar'!$E$4,raw[[#This Row],[Day]]='Workload Calendar'!$F$4),'Workload Calendar'!$H$4,'Workload Calendar'!$G$4)),"")</f>
        <v/>
      </c>
      <c r="K468" s="27" t="str">
        <f>IFERROR(IF(raw[[#This Row],[Required hrs]]="","",raw[[#This Row],[Total day hrs]]-SUMIF(raw[Date],raw[[#This Row],[Date]],raw[Required hrs])),"")</f>
        <v/>
      </c>
      <c r="L468" s="26" t="str">
        <f>IFERROR(IF(raw[[#This Row],[Date]]="","","W"&amp;WEEKNUM(raw[[#This Row],[Date]],1)),"")</f>
        <v/>
      </c>
      <c r="M468" s="29" t="str">
        <f>IFERROR(IF(raw[[#This Row],[Date]]="","",VLOOKUP(MONTH(raw[[#This Row],[Date]]),Sheet1!B:C,2,0)),"")</f>
        <v/>
      </c>
      <c r="N468" s="82">
        <f>IF(raw[[#This Row],[Date]]="",0,1)</f>
        <v>0</v>
      </c>
    </row>
    <row r="469" spans="1:14" x14ac:dyDescent="0.3">
      <c r="A469" s="18"/>
      <c r="B469" s="19"/>
      <c r="C469" s="19"/>
      <c r="D469" s="19"/>
      <c r="E469" s="19"/>
      <c r="F469" s="20"/>
      <c r="G469" s="20"/>
      <c r="H469" s="27" t="str">
        <f>IFERROR(IF(OR(raw[[#This Row],[Ending Time]]="",raw[[#This Row],[Starting Time]]=""),"",IF((raw[[#This Row],[Ending Time]]-raw[[#This Row],[Starting Time]])*24&lt;0,24+(((raw[[#This Row],[Ending Time]]-raw[[#This Row],[Starting Time]])*24)),(raw[[#This Row],[Ending Time]]-raw[[#This Row],[Starting Time]])*24)),"")</f>
        <v/>
      </c>
      <c r="I469" s="25" t="str">
        <f>IFERROR(IF(raw[[#This Row],[Date]]="","",TEXT(raw[[#This Row],[Date]],"dddd")),"")</f>
        <v/>
      </c>
      <c r="J469" s="27" t="str">
        <f>IFERROR(IF(raw[[#This Row],[Day]]="","",IF(OR(raw[[#This Row],[Day]]='Workload Calendar'!$E$4,raw[[#This Row],[Day]]='Workload Calendar'!$F$4),'Workload Calendar'!$H$4,'Workload Calendar'!$G$4)),"")</f>
        <v/>
      </c>
      <c r="K469" s="27" t="str">
        <f>IFERROR(IF(raw[[#This Row],[Required hrs]]="","",raw[[#This Row],[Total day hrs]]-SUMIF(raw[Date],raw[[#This Row],[Date]],raw[Required hrs])),"")</f>
        <v/>
      </c>
      <c r="L469" s="26" t="str">
        <f>IFERROR(IF(raw[[#This Row],[Date]]="","","W"&amp;WEEKNUM(raw[[#This Row],[Date]],1)),"")</f>
        <v/>
      </c>
      <c r="M469" s="29" t="str">
        <f>IFERROR(IF(raw[[#This Row],[Date]]="","",VLOOKUP(MONTH(raw[[#This Row],[Date]]),Sheet1!B:C,2,0)),"")</f>
        <v/>
      </c>
      <c r="N469" s="82">
        <f>IF(raw[[#This Row],[Date]]="",0,1)</f>
        <v>0</v>
      </c>
    </row>
    <row r="470" spans="1:14" x14ac:dyDescent="0.3">
      <c r="A470" s="18"/>
      <c r="B470" s="19"/>
      <c r="C470" s="19"/>
      <c r="D470" s="19"/>
      <c r="E470" s="19"/>
      <c r="F470" s="20"/>
      <c r="G470" s="20"/>
      <c r="H470" s="27" t="str">
        <f>IFERROR(IF(OR(raw[[#This Row],[Ending Time]]="",raw[[#This Row],[Starting Time]]=""),"",IF((raw[[#This Row],[Ending Time]]-raw[[#This Row],[Starting Time]])*24&lt;0,24+(((raw[[#This Row],[Ending Time]]-raw[[#This Row],[Starting Time]])*24)),(raw[[#This Row],[Ending Time]]-raw[[#This Row],[Starting Time]])*24)),"")</f>
        <v/>
      </c>
      <c r="I470" s="25" t="str">
        <f>IFERROR(IF(raw[[#This Row],[Date]]="","",TEXT(raw[[#This Row],[Date]],"dddd")),"")</f>
        <v/>
      </c>
      <c r="J470" s="27" t="str">
        <f>IFERROR(IF(raw[[#This Row],[Day]]="","",IF(OR(raw[[#This Row],[Day]]='Workload Calendar'!$E$4,raw[[#This Row],[Day]]='Workload Calendar'!$F$4),'Workload Calendar'!$H$4,'Workload Calendar'!$G$4)),"")</f>
        <v/>
      </c>
      <c r="K470" s="27" t="str">
        <f>IFERROR(IF(raw[[#This Row],[Required hrs]]="","",raw[[#This Row],[Total day hrs]]-SUMIF(raw[Date],raw[[#This Row],[Date]],raw[Required hrs])),"")</f>
        <v/>
      </c>
      <c r="L470" s="26" t="str">
        <f>IFERROR(IF(raw[[#This Row],[Date]]="","","W"&amp;WEEKNUM(raw[[#This Row],[Date]],1)),"")</f>
        <v/>
      </c>
      <c r="M470" s="29" t="str">
        <f>IFERROR(IF(raw[[#This Row],[Date]]="","",VLOOKUP(MONTH(raw[[#This Row],[Date]]),Sheet1!B:C,2,0)),"")</f>
        <v/>
      </c>
      <c r="N470" s="82">
        <f>IF(raw[[#This Row],[Date]]="",0,1)</f>
        <v>0</v>
      </c>
    </row>
    <row r="471" spans="1:14" x14ac:dyDescent="0.3">
      <c r="A471" s="18"/>
      <c r="B471" s="19"/>
      <c r="C471" s="19"/>
      <c r="D471" s="19"/>
      <c r="E471" s="19"/>
      <c r="F471" s="20"/>
      <c r="G471" s="20"/>
      <c r="H471" s="27" t="str">
        <f>IFERROR(IF(OR(raw[[#This Row],[Ending Time]]="",raw[[#This Row],[Starting Time]]=""),"",IF((raw[[#This Row],[Ending Time]]-raw[[#This Row],[Starting Time]])*24&lt;0,24+(((raw[[#This Row],[Ending Time]]-raw[[#This Row],[Starting Time]])*24)),(raw[[#This Row],[Ending Time]]-raw[[#This Row],[Starting Time]])*24)),"")</f>
        <v/>
      </c>
      <c r="I471" s="25" t="str">
        <f>IFERROR(IF(raw[[#This Row],[Date]]="","",TEXT(raw[[#This Row],[Date]],"dddd")),"")</f>
        <v/>
      </c>
      <c r="J471" s="27" t="str">
        <f>IFERROR(IF(raw[[#This Row],[Day]]="","",IF(OR(raw[[#This Row],[Day]]='Workload Calendar'!$E$4,raw[[#This Row],[Day]]='Workload Calendar'!$F$4),'Workload Calendar'!$H$4,'Workload Calendar'!$G$4)),"")</f>
        <v/>
      </c>
      <c r="K471" s="27" t="str">
        <f>IFERROR(IF(raw[[#This Row],[Required hrs]]="","",raw[[#This Row],[Total day hrs]]-SUMIF(raw[Date],raw[[#This Row],[Date]],raw[Required hrs])),"")</f>
        <v/>
      </c>
      <c r="L471" s="26" t="str">
        <f>IFERROR(IF(raw[[#This Row],[Date]]="","","W"&amp;WEEKNUM(raw[[#This Row],[Date]],1)),"")</f>
        <v/>
      </c>
      <c r="M471" s="29" t="str">
        <f>IFERROR(IF(raw[[#This Row],[Date]]="","",VLOOKUP(MONTH(raw[[#This Row],[Date]]),Sheet1!B:C,2,0)),"")</f>
        <v/>
      </c>
      <c r="N471" s="82">
        <f>IF(raw[[#This Row],[Date]]="",0,1)</f>
        <v>0</v>
      </c>
    </row>
    <row r="472" spans="1:14" x14ac:dyDescent="0.3">
      <c r="A472" s="18"/>
      <c r="B472" s="19"/>
      <c r="C472" s="19"/>
      <c r="D472" s="19"/>
      <c r="E472" s="19"/>
      <c r="F472" s="20"/>
      <c r="G472" s="20"/>
      <c r="H472" s="27" t="str">
        <f>IFERROR(IF(OR(raw[[#This Row],[Ending Time]]="",raw[[#This Row],[Starting Time]]=""),"",IF((raw[[#This Row],[Ending Time]]-raw[[#This Row],[Starting Time]])*24&lt;0,24+(((raw[[#This Row],[Ending Time]]-raw[[#This Row],[Starting Time]])*24)),(raw[[#This Row],[Ending Time]]-raw[[#This Row],[Starting Time]])*24)),"")</f>
        <v/>
      </c>
      <c r="I472" s="25" t="str">
        <f>IFERROR(IF(raw[[#This Row],[Date]]="","",TEXT(raw[[#This Row],[Date]],"dddd")),"")</f>
        <v/>
      </c>
      <c r="J472" s="27" t="str">
        <f>IFERROR(IF(raw[[#This Row],[Day]]="","",IF(OR(raw[[#This Row],[Day]]='Workload Calendar'!$E$4,raw[[#This Row],[Day]]='Workload Calendar'!$F$4),'Workload Calendar'!$H$4,'Workload Calendar'!$G$4)),"")</f>
        <v/>
      </c>
      <c r="K472" s="27" t="str">
        <f>IFERROR(IF(raw[[#This Row],[Required hrs]]="","",raw[[#This Row],[Total day hrs]]-SUMIF(raw[Date],raw[[#This Row],[Date]],raw[Required hrs])),"")</f>
        <v/>
      </c>
      <c r="L472" s="26" t="str">
        <f>IFERROR(IF(raw[[#This Row],[Date]]="","","W"&amp;WEEKNUM(raw[[#This Row],[Date]],1)),"")</f>
        <v/>
      </c>
      <c r="M472" s="29" t="str">
        <f>IFERROR(IF(raw[[#This Row],[Date]]="","",VLOOKUP(MONTH(raw[[#This Row],[Date]]),Sheet1!B:C,2,0)),"")</f>
        <v/>
      </c>
      <c r="N472" s="82">
        <f>IF(raw[[#This Row],[Date]]="",0,1)</f>
        <v>0</v>
      </c>
    </row>
    <row r="473" spans="1:14" x14ac:dyDescent="0.3">
      <c r="A473" s="18"/>
      <c r="B473" s="19"/>
      <c r="C473" s="19"/>
      <c r="D473" s="19"/>
      <c r="E473" s="19"/>
      <c r="F473" s="20"/>
      <c r="G473" s="20"/>
      <c r="H473" s="27" t="str">
        <f>IFERROR(IF(OR(raw[[#This Row],[Ending Time]]="",raw[[#This Row],[Starting Time]]=""),"",IF((raw[[#This Row],[Ending Time]]-raw[[#This Row],[Starting Time]])*24&lt;0,24+(((raw[[#This Row],[Ending Time]]-raw[[#This Row],[Starting Time]])*24)),(raw[[#This Row],[Ending Time]]-raw[[#This Row],[Starting Time]])*24)),"")</f>
        <v/>
      </c>
      <c r="I473" s="25" t="str">
        <f>IFERROR(IF(raw[[#This Row],[Date]]="","",TEXT(raw[[#This Row],[Date]],"dddd")),"")</f>
        <v/>
      </c>
      <c r="J473" s="27" t="str">
        <f>IFERROR(IF(raw[[#This Row],[Day]]="","",IF(OR(raw[[#This Row],[Day]]='Workload Calendar'!$E$4,raw[[#This Row],[Day]]='Workload Calendar'!$F$4),'Workload Calendar'!$H$4,'Workload Calendar'!$G$4)),"")</f>
        <v/>
      </c>
      <c r="K473" s="27" t="str">
        <f>IFERROR(IF(raw[[#This Row],[Required hrs]]="","",raw[[#This Row],[Total day hrs]]-SUMIF(raw[Date],raw[[#This Row],[Date]],raw[Required hrs])),"")</f>
        <v/>
      </c>
      <c r="L473" s="26" t="str">
        <f>IFERROR(IF(raw[[#This Row],[Date]]="","","W"&amp;WEEKNUM(raw[[#This Row],[Date]],1)),"")</f>
        <v/>
      </c>
      <c r="M473" s="29" t="str">
        <f>IFERROR(IF(raw[[#This Row],[Date]]="","",VLOOKUP(MONTH(raw[[#This Row],[Date]]),Sheet1!B:C,2,0)),"")</f>
        <v/>
      </c>
      <c r="N473" s="82">
        <f>IF(raw[[#This Row],[Date]]="",0,1)</f>
        <v>0</v>
      </c>
    </row>
    <row r="474" spans="1:14" x14ac:dyDescent="0.3">
      <c r="A474" s="18"/>
      <c r="B474" s="19"/>
      <c r="C474" s="19"/>
      <c r="D474" s="19"/>
      <c r="E474" s="19"/>
      <c r="F474" s="20"/>
      <c r="G474" s="20"/>
      <c r="H474" s="27" t="str">
        <f>IFERROR(IF(OR(raw[[#This Row],[Ending Time]]="",raw[[#This Row],[Starting Time]]=""),"",IF((raw[[#This Row],[Ending Time]]-raw[[#This Row],[Starting Time]])*24&lt;0,24+(((raw[[#This Row],[Ending Time]]-raw[[#This Row],[Starting Time]])*24)),(raw[[#This Row],[Ending Time]]-raw[[#This Row],[Starting Time]])*24)),"")</f>
        <v/>
      </c>
      <c r="I474" s="25" t="str">
        <f>IFERROR(IF(raw[[#This Row],[Date]]="","",TEXT(raw[[#This Row],[Date]],"dddd")),"")</f>
        <v/>
      </c>
      <c r="J474" s="27" t="str">
        <f>IFERROR(IF(raw[[#This Row],[Day]]="","",IF(OR(raw[[#This Row],[Day]]='Workload Calendar'!$E$4,raw[[#This Row],[Day]]='Workload Calendar'!$F$4),'Workload Calendar'!$H$4,'Workload Calendar'!$G$4)),"")</f>
        <v/>
      </c>
      <c r="K474" s="27" t="str">
        <f>IFERROR(IF(raw[[#This Row],[Required hrs]]="","",raw[[#This Row],[Total day hrs]]-SUMIF(raw[Date],raw[[#This Row],[Date]],raw[Required hrs])),"")</f>
        <v/>
      </c>
      <c r="L474" s="26" t="str">
        <f>IFERROR(IF(raw[[#This Row],[Date]]="","","W"&amp;WEEKNUM(raw[[#This Row],[Date]],1)),"")</f>
        <v/>
      </c>
      <c r="M474" s="29" t="str">
        <f>IFERROR(IF(raw[[#This Row],[Date]]="","",VLOOKUP(MONTH(raw[[#This Row],[Date]]),Sheet1!B:C,2,0)),"")</f>
        <v/>
      </c>
      <c r="N474" s="82">
        <f>IF(raw[[#This Row],[Date]]="",0,1)</f>
        <v>0</v>
      </c>
    </row>
    <row r="475" spans="1:14" x14ac:dyDescent="0.3">
      <c r="A475" s="18"/>
      <c r="B475" s="19"/>
      <c r="C475" s="19"/>
      <c r="D475" s="19"/>
      <c r="E475" s="19"/>
      <c r="F475" s="20"/>
      <c r="G475" s="20"/>
      <c r="H475" s="27" t="str">
        <f>IFERROR(IF(OR(raw[[#This Row],[Ending Time]]="",raw[[#This Row],[Starting Time]]=""),"",IF((raw[[#This Row],[Ending Time]]-raw[[#This Row],[Starting Time]])*24&lt;0,24+(((raw[[#This Row],[Ending Time]]-raw[[#This Row],[Starting Time]])*24)),(raw[[#This Row],[Ending Time]]-raw[[#This Row],[Starting Time]])*24)),"")</f>
        <v/>
      </c>
      <c r="I475" s="25" t="str">
        <f>IFERROR(IF(raw[[#This Row],[Date]]="","",TEXT(raw[[#This Row],[Date]],"dddd")),"")</f>
        <v/>
      </c>
      <c r="J475" s="27" t="str">
        <f>IFERROR(IF(raw[[#This Row],[Day]]="","",IF(OR(raw[[#This Row],[Day]]='Workload Calendar'!$E$4,raw[[#This Row],[Day]]='Workload Calendar'!$F$4),'Workload Calendar'!$H$4,'Workload Calendar'!$G$4)),"")</f>
        <v/>
      </c>
      <c r="K475" s="27" t="str">
        <f>IFERROR(IF(raw[[#This Row],[Required hrs]]="","",raw[[#This Row],[Total day hrs]]-SUMIF(raw[Date],raw[[#This Row],[Date]],raw[Required hrs])),"")</f>
        <v/>
      </c>
      <c r="L475" s="26" t="str">
        <f>IFERROR(IF(raw[[#This Row],[Date]]="","","W"&amp;WEEKNUM(raw[[#This Row],[Date]],1)),"")</f>
        <v/>
      </c>
      <c r="M475" s="29" t="str">
        <f>IFERROR(IF(raw[[#This Row],[Date]]="","",VLOOKUP(MONTH(raw[[#This Row],[Date]]),Sheet1!B:C,2,0)),"")</f>
        <v/>
      </c>
      <c r="N475" s="82">
        <f>IF(raw[[#This Row],[Date]]="",0,1)</f>
        <v>0</v>
      </c>
    </row>
    <row r="476" spans="1:14" x14ac:dyDescent="0.3">
      <c r="A476" s="18"/>
      <c r="B476" s="19"/>
      <c r="C476" s="19"/>
      <c r="D476" s="19"/>
      <c r="E476" s="19"/>
      <c r="F476" s="20"/>
      <c r="G476" s="20"/>
      <c r="H476" s="27" t="str">
        <f>IFERROR(IF(OR(raw[[#This Row],[Ending Time]]="",raw[[#This Row],[Starting Time]]=""),"",IF((raw[[#This Row],[Ending Time]]-raw[[#This Row],[Starting Time]])*24&lt;0,24+(((raw[[#This Row],[Ending Time]]-raw[[#This Row],[Starting Time]])*24)),(raw[[#This Row],[Ending Time]]-raw[[#This Row],[Starting Time]])*24)),"")</f>
        <v/>
      </c>
      <c r="I476" s="25" t="str">
        <f>IFERROR(IF(raw[[#This Row],[Date]]="","",TEXT(raw[[#This Row],[Date]],"dddd")),"")</f>
        <v/>
      </c>
      <c r="J476" s="27" t="str">
        <f>IFERROR(IF(raw[[#This Row],[Day]]="","",IF(OR(raw[[#This Row],[Day]]='Workload Calendar'!$E$4,raw[[#This Row],[Day]]='Workload Calendar'!$F$4),'Workload Calendar'!$H$4,'Workload Calendar'!$G$4)),"")</f>
        <v/>
      </c>
      <c r="K476" s="27" t="str">
        <f>IFERROR(IF(raw[[#This Row],[Required hrs]]="","",raw[[#This Row],[Total day hrs]]-SUMIF(raw[Date],raw[[#This Row],[Date]],raw[Required hrs])),"")</f>
        <v/>
      </c>
      <c r="L476" s="26" t="str">
        <f>IFERROR(IF(raw[[#This Row],[Date]]="","","W"&amp;WEEKNUM(raw[[#This Row],[Date]],1)),"")</f>
        <v/>
      </c>
      <c r="M476" s="29" t="str">
        <f>IFERROR(IF(raw[[#This Row],[Date]]="","",VLOOKUP(MONTH(raw[[#This Row],[Date]]),Sheet1!B:C,2,0)),"")</f>
        <v/>
      </c>
      <c r="N476" s="82">
        <f>IF(raw[[#This Row],[Date]]="",0,1)</f>
        <v>0</v>
      </c>
    </row>
    <row r="477" spans="1:14" x14ac:dyDescent="0.3">
      <c r="A477" s="18"/>
      <c r="B477" s="19"/>
      <c r="C477" s="19"/>
      <c r="D477" s="19"/>
      <c r="E477" s="19"/>
      <c r="F477" s="20"/>
      <c r="G477" s="20"/>
      <c r="H477" s="27" t="str">
        <f>IFERROR(IF(OR(raw[[#This Row],[Ending Time]]="",raw[[#This Row],[Starting Time]]=""),"",IF((raw[[#This Row],[Ending Time]]-raw[[#This Row],[Starting Time]])*24&lt;0,24+(((raw[[#This Row],[Ending Time]]-raw[[#This Row],[Starting Time]])*24)),(raw[[#This Row],[Ending Time]]-raw[[#This Row],[Starting Time]])*24)),"")</f>
        <v/>
      </c>
      <c r="I477" s="25" t="str">
        <f>IFERROR(IF(raw[[#This Row],[Date]]="","",TEXT(raw[[#This Row],[Date]],"dddd")),"")</f>
        <v/>
      </c>
      <c r="J477" s="27" t="str">
        <f>IFERROR(IF(raw[[#This Row],[Day]]="","",IF(OR(raw[[#This Row],[Day]]='Workload Calendar'!$E$4,raw[[#This Row],[Day]]='Workload Calendar'!$F$4),'Workload Calendar'!$H$4,'Workload Calendar'!$G$4)),"")</f>
        <v/>
      </c>
      <c r="K477" s="27" t="str">
        <f>IFERROR(IF(raw[[#This Row],[Required hrs]]="","",raw[[#This Row],[Total day hrs]]-SUMIF(raw[Date],raw[[#This Row],[Date]],raw[Required hrs])),"")</f>
        <v/>
      </c>
      <c r="L477" s="26" t="str">
        <f>IFERROR(IF(raw[[#This Row],[Date]]="","","W"&amp;WEEKNUM(raw[[#This Row],[Date]],1)),"")</f>
        <v/>
      </c>
      <c r="M477" s="29" t="str">
        <f>IFERROR(IF(raw[[#This Row],[Date]]="","",VLOOKUP(MONTH(raw[[#This Row],[Date]]),Sheet1!B:C,2,0)),"")</f>
        <v/>
      </c>
      <c r="N477" s="82">
        <f>IF(raw[[#This Row],[Date]]="",0,1)</f>
        <v>0</v>
      </c>
    </row>
    <row r="478" spans="1:14" x14ac:dyDescent="0.3">
      <c r="A478" s="18"/>
      <c r="B478" s="19"/>
      <c r="C478" s="19"/>
      <c r="D478" s="19"/>
      <c r="E478" s="19"/>
      <c r="F478" s="20"/>
      <c r="G478" s="20"/>
      <c r="H478" s="27" t="str">
        <f>IFERROR(IF(OR(raw[[#This Row],[Ending Time]]="",raw[[#This Row],[Starting Time]]=""),"",IF((raw[[#This Row],[Ending Time]]-raw[[#This Row],[Starting Time]])*24&lt;0,24+(((raw[[#This Row],[Ending Time]]-raw[[#This Row],[Starting Time]])*24)),(raw[[#This Row],[Ending Time]]-raw[[#This Row],[Starting Time]])*24)),"")</f>
        <v/>
      </c>
      <c r="I478" s="25" t="str">
        <f>IFERROR(IF(raw[[#This Row],[Date]]="","",TEXT(raw[[#This Row],[Date]],"dddd")),"")</f>
        <v/>
      </c>
      <c r="J478" s="27" t="str">
        <f>IFERROR(IF(raw[[#This Row],[Day]]="","",IF(OR(raw[[#This Row],[Day]]='Workload Calendar'!$E$4,raw[[#This Row],[Day]]='Workload Calendar'!$F$4),'Workload Calendar'!$H$4,'Workload Calendar'!$G$4)),"")</f>
        <v/>
      </c>
      <c r="K478" s="27" t="str">
        <f>IFERROR(IF(raw[[#This Row],[Required hrs]]="","",raw[[#This Row],[Total day hrs]]-SUMIF(raw[Date],raw[[#This Row],[Date]],raw[Required hrs])),"")</f>
        <v/>
      </c>
      <c r="L478" s="26" t="str">
        <f>IFERROR(IF(raw[[#This Row],[Date]]="","","W"&amp;WEEKNUM(raw[[#This Row],[Date]],1)),"")</f>
        <v/>
      </c>
      <c r="M478" s="29" t="str">
        <f>IFERROR(IF(raw[[#This Row],[Date]]="","",VLOOKUP(MONTH(raw[[#This Row],[Date]]),Sheet1!B:C,2,0)),"")</f>
        <v/>
      </c>
      <c r="N478" s="82">
        <f>IF(raw[[#This Row],[Date]]="",0,1)</f>
        <v>0</v>
      </c>
    </row>
    <row r="479" spans="1:14" x14ac:dyDescent="0.3">
      <c r="A479" s="18"/>
      <c r="B479" s="19"/>
      <c r="C479" s="19"/>
      <c r="D479" s="19"/>
      <c r="E479" s="19"/>
      <c r="F479" s="20"/>
      <c r="G479" s="20"/>
      <c r="H479" s="27" t="str">
        <f>IFERROR(IF(OR(raw[[#This Row],[Ending Time]]="",raw[[#This Row],[Starting Time]]=""),"",IF((raw[[#This Row],[Ending Time]]-raw[[#This Row],[Starting Time]])*24&lt;0,24+(((raw[[#This Row],[Ending Time]]-raw[[#This Row],[Starting Time]])*24)),(raw[[#This Row],[Ending Time]]-raw[[#This Row],[Starting Time]])*24)),"")</f>
        <v/>
      </c>
      <c r="I479" s="25" t="str">
        <f>IFERROR(IF(raw[[#This Row],[Date]]="","",TEXT(raw[[#This Row],[Date]],"dddd")),"")</f>
        <v/>
      </c>
      <c r="J479" s="27" t="str">
        <f>IFERROR(IF(raw[[#This Row],[Day]]="","",IF(OR(raw[[#This Row],[Day]]='Workload Calendar'!$E$4,raw[[#This Row],[Day]]='Workload Calendar'!$F$4),'Workload Calendar'!$H$4,'Workload Calendar'!$G$4)),"")</f>
        <v/>
      </c>
      <c r="K479" s="27" t="str">
        <f>IFERROR(IF(raw[[#This Row],[Required hrs]]="","",raw[[#This Row],[Total day hrs]]-SUMIF(raw[Date],raw[[#This Row],[Date]],raw[Required hrs])),"")</f>
        <v/>
      </c>
      <c r="L479" s="26" t="str">
        <f>IFERROR(IF(raw[[#This Row],[Date]]="","","W"&amp;WEEKNUM(raw[[#This Row],[Date]],1)),"")</f>
        <v/>
      </c>
      <c r="M479" s="29" t="str">
        <f>IFERROR(IF(raw[[#This Row],[Date]]="","",VLOOKUP(MONTH(raw[[#This Row],[Date]]),Sheet1!B:C,2,0)),"")</f>
        <v/>
      </c>
      <c r="N479" s="82">
        <f>IF(raw[[#This Row],[Date]]="",0,1)</f>
        <v>0</v>
      </c>
    </row>
    <row r="480" spans="1:14" x14ac:dyDescent="0.3">
      <c r="A480" s="18"/>
      <c r="B480" s="19"/>
      <c r="C480" s="19"/>
      <c r="D480" s="19"/>
      <c r="E480" s="19"/>
      <c r="F480" s="20"/>
      <c r="G480" s="20"/>
      <c r="H480" s="27" t="str">
        <f>IFERROR(IF(OR(raw[[#This Row],[Ending Time]]="",raw[[#This Row],[Starting Time]]=""),"",IF((raw[[#This Row],[Ending Time]]-raw[[#This Row],[Starting Time]])*24&lt;0,24+(((raw[[#This Row],[Ending Time]]-raw[[#This Row],[Starting Time]])*24)),(raw[[#This Row],[Ending Time]]-raw[[#This Row],[Starting Time]])*24)),"")</f>
        <v/>
      </c>
      <c r="I480" s="25" t="str">
        <f>IFERROR(IF(raw[[#This Row],[Date]]="","",TEXT(raw[[#This Row],[Date]],"dddd")),"")</f>
        <v/>
      </c>
      <c r="J480" s="27" t="str">
        <f>IFERROR(IF(raw[[#This Row],[Day]]="","",IF(OR(raw[[#This Row],[Day]]='Workload Calendar'!$E$4,raw[[#This Row],[Day]]='Workload Calendar'!$F$4),'Workload Calendar'!$H$4,'Workload Calendar'!$G$4)),"")</f>
        <v/>
      </c>
      <c r="K480" s="27" t="str">
        <f>IFERROR(IF(raw[[#This Row],[Required hrs]]="","",raw[[#This Row],[Total day hrs]]-SUMIF(raw[Date],raw[[#This Row],[Date]],raw[Required hrs])),"")</f>
        <v/>
      </c>
      <c r="L480" s="26" t="str">
        <f>IFERROR(IF(raw[[#This Row],[Date]]="","","W"&amp;WEEKNUM(raw[[#This Row],[Date]],1)),"")</f>
        <v/>
      </c>
      <c r="M480" s="29" t="str">
        <f>IFERROR(IF(raw[[#This Row],[Date]]="","",VLOOKUP(MONTH(raw[[#This Row],[Date]]),Sheet1!B:C,2,0)),"")</f>
        <v/>
      </c>
      <c r="N480" s="82">
        <f>IF(raw[[#This Row],[Date]]="",0,1)</f>
        <v>0</v>
      </c>
    </row>
    <row r="481" spans="1:14" x14ac:dyDescent="0.3">
      <c r="A481" s="18"/>
      <c r="B481" s="19"/>
      <c r="C481" s="19"/>
      <c r="D481" s="19"/>
      <c r="E481" s="19"/>
      <c r="F481" s="20"/>
      <c r="G481" s="20"/>
      <c r="H481" s="27" t="str">
        <f>IFERROR(IF(OR(raw[[#This Row],[Ending Time]]="",raw[[#This Row],[Starting Time]]=""),"",IF((raw[[#This Row],[Ending Time]]-raw[[#This Row],[Starting Time]])*24&lt;0,24+(((raw[[#This Row],[Ending Time]]-raw[[#This Row],[Starting Time]])*24)),(raw[[#This Row],[Ending Time]]-raw[[#This Row],[Starting Time]])*24)),"")</f>
        <v/>
      </c>
      <c r="I481" s="25" t="str">
        <f>IFERROR(IF(raw[[#This Row],[Date]]="","",TEXT(raw[[#This Row],[Date]],"dddd")),"")</f>
        <v/>
      </c>
      <c r="J481" s="27" t="str">
        <f>IFERROR(IF(raw[[#This Row],[Day]]="","",IF(OR(raw[[#This Row],[Day]]='Workload Calendar'!$E$4,raw[[#This Row],[Day]]='Workload Calendar'!$F$4),'Workload Calendar'!$H$4,'Workload Calendar'!$G$4)),"")</f>
        <v/>
      </c>
      <c r="K481" s="27" t="str">
        <f>IFERROR(IF(raw[[#This Row],[Required hrs]]="","",raw[[#This Row],[Total day hrs]]-SUMIF(raw[Date],raw[[#This Row],[Date]],raw[Required hrs])),"")</f>
        <v/>
      </c>
      <c r="L481" s="26" t="str">
        <f>IFERROR(IF(raw[[#This Row],[Date]]="","","W"&amp;WEEKNUM(raw[[#This Row],[Date]],1)),"")</f>
        <v/>
      </c>
      <c r="M481" s="29" t="str">
        <f>IFERROR(IF(raw[[#This Row],[Date]]="","",VLOOKUP(MONTH(raw[[#This Row],[Date]]),Sheet1!B:C,2,0)),"")</f>
        <v/>
      </c>
      <c r="N481" s="82">
        <f>IF(raw[[#This Row],[Date]]="",0,1)</f>
        <v>0</v>
      </c>
    </row>
    <row r="482" spans="1:14" x14ac:dyDescent="0.3">
      <c r="A482" s="18"/>
      <c r="B482" s="19"/>
      <c r="C482" s="19"/>
      <c r="D482" s="19"/>
      <c r="E482" s="19"/>
      <c r="F482" s="20"/>
      <c r="G482" s="20"/>
      <c r="H482" s="27" t="str">
        <f>IFERROR(IF(OR(raw[[#This Row],[Ending Time]]="",raw[[#This Row],[Starting Time]]=""),"",IF((raw[[#This Row],[Ending Time]]-raw[[#This Row],[Starting Time]])*24&lt;0,24+(((raw[[#This Row],[Ending Time]]-raw[[#This Row],[Starting Time]])*24)),(raw[[#This Row],[Ending Time]]-raw[[#This Row],[Starting Time]])*24)),"")</f>
        <v/>
      </c>
      <c r="I482" s="25" t="str">
        <f>IFERROR(IF(raw[[#This Row],[Date]]="","",TEXT(raw[[#This Row],[Date]],"dddd")),"")</f>
        <v/>
      </c>
      <c r="J482" s="27" t="str">
        <f>IFERROR(IF(raw[[#This Row],[Day]]="","",IF(OR(raw[[#This Row],[Day]]='Workload Calendar'!$E$4,raw[[#This Row],[Day]]='Workload Calendar'!$F$4),'Workload Calendar'!$H$4,'Workload Calendar'!$G$4)),"")</f>
        <v/>
      </c>
      <c r="K482" s="27" t="str">
        <f>IFERROR(IF(raw[[#This Row],[Required hrs]]="","",raw[[#This Row],[Total day hrs]]-SUMIF(raw[Date],raw[[#This Row],[Date]],raw[Required hrs])),"")</f>
        <v/>
      </c>
      <c r="L482" s="26" t="str">
        <f>IFERROR(IF(raw[[#This Row],[Date]]="","","W"&amp;WEEKNUM(raw[[#This Row],[Date]],1)),"")</f>
        <v/>
      </c>
      <c r="M482" s="29" t="str">
        <f>IFERROR(IF(raw[[#This Row],[Date]]="","",VLOOKUP(MONTH(raw[[#This Row],[Date]]),Sheet1!B:C,2,0)),"")</f>
        <v/>
      </c>
      <c r="N482" s="82">
        <f>IF(raw[[#This Row],[Date]]="",0,1)</f>
        <v>0</v>
      </c>
    </row>
    <row r="483" spans="1:14" x14ac:dyDescent="0.3">
      <c r="A483" s="18"/>
      <c r="B483" s="19"/>
      <c r="C483" s="19"/>
      <c r="D483" s="19"/>
      <c r="E483" s="19"/>
      <c r="F483" s="20"/>
      <c r="G483" s="20"/>
      <c r="H483" s="27" t="str">
        <f>IFERROR(IF(OR(raw[[#This Row],[Ending Time]]="",raw[[#This Row],[Starting Time]]=""),"",IF((raw[[#This Row],[Ending Time]]-raw[[#This Row],[Starting Time]])*24&lt;0,24+(((raw[[#This Row],[Ending Time]]-raw[[#This Row],[Starting Time]])*24)),(raw[[#This Row],[Ending Time]]-raw[[#This Row],[Starting Time]])*24)),"")</f>
        <v/>
      </c>
      <c r="I483" s="25" t="str">
        <f>IFERROR(IF(raw[[#This Row],[Date]]="","",TEXT(raw[[#This Row],[Date]],"dddd")),"")</f>
        <v/>
      </c>
      <c r="J483" s="27" t="str">
        <f>IFERROR(IF(raw[[#This Row],[Day]]="","",IF(OR(raw[[#This Row],[Day]]='Workload Calendar'!$E$4,raw[[#This Row],[Day]]='Workload Calendar'!$F$4),'Workload Calendar'!$H$4,'Workload Calendar'!$G$4)),"")</f>
        <v/>
      </c>
      <c r="K483" s="27" t="str">
        <f>IFERROR(IF(raw[[#This Row],[Required hrs]]="","",raw[[#This Row],[Total day hrs]]-SUMIF(raw[Date],raw[[#This Row],[Date]],raw[Required hrs])),"")</f>
        <v/>
      </c>
      <c r="L483" s="26" t="str">
        <f>IFERROR(IF(raw[[#This Row],[Date]]="","","W"&amp;WEEKNUM(raw[[#This Row],[Date]],1)),"")</f>
        <v/>
      </c>
      <c r="M483" s="29" t="str">
        <f>IFERROR(IF(raw[[#This Row],[Date]]="","",VLOOKUP(MONTH(raw[[#This Row],[Date]]),Sheet1!B:C,2,0)),"")</f>
        <v/>
      </c>
      <c r="N483" s="82">
        <f>IF(raw[[#This Row],[Date]]="",0,1)</f>
        <v>0</v>
      </c>
    </row>
    <row r="484" spans="1:14" x14ac:dyDescent="0.3">
      <c r="A484" s="18"/>
      <c r="B484" s="19"/>
      <c r="C484" s="19"/>
      <c r="D484" s="19"/>
      <c r="E484" s="19"/>
      <c r="F484" s="20"/>
      <c r="G484" s="20"/>
      <c r="H484" s="27" t="str">
        <f>IFERROR(IF(OR(raw[[#This Row],[Ending Time]]="",raw[[#This Row],[Starting Time]]=""),"",IF((raw[[#This Row],[Ending Time]]-raw[[#This Row],[Starting Time]])*24&lt;0,24+(((raw[[#This Row],[Ending Time]]-raw[[#This Row],[Starting Time]])*24)),(raw[[#This Row],[Ending Time]]-raw[[#This Row],[Starting Time]])*24)),"")</f>
        <v/>
      </c>
      <c r="I484" s="25" t="str">
        <f>IFERROR(IF(raw[[#This Row],[Date]]="","",TEXT(raw[[#This Row],[Date]],"dddd")),"")</f>
        <v/>
      </c>
      <c r="J484" s="27" t="str">
        <f>IFERROR(IF(raw[[#This Row],[Day]]="","",IF(OR(raw[[#This Row],[Day]]='Workload Calendar'!$E$4,raw[[#This Row],[Day]]='Workload Calendar'!$F$4),'Workload Calendar'!$H$4,'Workload Calendar'!$G$4)),"")</f>
        <v/>
      </c>
      <c r="K484" s="27" t="str">
        <f>IFERROR(IF(raw[[#This Row],[Required hrs]]="","",raw[[#This Row],[Total day hrs]]-SUMIF(raw[Date],raw[[#This Row],[Date]],raw[Required hrs])),"")</f>
        <v/>
      </c>
      <c r="L484" s="26" t="str">
        <f>IFERROR(IF(raw[[#This Row],[Date]]="","","W"&amp;WEEKNUM(raw[[#This Row],[Date]],1)),"")</f>
        <v/>
      </c>
      <c r="M484" s="29" t="str">
        <f>IFERROR(IF(raw[[#This Row],[Date]]="","",VLOOKUP(MONTH(raw[[#This Row],[Date]]),Sheet1!B:C,2,0)),"")</f>
        <v/>
      </c>
      <c r="N484" s="82">
        <f>IF(raw[[#This Row],[Date]]="",0,1)</f>
        <v>0</v>
      </c>
    </row>
    <row r="485" spans="1:14" x14ac:dyDescent="0.3">
      <c r="A485" s="18"/>
      <c r="B485" s="19"/>
      <c r="C485" s="19"/>
      <c r="D485" s="19"/>
      <c r="E485" s="19"/>
      <c r="F485" s="20"/>
      <c r="G485" s="20"/>
      <c r="H485" s="27" t="str">
        <f>IFERROR(IF(OR(raw[[#This Row],[Ending Time]]="",raw[[#This Row],[Starting Time]]=""),"",IF((raw[[#This Row],[Ending Time]]-raw[[#This Row],[Starting Time]])*24&lt;0,24+(((raw[[#This Row],[Ending Time]]-raw[[#This Row],[Starting Time]])*24)),(raw[[#This Row],[Ending Time]]-raw[[#This Row],[Starting Time]])*24)),"")</f>
        <v/>
      </c>
      <c r="I485" s="25" t="str">
        <f>IFERROR(IF(raw[[#This Row],[Date]]="","",TEXT(raw[[#This Row],[Date]],"dddd")),"")</f>
        <v/>
      </c>
      <c r="J485" s="27" t="str">
        <f>IFERROR(IF(raw[[#This Row],[Day]]="","",IF(OR(raw[[#This Row],[Day]]='Workload Calendar'!$E$4,raw[[#This Row],[Day]]='Workload Calendar'!$F$4),'Workload Calendar'!$H$4,'Workload Calendar'!$G$4)),"")</f>
        <v/>
      </c>
      <c r="K485" s="27" t="str">
        <f>IFERROR(IF(raw[[#This Row],[Required hrs]]="","",raw[[#This Row],[Total day hrs]]-SUMIF(raw[Date],raw[[#This Row],[Date]],raw[Required hrs])),"")</f>
        <v/>
      </c>
      <c r="L485" s="26" t="str">
        <f>IFERROR(IF(raw[[#This Row],[Date]]="","","W"&amp;WEEKNUM(raw[[#This Row],[Date]],1)),"")</f>
        <v/>
      </c>
      <c r="M485" s="29" t="str">
        <f>IFERROR(IF(raw[[#This Row],[Date]]="","",VLOOKUP(MONTH(raw[[#This Row],[Date]]),Sheet1!B:C,2,0)),"")</f>
        <v/>
      </c>
      <c r="N485" s="82">
        <f>IF(raw[[#This Row],[Date]]="",0,1)</f>
        <v>0</v>
      </c>
    </row>
    <row r="486" spans="1:14" x14ac:dyDescent="0.3">
      <c r="A486" s="18"/>
      <c r="B486" s="19"/>
      <c r="C486" s="19"/>
      <c r="D486" s="19"/>
      <c r="E486" s="19"/>
      <c r="F486" s="20"/>
      <c r="G486" s="20"/>
      <c r="H486" s="27" t="str">
        <f>IFERROR(IF(OR(raw[[#This Row],[Ending Time]]="",raw[[#This Row],[Starting Time]]=""),"",IF((raw[[#This Row],[Ending Time]]-raw[[#This Row],[Starting Time]])*24&lt;0,24+(((raw[[#This Row],[Ending Time]]-raw[[#This Row],[Starting Time]])*24)),(raw[[#This Row],[Ending Time]]-raw[[#This Row],[Starting Time]])*24)),"")</f>
        <v/>
      </c>
      <c r="I486" s="25" t="str">
        <f>IFERROR(IF(raw[[#This Row],[Date]]="","",TEXT(raw[[#This Row],[Date]],"dddd")),"")</f>
        <v/>
      </c>
      <c r="J486" s="27" t="str">
        <f>IFERROR(IF(raw[[#This Row],[Day]]="","",IF(OR(raw[[#This Row],[Day]]='Workload Calendar'!$E$4,raw[[#This Row],[Day]]='Workload Calendar'!$F$4),'Workload Calendar'!$H$4,'Workload Calendar'!$G$4)),"")</f>
        <v/>
      </c>
      <c r="K486" s="27" t="str">
        <f>IFERROR(IF(raw[[#This Row],[Required hrs]]="","",raw[[#This Row],[Total day hrs]]-SUMIF(raw[Date],raw[[#This Row],[Date]],raw[Required hrs])),"")</f>
        <v/>
      </c>
      <c r="L486" s="26" t="str">
        <f>IFERROR(IF(raw[[#This Row],[Date]]="","","W"&amp;WEEKNUM(raw[[#This Row],[Date]],1)),"")</f>
        <v/>
      </c>
      <c r="M486" s="29" t="str">
        <f>IFERROR(IF(raw[[#This Row],[Date]]="","",VLOOKUP(MONTH(raw[[#This Row],[Date]]),Sheet1!B:C,2,0)),"")</f>
        <v/>
      </c>
      <c r="N486" s="82">
        <f>IF(raw[[#This Row],[Date]]="",0,1)</f>
        <v>0</v>
      </c>
    </row>
    <row r="487" spans="1:14" x14ac:dyDescent="0.3">
      <c r="A487" s="18"/>
      <c r="B487" s="19"/>
      <c r="C487" s="19"/>
      <c r="D487" s="19"/>
      <c r="E487" s="19"/>
      <c r="F487" s="20"/>
      <c r="G487" s="20"/>
      <c r="H487" s="27" t="str">
        <f>IFERROR(IF(OR(raw[[#This Row],[Ending Time]]="",raw[[#This Row],[Starting Time]]=""),"",IF((raw[[#This Row],[Ending Time]]-raw[[#This Row],[Starting Time]])*24&lt;0,24+(((raw[[#This Row],[Ending Time]]-raw[[#This Row],[Starting Time]])*24)),(raw[[#This Row],[Ending Time]]-raw[[#This Row],[Starting Time]])*24)),"")</f>
        <v/>
      </c>
      <c r="I487" s="25" t="str">
        <f>IFERROR(IF(raw[[#This Row],[Date]]="","",TEXT(raw[[#This Row],[Date]],"dddd")),"")</f>
        <v/>
      </c>
      <c r="J487" s="27" t="str">
        <f>IFERROR(IF(raw[[#This Row],[Day]]="","",IF(OR(raw[[#This Row],[Day]]='Workload Calendar'!$E$4,raw[[#This Row],[Day]]='Workload Calendar'!$F$4),'Workload Calendar'!$H$4,'Workload Calendar'!$G$4)),"")</f>
        <v/>
      </c>
      <c r="K487" s="27" t="str">
        <f>IFERROR(IF(raw[[#This Row],[Required hrs]]="","",raw[[#This Row],[Total day hrs]]-SUMIF(raw[Date],raw[[#This Row],[Date]],raw[Required hrs])),"")</f>
        <v/>
      </c>
      <c r="L487" s="26" t="str">
        <f>IFERROR(IF(raw[[#This Row],[Date]]="","","W"&amp;WEEKNUM(raw[[#This Row],[Date]],1)),"")</f>
        <v/>
      </c>
      <c r="M487" s="29" t="str">
        <f>IFERROR(IF(raw[[#This Row],[Date]]="","",VLOOKUP(MONTH(raw[[#This Row],[Date]]),Sheet1!B:C,2,0)),"")</f>
        <v/>
      </c>
      <c r="N487" s="82">
        <f>IF(raw[[#This Row],[Date]]="",0,1)</f>
        <v>0</v>
      </c>
    </row>
    <row r="488" spans="1:14" x14ac:dyDescent="0.3">
      <c r="A488" s="18"/>
      <c r="B488" s="19"/>
      <c r="C488" s="19"/>
      <c r="D488" s="19"/>
      <c r="E488" s="19"/>
      <c r="F488" s="20"/>
      <c r="G488" s="20"/>
      <c r="H488" s="27" t="str">
        <f>IFERROR(IF(OR(raw[[#This Row],[Ending Time]]="",raw[[#This Row],[Starting Time]]=""),"",IF((raw[[#This Row],[Ending Time]]-raw[[#This Row],[Starting Time]])*24&lt;0,24+(((raw[[#This Row],[Ending Time]]-raw[[#This Row],[Starting Time]])*24)),(raw[[#This Row],[Ending Time]]-raw[[#This Row],[Starting Time]])*24)),"")</f>
        <v/>
      </c>
      <c r="I488" s="25" t="str">
        <f>IFERROR(IF(raw[[#This Row],[Date]]="","",TEXT(raw[[#This Row],[Date]],"dddd")),"")</f>
        <v/>
      </c>
      <c r="J488" s="27" t="str">
        <f>IFERROR(IF(raw[[#This Row],[Day]]="","",IF(OR(raw[[#This Row],[Day]]='Workload Calendar'!$E$4,raw[[#This Row],[Day]]='Workload Calendar'!$F$4),'Workload Calendar'!$H$4,'Workload Calendar'!$G$4)),"")</f>
        <v/>
      </c>
      <c r="K488" s="27" t="str">
        <f>IFERROR(IF(raw[[#This Row],[Required hrs]]="","",raw[[#This Row],[Total day hrs]]-SUMIF(raw[Date],raw[[#This Row],[Date]],raw[Required hrs])),"")</f>
        <v/>
      </c>
      <c r="L488" s="26" t="str">
        <f>IFERROR(IF(raw[[#This Row],[Date]]="","","W"&amp;WEEKNUM(raw[[#This Row],[Date]],1)),"")</f>
        <v/>
      </c>
      <c r="M488" s="29" t="str">
        <f>IFERROR(IF(raw[[#This Row],[Date]]="","",VLOOKUP(MONTH(raw[[#This Row],[Date]]),Sheet1!B:C,2,0)),"")</f>
        <v/>
      </c>
      <c r="N488" s="82">
        <f>IF(raw[[#This Row],[Date]]="",0,1)</f>
        <v>0</v>
      </c>
    </row>
    <row r="489" spans="1:14" x14ac:dyDescent="0.3">
      <c r="A489" s="18"/>
      <c r="B489" s="19"/>
      <c r="C489" s="19"/>
      <c r="D489" s="19"/>
      <c r="E489" s="19"/>
      <c r="F489" s="20"/>
      <c r="G489" s="20"/>
      <c r="H489" s="27" t="str">
        <f>IFERROR(IF(OR(raw[[#This Row],[Ending Time]]="",raw[[#This Row],[Starting Time]]=""),"",IF((raw[[#This Row],[Ending Time]]-raw[[#This Row],[Starting Time]])*24&lt;0,24+(((raw[[#This Row],[Ending Time]]-raw[[#This Row],[Starting Time]])*24)),(raw[[#This Row],[Ending Time]]-raw[[#This Row],[Starting Time]])*24)),"")</f>
        <v/>
      </c>
      <c r="I489" s="25" t="str">
        <f>IFERROR(IF(raw[[#This Row],[Date]]="","",TEXT(raw[[#This Row],[Date]],"dddd")),"")</f>
        <v/>
      </c>
      <c r="J489" s="27" t="str">
        <f>IFERROR(IF(raw[[#This Row],[Day]]="","",IF(OR(raw[[#This Row],[Day]]='Workload Calendar'!$E$4,raw[[#This Row],[Day]]='Workload Calendar'!$F$4),'Workload Calendar'!$H$4,'Workload Calendar'!$G$4)),"")</f>
        <v/>
      </c>
      <c r="K489" s="27" t="str">
        <f>IFERROR(IF(raw[[#This Row],[Required hrs]]="","",raw[[#This Row],[Total day hrs]]-SUMIF(raw[Date],raw[[#This Row],[Date]],raw[Required hrs])),"")</f>
        <v/>
      </c>
      <c r="L489" s="26" t="str">
        <f>IFERROR(IF(raw[[#This Row],[Date]]="","","W"&amp;WEEKNUM(raw[[#This Row],[Date]],1)),"")</f>
        <v/>
      </c>
      <c r="M489" s="29" t="str">
        <f>IFERROR(IF(raw[[#This Row],[Date]]="","",VLOOKUP(MONTH(raw[[#This Row],[Date]]),Sheet1!B:C,2,0)),"")</f>
        <v/>
      </c>
      <c r="N489" s="82">
        <f>IF(raw[[#This Row],[Date]]="",0,1)</f>
        <v>0</v>
      </c>
    </row>
    <row r="490" spans="1:14" x14ac:dyDescent="0.3">
      <c r="A490" s="18"/>
      <c r="B490" s="19"/>
      <c r="C490" s="19"/>
      <c r="D490" s="19"/>
      <c r="E490" s="19"/>
      <c r="F490" s="20"/>
      <c r="G490" s="20"/>
      <c r="H490" s="27" t="str">
        <f>IFERROR(IF(OR(raw[[#This Row],[Ending Time]]="",raw[[#This Row],[Starting Time]]=""),"",IF((raw[[#This Row],[Ending Time]]-raw[[#This Row],[Starting Time]])*24&lt;0,24+(((raw[[#This Row],[Ending Time]]-raw[[#This Row],[Starting Time]])*24)),(raw[[#This Row],[Ending Time]]-raw[[#This Row],[Starting Time]])*24)),"")</f>
        <v/>
      </c>
      <c r="I490" s="25" t="str">
        <f>IFERROR(IF(raw[[#This Row],[Date]]="","",TEXT(raw[[#This Row],[Date]],"dddd")),"")</f>
        <v/>
      </c>
      <c r="J490" s="27" t="str">
        <f>IFERROR(IF(raw[[#This Row],[Day]]="","",IF(OR(raw[[#This Row],[Day]]='Workload Calendar'!$E$4,raw[[#This Row],[Day]]='Workload Calendar'!$F$4),'Workload Calendar'!$H$4,'Workload Calendar'!$G$4)),"")</f>
        <v/>
      </c>
      <c r="K490" s="27" t="str">
        <f>IFERROR(IF(raw[[#This Row],[Required hrs]]="","",raw[[#This Row],[Total day hrs]]-SUMIF(raw[Date],raw[[#This Row],[Date]],raw[Required hrs])),"")</f>
        <v/>
      </c>
      <c r="L490" s="26" t="str">
        <f>IFERROR(IF(raw[[#This Row],[Date]]="","","W"&amp;WEEKNUM(raw[[#This Row],[Date]],1)),"")</f>
        <v/>
      </c>
      <c r="M490" s="29" t="str">
        <f>IFERROR(IF(raw[[#This Row],[Date]]="","",VLOOKUP(MONTH(raw[[#This Row],[Date]]),Sheet1!B:C,2,0)),"")</f>
        <v/>
      </c>
      <c r="N490" s="82">
        <f>IF(raw[[#This Row],[Date]]="",0,1)</f>
        <v>0</v>
      </c>
    </row>
    <row r="491" spans="1:14" x14ac:dyDescent="0.3">
      <c r="A491" s="18"/>
      <c r="B491" s="19"/>
      <c r="C491" s="19"/>
      <c r="D491" s="19"/>
      <c r="E491" s="19"/>
      <c r="F491" s="20"/>
      <c r="G491" s="20"/>
      <c r="H491" s="27" t="str">
        <f>IFERROR(IF(OR(raw[[#This Row],[Ending Time]]="",raw[[#This Row],[Starting Time]]=""),"",IF((raw[[#This Row],[Ending Time]]-raw[[#This Row],[Starting Time]])*24&lt;0,24+(((raw[[#This Row],[Ending Time]]-raw[[#This Row],[Starting Time]])*24)),(raw[[#This Row],[Ending Time]]-raw[[#This Row],[Starting Time]])*24)),"")</f>
        <v/>
      </c>
      <c r="I491" s="25" t="str">
        <f>IFERROR(IF(raw[[#This Row],[Date]]="","",TEXT(raw[[#This Row],[Date]],"dddd")),"")</f>
        <v/>
      </c>
      <c r="J491" s="27" t="str">
        <f>IFERROR(IF(raw[[#This Row],[Day]]="","",IF(OR(raw[[#This Row],[Day]]='Workload Calendar'!$E$4,raw[[#This Row],[Day]]='Workload Calendar'!$F$4),'Workload Calendar'!$H$4,'Workload Calendar'!$G$4)),"")</f>
        <v/>
      </c>
      <c r="K491" s="27" t="str">
        <f>IFERROR(IF(raw[[#This Row],[Required hrs]]="","",raw[[#This Row],[Total day hrs]]-SUMIF(raw[Date],raw[[#This Row],[Date]],raw[Required hrs])),"")</f>
        <v/>
      </c>
      <c r="L491" s="26" t="str">
        <f>IFERROR(IF(raw[[#This Row],[Date]]="","","W"&amp;WEEKNUM(raw[[#This Row],[Date]],1)),"")</f>
        <v/>
      </c>
      <c r="M491" s="29" t="str">
        <f>IFERROR(IF(raw[[#This Row],[Date]]="","",VLOOKUP(MONTH(raw[[#This Row],[Date]]),Sheet1!B:C,2,0)),"")</f>
        <v/>
      </c>
      <c r="N491" s="82">
        <f>IF(raw[[#This Row],[Date]]="",0,1)</f>
        <v>0</v>
      </c>
    </row>
    <row r="492" spans="1:14" x14ac:dyDescent="0.3">
      <c r="A492" s="18"/>
      <c r="B492" s="19"/>
      <c r="C492" s="19"/>
      <c r="D492" s="19"/>
      <c r="E492" s="19"/>
      <c r="F492" s="20"/>
      <c r="G492" s="20"/>
      <c r="H492" s="27" t="str">
        <f>IFERROR(IF(OR(raw[[#This Row],[Ending Time]]="",raw[[#This Row],[Starting Time]]=""),"",IF((raw[[#This Row],[Ending Time]]-raw[[#This Row],[Starting Time]])*24&lt;0,24+(((raw[[#This Row],[Ending Time]]-raw[[#This Row],[Starting Time]])*24)),(raw[[#This Row],[Ending Time]]-raw[[#This Row],[Starting Time]])*24)),"")</f>
        <v/>
      </c>
      <c r="I492" s="25" t="str">
        <f>IFERROR(IF(raw[[#This Row],[Date]]="","",TEXT(raw[[#This Row],[Date]],"dddd")),"")</f>
        <v/>
      </c>
      <c r="J492" s="27" t="str">
        <f>IFERROR(IF(raw[[#This Row],[Day]]="","",IF(OR(raw[[#This Row],[Day]]='Workload Calendar'!$E$4,raw[[#This Row],[Day]]='Workload Calendar'!$F$4),'Workload Calendar'!$H$4,'Workload Calendar'!$G$4)),"")</f>
        <v/>
      </c>
      <c r="K492" s="27" t="str">
        <f>IFERROR(IF(raw[[#This Row],[Required hrs]]="","",raw[[#This Row],[Total day hrs]]-SUMIF(raw[Date],raw[[#This Row],[Date]],raw[Required hrs])),"")</f>
        <v/>
      </c>
      <c r="L492" s="26" t="str">
        <f>IFERROR(IF(raw[[#This Row],[Date]]="","","W"&amp;WEEKNUM(raw[[#This Row],[Date]],1)),"")</f>
        <v/>
      </c>
      <c r="M492" s="29" t="str">
        <f>IFERROR(IF(raw[[#This Row],[Date]]="","",VLOOKUP(MONTH(raw[[#This Row],[Date]]),Sheet1!B:C,2,0)),"")</f>
        <v/>
      </c>
      <c r="N492" s="82">
        <f>IF(raw[[#This Row],[Date]]="",0,1)</f>
        <v>0</v>
      </c>
    </row>
    <row r="493" spans="1:14" x14ac:dyDescent="0.3">
      <c r="A493" s="18"/>
      <c r="B493" s="19"/>
      <c r="C493" s="19"/>
      <c r="D493" s="19"/>
      <c r="E493" s="19"/>
      <c r="F493" s="20"/>
      <c r="G493" s="20"/>
      <c r="H493" s="27" t="str">
        <f>IFERROR(IF(OR(raw[[#This Row],[Ending Time]]="",raw[[#This Row],[Starting Time]]=""),"",IF((raw[[#This Row],[Ending Time]]-raw[[#This Row],[Starting Time]])*24&lt;0,24+(((raw[[#This Row],[Ending Time]]-raw[[#This Row],[Starting Time]])*24)),(raw[[#This Row],[Ending Time]]-raw[[#This Row],[Starting Time]])*24)),"")</f>
        <v/>
      </c>
      <c r="I493" s="25" t="str">
        <f>IFERROR(IF(raw[[#This Row],[Date]]="","",TEXT(raw[[#This Row],[Date]],"dddd")),"")</f>
        <v/>
      </c>
      <c r="J493" s="27" t="str">
        <f>IFERROR(IF(raw[[#This Row],[Day]]="","",IF(OR(raw[[#This Row],[Day]]='Workload Calendar'!$E$4,raw[[#This Row],[Day]]='Workload Calendar'!$F$4),'Workload Calendar'!$H$4,'Workload Calendar'!$G$4)),"")</f>
        <v/>
      </c>
      <c r="K493" s="27" t="str">
        <f>IFERROR(IF(raw[[#This Row],[Required hrs]]="","",raw[[#This Row],[Total day hrs]]-SUMIF(raw[Date],raw[[#This Row],[Date]],raw[Required hrs])),"")</f>
        <v/>
      </c>
      <c r="L493" s="26" t="str">
        <f>IFERROR(IF(raw[[#This Row],[Date]]="","","W"&amp;WEEKNUM(raw[[#This Row],[Date]],1)),"")</f>
        <v/>
      </c>
      <c r="M493" s="29" t="str">
        <f>IFERROR(IF(raw[[#This Row],[Date]]="","",VLOOKUP(MONTH(raw[[#This Row],[Date]]),Sheet1!B:C,2,0)),"")</f>
        <v/>
      </c>
      <c r="N493" s="82">
        <f>IF(raw[[#This Row],[Date]]="",0,1)</f>
        <v>0</v>
      </c>
    </row>
    <row r="494" spans="1:14" x14ac:dyDescent="0.3">
      <c r="A494" s="18"/>
      <c r="B494" s="19"/>
      <c r="C494" s="19"/>
      <c r="D494" s="19"/>
      <c r="E494" s="19"/>
      <c r="F494" s="20"/>
      <c r="G494" s="20"/>
      <c r="H494" s="27" t="str">
        <f>IFERROR(IF(OR(raw[[#This Row],[Ending Time]]="",raw[[#This Row],[Starting Time]]=""),"",IF((raw[[#This Row],[Ending Time]]-raw[[#This Row],[Starting Time]])*24&lt;0,24+(((raw[[#This Row],[Ending Time]]-raw[[#This Row],[Starting Time]])*24)),(raw[[#This Row],[Ending Time]]-raw[[#This Row],[Starting Time]])*24)),"")</f>
        <v/>
      </c>
      <c r="I494" s="25" t="str">
        <f>IFERROR(IF(raw[[#This Row],[Date]]="","",TEXT(raw[[#This Row],[Date]],"dddd")),"")</f>
        <v/>
      </c>
      <c r="J494" s="27" t="str">
        <f>IFERROR(IF(raw[[#This Row],[Day]]="","",IF(OR(raw[[#This Row],[Day]]='Workload Calendar'!$E$4,raw[[#This Row],[Day]]='Workload Calendar'!$F$4),'Workload Calendar'!$H$4,'Workload Calendar'!$G$4)),"")</f>
        <v/>
      </c>
      <c r="K494" s="27" t="str">
        <f>IFERROR(IF(raw[[#This Row],[Required hrs]]="","",raw[[#This Row],[Total day hrs]]-SUMIF(raw[Date],raw[[#This Row],[Date]],raw[Required hrs])),"")</f>
        <v/>
      </c>
      <c r="L494" s="26" t="str">
        <f>IFERROR(IF(raw[[#This Row],[Date]]="","","W"&amp;WEEKNUM(raw[[#This Row],[Date]],1)),"")</f>
        <v/>
      </c>
      <c r="M494" s="29" t="str">
        <f>IFERROR(IF(raw[[#This Row],[Date]]="","",VLOOKUP(MONTH(raw[[#This Row],[Date]]),Sheet1!B:C,2,0)),"")</f>
        <v/>
      </c>
      <c r="N494" s="82">
        <f>IF(raw[[#This Row],[Date]]="",0,1)</f>
        <v>0</v>
      </c>
    </row>
    <row r="495" spans="1:14" x14ac:dyDescent="0.3">
      <c r="A495" s="18"/>
      <c r="B495" s="19"/>
      <c r="C495" s="19"/>
      <c r="D495" s="19"/>
      <c r="E495" s="19"/>
      <c r="F495" s="20"/>
      <c r="G495" s="20"/>
      <c r="H495" s="27" t="str">
        <f>IFERROR(IF(OR(raw[[#This Row],[Ending Time]]="",raw[[#This Row],[Starting Time]]=""),"",IF((raw[[#This Row],[Ending Time]]-raw[[#This Row],[Starting Time]])*24&lt;0,24+(((raw[[#This Row],[Ending Time]]-raw[[#This Row],[Starting Time]])*24)),(raw[[#This Row],[Ending Time]]-raw[[#This Row],[Starting Time]])*24)),"")</f>
        <v/>
      </c>
      <c r="I495" s="25" t="str">
        <f>IFERROR(IF(raw[[#This Row],[Date]]="","",TEXT(raw[[#This Row],[Date]],"dddd")),"")</f>
        <v/>
      </c>
      <c r="J495" s="27" t="str">
        <f>IFERROR(IF(raw[[#This Row],[Day]]="","",IF(OR(raw[[#This Row],[Day]]='Workload Calendar'!$E$4,raw[[#This Row],[Day]]='Workload Calendar'!$F$4),'Workload Calendar'!$H$4,'Workload Calendar'!$G$4)),"")</f>
        <v/>
      </c>
      <c r="K495" s="27" t="str">
        <f>IFERROR(IF(raw[[#This Row],[Required hrs]]="","",raw[[#This Row],[Total day hrs]]-SUMIF(raw[Date],raw[[#This Row],[Date]],raw[Required hrs])),"")</f>
        <v/>
      </c>
      <c r="L495" s="26" t="str">
        <f>IFERROR(IF(raw[[#This Row],[Date]]="","","W"&amp;WEEKNUM(raw[[#This Row],[Date]],1)),"")</f>
        <v/>
      </c>
      <c r="M495" s="29" t="str">
        <f>IFERROR(IF(raw[[#This Row],[Date]]="","",VLOOKUP(MONTH(raw[[#This Row],[Date]]),Sheet1!B:C,2,0)),"")</f>
        <v/>
      </c>
      <c r="N495" s="82">
        <f>IF(raw[[#This Row],[Date]]="",0,1)</f>
        <v>0</v>
      </c>
    </row>
    <row r="496" spans="1:14" x14ac:dyDescent="0.3">
      <c r="A496" s="18"/>
      <c r="B496" s="19"/>
      <c r="C496" s="19"/>
      <c r="D496" s="19"/>
      <c r="E496" s="19"/>
      <c r="F496" s="20"/>
      <c r="G496" s="20"/>
      <c r="H496" s="27" t="str">
        <f>IFERROR(IF(OR(raw[[#This Row],[Ending Time]]="",raw[[#This Row],[Starting Time]]=""),"",IF((raw[[#This Row],[Ending Time]]-raw[[#This Row],[Starting Time]])*24&lt;0,24+(((raw[[#This Row],[Ending Time]]-raw[[#This Row],[Starting Time]])*24)),(raw[[#This Row],[Ending Time]]-raw[[#This Row],[Starting Time]])*24)),"")</f>
        <v/>
      </c>
      <c r="I496" s="25" t="str">
        <f>IFERROR(IF(raw[[#This Row],[Date]]="","",TEXT(raw[[#This Row],[Date]],"dddd")),"")</f>
        <v/>
      </c>
      <c r="J496" s="27" t="str">
        <f>IFERROR(IF(raw[[#This Row],[Day]]="","",IF(OR(raw[[#This Row],[Day]]='Workload Calendar'!$E$4,raw[[#This Row],[Day]]='Workload Calendar'!$F$4),'Workload Calendar'!$H$4,'Workload Calendar'!$G$4)),"")</f>
        <v/>
      </c>
      <c r="K496" s="27" t="str">
        <f>IFERROR(IF(raw[[#This Row],[Required hrs]]="","",raw[[#This Row],[Total day hrs]]-SUMIF(raw[Date],raw[[#This Row],[Date]],raw[Required hrs])),"")</f>
        <v/>
      </c>
      <c r="L496" s="26" t="str">
        <f>IFERROR(IF(raw[[#This Row],[Date]]="","","W"&amp;WEEKNUM(raw[[#This Row],[Date]],1)),"")</f>
        <v/>
      </c>
      <c r="M496" s="29" t="str">
        <f>IFERROR(IF(raw[[#This Row],[Date]]="","",VLOOKUP(MONTH(raw[[#This Row],[Date]]),Sheet1!B:C,2,0)),"")</f>
        <v/>
      </c>
      <c r="N496" s="82">
        <f>IF(raw[[#This Row],[Date]]="",0,1)</f>
        <v>0</v>
      </c>
    </row>
    <row r="497" spans="1:14" x14ac:dyDescent="0.3">
      <c r="A497" s="18"/>
      <c r="B497" s="19"/>
      <c r="C497" s="19"/>
      <c r="D497" s="19"/>
      <c r="E497" s="19"/>
      <c r="F497" s="20"/>
      <c r="G497" s="20"/>
      <c r="H497" s="27" t="str">
        <f>IFERROR(IF(OR(raw[[#This Row],[Ending Time]]="",raw[[#This Row],[Starting Time]]=""),"",IF((raw[[#This Row],[Ending Time]]-raw[[#This Row],[Starting Time]])*24&lt;0,24+(((raw[[#This Row],[Ending Time]]-raw[[#This Row],[Starting Time]])*24)),(raw[[#This Row],[Ending Time]]-raw[[#This Row],[Starting Time]])*24)),"")</f>
        <v/>
      </c>
      <c r="I497" s="25" t="str">
        <f>IFERROR(IF(raw[[#This Row],[Date]]="","",TEXT(raw[[#This Row],[Date]],"dddd")),"")</f>
        <v/>
      </c>
      <c r="J497" s="27" t="str">
        <f>IFERROR(IF(raw[[#This Row],[Day]]="","",IF(OR(raw[[#This Row],[Day]]='Workload Calendar'!$E$4,raw[[#This Row],[Day]]='Workload Calendar'!$F$4),'Workload Calendar'!$H$4,'Workload Calendar'!$G$4)),"")</f>
        <v/>
      </c>
      <c r="K497" s="27" t="str">
        <f>IFERROR(IF(raw[[#This Row],[Required hrs]]="","",raw[[#This Row],[Total day hrs]]-SUMIF(raw[Date],raw[[#This Row],[Date]],raw[Required hrs])),"")</f>
        <v/>
      </c>
      <c r="L497" s="26" t="str">
        <f>IFERROR(IF(raw[[#This Row],[Date]]="","","W"&amp;WEEKNUM(raw[[#This Row],[Date]],1)),"")</f>
        <v/>
      </c>
      <c r="M497" s="29" t="str">
        <f>IFERROR(IF(raw[[#This Row],[Date]]="","",VLOOKUP(MONTH(raw[[#This Row],[Date]]),Sheet1!B:C,2,0)),"")</f>
        <v/>
      </c>
      <c r="N497" s="82">
        <f>IF(raw[[#This Row],[Date]]="",0,1)</f>
        <v>0</v>
      </c>
    </row>
    <row r="498" spans="1:14" x14ac:dyDescent="0.3">
      <c r="A498" s="18"/>
      <c r="B498" s="19"/>
      <c r="C498" s="19"/>
      <c r="D498" s="19"/>
      <c r="E498" s="19"/>
      <c r="F498" s="20"/>
      <c r="G498" s="20"/>
      <c r="H498" s="27" t="str">
        <f>IFERROR(IF(OR(raw[[#This Row],[Ending Time]]="",raw[[#This Row],[Starting Time]]=""),"",IF((raw[[#This Row],[Ending Time]]-raw[[#This Row],[Starting Time]])*24&lt;0,24+(((raw[[#This Row],[Ending Time]]-raw[[#This Row],[Starting Time]])*24)),(raw[[#This Row],[Ending Time]]-raw[[#This Row],[Starting Time]])*24)),"")</f>
        <v/>
      </c>
      <c r="I498" s="25" t="str">
        <f>IFERROR(IF(raw[[#This Row],[Date]]="","",TEXT(raw[[#This Row],[Date]],"dddd")),"")</f>
        <v/>
      </c>
      <c r="J498" s="27" t="str">
        <f>IFERROR(IF(raw[[#This Row],[Day]]="","",IF(OR(raw[[#This Row],[Day]]='Workload Calendar'!$E$4,raw[[#This Row],[Day]]='Workload Calendar'!$F$4),'Workload Calendar'!$H$4,'Workload Calendar'!$G$4)),"")</f>
        <v/>
      </c>
      <c r="K498" s="27" t="str">
        <f>IFERROR(IF(raw[[#This Row],[Required hrs]]="","",raw[[#This Row],[Total day hrs]]-SUMIF(raw[Date],raw[[#This Row],[Date]],raw[Required hrs])),"")</f>
        <v/>
      </c>
      <c r="L498" s="26" t="str">
        <f>IFERROR(IF(raw[[#This Row],[Date]]="","","W"&amp;WEEKNUM(raw[[#This Row],[Date]],1)),"")</f>
        <v/>
      </c>
      <c r="M498" s="29" t="str">
        <f>IFERROR(IF(raw[[#This Row],[Date]]="","",VLOOKUP(MONTH(raw[[#This Row],[Date]]),Sheet1!B:C,2,0)),"")</f>
        <v/>
      </c>
      <c r="N498" s="82">
        <f>IF(raw[[#This Row],[Date]]="",0,1)</f>
        <v>0</v>
      </c>
    </row>
    <row r="499" spans="1:14" x14ac:dyDescent="0.3">
      <c r="A499" s="18"/>
      <c r="B499" s="19"/>
      <c r="C499" s="19"/>
      <c r="D499" s="19"/>
      <c r="E499" s="19"/>
      <c r="F499" s="20"/>
      <c r="G499" s="20"/>
      <c r="H499" s="27" t="str">
        <f>IFERROR(IF(OR(raw[[#This Row],[Ending Time]]="",raw[[#This Row],[Starting Time]]=""),"",IF((raw[[#This Row],[Ending Time]]-raw[[#This Row],[Starting Time]])*24&lt;0,24+(((raw[[#This Row],[Ending Time]]-raw[[#This Row],[Starting Time]])*24)),(raw[[#This Row],[Ending Time]]-raw[[#This Row],[Starting Time]])*24)),"")</f>
        <v/>
      </c>
      <c r="I499" s="25" t="str">
        <f>IFERROR(IF(raw[[#This Row],[Date]]="","",TEXT(raw[[#This Row],[Date]],"dddd")),"")</f>
        <v/>
      </c>
      <c r="J499" s="27" t="str">
        <f>IFERROR(IF(raw[[#This Row],[Day]]="","",IF(OR(raw[[#This Row],[Day]]='Workload Calendar'!$E$4,raw[[#This Row],[Day]]='Workload Calendar'!$F$4),'Workload Calendar'!$H$4,'Workload Calendar'!$G$4)),"")</f>
        <v/>
      </c>
      <c r="K499" s="27" t="str">
        <f>IFERROR(IF(raw[[#This Row],[Required hrs]]="","",raw[[#This Row],[Total day hrs]]-SUMIF(raw[Date],raw[[#This Row],[Date]],raw[Required hrs])),"")</f>
        <v/>
      </c>
      <c r="L499" s="26" t="str">
        <f>IFERROR(IF(raw[[#This Row],[Date]]="","","W"&amp;WEEKNUM(raw[[#This Row],[Date]],1)),"")</f>
        <v/>
      </c>
      <c r="M499" s="29" t="str">
        <f>IFERROR(IF(raw[[#This Row],[Date]]="","",VLOOKUP(MONTH(raw[[#This Row],[Date]]),Sheet1!B:C,2,0)),"")</f>
        <v/>
      </c>
      <c r="N499" s="82">
        <f>IF(raw[[#This Row],[Date]]="",0,1)</f>
        <v>0</v>
      </c>
    </row>
    <row r="500" spans="1:14" x14ac:dyDescent="0.3">
      <c r="A500" s="18"/>
      <c r="B500" s="19"/>
      <c r="C500" s="19"/>
      <c r="D500" s="19"/>
      <c r="E500" s="19"/>
      <c r="F500" s="20"/>
      <c r="G500" s="20"/>
      <c r="H500" s="27" t="str">
        <f>IFERROR(IF(OR(raw[[#This Row],[Ending Time]]="",raw[[#This Row],[Starting Time]]=""),"",IF((raw[[#This Row],[Ending Time]]-raw[[#This Row],[Starting Time]])*24&lt;0,24+(((raw[[#This Row],[Ending Time]]-raw[[#This Row],[Starting Time]])*24)),(raw[[#This Row],[Ending Time]]-raw[[#This Row],[Starting Time]])*24)),"")</f>
        <v/>
      </c>
      <c r="I500" s="25" t="str">
        <f>IFERROR(IF(raw[[#This Row],[Date]]="","",TEXT(raw[[#This Row],[Date]],"dddd")),"")</f>
        <v/>
      </c>
      <c r="J500" s="27" t="str">
        <f>IFERROR(IF(raw[[#This Row],[Day]]="","",IF(OR(raw[[#This Row],[Day]]='Workload Calendar'!$E$4,raw[[#This Row],[Day]]='Workload Calendar'!$F$4),'Workload Calendar'!$H$4,'Workload Calendar'!$G$4)),"")</f>
        <v/>
      </c>
      <c r="K500" s="27" t="str">
        <f>IFERROR(IF(raw[[#This Row],[Required hrs]]="","",raw[[#This Row],[Total day hrs]]-SUMIF(raw[Date],raw[[#This Row],[Date]],raw[Required hrs])),"")</f>
        <v/>
      </c>
      <c r="L500" s="26" t="str">
        <f>IFERROR(IF(raw[[#This Row],[Date]]="","","W"&amp;WEEKNUM(raw[[#This Row],[Date]],1)),"")</f>
        <v/>
      </c>
      <c r="M500" s="29" t="str">
        <f>IFERROR(IF(raw[[#This Row],[Date]]="","",VLOOKUP(MONTH(raw[[#This Row],[Date]]),Sheet1!B:C,2,0)),"")</f>
        <v/>
      </c>
      <c r="N500" s="82">
        <f>IF(raw[[#This Row],[Date]]="",0,1)</f>
        <v>0</v>
      </c>
    </row>
    <row r="501" spans="1:14" x14ac:dyDescent="0.3">
      <c r="A501" s="18"/>
      <c r="B501" s="19"/>
      <c r="C501" s="19"/>
      <c r="D501" s="19"/>
      <c r="E501" s="19"/>
      <c r="F501" s="20"/>
      <c r="G501" s="20"/>
      <c r="H501" s="27" t="str">
        <f>IFERROR(IF(OR(raw[[#This Row],[Ending Time]]="",raw[[#This Row],[Starting Time]]=""),"",IF((raw[[#This Row],[Ending Time]]-raw[[#This Row],[Starting Time]])*24&lt;0,24+(((raw[[#This Row],[Ending Time]]-raw[[#This Row],[Starting Time]])*24)),(raw[[#This Row],[Ending Time]]-raw[[#This Row],[Starting Time]])*24)),"")</f>
        <v/>
      </c>
      <c r="I501" s="25" t="str">
        <f>IFERROR(IF(raw[[#This Row],[Date]]="","",TEXT(raw[[#This Row],[Date]],"dddd")),"")</f>
        <v/>
      </c>
      <c r="J501" s="27" t="str">
        <f>IFERROR(IF(raw[[#This Row],[Day]]="","",IF(OR(raw[[#This Row],[Day]]='Workload Calendar'!$E$4,raw[[#This Row],[Day]]='Workload Calendar'!$F$4),'Workload Calendar'!$H$4,'Workload Calendar'!$G$4)),"")</f>
        <v/>
      </c>
      <c r="K501" s="27" t="str">
        <f>IFERROR(IF(raw[[#This Row],[Required hrs]]="","",raw[[#This Row],[Total day hrs]]-SUMIF(raw[Date],raw[[#This Row],[Date]],raw[Required hrs])),"")</f>
        <v/>
      </c>
      <c r="L501" s="26" t="str">
        <f>IFERROR(IF(raw[[#This Row],[Date]]="","","W"&amp;WEEKNUM(raw[[#This Row],[Date]],1)),"")</f>
        <v/>
      </c>
      <c r="M501" s="29" t="str">
        <f>IFERROR(IF(raw[[#This Row],[Date]]="","",VLOOKUP(MONTH(raw[[#This Row],[Date]]),Sheet1!B:C,2,0)),"")</f>
        <v/>
      </c>
      <c r="N501" s="82">
        <f>IF(raw[[#This Row],[Date]]="",0,1)</f>
        <v>0</v>
      </c>
    </row>
    <row r="502" spans="1:14" x14ac:dyDescent="0.3">
      <c r="A502" s="18"/>
      <c r="B502" s="19"/>
      <c r="C502" s="19"/>
      <c r="D502" s="19"/>
      <c r="E502" s="19"/>
      <c r="F502" s="20"/>
      <c r="G502" s="20"/>
      <c r="H502" s="27" t="str">
        <f>IFERROR(IF(OR(raw[[#This Row],[Ending Time]]="",raw[[#This Row],[Starting Time]]=""),"",IF((raw[[#This Row],[Ending Time]]-raw[[#This Row],[Starting Time]])*24&lt;0,24+(((raw[[#This Row],[Ending Time]]-raw[[#This Row],[Starting Time]])*24)),(raw[[#This Row],[Ending Time]]-raw[[#This Row],[Starting Time]])*24)),"")</f>
        <v/>
      </c>
      <c r="I502" s="25" t="str">
        <f>IFERROR(IF(raw[[#This Row],[Date]]="","",TEXT(raw[[#This Row],[Date]],"dddd")),"")</f>
        <v/>
      </c>
      <c r="J502" s="27" t="str">
        <f>IFERROR(IF(raw[[#This Row],[Day]]="","",IF(OR(raw[[#This Row],[Day]]='Workload Calendar'!$E$4,raw[[#This Row],[Day]]='Workload Calendar'!$F$4),'Workload Calendar'!$H$4,'Workload Calendar'!$G$4)),"")</f>
        <v/>
      </c>
      <c r="K502" s="27" t="str">
        <f>IFERROR(IF(raw[[#This Row],[Required hrs]]="","",raw[[#This Row],[Total day hrs]]-SUMIF(raw[Date],raw[[#This Row],[Date]],raw[Required hrs])),"")</f>
        <v/>
      </c>
      <c r="L502" s="26" t="str">
        <f>IFERROR(IF(raw[[#This Row],[Date]]="","","W"&amp;WEEKNUM(raw[[#This Row],[Date]],1)),"")</f>
        <v/>
      </c>
      <c r="M502" s="29" t="str">
        <f>IFERROR(IF(raw[[#This Row],[Date]]="","",VLOOKUP(MONTH(raw[[#This Row],[Date]]),Sheet1!B:C,2,0)),"")</f>
        <v/>
      </c>
      <c r="N502" s="82">
        <f>IF(raw[[#This Row],[Date]]="",0,1)</f>
        <v>0</v>
      </c>
    </row>
    <row r="503" spans="1:14" x14ac:dyDescent="0.3">
      <c r="A503" s="18"/>
      <c r="B503" s="19"/>
      <c r="C503" s="19"/>
      <c r="D503" s="19"/>
      <c r="E503" s="19"/>
      <c r="F503" s="20"/>
      <c r="G503" s="20"/>
      <c r="H503" s="27" t="str">
        <f>IFERROR(IF(OR(raw[[#This Row],[Ending Time]]="",raw[[#This Row],[Starting Time]]=""),"",IF((raw[[#This Row],[Ending Time]]-raw[[#This Row],[Starting Time]])*24&lt;0,24+(((raw[[#This Row],[Ending Time]]-raw[[#This Row],[Starting Time]])*24)),(raw[[#This Row],[Ending Time]]-raw[[#This Row],[Starting Time]])*24)),"")</f>
        <v/>
      </c>
      <c r="I503" s="25" t="str">
        <f>IFERROR(IF(raw[[#This Row],[Date]]="","",TEXT(raw[[#This Row],[Date]],"dddd")),"")</f>
        <v/>
      </c>
      <c r="J503" s="27" t="str">
        <f>IFERROR(IF(raw[[#This Row],[Day]]="","",IF(OR(raw[[#This Row],[Day]]='Workload Calendar'!$E$4,raw[[#This Row],[Day]]='Workload Calendar'!$F$4),'Workload Calendar'!$H$4,'Workload Calendar'!$G$4)),"")</f>
        <v/>
      </c>
      <c r="K503" s="27" t="str">
        <f>IFERROR(IF(raw[[#This Row],[Required hrs]]="","",raw[[#This Row],[Total day hrs]]-SUMIF(raw[Date],raw[[#This Row],[Date]],raw[Required hrs])),"")</f>
        <v/>
      </c>
      <c r="L503" s="26" t="str">
        <f>IFERROR(IF(raw[[#This Row],[Date]]="","","W"&amp;WEEKNUM(raw[[#This Row],[Date]],1)),"")</f>
        <v/>
      </c>
      <c r="M503" s="29" t="str">
        <f>IFERROR(IF(raw[[#This Row],[Date]]="","",VLOOKUP(MONTH(raw[[#This Row],[Date]]),Sheet1!B:C,2,0)),"")</f>
        <v/>
      </c>
      <c r="N503" s="82">
        <f>IF(raw[[#This Row],[Date]]="",0,1)</f>
        <v>0</v>
      </c>
    </row>
    <row r="504" spans="1:14" x14ac:dyDescent="0.3">
      <c r="A504" s="18"/>
      <c r="B504" s="19"/>
      <c r="C504" s="19"/>
      <c r="D504" s="19"/>
      <c r="E504" s="19"/>
      <c r="F504" s="20"/>
      <c r="G504" s="20"/>
      <c r="H504" s="27" t="str">
        <f>IFERROR(IF(OR(raw[[#This Row],[Ending Time]]="",raw[[#This Row],[Starting Time]]=""),"",IF((raw[[#This Row],[Ending Time]]-raw[[#This Row],[Starting Time]])*24&lt;0,24+(((raw[[#This Row],[Ending Time]]-raw[[#This Row],[Starting Time]])*24)),(raw[[#This Row],[Ending Time]]-raw[[#This Row],[Starting Time]])*24)),"")</f>
        <v/>
      </c>
      <c r="I504" s="25" t="str">
        <f>IFERROR(IF(raw[[#This Row],[Date]]="","",TEXT(raw[[#This Row],[Date]],"dddd")),"")</f>
        <v/>
      </c>
      <c r="J504" s="27" t="str">
        <f>IFERROR(IF(raw[[#This Row],[Day]]="","",IF(OR(raw[[#This Row],[Day]]='Workload Calendar'!$E$4,raw[[#This Row],[Day]]='Workload Calendar'!$F$4),'Workload Calendar'!$H$4,'Workload Calendar'!$G$4)),"")</f>
        <v/>
      </c>
      <c r="K504" s="27" t="str">
        <f>IFERROR(IF(raw[[#This Row],[Required hrs]]="","",raw[[#This Row],[Total day hrs]]-SUMIF(raw[Date],raw[[#This Row],[Date]],raw[Required hrs])),"")</f>
        <v/>
      </c>
      <c r="L504" s="26" t="str">
        <f>IFERROR(IF(raw[[#This Row],[Date]]="","","W"&amp;WEEKNUM(raw[[#This Row],[Date]],1)),"")</f>
        <v/>
      </c>
      <c r="M504" s="29" t="str">
        <f>IFERROR(IF(raw[[#This Row],[Date]]="","",VLOOKUP(MONTH(raw[[#This Row],[Date]]),Sheet1!B:C,2,0)),"")</f>
        <v/>
      </c>
      <c r="N504" s="82">
        <f>IF(raw[[#This Row],[Date]]="",0,1)</f>
        <v>0</v>
      </c>
    </row>
    <row r="505" spans="1:14" x14ac:dyDescent="0.3">
      <c r="A505" s="18"/>
      <c r="B505" s="19"/>
      <c r="C505" s="19"/>
      <c r="D505" s="19"/>
      <c r="E505" s="19"/>
      <c r="F505" s="20"/>
      <c r="G505" s="20"/>
      <c r="H505" s="27" t="str">
        <f>IFERROR(IF(OR(raw[[#This Row],[Ending Time]]="",raw[[#This Row],[Starting Time]]=""),"",IF((raw[[#This Row],[Ending Time]]-raw[[#This Row],[Starting Time]])*24&lt;0,24+(((raw[[#This Row],[Ending Time]]-raw[[#This Row],[Starting Time]])*24)),(raw[[#This Row],[Ending Time]]-raw[[#This Row],[Starting Time]])*24)),"")</f>
        <v/>
      </c>
      <c r="I505" s="25" t="str">
        <f>IFERROR(IF(raw[[#This Row],[Date]]="","",TEXT(raw[[#This Row],[Date]],"dddd")),"")</f>
        <v/>
      </c>
      <c r="J505" s="27" t="str">
        <f>IFERROR(IF(raw[[#This Row],[Day]]="","",IF(OR(raw[[#This Row],[Day]]='Workload Calendar'!$E$4,raw[[#This Row],[Day]]='Workload Calendar'!$F$4),'Workload Calendar'!$H$4,'Workload Calendar'!$G$4)),"")</f>
        <v/>
      </c>
      <c r="K505" s="27" t="str">
        <f>IFERROR(IF(raw[[#This Row],[Required hrs]]="","",raw[[#This Row],[Total day hrs]]-SUMIF(raw[Date],raw[[#This Row],[Date]],raw[Required hrs])),"")</f>
        <v/>
      </c>
      <c r="L505" s="26" t="str">
        <f>IFERROR(IF(raw[[#This Row],[Date]]="","","W"&amp;WEEKNUM(raw[[#This Row],[Date]],1)),"")</f>
        <v/>
      </c>
      <c r="M505" s="29" t="str">
        <f>IFERROR(IF(raw[[#This Row],[Date]]="","",VLOOKUP(MONTH(raw[[#This Row],[Date]]),Sheet1!B:C,2,0)),"")</f>
        <v/>
      </c>
      <c r="N505" s="82">
        <f>IF(raw[[#This Row],[Date]]="",0,1)</f>
        <v>0</v>
      </c>
    </row>
    <row r="506" spans="1:14" x14ac:dyDescent="0.3">
      <c r="A506" s="18"/>
      <c r="B506" s="19"/>
      <c r="C506" s="19"/>
      <c r="D506" s="19"/>
      <c r="E506" s="19"/>
      <c r="F506" s="20"/>
      <c r="G506" s="20"/>
      <c r="H506" s="27" t="str">
        <f>IFERROR(IF(OR(raw[[#This Row],[Ending Time]]="",raw[[#This Row],[Starting Time]]=""),"",IF((raw[[#This Row],[Ending Time]]-raw[[#This Row],[Starting Time]])*24&lt;0,24+(((raw[[#This Row],[Ending Time]]-raw[[#This Row],[Starting Time]])*24)),(raw[[#This Row],[Ending Time]]-raw[[#This Row],[Starting Time]])*24)),"")</f>
        <v/>
      </c>
      <c r="I506" s="25" t="str">
        <f>IFERROR(IF(raw[[#This Row],[Date]]="","",TEXT(raw[[#This Row],[Date]],"dddd")),"")</f>
        <v/>
      </c>
      <c r="J506" s="27" t="str">
        <f>IFERROR(IF(raw[[#This Row],[Day]]="","",IF(OR(raw[[#This Row],[Day]]='Workload Calendar'!$E$4,raw[[#This Row],[Day]]='Workload Calendar'!$F$4),'Workload Calendar'!$H$4,'Workload Calendar'!$G$4)),"")</f>
        <v/>
      </c>
      <c r="K506" s="27" t="str">
        <f>IFERROR(IF(raw[[#This Row],[Required hrs]]="","",raw[[#This Row],[Total day hrs]]-SUMIF(raw[Date],raw[[#This Row],[Date]],raw[Required hrs])),"")</f>
        <v/>
      </c>
      <c r="L506" s="26" t="str">
        <f>IFERROR(IF(raw[[#This Row],[Date]]="","","W"&amp;WEEKNUM(raw[[#This Row],[Date]],1)),"")</f>
        <v/>
      </c>
      <c r="M506" s="29" t="str">
        <f>IFERROR(IF(raw[[#This Row],[Date]]="","",VLOOKUP(MONTH(raw[[#This Row],[Date]]),Sheet1!B:C,2,0)),"")</f>
        <v/>
      </c>
      <c r="N506" s="82">
        <f>IF(raw[[#This Row],[Date]]="",0,1)</f>
        <v>0</v>
      </c>
    </row>
    <row r="507" spans="1:14" x14ac:dyDescent="0.3">
      <c r="A507" s="18"/>
      <c r="B507" s="19"/>
      <c r="C507" s="19"/>
      <c r="D507" s="19"/>
      <c r="E507" s="19"/>
      <c r="F507" s="20"/>
      <c r="G507" s="20"/>
      <c r="H507" s="27" t="str">
        <f>IFERROR(IF(OR(raw[[#This Row],[Ending Time]]="",raw[[#This Row],[Starting Time]]=""),"",IF((raw[[#This Row],[Ending Time]]-raw[[#This Row],[Starting Time]])*24&lt;0,24+(((raw[[#This Row],[Ending Time]]-raw[[#This Row],[Starting Time]])*24)),(raw[[#This Row],[Ending Time]]-raw[[#This Row],[Starting Time]])*24)),"")</f>
        <v/>
      </c>
      <c r="I507" s="25" t="str">
        <f>IFERROR(IF(raw[[#This Row],[Date]]="","",TEXT(raw[[#This Row],[Date]],"dddd")),"")</f>
        <v/>
      </c>
      <c r="J507" s="27" t="str">
        <f>IFERROR(IF(raw[[#This Row],[Day]]="","",IF(OR(raw[[#This Row],[Day]]='Workload Calendar'!$E$4,raw[[#This Row],[Day]]='Workload Calendar'!$F$4),'Workload Calendar'!$H$4,'Workload Calendar'!$G$4)),"")</f>
        <v/>
      </c>
      <c r="K507" s="27" t="str">
        <f>IFERROR(IF(raw[[#This Row],[Required hrs]]="","",raw[[#This Row],[Total day hrs]]-SUMIF(raw[Date],raw[[#This Row],[Date]],raw[Required hrs])),"")</f>
        <v/>
      </c>
      <c r="L507" s="26" t="str">
        <f>IFERROR(IF(raw[[#This Row],[Date]]="","","W"&amp;WEEKNUM(raw[[#This Row],[Date]],1)),"")</f>
        <v/>
      </c>
      <c r="M507" s="29" t="str">
        <f>IFERROR(IF(raw[[#This Row],[Date]]="","",VLOOKUP(MONTH(raw[[#This Row],[Date]]),Sheet1!B:C,2,0)),"")</f>
        <v/>
      </c>
      <c r="N507" s="82">
        <f>IF(raw[[#This Row],[Date]]="",0,1)</f>
        <v>0</v>
      </c>
    </row>
    <row r="508" spans="1:14" x14ac:dyDescent="0.3">
      <c r="A508" s="18"/>
      <c r="B508" s="19"/>
      <c r="C508" s="19"/>
      <c r="D508" s="19"/>
      <c r="E508" s="19"/>
      <c r="F508" s="20"/>
      <c r="G508" s="20"/>
      <c r="H508" s="27" t="str">
        <f>IFERROR(IF(OR(raw[[#This Row],[Ending Time]]="",raw[[#This Row],[Starting Time]]=""),"",IF((raw[[#This Row],[Ending Time]]-raw[[#This Row],[Starting Time]])*24&lt;0,24+(((raw[[#This Row],[Ending Time]]-raw[[#This Row],[Starting Time]])*24)),(raw[[#This Row],[Ending Time]]-raw[[#This Row],[Starting Time]])*24)),"")</f>
        <v/>
      </c>
      <c r="I508" s="25" t="str">
        <f>IFERROR(IF(raw[[#This Row],[Date]]="","",TEXT(raw[[#This Row],[Date]],"dddd")),"")</f>
        <v/>
      </c>
      <c r="J508" s="27" t="str">
        <f>IFERROR(IF(raw[[#This Row],[Day]]="","",IF(OR(raw[[#This Row],[Day]]='Workload Calendar'!$E$4,raw[[#This Row],[Day]]='Workload Calendar'!$F$4),'Workload Calendar'!$H$4,'Workload Calendar'!$G$4)),"")</f>
        <v/>
      </c>
      <c r="K508" s="27" t="str">
        <f>IFERROR(IF(raw[[#This Row],[Required hrs]]="","",raw[[#This Row],[Total day hrs]]-SUMIF(raw[Date],raw[[#This Row],[Date]],raw[Required hrs])),"")</f>
        <v/>
      </c>
      <c r="L508" s="26" t="str">
        <f>IFERROR(IF(raw[[#This Row],[Date]]="","","W"&amp;WEEKNUM(raw[[#This Row],[Date]],1)),"")</f>
        <v/>
      </c>
      <c r="M508" s="29" t="str">
        <f>IFERROR(IF(raw[[#This Row],[Date]]="","",VLOOKUP(MONTH(raw[[#This Row],[Date]]),Sheet1!B:C,2,0)),"")</f>
        <v/>
      </c>
      <c r="N508" s="82">
        <f>IF(raw[[#This Row],[Date]]="",0,1)</f>
        <v>0</v>
      </c>
    </row>
    <row r="509" spans="1:14" x14ac:dyDescent="0.3">
      <c r="A509" s="18"/>
      <c r="B509" s="19"/>
      <c r="C509" s="19"/>
      <c r="D509" s="19"/>
      <c r="E509" s="19"/>
      <c r="F509" s="20"/>
      <c r="G509" s="20"/>
      <c r="H509" s="27" t="str">
        <f>IFERROR(IF(OR(raw[[#This Row],[Ending Time]]="",raw[[#This Row],[Starting Time]]=""),"",IF((raw[[#This Row],[Ending Time]]-raw[[#This Row],[Starting Time]])*24&lt;0,24+(((raw[[#This Row],[Ending Time]]-raw[[#This Row],[Starting Time]])*24)),(raw[[#This Row],[Ending Time]]-raw[[#This Row],[Starting Time]])*24)),"")</f>
        <v/>
      </c>
      <c r="I509" s="25" t="str">
        <f>IFERROR(IF(raw[[#This Row],[Date]]="","",TEXT(raw[[#This Row],[Date]],"dddd")),"")</f>
        <v/>
      </c>
      <c r="J509" s="27" t="str">
        <f>IFERROR(IF(raw[[#This Row],[Day]]="","",IF(OR(raw[[#This Row],[Day]]='Workload Calendar'!$E$4,raw[[#This Row],[Day]]='Workload Calendar'!$F$4),'Workload Calendar'!$H$4,'Workload Calendar'!$G$4)),"")</f>
        <v/>
      </c>
      <c r="K509" s="27" t="str">
        <f>IFERROR(IF(raw[[#This Row],[Required hrs]]="","",raw[[#This Row],[Total day hrs]]-SUMIF(raw[Date],raw[[#This Row],[Date]],raw[Required hrs])),"")</f>
        <v/>
      </c>
      <c r="L509" s="26" t="str">
        <f>IFERROR(IF(raw[[#This Row],[Date]]="","","W"&amp;WEEKNUM(raw[[#This Row],[Date]],1)),"")</f>
        <v/>
      </c>
      <c r="M509" s="29" t="str">
        <f>IFERROR(IF(raw[[#This Row],[Date]]="","",VLOOKUP(MONTH(raw[[#This Row],[Date]]),Sheet1!B:C,2,0)),"")</f>
        <v/>
      </c>
      <c r="N509" s="82">
        <f>IF(raw[[#This Row],[Date]]="",0,1)</f>
        <v>0</v>
      </c>
    </row>
    <row r="510" spans="1:14" x14ac:dyDescent="0.3">
      <c r="A510" s="18"/>
      <c r="B510" s="19"/>
      <c r="C510" s="19"/>
      <c r="D510" s="19"/>
      <c r="E510" s="19"/>
      <c r="F510" s="20"/>
      <c r="G510" s="20"/>
      <c r="H510" s="27" t="str">
        <f>IFERROR(IF(OR(raw[[#This Row],[Ending Time]]="",raw[[#This Row],[Starting Time]]=""),"",IF((raw[[#This Row],[Ending Time]]-raw[[#This Row],[Starting Time]])*24&lt;0,24+(((raw[[#This Row],[Ending Time]]-raw[[#This Row],[Starting Time]])*24)),(raw[[#This Row],[Ending Time]]-raw[[#This Row],[Starting Time]])*24)),"")</f>
        <v/>
      </c>
      <c r="I510" s="25" t="str">
        <f>IFERROR(IF(raw[[#This Row],[Date]]="","",TEXT(raw[[#This Row],[Date]],"dddd")),"")</f>
        <v/>
      </c>
      <c r="J510" s="27" t="str">
        <f>IFERROR(IF(raw[[#This Row],[Day]]="","",IF(OR(raw[[#This Row],[Day]]='Workload Calendar'!$E$4,raw[[#This Row],[Day]]='Workload Calendar'!$F$4),'Workload Calendar'!$H$4,'Workload Calendar'!$G$4)),"")</f>
        <v/>
      </c>
      <c r="K510" s="27" t="str">
        <f>IFERROR(IF(raw[[#This Row],[Required hrs]]="","",raw[[#This Row],[Total day hrs]]-SUMIF(raw[Date],raw[[#This Row],[Date]],raw[Required hrs])),"")</f>
        <v/>
      </c>
      <c r="L510" s="26" t="str">
        <f>IFERROR(IF(raw[[#This Row],[Date]]="","","W"&amp;WEEKNUM(raw[[#This Row],[Date]],1)),"")</f>
        <v/>
      </c>
      <c r="M510" s="29" t="str">
        <f>IFERROR(IF(raw[[#This Row],[Date]]="","",VLOOKUP(MONTH(raw[[#This Row],[Date]]),Sheet1!B:C,2,0)),"")</f>
        <v/>
      </c>
      <c r="N510" s="82">
        <f>IF(raw[[#This Row],[Date]]="",0,1)</f>
        <v>0</v>
      </c>
    </row>
    <row r="511" spans="1:14" x14ac:dyDescent="0.3">
      <c r="A511" s="18"/>
      <c r="B511" s="19"/>
      <c r="C511" s="19"/>
      <c r="D511" s="19"/>
      <c r="E511" s="19"/>
      <c r="F511" s="20"/>
      <c r="G511" s="20"/>
      <c r="H511" s="27" t="str">
        <f>IFERROR(IF(OR(raw[[#This Row],[Ending Time]]="",raw[[#This Row],[Starting Time]]=""),"",IF((raw[[#This Row],[Ending Time]]-raw[[#This Row],[Starting Time]])*24&lt;0,24+(((raw[[#This Row],[Ending Time]]-raw[[#This Row],[Starting Time]])*24)),(raw[[#This Row],[Ending Time]]-raw[[#This Row],[Starting Time]])*24)),"")</f>
        <v/>
      </c>
      <c r="I511" s="25" t="str">
        <f>IFERROR(IF(raw[[#This Row],[Date]]="","",TEXT(raw[[#This Row],[Date]],"dddd")),"")</f>
        <v/>
      </c>
      <c r="J511" s="27" t="str">
        <f>IFERROR(IF(raw[[#This Row],[Day]]="","",IF(OR(raw[[#This Row],[Day]]='Workload Calendar'!$E$4,raw[[#This Row],[Day]]='Workload Calendar'!$F$4),'Workload Calendar'!$H$4,'Workload Calendar'!$G$4)),"")</f>
        <v/>
      </c>
      <c r="K511" s="27" t="str">
        <f>IFERROR(IF(raw[[#This Row],[Required hrs]]="","",raw[[#This Row],[Total day hrs]]-SUMIF(raw[Date],raw[[#This Row],[Date]],raw[Required hrs])),"")</f>
        <v/>
      </c>
      <c r="L511" s="26" t="str">
        <f>IFERROR(IF(raw[[#This Row],[Date]]="","","W"&amp;WEEKNUM(raw[[#This Row],[Date]],1)),"")</f>
        <v/>
      </c>
      <c r="M511" s="29" t="str">
        <f>IFERROR(IF(raw[[#This Row],[Date]]="","",VLOOKUP(MONTH(raw[[#This Row],[Date]]),Sheet1!B:C,2,0)),"")</f>
        <v/>
      </c>
      <c r="N511" s="82">
        <f>IF(raw[[#This Row],[Date]]="",0,1)</f>
        <v>0</v>
      </c>
    </row>
    <row r="512" spans="1:14" x14ac:dyDescent="0.3">
      <c r="A512" s="18"/>
      <c r="B512" s="19"/>
      <c r="C512" s="19"/>
      <c r="D512" s="19"/>
      <c r="E512" s="19"/>
      <c r="F512" s="20"/>
      <c r="G512" s="20"/>
      <c r="H512" s="27" t="str">
        <f>IFERROR(IF(OR(raw[[#This Row],[Ending Time]]="",raw[[#This Row],[Starting Time]]=""),"",IF((raw[[#This Row],[Ending Time]]-raw[[#This Row],[Starting Time]])*24&lt;0,24+(((raw[[#This Row],[Ending Time]]-raw[[#This Row],[Starting Time]])*24)),(raw[[#This Row],[Ending Time]]-raw[[#This Row],[Starting Time]])*24)),"")</f>
        <v/>
      </c>
      <c r="I512" s="25" t="str">
        <f>IFERROR(IF(raw[[#This Row],[Date]]="","",TEXT(raw[[#This Row],[Date]],"dddd")),"")</f>
        <v/>
      </c>
      <c r="J512" s="27" t="str">
        <f>IFERROR(IF(raw[[#This Row],[Day]]="","",IF(OR(raw[[#This Row],[Day]]='Workload Calendar'!$E$4,raw[[#This Row],[Day]]='Workload Calendar'!$F$4),'Workload Calendar'!$H$4,'Workload Calendar'!$G$4)),"")</f>
        <v/>
      </c>
      <c r="K512" s="27" t="str">
        <f>IFERROR(IF(raw[[#This Row],[Required hrs]]="","",raw[[#This Row],[Total day hrs]]-SUMIF(raw[Date],raw[[#This Row],[Date]],raw[Required hrs])),"")</f>
        <v/>
      </c>
      <c r="L512" s="26" t="str">
        <f>IFERROR(IF(raw[[#This Row],[Date]]="","","W"&amp;WEEKNUM(raw[[#This Row],[Date]],1)),"")</f>
        <v/>
      </c>
      <c r="M512" s="29" t="str">
        <f>IFERROR(IF(raw[[#This Row],[Date]]="","",VLOOKUP(MONTH(raw[[#This Row],[Date]]),Sheet1!B:C,2,0)),"")</f>
        <v/>
      </c>
      <c r="N512" s="82">
        <f>IF(raw[[#This Row],[Date]]="",0,1)</f>
        <v>0</v>
      </c>
    </row>
    <row r="513" spans="1:14" x14ac:dyDescent="0.3">
      <c r="A513" s="18"/>
      <c r="B513" s="19"/>
      <c r="C513" s="19"/>
      <c r="D513" s="19"/>
      <c r="E513" s="19"/>
      <c r="F513" s="20"/>
      <c r="G513" s="20"/>
      <c r="H513" s="27" t="str">
        <f>IFERROR(IF(OR(raw[[#This Row],[Ending Time]]="",raw[[#This Row],[Starting Time]]=""),"",IF((raw[[#This Row],[Ending Time]]-raw[[#This Row],[Starting Time]])*24&lt;0,24+(((raw[[#This Row],[Ending Time]]-raw[[#This Row],[Starting Time]])*24)),(raw[[#This Row],[Ending Time]]-raw[[#This Row],[Starting Time]])*24)),"")</f>
        <v/>
      </c>
      <c r="I513" s="25" t="str">
        <f>IFERROR(IF(raw[[#This Row],[Date]]="","",TEXT(raw[[#This Row],[Date]],"dddd")),"")</f>
        <v/>
      </c>
      <c r="J513" s="27" t="str">
        <f>IFERROR(IF(raw[[#This Row],[Day]]="","",IF(OR(raw[[#This Row],[Day]]='Workload Calendar'!$E$4,raw[[#This Row],[Day]]='Workload Calendar'!$F$4),'Workload Calendar'!$H$4,'Workload Calendar'!$G$4)),"")</f>
        <v/>
      </c>
      <c r="K513" s="27" t="str">
        <f>IFERROR(IF(raw[[#This Row],[Required hrs]]="","",raw[[#This Row],[Total day hrs]]-SUMIF(raw[Date],raw[[#This Row],[Date]],raw[Required hrs])),"")</f>
        <v/>
      </c>
      <c r="L513" s="26" t="str">
        <f>IFERROR(IF(raw[[#This Row],[Date]]="","","W"&amp;WEEKNUM(raw[[#This Row],[Date]],1)),"")</f>
        <v/>
      </c>
      <c r="M513" s="29" t="str">
        <f>IFERROR(IF(raw[[#This Row],[Date]]="","",VLOOKUP(MONTH(raw[[#This Row],[Date]]),Sheet1!B:C,2,0)),"")</f>
        <v/>
      </c>
      <c r="N513" s="82">
        <f>IF(raw[[#This Row],[Date]]="",0,1)</f>
        <v>0</v>
      </c>
    </row>
    <row r="514" spans="1:14" x14ac:dyDescent="0.3">
      <c r="A514" s="18"/>
      <c r="B514" s="19"/>
      <c r="C514" s="19"/>
      <c r="D514" s="19"/>
      <c r="E514" s="19"/>
      <c r="F514" s="20"/>
      <c r="G514" s="20"/>
      <c r="H514" s="27" t="str">
        <f>IFERROR(IF(OR(raw[[#This Row],[Ending Time]]="",raw[[#This Row],[Starting Time]]=""),"",IF((raw[[#This Row],[Ending Time]]-raw[[#This Row],[Starting Time]])*24&lt;0,24+(((raw[[#This Row],[Ending Time]]-raw[[#This Row],[Starting Time]])*24)),(raw[[#This Row],[Ending Time]]-raw[[#This Row],[Starting Time]])*24)),"")</f>
        <v/>
      </c>
      <c r="I514" s="25" t="str">
        <f>IFERROR(IF(raw[[#This Row],[Date]]="","",TEXT(raw[[#This Row],[Date]],"dddd")),"")</f>
        <v/>
      </c>
      <c r="J514" s="27" t="str">
        <f>IFERROR(IF(raw[[#This Row],[Day]]="","",IF(OR(raw[[#This Row],[Day]]='Workload Calendar'!$E$4,raw[[#This Row],[Day]]='Workload Calendar'!$F$4),'Workload Calendar'!$H$4,'Workload Calendar'!$G$4)),"")</f>
        <v/>
      </c>
      <c r="K514" s="27" t="str">
        <f>IFERROR(IF(raw[[#This Row],[Required hrs]]="","",raw[[#This Row],[Total day hrs]]-SUMIF(raw[Date],raw[[#This Row],[Date]],raw[Required hrs])),"")</f>
        <v/>
      </c>
      <c r="L514" s="26" t="str">
        <f>IFERROR(IF(raw[[#This Row],[Date]]="","","W"&amp;WEEKNUM(raw[[#This Row],[Date]],1)),"")</f>
        <v/>
      </c>
      <c r="M514" s="29" t="str">
        <f>IFERROR(IF(raw[[#This Row],[Date]]="","",VLOOKUP(MONTH(raw[[#This Row],[Date]]),Sheet1!B:C,2,0)),"")</f>
        <v/>
      </c>
      <c r="N514" s="82">
        <f>IF(raw[[#This Row],[Date]]="",0,1)</f>
        <v>0</v>
      </c>
    </row>
    <row r="515" spans="1:14" x14ac:dyDescent="0.3">
      <c r="A515" s="18"/>
      <c r="B515" s="19"/>
      <c r="C515" s="19"/>
      <c r="D515" s="19"/>
      <c r="E515" s="19"/>
      <c r="F515" s="20"/>
      <c r="G515" s="20"/>
      <c r="H515" s="27" t="str">
        <f>IFERROR(IF(OR(raw[[#This Row],[Ending Time]]="",raw[[#This Row],[Starting Time]]=""),"",IF((raw[[#This Row],[Ending Time]]-raw[[#This Row],[Starting Time]])*24&lt;0,24+(((raw[[#This Row],[Ending Time]]-raw[[#This Row],[Starting Time]])*24)),(raw[[#This Row],[Ending Time]]-raw[[#This Row],[Starting Time]])*24)),"")</f>
        <v/>
      </c>
      <c r="I515" s="25" t="str">
        <f>IFERROR(IF(raw[[#This Row],[Date]]="","",TEXT(raw[[#This Row],[Date]],"dddd")),"")</f>
        <v/>
      </c>
      <c r="J515" s="27" t="str">
        <f>IFERROR(IF(raw[[#This Row],[Day]]="","",IF(OR(raw[[#This Row],[Day]]='Workload Calendar'!$E$4,raw[[#This Row],[Day]]='Workload Calendar'!$F$4),'Workload Calendar'!$H$4,'Workload Calendar'!$G$4)),"")</f>
        <v/>
      </c>
      <c r="K515" s="27" t="str">
        <f>IFERROR(IF(raw[[#This Row],[Required hrs]]="","",raw[[#This Row],[Total day hrs]]-SUMIF(raw[Date],raw[[#This Row],[Date]],raw[Required hrs])),"")</f>
        <v/>
      </c>
      <c r="L515" s="26" t="str">
        <f>IFERROR(IF(raw[[#This Row],[Date]]="","","W"&amp;WEEKNUM(raw[[#This Row],[Date]],1)),"")</f>
        <v/>
      </c>
      <c r="M515" s="29" t="str">
        <f>IFERROR(IF(raw[[#This Row],[Date]]="","",VLOOKUP(MONTH(raw[[#This Row],[Date]]),Sheet1!B:C,2,0)),"")</f>
        <v/>
      </c>
      <c r="N515" s="82">
        <f>IF(raw[[#This Row],[Date]]="",0,1)</f>
        <v>0</v>
      </c>
    </row>
    <row r="516" spans="1:14" x14ac:dyDescent="0.3">
      <c r="A516" s="18"/>
      <c r="B516" s="19"/>
      <c r="C516" s="19"/>
      <c r="D516" s="19"/>
      <c r="E516" s="19"/>
      <c r="F516" s="20"/>
      <c r="G516" s="20"/>
      <c r="H516" s="27" t="str">
        <f>IFERROR(IF(OR(raw[[#This Row],[Ending Time]]="",raw[[#This Row],[Starting Time]]=""),"",IF((raw[[#This Row],[Ending Time]]-raw[[#This Row],[Starting Time]])*24&lt;0,24+(((raw[[#This Row],[Ending Time]]-raw[[#This Row],[Starting Time]])*24)),(raw[[#This Row],[Ending Time]]-raw[[#This Row],[Starting Time]])*24)),"")</f>
        <v/>
      </c>
      <c r="I516" s="25" t="str">
        <f>IFERROR(IF(raw[[#This Row],[Date]]="","",TEXT(raw[[#This Row],[Date]],"dddd")),"")</f>
        <v/>
      </c>
      <c r="J516" s="27" t="str">
        <f>IFERROR(IF(raw[[#This Row],[Day]]="","",IF(OR(raw[[#This Row],[Day]]='Workload Calendar'!$E$4,raw[[#This Row],[Day]]='Workload Calendar'!$F$4),'Workload Calendar'!$H$4,'Workload Calendar'!$G$4)),"")</f>
        <v/>
      </c>
      <c r="K516" s="27" t="str">
        <f>IFERROR(IF(raw[[#This Row],[Required hrs]]="","",raw[[#This Row],[Total day hrs]]-SUMIF(raw[Date],raw[[#This Row],[Date]],raw[Required hrs])),"")</f>
        <v/>
      </c>
      <c r="L516" s="26" t="str">
        <f>IFERROR(IF(raw[[#This Row],[Date]]="","","W"&amp;WEEKNUM(raw[[#This Row],[Date]],1)),"")</f>
        <v/>
      </c>
      <c r="M516" s="29" t="str">
        <f>IFERROR(IF(raw[[#This Row],[Date]]="","",VLOOKUP(MONTH(raw[[#This Row],[Date]]),Sheet1!B:C,2,0)),"")</f>
        <v/>
      </c>
      <c r="N516" s="82">
        <f>IF(raw[[#This Row],[Date]]="",0,1)</f>
        <v>0</v>
      </c>
    </row>
    <row r="517" spans="1:14" x14ac:dyDescent="0.3">
      <c r="A517" s="18"/>
      <c r="B517" s="19"/>
      <c r="C517" s="19"/>
      <c r="D517" s="19"/>
      <c r="E517" s="19"/>
      <c r="F517" s="20"/>
      <c r="G517" s="20"/>
      <c r="H517" s="27" t="str">
        <f>IFERROR(IF(OR(raw[[#This Row],[Ending Time]]="",raw[[#This Row],[Starting Time]]=""),"",IF((raw[[#This Row],[Ending Time]]-raw[[#This Row],[Starting Time]])*24&lt;0,24+(((raw[[#This Row],[Ending Time]]-raw[[#This Row],[Starting Time]])*24)),(raw[[#This Row],[Ending Time]]-raw[[#This Row],[Starting Time]])*24)),"")</f>
        <v/>
      </c>
      <c r="I517" s="25" t="str">
        <f>IFERROR(IF(raw[[#This Row],[Date]]="","",TEXT(raw[[#This Row],[Date]],"dddd")),"")</f>
        <v/>
      </c>
      <c r="J517" s="27" t="str">
        <f>IFERROR(IF(raw[[#This Row],[Day]]="","",IF(OR(raw[[#This Row],[Day]]='Workload Calendar'!$E$4,raw[[#This Row],[Day]]='Workload Calendar'!$F$4),'Workload Calendar'!$H$4,'Workload Calendar'!$G$4)),"")</f>
        <v/>
      </c>
      <c r="K517" s="27" t="str">
        <f>IFERROR(IF(raw[[#This Row],[Required hrs]]="","",raw[[#This Row],[Total day hrs]]-SUMIF(raw[Date],raw[[#This Row],[Date]],raw[Required hrs])),"")</f>
        <v/>
      </c>
      <c r="L517" s="26" t="str">
        <f>IFERROR(IF(raw[[#This Row],[Date]]="","","W"&amp;WEEKNUM(raw[[#This Row],[Date]],1)),"")</f>
        <v/>
      </c>
      <c r="M517" s="29" t="str">
        <f>IFERROR(IF(raw[[#This Row],[Date]]="","",VLOOKUP(MONTH(raw[[#This Row],[Date]]),Sheet1!B:C,2,0)),"")</f>
        <v/>
      </c>
      <c r="N517" s="82">
        <f>IF(raw[[#This Row],[Date]]="",0,1)</f>
        <v>0</v>
      </c>
    </row>
    <row r="518" spans="1:14" x14ac:dyDescent="0.3">
      <c r="A518" s="18"/>
      <c r="B518" s="19"/>
      <c r="C518" s="19"/>
      <c r="D518" s="19"/>
      <c r="E518" s="19"/>
      <c r="F518" s="20"/>
      <c r="G518" s="20"/>
      <c r="H518" s="27" t="str">
        <f>IFERROR(IF(OR(raw[[#This Row],[Ending Time]]="",raw[[#This Row],[Starting Time]]=""),"",IF((raw[[#This Row],[Ending Time]]-raw[[#This Row],[Starting Time]])*24&lt;0,24+(((raw[[#This Row],[Ending Time]]-raw[[#This Row],[Starting Time]])*24)),(raw[[#This Row],[Ending Time]]-raw[[#This Row],[Starting Time]])*24)),"")</f>
        <v/>
      </c>
      <c r="I518" s="25" t="str">
        <f>IFERROR(IF(raw[[#This Row],[Date]]="","",TEXT(raw[[#This Row],[Date]],"dddd")),"")</f>
        <v/>
      </c>
      <c r="J518" s="27" t="str">
        <f>IFERROR(IF(raw[[#This Row],[Day]]="","",IF(OR(raw[[#This Row],[Day]]='Workload Calendar'!$E$4,raw[[#This Row],[Day]]='Workload Calendar'!$F$4),'Workload Calendar'!$H$4,'Workload Calendar'!$G$4)),"")</f>
        <v/>
      </c>
      <c r="K518" s="27" t="str">
        <f>IFERROR(IF(raw[[#This Row],[Required hrs]]="","",raw[[#This Row],[Total day hrs]]-SUMIF(raw[Date],raw[[#This Row],[Date]],raw[Required hrs])),"")</f>
        <v/>
      </c>
      <c r="L518" s="26" t="str">
        <f>IFERROR(IF(raw[[#This Row],[Date]]="","","W"&amp;WEEKNUM(raw[[#This Row],[Date]],1)),"")</f>
        <v/>
      </c>
      <c r="M518" s="29" t="str">
        <f>IFERROR(IF(raw[[#This Row],[Date]]="","",VLOOKUP(MONTH(raw[[#This Row],[Date]]),Sheet1!B:C,2,0)),"")</f>
        <v/>
      </c>
      <c r="N518" s="82">
        <f>IF(raw[[#This Row],[Date]]="",0,1)</f>
        <v>0</v>
      </c>
    </row>
    <row r="519" spans="1:14" x14ac:dyDescent="0.3">
      <c r="A519" s="18"/>
      <c r="B519" s="19"/>
      <c r="C519" s="19"/>
      <c r="D519" s="19"/>
      <c r="E519" s="19"/>
      <c r="F519" s="20"/>
      <c r="G519" s="20"/>
      <c r="H519" s="27" t="str">
        <f>IFERROR(IF(OR(raw[[#This Row],[Ending Time]]="",raw[[#This Row],[Starting Time]]=""),"",IF((raw[[#This Row],[Ending Time]]-raw[[#This Row],[Starting Time]])*24&lt;0,24+(((raw[[#This Row],[Ending Time]]-raw[[#This Row],[Starting Time]])*24)),(raw[[#This Row],[Ending Time]]-raw[[#This Row],[Starting Time]])*24)),"")</f>
        <v/>
      </c>
      <c r="I519" s="25" t="str">
        <f>IFERROR(IF(raw[[#This Row],[Date]]="","",TEXT(raw[[#This Row],[Date]],"dddd")),"")</f>
        <v/>
      </c>
      <c r="J519" s="27" t="str">
        <f>IFERROR(IF(raw[[#This Row],[Day]]="","",IF(OR(raw[[#This Row],[Day]]='Workload Calendar'!$E$4,raw[[#This Row],[Day]]='Workload Calendar'!$F$4),'Workload Calendar'!$H$4,'Workload Calendar'!$G$4)),"")</f>
        <v/>
      </c>
      <c r="K519" s="27" t="str">
        <f>IFERROR(IF(raw[[#This Row],[Required hrs]]="","",raw[[#This Row],[Total day hrs]]-SUMIF(raw[Date],raw[[#This Row],[Date]],raw[Required hrs])),"")</f>
        <v/>
      </c>
      <c r="L519" s="26" t="str">
        <f>IFERROR(IF(raw[[#This Row],[Date]]="","","W"&amp;WEEKNUM(raw[[#This Row],[Date]],1)),"")</f>
        <v/>
      </c>
      <c r="M519" s="29" t="str">
        <f>IFERROR(IF(raw[[#This Row],[Date]]="","",VLOOKUP(MONTH(raw[[#This Row],[Date]]),Sheet1!B:C,2,0)),"")</f>
        <v/>
      </c>
      <c r="N519" s="82">
        <f>IF(raw[[#This Row],[Date]]="",0,1)</f>
        <v>0</v>
      </c>
    </row>
    <row r="520" spans="1:14" x14ac:dyDescent="0.3">
      <c r="A520" s="18"/>
      <c r="B520" s="19"/>
      <c r="C520" s="19"/>
      <c r="D520" s="19"/>
      <c r="E520" s="19"/>
      <c r="F520" s="20"/>
      <c r="G520" s="20"/>
      <c r="H520" s="27" t="str">
        <f>IFERROR(IF(OR(raw[[#This Row],[Ending Time]]="",raw[[#This Row],[Starting Time]]=""),"",IF((raw[[#This Row],[Ending Time]]-raw[[#This Row],[Starting Time]])*24&lt;0,24+(((raw[[#This Row],[Ending Time]]-raw[[#This Row],[Starting Time]])*24)),(raw[[#This Row],[Ending Time]]-raw[[#This Row],[Starting Time]])*24)),"")</f>
        <v/>
      </c>
      <c r="I520" s="25" t="str">
        <f>IFERROR(IF(raw[[#This Row],[Date]]="","",TEXT(raw[[#This Row],[Date]],"dddd")),"")</f>
        <v/>
      </c>
      <c r="J520" s="27" t="str">
        <f>IFERROR(IF(raw[[#This Row],[Day]]="","",IF(OR(raw[[#This Row],[Day]]='Workload Calendar'!$E$4,raw[[#This Row],[Day]]='Workload Calendar'!$F$4),'Workload Calendar'!$H$4,'Workload Calendar'!$G$4)),"")</f>
        <v/>
      </c>
      <c r="K520" s="27" t="str">
        <f>IFERROR(IF(raw[[#This Row],[Required hrs]]="","",raw[[#This Row],[Total day hrs]]-SUMIF(raw[Date],raw[[#This Row],[Date]],raw[Required hrs])),"")</f>
        <v/>
      </c>
      <c r="L520" s="26" t="str">
        <f>IFERROR(IF(raw[[#This Row],[Date]]="","","W"&amp;WEEKNUM(raw[[#This Row],[Date]],1)),"")</f>
        <v/>
      </c>
      <c r="M520" s="29" t="str">
        <f>IFERROR(IF(raw[[#This Row],[Date]]="","",VLOOKUP(MONTH(raw[[#This Row],[Date]]),Sheet1!B:C,2,0)),"")</f>
        <v/>
      </c>
      <c r="N520" s="82">
        <f>IF(raw[[#This Row],[Date]]="",0,1)</f>
        <v>0</v>
      </c>
    </row>
    <row r="521" spans="1:14" x14ac:dyDescent="0.3">
      <c r="A521" s="18"/>
      <c r="B521" s="19"/>
      <c r="C521" s="19"/>
      <c r="D521" s="19"/>
      <c r="E521" s="19"/>
      <c r="F521" s="20"/>
      <c r="G521" s="20"/>
      <c r="H521" s="27" t="str">
        <f>IFERROR(IF(OR(raw[[#This Row],[Ending Time]]="",raw[[#This Row],[Starting Time]]=""),"",IF((raw[[#This Row],[Ending Time]]-raw[[#This Row],[Starting Time]])*24&lt;0,24+(((raw[[#This Row],[Ending Time]]-raw[[#This Row],[Starting Time]])*24)),(raw[[#This Row],[Ending Time]]-raw[[#This Row],[Starting Time]])*24)),"")</f>
        <v/>
      </c>
      <c r="I521" s="25" t="str">
        <f>IFERROR(IF(raw[[#This Row],[Date]]="","",TEXT(raw[[#This Row],[Date]],"dddd")),"")</f>
        <v/>
      </c>
      <c r="J521" s="27" t="str">
        <f>IFERROR(IF(raw[[#This Row],[Day]]="","",IF(OR(raw[[#This Row],[Day]]='Workload Calendar'!$E$4,raw[[#This Row],[Day]]='Workload Calendar'!$F$4),'Workload Calendar'!$H$4,'Workload Calendar'!$G$4)),"")</f>
        <v/>
      </c>
      <c r="K521" s="27" t="str">
        <f>IFERROR(IF(raw[[#This Row],[Required hrs]]="","",raw[[#This Row],[Total day hrs]]-SUMIF(raw[Date],raw[[#This Row],[Date]],raw[Required hrs])),"")</f>
        <v/>
      </c>
      <c r="L521" s="26" t="str">
        <f>IFERROR(IF(raw[[#This Row],[Date]]="","","W"&amp;WEEKNUM(raw[[#This Row],[Date]],1)),"")</f>
        <v/>
      </c>
      <c r="M521" s="29" t="str">
        <f>IFERROR(IF(raw[[#This Row],[Date]]="","",VLOOKUP(MONTH(raw[[#This Row],[Date]]),Sheet1!B:C,2,0)),"")</f>
        <v/>
      </c>
      <c r="N521" s="82">
        <f>IF(raw[[#This Row],[Date]]="",0,1)</f>
        <v>0</v>
      </c>
    </row>
    <row r="522" spans="1:14" x14ac:dyDescent="0.3">
      <c r="A522" s="18"/>
      <c r="B522" s="19"/>
      <c r="C522" s="19"/>
      <c r="D522" s="19"/>
      <c r="E522" s="19"/>
      <c r="F522" s="20"/>
      <c r="G522" s="20"/>
      <c r="H522" s="27" t="str">
        <f>IFERROR(IF(OR(raw[[#This Row],[Ending Time]]="",raw[[#This Row],[Starting Time]]=""),"",IF((raw[[#This Row],[Ending Time]]-raw[[#This Row],[Starting Time]])*24&lt;0,24+(((raw[[#This Row],[Ending Time]]-raw[[#This Row],[Starting Time]])*24)),(raw[[#This Row],[Ending Time]]-raw[[#This Row],[Starting Time]])*24)),"")</f>
        <v/>
      </c>
      <c r="I522" s="25" t="str">
        <f>IFERROR(IF(raw[[#This Row],[Date]]="","",TEXT(raw[[#This Row],[Date]],"dddd")),"")</f>
        <v/>
      </c>
      <c r="J522" s="27" t="str">
        <f>IFERROR(IF(raw[[#This Row],[Day]]="","",IF(OR(raw[[#This Row],[Day]]='Workload Calendar'!$E$4,raw[[#This Row],[Day]]='Workload Calendar'!$F$4),'Workload Calendar'!$H$4,'Workload Calendar'!$G$4)),"")</f>
        <v/>
      </c>
      <c r="K522" s="27" t="str">
        <f>IFERROR(IF(raw[[#This Row],[Required hrs]]="","",raw[[#This Row],[Total day hrs]]-SUMIF(raw[Date],raw[[#This Row],[Date]],raw[Required hrs])),"")</f>
        <v/>
      </c>
      <c r="L522" s="26" t="str">
        <f>IFERROR(IF(raw[[#This Row],[Date]]="","","W"&amp;WEEKNUM(raw[[#This Row],[Date]],1)),"")</f>
        <v/>
      </c>
      <c r="M522" s="29" t="str">
        <f>IFERROR(IF(raw[[#This Row],[Date]]="","",VLOOKUP(MONTH(raw[[#This Row],[Date]]),Sheet1!B:C,2,0)),"")</f>
        <v/>
      </c>
      <c r="N522" s="82">
        <f>IF(raw[[#This Row],[Date]]="",0,1)</f>
        <v>0</v>
      </c>
    </row>
    <row r="523" spans="1:14" x14ac:dyDescent="0.3">
      <c r="A523" s="18"/>
      <c r="B523" s="19"/>
      <c r="C523" s="19"/>
      <c r="D523" s="19"/>
      <c r="E523" s="19"/>
      <c r="F523" s="20"/>
      <c r="G523" s="20"/>
      <c r="H523" s="27" t="str">
        <f>IFERROR(IF(OR(raw[[#This Row],[Ending Time]]="",raw[[#This Row],[Starting Time]]=""),"",IF((raw[[#This Row],[Ending Time]]-raw[[#This Row],[Starting Time]])*24&lt;0,24+(((raw[[#This Row],[Ending Time]]-raw[[#This Row],[Starting Time]])*24)),(raw[[#This Row],[Ending Time]]-raw[[#This Row],[Starting Time]])*24)),"")</f>
        <v/>
      </c>
      <c r="I523" s="25" t="str">
        <f>IFERROR(IF(raw[[#This Row],[Date]]="","",TEXT(raw[[#This Row],[Date]],"dddd")),"")</f>
        <v/>
      </c>
      <c r="J523" s="27" t="str">
        <f>IFERROR(IF(raw[[#This Row],[Day]]="","",IF(OR(raw[[#This Row],[Day]]='Workload Calendar'!$E$4,raw[[#This Row],[Day]]='Workload Calendar'!$F$4),'Workload Calendar'!$H$4,'Workload Calendar'!$G$4)),"")</f>
        <v/>
      </c>
      <c r="K523" s="27" t="str">
        <f>IFERROR(IF(raw[[#This Row],[Required hrs]]="","",raw[[#This Row],[Total day hrs]]-SUMIF(raw[Date],raw[[#This Row],[Date]],raw[Required hrs])),"")</f>
        <v/>
      </c>
      <c r="L523" s="26" t="str">
        <f>IFERROR(IF(raw[[#This Row],[Date]]="","","W"&amp;WEEKNUM(raw[[#This Row],[Date]],1)),"")</f>
        <v/>
      </c>
      <c r="M523" s="29" t="str">
        <f>IFERROR(IF(raw[[#This Row],[Date]]="","",VLOOKUP(MONTH(raw[[#This Row],[Date]]),Sheet1!B:C,2,0)),"")</f>
        <v/>
      </c>
      <c r="N523" s="82">
        <f>IF(raw[[#This Row],[Date]]="",0,1)</f>
        <v>0</v>
      </c>
    </row>
    <row r="524" spans="1:14" x14ac:dyDescent="0.3">
      <c r="A524" s="18"/>
      <c r="B524" s="19"/>
      <c r="C524" s="19"/>
      <c r="D524" s="19"/>
      <c r="E524" s="19"/>
      <c r="F524" s="20"/>
      <c r="G524" s="20"/>
      <c r="H524" s="27" t="str">
        <f>IFERROR(IF(OR(raw[[#This Row],[Ending Time]]="",raw[[#This Row],[Starting Time]]=""),"",IF((raw[[#This Row],[Ending Time]]-raw[[#This Row],[Starting Time]])*24&lt;0,24+(((raw[[#This Row],[Ending Time]]-raw[[#This Row],[Starting Time]])*24)),(raw[[#This Row],[Ending Time]]-raw[[#This Row],[Starting Time]])*24)),"")</f>
        <v/>
      </c>
      <c r="I524" s="25" t="str">
        <f>IFERROR(IF(raw[[#This Row],[Date]]="","",TEXT(raw[[#This Row],[Date]],"dddd")),"")</f>
        <v/>
      </c>
      <c r="J524" s="27" t="str">
        <f>IFERROR(IF(raw[[#This Row],[Day]]="","",IF(OR(raw[[#This Row],[Day]]='Workload Calendar'!$E$4,raw[[#This Row],[Day]]='Workload Calendar'!$F$4),'Workload Calendar'!$H$4,'Workload Calendar'!$G$4)),"")</f>
        <v/>
      </c>
      <c r="K524" s="27" t="str">
        <f>IFERROR(IF(raw[[#This Row],[Required hrs]]="","",raw[[#This Row],[Total day hrs]]-SUMIF(raw[Date],raw[[#This Row],[Date]],raw[Required hrs])),"")</f>
        <v/>
      </c>
      <c r="L524" s="26" t="str">
        <f>IFERROR(IF(raw[[#This Row],[Date]]="","","W"&amp;WEEKNUM(raw[[#This Row],[Date]],1)),"")</f>
        <v/>
      </c>
      <c r="M524" s="29" t="str">
        <f>IFERROR(IF(raw[[#This Row],[Date]]="","",VLOOKUP(MONTH(raw[[#This Row],[Date]]),Sheet1!B:C,2,0)),"")</f>
        <v/>
      </c>
      <c r="N524" s="82">
        <f>IF(raw[[#This Row],[Date]]="",0,1)</f>
        <v>0</v>
      </c>
    </row>
    <row r="525" spans="1:14" x14ac:dyDescent="0.3">
      <c r="A525" s="18"/>
      <c r="B525" s="19"/>
      <c r="C525" s="19"/>
      <c r="D525" s="19"/>
      <c r="E525" s="19"/>
      <c r="F525" s="20"/>
      <c r="G525" s="20"/>
      <c r="H525" s="27" t="str">
        <f>IFERROR(IF(OR(raw[[#This Row],[Ending Time]]="",raw[[#This Row],[Starting Time]]=""),"",IF((raw[[#This Row],[Ending Time]]-raw[[#This Row],[Starting Time]])*24&lt;0,24+(((raw[[#This Row],[Ending Time]]-raw[[#This Row],[Starting Time]])*24)),(raw[[#This Row],[Ending Time]]-raw[[#This Row],[Starting Time]])*24)),"")</f>
        <v/>
      </c>
      <c r="I525" s="25" t="str">
        <f>IFERROR(IF(raw[[#This Row],[Date]]="","",TEXT(raw[[#This Row],[Date]],"dddd")),"")</f>
        <v/>
      </c>
      <c r="J525" s="27" t="str">
        <f>IFERROR(IF(raw[[#This Row],[Day]]="","",IF(OR(raw[[#This Row],[Day]]='Workload Calendar'!$E$4,raw[[#This Row],[Day]]='Workload Calendar'!$F$4),'Workload Calendar'!$H$4,'Workload Calendar'!$G$4)),"")</f>
        <v/>
      </c>
      <c r="K525" s="27" t="str">
        <f>IFERROR(IF(raw[[#This Row],[Required hrs]]="","",raw[[#This Row],[Total day hrs]]-SUMIF(raw[Date],raw[[#This Row],[Date]],raw[Required hrs])),"")</f>
        <v/>
      </c>
      <c r="L525" s="26" t="str">
        <f>IFERROR(IF(raw[[#This Row],[Date]]="","","W"&amp;WEEKNUM(raw[[#This Row],[Date]],1)),"")</f>
        <v/>
      </c>
      <c r="M525" s="29" t="str">
        <f>IFERROR(IF(raw[[#This Row],[Date]]="","",VLOOKUP(MONTH(raw[[#This Row],[Date]]),Sheet1!B:C,2,0)),"")</f>
        <v/>
      </c>
      <c r="N525" s="82">
        <f>IF(raw[[#This Row],[Date]]="",0,1)</f>
        <v>0</v>
      </c>
    </row>
    <row r="526" spans="1:14" x14ac:dyDescent="0.3">
      <c r="A526" s="18"/>
      <c r="B526" s="19"/>
      <c r="C526" s="19"/>
      <c r="D526" s="19"/>
      <c r="E526" s="19"/>
      <c r="F526" s="20"/>
      <c r="G526" s="20"/>
      <c r="H526" s="27" t="str">
        <f>IFERROR(IF(OR(raw[[#This Row],[Ending Time]]="",raw[[#This Row],[Starting Time]]=""),"",IF((raw[[#This Row],[Ending Time]]-raw[[#This Row],[Starting Time]])*24&lt;0,24+(((raw[[#This Row],[Ending Time]]-raw[[#This Row],[Starting Time]])*24)),(raw[[#This Row],[Ending Time]]-raw[[#This Row],[Starting Time]])*24)),"")</f>
        <v/>
      </c>
      <c r="I526" s="25" t="str">
        <f>IFERROR(IF(raw[[#This Row],[Date]]="","",TEXT(raw[[#This Row],[Date]],"dddd")),"")</f>
        <v/>
      </c>
      <c r="J526" s="27" t="str">
        <f>IFERROR(IF(raw[[#This Row],[Day]]="","",IF(OR(raw[[#This Row],[Day]]='Workload Calendar'!$E$4,raw[[#This Row],[Day]]='Workload Calendar'!$F$4),'Workload Calendar'!$H$4,'Workload Calendar'!$G$4)),"")</f>
        <v/>
      </c>
      <c r="K526" s="27" t="str">
        <f>IFERROR(IF(raw[[#This Row],[Required hrs]]="","",raw[[#This Row],[Total day hrs]]-SUMIF(raw[Date],raw[[#This Row],[Date]],raw[Required hrs])),"")</f>
        <v/>
      </c>
      <c r="L526" s="26" t="str">
        <f>IFERROR(IF(raw[[#This Row],[Date]]="","","W"&amp;WEEKNUM(raw[[#This Row],[Date]],1)),"")</f>
        <v/>
      </c>
      <c r="M526" s="29" t="str">
        <f>IFERROR(IF(raw[[#This Row],[Date]]="","",VLOOKUP(MONTH(raw[[#This Row],[Date]]),Sheet1!B:C,2,0)),"")</f>
        <v/>
      </c>
      <c r="N526" s="82">
        <f>IF(raw[[#This Row],[Date]]="",0,1)</f>
        <v>0</v>
      </c>
    </row>
    <row r="527" spans="1:14" x14ac:dyDescent="0.3">
      <c r="A527" s="18"/>
      <c r="B527" s="19"/>
      <c r="C527" s="19"/>
      <c r="D527" s="19"/>
      <c r="E527" s="19"/>
      <c r="F527" s="20"/>
      <c r="G527" s="20"/>
      <c r="H527" s="27" t="str">
        <f>IFERROR(IF(OR(raw[[#This Row],[Ending Time]]="",raw[[#This Row],[Starting Time]]=""),"",IF((raw[[#This Row],[Ending Time]]-raw[[#This Row],[Starting Time]])*24&lt;0,24+(((raw[[#This Row],[Ending Time]]-raw[[#This Row],[Starting Time]])*24)),(raw[[#This Row],[Ending Time]]-raw[[#This Row],[Starting Time]])*24)),"")</f>
        <v/>
      </c>
      <c r="I527" s="25" t="str">
        <f>IFERROR(IF(raw[[#This Row],[Date]]="","",TEXT(raw[[#This Row],[Date]],"dddd")),"")</f>
        <v/>
      </c>
      <c r="J527" s="27" t="str">
        <f>IFERROR(IF(raw[[#This Row],[Day]]="","",IF(OR(raw[[#This Row],[Day]]='Workload Calendar'!$E$4,raw[[#This Row],[Day]]='Workload Calendar'!$F$4),'Workload Calendar'!$H$4,'Workload Calendar'!$G$4)),"")</f>
        <v/>
      </c>
      <c r="K527" s="27" t="str">
        <f>IFERROR(IF(raw[[#This Row],[Required hrs]]="","",raw[[#This Row],[Total day hrs]]-SUMIF(raw[Date],raw[[#This Row],[Date]],raw[Required hrs])),"")</f>
        <v/>
      </c>
      <c r="L527" s="26" t="str">
        <f>IFERROR(IF(raw[[#This Row],[Date]]="","","W"&amp;WEEKNUM(raw[[#This Row],[Date]],1)),"")</f>
        <v/>
      </c>
      <c r="M527" s="29" t="str">
        <f>IFERROR(IF(raw[[#This Row],[Date]]="","",VLOOKUP(MONTH(raw[[#This Row],[Date]]),Sheet1!B:C,2,0)),"")</f>
        <v/>
      </c>
      <c r="N527" s="82">
        <f>IF(raw[[#This Row],[Date]]="",0,1)</f>
        <v>0</v>
      </c>
    </row>
    <row r="528" spans="1:14" x14ac:dyDescent="0.3">
      <c r="A528" s="18"/>
      <c r="B528" s="19"/>
      <c r="C528" s="19"/>
      <c r="D528" s="19"/>
      <c r="E528" s="19"/>
      <c r="F528" s="20"/>
      <c r="G528" s="20"/>
      <c r="H528" s="27" t="str">
        <f>IFERROR(IF(OR(raw[[#This Row],[Ending Time]]="",raw[[#This Row],[Starting Time]]=""),"",IF((raw[[#This Row],[Ending Time]]-raw[[#This Row],[Starting Time]])*24&lt;0,24+(((raw[[#This Row],[Ending Time]]-raw[[#This Row],[Starting Time]])*24)),(raw[[#This Row],[Ending Time]]-raw[[#This Row],[Starting Time]])*24)),"")</f>
        <v/>
      </c>
      <c r="I528" s="25" t="str">
        <f>IFERROR(IF(raw[[#This Row],[Date]]="","",TEXT(raw[[#This Row],[Date]],"dddd")),"")</f>
        <v/>
      </c>
      <c r="J528" s="27" t="str">
        <f>IFERROR(IF(raw[[#This Row],[Day]]="","",IF(OR(raw[[#This Row],[Day]]='Workload Calendar'!$E$4,raw[[#This Row],[Day]]='Workload Calendar'!$F$4),'Workload Calendar'!$H$4,'Workload Calendar'!$G$4)),"")</f>
        <v/>
      </c>
      <c r="K528" s="27" t="str">
        <f>IFERROR(IF(raw[[#This Row],[Required hrs]]="","",raw[[#This Row],[Total day hrs]]-SUMIF(raw[Date],raw[[#This Row],[Date]],raw[Required hrs])),"")</f>
        <v/>
      </c>
      <c r="L528" s="26" t="str">
        <f>IFERROR(IF(raw[[#This Row],[Date]]="","","W"&amp;WEEKNUM(raw[[#This Row],[Date]],1)),"")</f>
        <v/>
      </c>
      <c r="M528" s="29" t="str">
        <f>IFERROR(IF(raw[[#This Row],[Date]]="","",VLOOKUP(MONTH(raw[[#This Row],[Date]]),Sheet1!B:C,2,0)),"")</f>
        <v/>
      </c>
      <c r="N528" s="82">
        <f>IF(raw[[#This Row],[Date]]="",0,1)</f>
        <v>0</v>
      </c>
    </row>
    <row r="529" spans="1:14" x14ac:dyDescent="0.3">
      <c r="A529" s="18"/>
      <c r="B529" s="19"/>
      <c r="C529" s="19"/>
      <c r="D529" s="19"/>
      <c r="E529" s="19"/>
      <c r="F529" s="20"/>
      <c r="G529" s="20"/>
      <c r="H529" s="27" t="str">
        <f>IFERROR(IF(OR(raw[[#This Row],[Ending Time]]="",raw[[#This Row],[Starting Time]]=""),"",IF((raw[[#This Row],[Ending Time]]-raw[[#This Row],[Starting Time]])*24&lt;0,24+(((raw[[#This Row],[Ending Time]]-raw[[#This Row],[Starting Time]])*24)),(raw[[#This Row],[Ending Time]]-raw[[#This Row],[Starting Time]])*24)),"")</f>
        <v/>
      </c>
      <c r="I529" s="25" t="str">
        <f>IFERROR(IF(raw[[#This Row],[Date]]="","",TEXT(raw[[#This Row],[Date]],"dddd")),"")</f>
        <v/>
      </c>
      <c r="J529" s="27" t="str">
        <f>IFERROR(IF(raw[[#This Row],[Day]]="","",IF(OR(raw[[#This Row],[Day]]='Workload Calendar'!$E$4,raw[[#This Row],[Day]]='Workload Calendar'!$F$4),'Workload Calendar'!$H$4,'Workload Calendar'!$G$4)),"")</f>
        <v/>
      </c>
      <c r="K529" s="27" t="str">
        <f>IFERROR(IF(raw[[#This Row],[Required hrs]]="","",raw[[#This Row],[Total day hrs]]-SUMIF(raw[Date],raw[[#This Row],[Date]],raw[Required hrs])),"")</f>
        <v/>
      </c>
      <c r="L529" s="26" t="str">
        <f>IFERROR(IF(raw[[#This Row],[Date]]="","","W"&amp;WEEKNUM(raw[[#This Row],[Date]],1)),"")</f>
        <v/>
      </c>
      <c r="M529" s="29" t="str">
        <f>IFERROR(IF(raw[[#This Row],[Date]]="","",VLOOKUP(MONTH(raw[[#This Row],[Date]]),Sheet1!B:C,2,0)),"")</f>
        <v/>
      </c>
      <c r="N529" s="82">
        <f>IF(raw[[#This Row],[Date]]="",0,1)</f>
        <v>0</v>
      </c>
    </row>
    <row r="530" spans="1:14" x14ac:dyDescent="0.3">
      <c r="A530" s="18"/>
      <c r="B530" s="19"/>
      <c r="C530" s="19"/>
      <c r="D530" s="19"/>
      <c r="E530" s="19"/>
      <c r="F530" s="20"/>
      <c r="G530" s="20"/>
      <c r="H530" s="27" t="str">
        <f>IFERROR(IF(OR(raw[[#This Row],[Ending Time]]="",raw[[#This Row],[Starting Time]]=""),"",IF((raw[[#This Row],[Ending Time]]-raw[[#This Row],[Starting Time]])*24&lt;0,24+(((raw[[#This Row],[Ending Time]]-raw[[#This Row],[Starting Time]])*24)),(raw[[#This Row],[Ending Time]]-raw[[#This Row],[Starting Time]])*24)),"")</f>
        <v/>
      </c>
      <c r="I530" s="25" t="str">
        <f>IFERROR(IF(raw[[#This Row],[Date]]="","",TEXT(raw[[#This Row],[Date]],"dddd")),"")</f>
        <v/>
      </c>
      <c r="J530" s="27" t="str">
        <f>IFERROR(IF(raw[[#This Row],[Day]]="","",IF(OR(raw[[#This Row],[Day]]='Workload Calendar'!$E$4,raw[[#This Row],[Day]]='Workload Calendar'!$F$4),'Workload Calendar'!$H$4,'Workload Calendar'!$G$4)),"")</f>
        <v/>
      </c>
      <c r="K530" s="27" t="str">
        <f>IFERROR(IF(raw[[#This Row],[Required hrs]]="","",raw[[#This Row],[Total day hrs]]-SUMIF(raw[Date],raw[[#This Row],[Date]],raw[Required hrs])),"")</f>
        <v/>
      </c>
      <c r="L530" s="26" t="str">
        <f>IFERROR(IF(raw[[#This Row],[Date]]="","","W"&amp;WEEKNUM(raw[[#This Row],[Date]],1)),"")</f>
        <v/>
      </c>
      <c r="M530" s="29" t="str">
        <f>IFERROR(IF(raw[[#This Row],[Date]]="","",VLOOKUP(MONTH(raw[[#This Row],[Date]]),Sheet1!B:C,2,0)),"")</f>
        <v/>
      </c>
      <c r="N530" s="82">
        <f>IF(raw[[#This Row],[Date]]="",0,1)</f>
        <v>0</v>
      </c>
    </row>
    <row r="531" spans="1:14" x14ac:dyDescent="0.3">
      <c r="A531" s="18"/>
      <c r="B531" s="19"/>
      <c r="C531" s="19"/>
      <c r="D531" s="19"/>
      <c r="E531" s="19"/>
      <c r="F531" s="20"/>
      <c r="G531" s="20"/>
      <c r="H531" s="27" t="str">
        <f>IFERROR(IF(OR(raw[[#This Row],[Ending Time]]="",raw[[#This Row],[Starting Time]]=""),"",IF((raw[[#This Row],[Ending Time]]-raw[[#This Row],[Starting Time]])*24&lt;0,24+(((raw[[#This Row],[Ending Time]]-raw[[#This Row],[Starting Time]])*24)),(raw[[#This Row],[Ending Time]]-raw[[#This Row],[Starting Time]])*24)),"")</f>
        <v/>
      </c>
      <c r="I531" s="25" t="str">
        <f>IFERROR(IF(raw[[#This Row],[Date]]="","",TEXT(raw[[#This Row],[Date]],"dddd")),"")</f>
        <v/>
      </c>
      <c r="J531" s="27" t="str">
        <f>IFERROR(IF(raw[[#This Row],[Day]]="","",IF(OR(raw[[#This Row],[Day]]='Workload Calendar'!$E$4,raw[[#This Row],[Day]]='Workload Calendar'!$F$4),'Workload Calendar'!$H$4,'Workload Calendar'!$G$4)),"")</f>
        <v/>
      </c>
      <c r="K531" s="27" t="str">
        <f>IFERROR(IF(raw[[#This Row],[Required hrs]]="","",raw[[#This Row],[Total day hrs]]-SUMIF(raw[Date],raw[[#This Row],[Date]],raw[Required hrs])),"")</f>
        <v/>
      </c>
      <c r="L531" s="26" t="str">
        <f>IFERROR(IF(raw[[#This Row],[Date]]="","","W"&amp;WEEKNUM(raw[[#This Row],[Date]],1)),"")</f>
        <v/>
      </c>
      <c r="M531" s="29" t="str">
        <f>IFERROR(IF(raw[[#This Row],[Date]]="","",VLOOKUP(MONTH(raw[[#This Row],[Date]]),Sheet1!B:C,2,0)),"")</f>
        <v/>
      </c>
      <c r="N531" s="82">
        <f>IF(raw[[#This Row],[Date]]="",0,1)</f>
        <v>0</v>
      </c>
    </row>
    <row r="532" spans="1:14" x14ac:dyDescent="0.3">
      <c r="A532" s="18"/>
      <c r="B532" s="19"/>
      <c r="C532" s="19"/>
      <c r="D532" s="19"/>
      <c r="E532" s="19"/>
      <c r="F532" s="20"/>
      <c r="G532" s="20"/>
      <c r="H532" s="27" t="str">
        <f>IFERROR(IF(OR(raw[[#This Row],[Ending Time]]="",raw[[#This Row],[Starting Time]]=""),"",IF((raw[[#This Row],[Ending Time]]-raw[[#This Row],[Starting Time]])*24&lt;0,24+(((raw[[#This Row],[Ending Time]]-raw[[#This Row],[Starting Time]])*24)),(raw[[#This Row],[Ending Time]]-raw[[#This Row],[Starting Time]])*24)),"")</f>
        <v/>
      </c>
      <c r="I532" s="25" t="str">
        <f>IFERROR(IF(raw[[#This Row],[Date]]="","",TEXT(raw[[#This Row],[Date]],"dddd")),"")</f>
        <v/>
      </c>
      <c r="J532" s="27" t="str">
        <f>IFERROR(IF(raw[[#This Row],[Day]]="","",IF(OR(raw[[#This Row],[Day]]='Workload Calendar'!$E$4,raw[[#This Row],[Day]]='Workload Calendar'!$F$4),'Workload Calendar'!$H$4,'Workload Calendar'!$G$4)),"")</f>
        <v/>
      </c>
      <c r="K532" s="27" t="str">
        <f>IFERROR(IF(raw[[#This Row],[Required hrs]]="","",raw[[#This Row],[Total day hrs]]-SUMIF(raw[Date],raw[[#This Row],[Date]],raw[Required hrs])),"")</f>
        <v/>
      </c>
      <c r="L532" s="26" t="str">
        <f>IFERROR(IF(raw[[#This Row],[Date]]="","","W"&amp;WEEKNUM(raw[[#This Row],[Date]],1)),"")</f>
        <v/>
      </c>
      <c r="M532" s="29" t="str">
        <f>IFERROR(IF(raw[[#This Row],[Date]]="","",VLOOKUP(MONTH(raw[[#This Row],[Date]]),Sheet1!B:C,2,0)),"")</f>
        <v/>
      </c>
      <c r="N532" s="82">
        <f>IF(raw[[#This Row],[Date]]="",0,1)</f>
        <v>0</v>
      </c>
    </row>
    <row r="533" spans="1:14" x14ac:dyDescent="0.3">
      <c r="A533" s="18"/>
      <c r="B533" s="19"/>
      <c r="C533" s="19"/>
      <c r="D533" s="19"/>
      <c r="E533" s="19"/>
      <c r="F533" s="20"/>
      <c r="G533" s="20"/>
      <c r="H533" s="27" t="str">
        <f>IFERROR(IF(OR(raw[[#This Row],[Ending Time]]="",raw[[#This Row],[Starting Time]]=""),"",IF((raw[[#This Row],[Ending Time]]-raw[[#This Row],[Starting Time]])*24&lt;0,24+(((raw[[#This Row],[Ending Time]]-raw[[#This Row],[Starting Time]])*24)),(raw[[#This Row],[Ending Time]]-raw[[#This Row],[Starting Time]])*24)),"")</f>
        <v/>
      </c>
      <c r="I533" s="25" t="str">
        <f>IFERROR(IF(raw[[#This Row],[Date]]="","",TEXT(raw[[#This Row],[Date]],"dddd")),"")</f>
        <v/>
      </c>
      <c r="J533" s="27" t="str">
        <f>IFERROR(IF(raw[[#This Row],[Day]]="","",IF(OR(raw[[#This Row],[Day]]='Workload Calendar'!$E$4,raw[[#This Row],[Day]]='Workload Calendar'!$F$4),'Workload Calendar'!$H$4,'Workload Calendar'!$G$4)),"")</f>
        <v/>
      </c>
      <c r="K533" s="27" t="str">
        <f>IFERROR(IF(raw[[#This Row],[Required hrs]]="","",raw[[#This Row],[Total day hrs]]-SUMIF(raw[Date],raw[[#This Row],[Date]],raw[Required hrs])),"")</f>
        <v/>
      </c>
      <c r="L533" s="26" t="str">
        <f>IFERROR(IF(raw[[#This Row],[Date]]="","","W"&amp;WEEKNUM(raw[[#This Row],[Date]],1)),"")</f>
        <v/>
      </c>
      <c r="M533" s="29" t="str">
        <f>IFERROR(IF(raw[[#This Row],[Date]]="","",VLOOKUP(MONTH(raw[[#This Row],[Date]]),Sheet1!B:C,2,0)),"")</f>
        <v/>
      </c>
      <c r="N533" s="82">
        <f>IF(raw[[#This Row],[Date]]="",0,1)</f>
        <v>0</v>
      </c>
    </row>
    <row r="534" spans="1:14" x14ac:dyDescent="0.3">
      <c r="A534" s="18"/>
      <c r="B534" s="19"/>
      <c r="C534" s="19"/>
      <c r="D534" s="19"/>
      <c r="E534" s="19"/>
      <c r="F534" s="20"/>
      <c r="G534" s="20"/>
      <c r="H534" s="27" t="str">
        <f>IFERROR(IF(OR(raw[[#This Row],[Ending Time]]="",raw[[#This Row],[Starting Time]]=""),"",IF((raw[[#This Row],[Ending Time]]-raw[[#This Row],[Starting Time]])*24&lt;0,24+(((raw[[#This Row],[Ending Time]]-raw[[#This Row],[Starting Time]])*24)),(raw[[#This Row],[Ending Time]]-raw[[#This Row],[Starting Time]])*24)),"")</f>
        <v/>
      </c>
      <c r="I534" s="25" t="str">
        <f>IFERROR(IF(raw[[#This Row],[Date]]="","",TEXT(raw[[#This Row],[Date]],"dddd")),"")</f>
        <v/>
      </c>
      <c r="J534" s="27" t="str">
        <f>IFERROR(IF(raw[[#This Row],[Day]]="","",IF(OR(raw[[#This Row],[Day]]='Workload Calendar'!$E$4,raw[[#This Row],[Day]]='Workload Calendar'!$F$4),'Workload Calendar'!$H$4,'Workload Calendar'!$G$4)),"")</f>
        <v/>
      </c>
      <c r="K534" s="27" t="str">
        <f>IFERROR(IF(raw[[#This Row],[Required hrs]]="","",raw[[#This Row],[Total day hrs]]-SUMIF(raw[Date],raw[[#This Row],[Date]],raw[Required hrs])),"")</f>
        <v/>
      </c>
      <c r="L534" s="26" t="str">
        <f>IFERROR(IF(raw[[#This Row],[Date]]="","","W"&amp;WEEKNUM(raw[[#This Row],[Date]],1)),"")</f>
        <v/>
      </c>
      <c r="M534" s="29" t="str">
        <f>IFERROR(IF(raw[[#This Row],[Date]]="","",VLOOKUP(MONTH(raw[[#This Row],[Date]]),Sheet1!B:C,2,0)),"")</f>
        <v/>
      </c>
      <c r="N534" s="82">
        <f>IF(raw[[#This Row],[Date]]="",0,1)</f>
        <v>0</v>
      </c>
    </row>
    <row r="535" spans="1:14" x14ac:dyDescent="0.3">
      <c r="A535" s="18"/>
      <c r="B535" s="19"/>
      <c r="C535" s="19"/>
      <c r="D535" s="19"/>
      <c r="E535" s="19"/>
      <c r="F535" s="20"/>
      <c r="G535" s="20"/>
      <c r="H535" s="27" t="str">
        <f>IFERROR(IF(OR(raw[[#This Row],[Ending Time]]="",raw[[#This Row],[Starting Time]]=""),"",IF((raw[[#This Row],[Ending Time]]-raw[[#This Row],[Starting Time]])*24&lt;0,24+(((raw[[#This Row],[Ending Time]]-raw[[#This Row],[Starting Time]])*24)),(raw[[#This Row],[Ending Time]]-raw[[#This Row],[Starting Time]])*24)),"")</f>
        <v/>
      </c>
      <c r="I535" s="25" t="str">
        <f>IFERROR(IF(raw[[#This Row],[Date]]="","",TEXT(raw[[#This Row],[Date]],"dddd")),"")</f>
        <v/>
      </c>
      <c r="J535" s="27" t="str">
        <f>IFERROR(IF(raw[[#This Row],[Day]]="","",IF(OR(raw[[#This Row],[Day]]='Workload Calendar'!$E$4,raw[[#This Row],[Day]]='Workload Calendar'!$F$4),'Workload Calendar'!$H$4,'Workload Calendar'!$G$4)),"")</f>
        <v/>
      </c>
      <c r="K535" s="27" t="str">
        <f>IFERROR(IF(raw[[#This Row],[Required hrs]]="","",raw[[#This Row],[Total day hrs]]-SUMIF(raw[Date],raw[[#This Row],[Date]],raw[Required hrs])),"")</f>
        <v/>
      </c>
      <c r="L535" s="26" t="str">
        <f>IFERROR(IF(raw[[#This Row],[Date]]="","","W"&amp;WEEKNUM(raw[[#This Row],[Date]],1)),"")</f>
        <v/>
      </c>
      <c r="M535" s="29" t="str">
        <f>IFERROR(IF(raw[[#This Row],[Date]]="","",VLOOKUP(MONTH(raw[[#This Row],[Date]]),Sheet1!B:C,2,0)),"")</f>
        <v/>
      </c>
      <c r="N535" s="82">
        <f>IF(raw[[#This Row],[Date]]="",0,1)</f>
        <v>0</v>
      </c>
    </row>
    <row r="536" spans="1:14" x14ac:dyDescent="0.3">
      <c r="A536" s="18"/>
      <c r="B536" s="19"/>
      <c r="C536" s="19"/>
      <c r="D536" s="19"/>
      <c r="E536" s="19"/>
      <c r="F536" s="20"/>
      <c r="G536" s="20"/>
      <c r="H536" s="27" t="str">
        <f>IFERROR(IF(OR(raw[[#This Row],[Ending Time]]="",raw[[#This Row],[Starting Time]]=""),"",IF((raw[[#This Row],[Ending Time]]-raw[[#This Row],[Starting Time]])*24&lt;0,24+(((raw[[#This Row],[Ending Time]]-raw[[#This Row],[Starting Time]])*24)),(raw[[#This Row],[Ending Time]]-raw[[#This Row],[Starting Time]])*24)),"")</f>
        <v/>
      </c>
      <c r="I536" s="25" t="str">
        <f>IFERROR(IF(raw[[#This Row],[Date]]="","",TEXT(raw[[#This Row],[Date]],"dddd")),"")</f>
        <v/>
      </c>
      <c r="J536" s="27" t="str">
        <f>IFERROR(IF(raw[[#This Row],[Day]]="","",IF(OR(raw[[#This Row],[Day]]='Workload Calendar'!$E$4,raw[[#This Row],[Day]]='Workload Calendar'!$F$4),'Workload Calendar'!$H$4,'Workload Calendar'!$G$4)),"")</f>
        <v/>
      </c>
      <c r="K536" s="27" t="str">
        <f>IFERROR(IF(raw[[#This Row],[Required hrs]]="","",raw[[#This Row],[Total day hrs]]-SUMIF(raw[Date],raw[[#This Row],[Date]],raw[Required hrs])),"")</f>
        <v/>
      </c>
      <c r="L536" s="26" t="str">
        <f>IFERROR(IF(raw[[#This Row],[Date]]="","","W"&amp;WEEKNUM(raw[[#This Row],[Date]],1)),"")</f>
        <v/>
      </c>
      <c r="M536" s="29" t="str">
        <f>IFERROR(IF(raw[[#This Row],[Date]]="","",VLOOKUP(MONTH(raw[[#This Row],[Date]]),Sheet1!B:C,2,0)),"")</f>
        <v/>
      </c>
      <c r="N536" s="82">
        <f>IF(raw[[#This Row],[Date]]="",0,1)</f>
        <v>0</v>
      </c>
    </row>
    <row r="537" spans="1:14" x14ac:dyDescent="0.3">
      <c r="A537" s="18"/>
      <c r="B537" s="19"/>
      <c r="C537" s="19"/>
      <c r="D537" s="19"/>
      <c r="E537" s="19"/>
      <c r="F537" s="20"/>
      <c r="G537" s="20"/>
      <c r="H537" s="27" t="str">
        <f>IFERROR(IF(OR(raw[[#This Row],[Ending Time]]="",raw[[#This Row],[Starting Time]]=""),"",IF((raw[[#This Row],[Ending Time]]-raw[[#This Row],[Starting Time]])*24&lt;0,24+(((raw[[#This Row],[Ending Time]]-raw[[#This Row],[Starting Time]])*24)),(raw[[#This Row],[Ending Time]]-raw[[#This Row],[Starting Time]])*24)),"")</f>
        <v/>
      </c>
      <c r="I537" s="25" t="str">
        <f>IFERROR(IF(raw[[#This Row],[Date]]="","",TEXT(raw[[#This Row],[Date]],"dddd")),"")</f>
        <v/>
      </c>
      <c r="J537" s="27" t="str">
        <f>IFERROR(IF(raw[[#This Row],[Day]]="","",IF(OR(raw[[#This Row],[Day]]='Workload Calendar'!$E$4,raw[[#This Row],[Day]]='Workload Calendar'!$F$4),'Workload Calendar'!$H$4,'Workload Calendar'!$G$4)),"")</f>
        <v/>
      </c>
      <c r="K537" s="27" t="str">
        <f>IFERROR(IF(raw[[#This Row],[Required hrs]]="","",raw[[#This Row],[Total day hrs]]-SUMIF(raw[Date],raw[[#This Row],[Date]],raw[Required hrs])),"")</f>
        <v/>
      </c>
      <c r="L537" s="26" t="str">
        <f>IFERROR(IF(raw[[#This Row],[Date]]="","","W"&amp;WEEKNUM(raw[[#This Row],[Date]],1)),"")</f>
        <v/>
      </c>
      <c r="M537" s="29" t="str">
        <f>IFERROR(IF(raw[[#This Row],[Date]]="","",VLOOKUP(MONTH(raw[[#This Row],[Date]]),Sheet1!B:C,2,0)),"")</f>
        <v/>
      </c>
      <c r="N537" s="82">
        <f>IF(raw[[#This Row],[Date]]="",0,1)</f>
        <v>0</v>
      </c>
    </row>
    <row r="538" spans="1:14" x14ac:dyDescent="0.3">
      <c r="A538" s="18"/>
      <c r="B538" s="19"/>
      <c r="C538" s="19"/>
      <c r="D538" s="19"/>
      <c r="E538" s="19"/>
      <c r="F538" s="20"/>
      <c r="G538" s="20"/>
      <c r="H538" s="27" t="str">
        <f>IFERROR(IF(OR(raw[[#This Row],[Ending Time]]="",raw[[#This Row],[Starting Time]]=""),"",IF((raw[[#This Row],[Ending Time]]-raw[[#This Row],[Starting Time]])*24&lt;0,24+(((raw[[#This Row],[Ending Time]]-raw[[#This Row],[Starting Time]])*24)),(raw[[#This Row],[Ending Time]]-raw[[#This Row],[Starting Time]])*24)),"")</f>
        <v/>
      </c>
      <c r="I538" s="25" t="str">
        <f>IFERROR(IF(raw[[#This Row],[Date]]="","",TEXT(raw[[#This Row],[Date]],"dddd")),"")</f>
        <v/>
      </c>
      <c r="J538" s="27" t="str">
        <f>IFERROR(IF(raw[[#This Row],[Day]]="","",IF(OR(raw[[#This Row],[Day]]='Workload Calendar'!$E$4,raw[[#This Row],[Day]]='Workload Calendar'!$F$4),'Workload Calendar'!$H$4,'Workload Calendar'!$G$4)),"")</f>
        <v/>
      </c>
      <c r="K538" s="27" t="str">
        <f>IFERROR(IF(raw[[#This Row],[Required hrs]]="","",raw[[#This Row],[Total day hrs]]-SUMIF(raw[Date],raw[[#This Row],[Date]],raw[Required hrs])),"")</f>
        <v/>
      </c>
      <c r="L538" s="26" t="str">
        <f>IFERROR(IF(raw[[#This Row],[Date]]="","","W"&amp;WEEKNUM(raw[[#This Row],[Date]],1)),"")</f>
        <v/>
      </c>
      <c r="M538" s="29" t="str">
        <f>IFERROR(IF(raw[[#This Row],[Date]]="","",VLOOKUP(MONTH(raw[[#This Row],[Date]]),Sheet1!B:C,2,0)),"")</f>
        <v/>
      </c>
      <c r="N538" s="82">
        <f>IF(raw[[#This Row],[Date]]="",0,1)</f>
        <v>0</v>
      </c>
    </row>
    <row r="539" spans="1:14" x14ac:dyDescent="0.3">
      <c r="A539" s="18"/>
      <c r="B539" s="19"/>
      <c r="C539" s="19"/>
      <c r="D539" s="19"/>
      <c r="E539" s="19"/>
      <c r="F539" s="20"/>
      <c r="G539" s="20"/>
      <c r="H539" s="27" t="str">
        <f>IFERROR(IF(OR(raw[[#This Row],[Ending Time]]="",raw[[#This Row],[Starting Time]]=""),"",IF((raw[[#This Row],[Ending Time]]-raw[[#This Row],[Starting Time]])*24&lt;0,24+(((raw[[#This Row],[Ending Time]]-raw[[#This Row],[Starting Time]])*24)),(raw[[#This Row],[Ending Time]]-raw[[#This Row],[Starting Time]])*24)),"")</f>
        <v/>
      </c>
      <c r="I539" s="25" t="str">
        <f>IFERROR(IF(raw[[#This Row],[Date]]="","",TEXT(raw[[#This Row],[Date]],"dddd")),"")</f>
        <v/>
      </c>
      <c r="J539" s="27" t="str">
        <f>IFERROR(IF(raw[[#This Row],[Day]]="","",IF(OR(raw[[#This Row],[Day]]='Workload Calendar'!$E$4,raw[[#This Row],[Day]]='Workload Calendar'!$F$4),'Workload Calendar'!$H$4,'Workload Calendar'!$G$4)),"")</f>
        <v/>
      </c>
      <c r="K539" s="27" t="str">
        <f>IFERROR(IF(raw[[#This Row],[Required hrs]]="","",raw[[#This Row],[Total day hrs]]-SUMIF(raw[Date],raw[[#This Row],[Date]],raw[Required hrs])),"")</f>
        <v/>
      </c>
      <c r="L539" s="26" t="str">
        <f>IFERROR(IF(raw[[#This Row],[Date]]="","","W"&amp;WEEKNUM(raw[[#This Row],[Date]],1)),"")</f>
        <v/>
      </c>
      <c r="M539" s="29" t="str">
        <f>IFERROR(IF(raw[[#This Row],[Date]]="","",VLOOKUP(MONTH(raw[[#This Row],[Date]]),Sheet1!B:C,2,0)),"")</f>
        <v/>
      </c>
      <c r="N539" s="82">
        <f>IF(raw[[#This Row],[Date]]="",0,1)</f>
        <v>0</v>
      </c>
    </row>
    <row r="540" spans="1:14" x14ac:dyDescent="0.3">
      <c r="A540" s="18"/>
      <c r="B540" s="19"/>
      <c r="C540" s="19"/>
      <c r="D540" s="19"/>
      <c r="E540" s="19"/>
      <c r="F540" s="20"/>
      <c r="G540" s="20"/>
      <c r="H540" s="27" t="str">
        <f>IFERROR(IF(OR(raw[[#This Row],[Ending Time]]="",raw[[#This Row],[Starting Time]]=""),"",IF((raw[[#This Row],[Ending Time]]-raw[[#This Row],[Starting Time]])*24&lt;0,24+(((raw[[#This Row],[Ending Time]]-raw[[#This Row],[Starting Time]])*24)),(raw[[#This Row],[Ending Time]]-raw[[#This Row],[Starting Time]])*24)),"")</f>
        <v/>
      </c>
      <c r="I540" s="25" t="str">
        <f>IFERROR(IF(raw[[#This Row],[Date]]="","",TEXT(raw[[#This Row],[Date]],"dddd")),"")</f>
        <v/>
      </c>
      <c r="J540" s="27" t="str">
        <f>IFERROR(IF(raw[[#This Row],[Day]]="","",IF(OR(raw[[#This Row],[Day]]='Workload Calendar'!$E$4,raw[[#This Row],[Day]]='Workload Calendar'!$F$4),'Workload Calendar'!$H$4,'Workload Calendar'!$G$4)),"")</f>
        <v/>
      </c>
      <c r="K540" s="27" t="str">
        <f>IFERROR(IF(raw[[#This Row],[Required hrs]]="","",raw[[#This Row],[Total day hrs]]-SUMIF(raw[Date],raw[[#This Row],[Date]],raw[Required hrs])),"")</f>
        <v/>
      </c>
      <c r="L540" s="26" t="str">
        <f>IFERROR(IF(raw[[#This Row],[Date]]="","","W"&amp;WEEKNUM(raw[[#This Row],[Date]],1)),"")</f>
        <v/>
      </c>
      <c r="M540" s="29" t="str">
        <f>IFERROR(IF(raw[[#This Row],[Date]]="","",VLOOKUP(MONTH(raw[[#This Row],[Date]]),Sheet1!B:C,2,0)),"")</f>
        <v/>
      </c>
      <c r="N540" s="82">
        <f>IF(raw[[#This Row],[Date]]="",0,1)</f>
        <v>0</v>
      </c>
    </row>
    <row r="541" spans="1:14" x14ac:dyDescent="0.3">
      <c r="A541" s="18"/>
      <c r="B541" s="19"/>
      <c r="C541" s="19"/>
      <c r="D541" s="19"/>
      <c r="E541" s="19"/>
      <c r="F541" s="20"/>
      <c r="G541" s="20"/>
      <c r="H541" s="27" t="str">
        <f>IFERROR(IF(OR(raw[[#This Row],[Ending Time]]="",raw[[#This Row],[Starting Time]]=""),"",IF((raw[[#This Row],[Ending Time]]-raw[[#This Row],[Starting Time]])*24&lt;0,24+(((raw[[#This Row],[Ending Time]]-raw[[#This Row],[Starting Time]])*24)),(raw[[#This Row],[Ending Time]]-raw[[#This Row],[Starting Time]])*24)),"")</f>
        <v/>
      </c>
      <c r="I541" s="25" t="str">
        <f>IFERROR(IF(raw[[#This Row],[Date]]="","",TEXT(raw[[#This Row],[Date]],"dddd")),"")</f>
        <v/>
      </c>
      <c r="J541" s="27" t="str">
        <f>IFERROR(IF(raw[[#This Row],[Day]]="","",IF(OR(raw[[#This Row],[Day]]='Workload Calendar'!$E$4,raw[[#This Row],[Day]]='Workload Calendar'!$F$4),'Workload Calendar'!$H$4,'Workload Calendar'!$G$4)),"")</f>
        <v/>
      </c>
      <c r="K541" s="27" t="str">
        <f>IFERROR(IF(raw[[#This Row],[Required hrs]]="","",raw[[#This Row],[Total day hrs]]-SUMIF(raw[Date],raw[[#This Row],[Date]],raw[Required hrs])),"")</f>
        <v/>
      </c>
      <c r="L541" s="26" t="str">
        <f>IFERROR(IF(raw[[#This Row],[Date]]="","","W"&amp;WEEKNUM(raw[[#This Row],[Date]],1)),"")</f>
        <v/>
      </c>
      <c r="M541" s="29" t="str">
        <f>IFERROR(IF(raw[[#This Row],[Date]]="","",VLOOKUP(MONTH(raw[[#This Row],[Date]]),Sheet1!B:C,2,0)),"")</f>
        <v/>
      </c>
      <c r="N541" s="82">
        <f>IF(raw[[#This Row],[Date]]="",0,1)</f>
        <v>0</v>
      </c>
    </row>
    <row r="542" spans="1:14" x14ac:dyDescent="0.3">
      <c r="A542" s="18"/>
      <c r="B542" s="19"/>
      <c r="C542" s="19"/>
      <c r="D542" s="19"/>
      <c r="E542" s="19"/>
      <c r="F542" s="20"/>
      <c r="G542" s="20"/>
      <c r="H542" s="27" t="str">
        <f>IFERROR(IF(OR(raw[[#This Row],[Ending Time]]="",raw[[#This Row],[Starting Time]]=""),"",IF((raw[[#This Row],[Ending Time]]-raw[[#This Row],[Starting Time]])*24&lt;0,24+(((raw[[#This Row],[Ending Time]]-raw[[#This Row],[Starting Time]])*24)),(raw[[#This Row],[Ending Time]]-raw[[#This Row],[Starting Time]])*24)),"")</f>
        <v/>
      </c>
      <c r="I542" s="25" t="str">
        <f>IFERROR(IF(raw[[#This Row],[Date]]="","",TEXT(raw[[#This Row],[Date]],"dddd")),"")</f>
        <v/>
      </c>
      <c r="J542" s="27" t="str">
        <f>IFERROR(IF(raw[[#This Row],[Day]]="","",IF(OR(raw[[#This Row],[Day]]='Workload Calendar'!$E$4,raw[[#This Row],[Day]]='Workload Calendar'!$F$4),'Workload Calendar'!$H$4,'Workload Calendar'!$G$4)),"")</f>
        <v/>
      </c>
      <c r="K542" s="27" t="str">
        <f>IFERROR(IF(raw[[#This Row],[Required hrs]]="","",raw[[#This Row],[Total day hrs]]-SUMIF(raw[Date],raw[[#This Row],[Date]],raw[Required hrs])),"")</f>
        <v/>
      </c>
      <c r="L542" s="26" t="str">
        <f>IFERROR(IF(raw[[#This Row],[Date]]="","","W"&amp;WEEKNUM(raw[[#This Row],[Date]],1)),"")</f>
        <v/>
      </c>
      <c r="M542" s="29" t="str">
        <f>IFERROR(IF(raw[[#This Row],[Date]]="","",VLOOKUP(MONTH(raw[[#This Row],[Date]]),Sheet1!B:C,2,0)),"")</f>
        <v/>
      </c>
      <c r="N542" s="82">
        <f>IF(raw[[#This Row],[Date]]="",0,1)</f>
        <v>0</v>
      </c>
    </row>
    <row r="543" spans="1:14" x14ac:dyDescent="0.3">
      <c r="A543" s="18"/>
      <c r="B543" s="19"/>
      <c r="C543" s="19"/>
      <c r="D543" s="19"/>
      <c r="E543" s="19"/>
      <c r="F543" s="20"/>
      <c r="G543" s="20"/>
      <c r="H543" s="27" t="str">
        <f>IFERROR(IF(OR(raw[[#This Row],[Ending Time]]="",raw[[#This Row],[Starting Time]]=""),"",IF((raw[[#This Row],[Ending Time]]-raw[[#This Row],[Starting Time]])*24&lt;0,24+(((raw[[#This Row],[Ending Time]]-raw[[#This Row],[Starting Time]])*24)),(raw[[#This Row],[Ending Time]]-raw[[#This Row],[Starting Time]])*24)),"")</f>
        <v/>
      </c>
      <c r="I543" s="25" t="str">
        <f>IFERROR(IF(raw[[#This Row],[Date]]="","",TEXT(raw[[#This Row],[Date]],"dddd")),"")</f>
        <v/>
      </c>
      <c r="J543" s="27" t="str">
        <f>IFERROR(IF(raw[[#This Row],[Day]]="","",IF(OR(raw[[#This Row],[Day]]='Workload Calendar'!$E$4,raw[[#This Row],[Day]]='Workload Calendar'!$F$4),'Workload Calendar'!$H$4,'Workload Calendar'!$G$4)),"")</f>
        <v/>
      </c>
      <c r="K543" s="27" t="str">
        <f>IFERROR(IF(raw[[#This Row],[Required hrs]]="","",raw[[#This Row],[Total day hrs]]-SUMIF(raw[Date],raw[[#This Row],[Date]],raw[Required hrs])),"")</f>
        <v/>
      </c>
      <c r="L543" s="26" t="str">
        <f>IFERROR(IF(raw[[#This Row],[Date]]="","","W"&amp;WEEKNUM(raw[[#This Row],[Date]],1)),"")</f>
        <v/>
      </c>
      <c r="M543" s="29" t="str">
        <f>IFERROR(IF(raw[[#This Row],[Date]]="","",VLOOKUP(MONTH(raw[[#This Row],[Date]]),Sheet1!B:C,2,0)),"")</f>
        <v/>
      </c>
      <c r="N543" s="82">
        <f>IF(raw[[#This Row],[Date]]="",0,1)</f>
        <v>0</v>
      </c>
    </row>
    <row r="544" spans="1:14" x14ac:dyDescent="0.3">
      <c r="A544" s="18"/>
      <c r="B544" s="19"/>
      <c r="C544" s="19"/>
      <c r="D544" s="19"/>
      <c r="E544" s="19"/>
      <c r="F544" s="20"/>
      <c r="G544" s="20"/>
      <c r="H544" s="27" t="str">
        <f>IFERROR(IF(OR(raw[[#This Row],[Ending Time]]="",raw[[#This Row],[Starting Time]]=""),"",IF((raw[[#This Row],[Ending Time]]-raw[[#This Row],[Starting Time]])*24&lt;0,24+(((raw[[#This Row],[Ending Time]]-raw[[#This Row],[Starting Time]])*24)),(raw[[#This Row],[Ending Time]]-raw[[#This Row],[Starting Time]])*24)),"")</f>
        <v/>
      </c>
      <c r="I544" s="25" t="str">
        <f>IFERROR(IF(raw[[#This Row],[Date]]="","",TEXT(raw[[#This Row],[Date]],"dddd")),"")</f>
        <v/>
      </c>
      <c r="J544" s="27" t="str">
        <f>IFERROR(IF(raw[[#This Row],[Day]]="","",IF(OR(raw[[#This Row],[Day]]='Workload Calendar'!$E$4,raw[[#This Row],[Day]]='Workload Calendar'!$F$4),'Workload Calendar'!$H$4,'Workload Calendar'!$G$4)),"")</f>
        <v/>
      </c>
      <c r="K544" s="27" t="str">
        <f>IFERROR(IF(raw[[#This Row],[Required hrs]]="","",raw[[#This Row],[Total day hrs]]-SUMIF(raw[Date],raw[[#This Row],[Date]],raw[Required hrs])),"")</f>
        <v/>
      </c>
      <c r="L544" s="26" t="str">
        <f>IFERROR(IF(raw[[#This Row],[Date]]="","","W"&amp;WEEKNUM(raw[[#This Row],[Date]],1)),"")</f>
        <v/>
      </c>
      <c r="M544" s="29" t="str">
        <f>IFERROR(IF(raw[[#This Row],[Date]]="","",VLOOKUP(MONTH(raw[[#This Row],[Date]]),Sheet1!B:C,2,0)),"")</f>
        <v/>
      </c>
      <c r="N544" s="82">
        <f>IF(raw[[#This Row],[Date]]="",0,1)</f>
        <v>0</v>
      </c>
    </row>
    <row r="545" spans="1:14" x14ac:dyDescent="0.3">
      <c r="A545" s="18"/>
      <c r="B545" s="19"/>
      <c r="C545" s="19"/>
      <c r="D545" s="19"/>
      <c r="E545" s="19"/>
      <c r="F545" s="20"/>
      <c r="G545" s="20"/>
      <c r="H545" s="27" t="str">
        <f>IFERROR(IF(OR(raw[[#This Row],[Ending Time]]="",raw[[#This Row],[Starting Time]]=""),"",IF((raw[[#This Row],[Ending Time]]-raw[[#This Row],[Starting Time]])*24&lt;0,24+(((raw[[#This Row],[Ending Time]]-raw[[#This Row],[Starting Time]])*24)),(raw[[#This Row],[Ending Time]]-raw[[#This Row],[Starting Time]])*24)),"")</f>
        <v/>
      </c>
      <c r="I545" s="25" t="str">
        <f>IFERROR(IF(raw[[#This Row],[Date]]="","",TEXT(raw[[#This Row],[Date]],"dddd")),"")</f>
        <v/>
      </c>
      <c r="J545" s="27" t="str">
        <f>IFERROR(IF(raw[[#This Row],[Day]]="","",IF(OR(raw[[#This Row],[Day]]='Workload Calendar'!$E$4,raw[[#This Row],[Day]]='Workload Calendar'!$F$4),'Workload Calendar'!$H$4,'Workload Calendar'!$G$4)),"")</f>
        <v/>
      </c>
      <c r="K545" s="27" t="str">
        <f>IFERROR(IF(raw[[#This Row],[Required hrs]]="","",raw[[#This Row],[Total day hrs]]-SUMIF(raw[Date],raw[[#This Row],[Date]],raw[Required hrs])),"")</f>
        <v/>
      </c>
      <c r="L545" s="26" t="str">
        <f>IFERROR(IF(raw[[#This Row],[Date]]="","","W"&amp;WEEKNUM(raw[[#This Row],[Date]],1)),"")</f>
        <v/>
      </c>
      <c r="M545" s="29" t="str">
        <f>IFERROR(IF(raw[[#This Row],[Date]]="","",VLOOKUP(MONTH(raw[[#This Row],[Date]]),Sheet1!B:C,2,0)),"")</f>
        <v/>
      </c>
      <c r="N545" s="82">
        <f>IF(raw[[#This Row],[Date]]="",0,1)</f>
        <v>0</v>
      </c>
    </row>
    <row r="546" spans="1:14" x14ac:dyDescent="0.3">
      <c r="A546" s="18"/>
      <c r="B546" s="19"/>
      <c r="C546" s="19"/>
      <c r="D546" s="19"/>
      <c r="E546" s="19"/>
      <c r="F546" s="20"/>
      <c r="G546" s="20"/>
      <c r="H546" s="27" t="str">
        <f>IFERROR(IF(OR(raw[[#This Row],[Ending Time]]="",raw[[#This Row],[Starting Time]]=""),"",IF((raw[[#This Row],[Ending Time]]-raw[[#This Row],[Starting Time]])*24&lt;0,24+(((raw[[#This Row],[Ending Time]]-raw[[#This Row],[Starting Time]])*24)),(raw[[#This Row],[Ending Time]]-raw[[#This Row],[Starting Time]])*24)),"")</f>
        <v/>
      </c>
      <c r="I546" s="25" t="str">
        <f>IFERROR(IF(raw[[#This Row],[Date]]="","",TEXT(raw[[#This Row],[Date]],"dddd")),"")</f>
        <v/>
      </c>
      <c r="J546" s="27" t="str">
        <f>IFERROR(IF(raw[[#This Row],[Day]]="","",IF(OR(raw[[#This Row],[Day]]='Workload Calendar'!$E$4,raw[[#This Row],[Day]]='Workload Calendar'!$F$4),'Workload Calendar'!$H$4,'Workload Calendar'!$G$4)),"")</f>
        <v/>
      </c>
      <c r="K546" s="27" t="str">
        <f>IFERROR(IF(raw[[#This Row],[Required hrs]]="","",raw[[#This Row],[Total day hrs]]-SUMIF(raw[Date],raw[[#This Row],[Date]],raw[Required hrs])),"")</f>
        <v/>
      </c>
      <c r="L546" s="26" t="str">
        <f>IFERROR(IF(raw[[#This Row],[Date]]="","","W"&amp;WEEKNUM(raw[[#This Row],[Date]],1)),"")</f>
        <v/>
      </c>
      <c r="M546" s="29" t="str">
        <f>IFERROR(IF(raw[[#This Row],[Date]]="","",VLOOKUP(MONTH(raw[[#This Row],[Date]]),Sheet1!B:C,2,0)),"")</f>
        <v/>
      </c>
      <c r="N546" s="82">
        <f>IF(raw[[#This Row],[Date]]="",0,1)</f>
        <v>0</v>
      </c>
    </row>
    <row r="547" spans="1:14" x14ac:dyDescent="0.3">
      <c r="A547" s="18"/>
      <c r="B547" s="19"/>
      <c r="C547" s="19"/>
      <c r="D547" s="19"/>
      <c r="E547" s="19"/>
      <c r="F547" s="20"/>
      <c r="G547" s="20"/>
      <c r="H547" s="27" t="str">
        <f>IFERROR(IF(OR(raw[[#This Row],[Ending Time]]="",raw[[#This Row],[Starting Time]]=""),"",IF((raw[[#This Row],[Ending Time]]-raw[[#This Row],[Starting Time]])*24&lt;0,24+(((raw[[#This Row],[Ending Time]]-raw[[#This Row],[Starting Time]])*24)),(raw[[#This Row],[Ending Time]]-raw[[#This Row],[Starting Time]])*24)),"")</f>
        <v/>
      </c>
      <c r="I547" s="25" t="str">
        <f>IFERROR(IF(raw[[#This Row],[Date]]="","",TEXT(raw[[#This Row],[Date]],"dddd")),"")</f>
        <v/>
      </c>
      <c r="J547" s="27" t="str">
        <f>IFERROR(IF(raw[[#This Row],[Day]]="","",IF(OR(raw[[#This Row],[Day]]='Workload Calendar'!$E$4,raw[[#This Row],[Day]]='Workload Calendar'!$F$4),'Workload Calendar'!$H$4,'Workload Calendar'!$G$4)),"")</f>
        <v/>
      </c>
      <c r="K547" s="27" t="str">
        <f>IFERROR(IF(raw[[#This Row],[Required hrs]]="","",raw[[#This Row],[Total day hrs]]-SUMIF(raw[Date],raw[[#This Row],[Date]],raw[Required hrs])),"")</f>
        <v/>
      </c>
      <c r="L547" s="26" t="str">
        <f>IFERROR(IF(raw[[#This Row],[Date]]="","","W"&amp;WEEKNUM(raw[[#This Row],[Date]],1)),"")</f>
        <v/>
      </c>
      <c r="M547" s="29" t="str">
        <f>IFERROR(IF(raw[[#This Row],[Date]]="","",VLOOKUP(MONTH(raw[[#This Row],[Date]]),Sheet1!B:C,2,0)),"")</f>
        <v/>
      </c>
      <c r="N547" s="82">
        <f>IF(raw[[#This Row],[Date]]="",0,1)</f>
        <v>0</v>
      </c>
    </row>
    <row r="548" spans="1:14" x14ac:dyDescent="0.3">
      <c r="A548" s="18"/>
      <c r="B548" s="19"/>
      <c r="C548" s="19"/>
      <c r="D548" s="19"/>
      <c r="E548" s="19"/>
      <c r="F548" s="20"/>
      <c r="G548" s="20"/>
      <c r="H548" s="27" t="str">
        <f>IFERROR(IF(OR(raw[[#This Row],[Ending Time]]="",raw[[#This Row],[Starting Time]]=""),"",IF((raw[[#This Row],[Ending Time]]-raw[[#This Row],[Starting Time]])*24&lt;0,24+(((raw[[#This Row],[Ending Time]]-raw[[#This Row],[Starting Time]])*24)),(raw[[#This Row],[Ending Time]]-raw[[#This Row],[Starting Time]])*24)),"")</f>
        <v/>
      </c>
      <c r="I548" s="25" t="str">
        <f>IFERROR(IF(raw[[#This Row],[Date]]="","",TEXT(raw[[#This Row],[Date]],"dddd")),"")</f>
        <v/>
      </c>
      <c r="J548" s="27" t="str">
        <f>IFERROR(IF(raw[[#This Row],[Day]]="","",IF(OR(raw[[#This Row],[Day]]='Workload Calendar'!$E$4,raw[[#This Row],[Day]]='Workload Calendar'!$F$4),'Workload Calendar'!$H$4,'Workload Calendar'!$G$4)),"")</f>
        <v/>
      </c>
      <c r="K548" s="27" t="str">
        <f>IFERROR(IF(raw[[#This Row],[Required hrs]]="","",raw[[#This Row],[Total day hrs]]-SUMIF(raw[Date],raw[[#This Row],[Date]],raw[Required hrs])),"")</f>
        <v/>
      </c>
      <c r="L548" s="26" t="str">
        <f>IFERROR(IF(raw[[#This Row],[Date]]="","","W"&amp;WEEKNUM(raw[[#This Row],[Date]],1)),"")</f>
        <v/>
      </c>
      <c r="M548" s="29" t="str">
        <f>IFERROR(IF(raw[[#This Row],[Date]]="","",VLOOKUP(MONTH(raw[[#This Row],[Date]]),Sheet1!B:C,2,0)),"")</f>
        <v/>
      </c>
      <c r="N548" s="82">
        <f>IF(raw[[#This Row],[Date]]="",0,1)</f>
        <v>0</v>
      </c>
    </row>
    <row r="549" spans="1:14" x14ac:dyDescent="0.3">
      <c r="A549" s="18"/>
      <c r="B549" s="19"/>
      <c r="C549" s="19"/>
      <c r="D549" s="19"/>
      <c r="E549" s="19"/>
      <c r="F549" s="20"/>
      <c r="G549" s="20"/>
      <c r="H549" s="27" t="str">
        <f>IFERROR(IF(OR(raw[[#This Row],[Ending Time]]="",raw[[#This Row],[Starting Time]]=""),"",IF((raw[[#This Row],[Ending Time]]-raw[[#This Row],[Starting Time]])*24&lt;0,24+(((raw[[#This Row],[Ending Time]]-raw[[#This Row],[Starting Time]])*24)),(raw[[#This Row],[Ending Time]]-raw[[#This Row],[Starting Time]])*24)),"")</f>
        <v/>
      </c>
      <c r="I549" s="25" t="str">
        <f>IFERROR(IF(raw[[#This Row],[Date]]="","",TEXT(raw[[#This Row],[Date]],"dddd")),"")</f>
        <v/>
      </c>
      <c r="J549" s="27" t="str">
        <f>IFERROR(IF(raw[[#This Row],[Day]]="","",IF(OR(raw[[#This Row],[Day]]='Workload Calendar'!$E$4,raw[[#This Row],[Day]]='Workload Calendar'!$F$4),'Workload Calendar'!$H$4,'Workload Calendar'!$G$4)),"")</f>
        <v/>
      </c>
      <c r="K549" s="27" t="str">
        <f>IFERROR(IF(raw[[#This Row],[Required hrs]]="","",raw[[#This Row],[Total day hrs]]-SUMIF(raw[Date],raw[[#This Row],[Date]],raw[Required hrs])),"")</f>
        <v/>
      </c>
      <c r="L549" s="26" t="str">
        <f>IFERROR(IF(raw[[#This Row],[Date]]="","","W"&amp;WEEKNUM(raw[[#This Row],[Date]],1)),"")</f>
        <v/>
      </c>
      <c r="M549" s="29" t="str">
        <f>IFERROR(IF(raw[[#This Row],[Date]]="","",VLOOKUP(MONTH(raw[[#This Row],[Date]]),Sheet1!B:C,2,0)),"")</f>
        <v/>
      </c>
      <c r="N549" s="82">
        <f>IF(raw[[#This Row],[Date]]="",0,1)</f>
        <v>0</v>
      </c>
    </row>
    <row r="550" spans="1:14" x14ac:dyDescent="0.3">
      <c r="A550" s="18"/>
      <c r="B550" s="19"/>
      <c r="C550" s="19"/>
      <c r="D550" s="19"/>
      <c r="E550" s="19"/>
      <c r="F550" s="20"/>
      <c r="G550" s="20"/>
      <c r="H550" s="27" t="str">
        <f>IFERROR(IF(OR(raw[[#This Row],[Ending Time]]="",raw[[#This Row],[Starting Time]]=""),"",IF((raw[[#This Row],[Ending Time]]-raw[[#This Row],[Starting Time]])*24&lt;0,24+(((raw[[#This Row],[Ending Time]]-raw[[#This Row],[Starting Time]])*24)),(raw[[#This Row],[Ending Time]]-raw[[#This Row],[Starting Time]])*24)),"")</f>
        <v/>
      </c>
      <c r="I550" s="25" t="str">
        <f>IFERROR(IF(raw[[#This Row],[Date]]="","",TEXT(raw[[#This Row],[Date]],"dddd")),"")</f>
        <v/>
      </c>
      <c r="J550" s="27" t="str">
        <f>IFERROR(IF(raw[[#This Row],[Day]]="","",IF(OR(raw[[#This Row],[Day]]='Workload Calendar'!$E$4,raw[[#This Row],[Day]]='Workload Calendar'!$F$4),'Workload Calendar'!$H$4,'Workload Calendar'!$G$4)),"")</f>
        <v/>
      </c>
      <c r="K550" s="27" t="str">
        <f>IFERROR(IF(raw[[#This Row],[Required hrs]]="","",raw[[#This Row],[Total day hrs]]-SUMIF(raw[Date],raw[[#This Row],[Date]],raw[Required hrs])),"")</f>
        <v/>
      </c>
      <c r="L550" s="26" t="str">
        <f>IFERROR(IF(raw[[#This Row],[Date]]="","","W"&amp;WEEKNUM(raw[[#This Row],[Date]],1)),"")</f>
        <v/>
      </c>
      <c r="M550" s="29" t="str">
        <f>IFERROR(IF(raw[[#This Row],[Date]]="","",VLOOKUP(MONTH(raw[[#This Row],[Date]]),Sheet1!B:C,2,0)),"")</f>
        <v/>
      </c>
      <c r="N550" s="82">
        <f>IF(raw[[#This Row],[Date]]="",0,1)</f>
        <v>0</v>
      </c>
    </row>
    <row r="551" spans="1:14" x14ac:dyDescent="0.3">
      <c r="A551" s="18"/>
      <c r="B551" s="19"/>
      <c r="C551" s="19"/>
      <c r="D551" s="19"/>
      <c r="E551" s="19"/>
      <c r="F551" s="20"/>
      <c r="G551" s="20"/>
      <c r="H551" s="27" t="str">
        <f>IFERROR(IF(OR(raw[[#This Row],[Ending Time]]="",raw[[#This Row],[Starting Time]]=""),"",IF((raw[[#This Row],[Ending Time]]-raw[[#This Row],[Starting Time]])*24&lt;0,24+(((raw[[#This Row],[Ending Time]]-raw[[#This Row],[Starting Time]])*24)),(raw[[#This Row],[Ending Time]]-raw[[#This Row],[Starting Time]])*24)),"")</f>
        <v/>
      </c>
      <c r="I551" s="25" t="str">
        <f>IFERROR(IF(raw[[#This Row],[Date]]="","",TEXT(raw[[#This Row],[Date]],"dddd")),"")</f>
        <v/>
      </c>
      <c r="J551" s="27" t="str">
        <f>IFERROR(IF(raw[[#This Row],[Day]]="","",IF(OR(raw[[#This Row],[Day]]='Workload Calendar'!$E$4,raw[[#This Row],[Day]]='Workload Calendar'!$F$4),'Workload Calendar'!$H$4,'Workload Calendar'!$G$4)),"")</f>
        <v/>
      </c>
      <c r="K551" s="27" t="str">
        <f>IFERROR(IF(raw[[#This Row],[Required hrs]]="","",raw[[#This Row],[Total day hrs]]-SUMIF(raw[Date],raw[[#This Row],[Date]],raw[Required hrs])),"")</f>
        <v/>
      </c>
      <c r="L551" s="26" t="str">
        <f>IFERROR(IF(raw[[#This Row],[Date]]="","","W"&amp;WEEKNUM(raw[[#This Row],[Date]],1)),"")</f>
        <v/>
      </c>
      <c r="M551" s="29" t="str">
        <f>IFERROR(IF(raw[[#This Row],[Date]]="","",VLOOKUP(MONTH(raw[[#This Row],[Date]]),Sheet1!B:C,2,0)),"")</f>
        <v/>
      </c>
      <c r="N551" s="82">
        <f>IF(raw[[#This Row],[Date]]="",0,1)</f>
        <v>0</v>
      </c>
    </row>
    <row r="552" spans="1:14" x14ac:dyDescent="0.3">
      <c r="A552" s="18"/>
      <c r="B552" s="19"/>
      <c r="C552" s="19"/>
      <c r="D552" s="19"/>
      <c r="E552" s="19"/>
      <c r="F552" s="20"/>
      <c r="G552" s="20"/>
      <c r="H552" s="27" t="str">
        <f>IFERROR(IF(OR(raw[[#This Row],[Ending Time]]="",raw[[#This Row],[Starting Time]]=""),"",IF((raw[[#This Row],[Ending Time]]-raw[[#This Row],[Starting Time]])*24&lt;0,24+(((raw[[#This Row],[Ending Time]]-raw[[#This Row],[Starting Time]])*24)),(raw[[#This Row],[Ending Time]]-raw[[#This Row],[Starting Time]])*24)),"")</f>
        <v/>
      </c>
      <c r="I552" s="25" t="str">
        <f>IFERROR(IF(raw[[#This Row],[Date]]="","",TEXT(raw[[#This Row],[Date]],"dddd")),"")</f>
        <v/>
      </c>
      <c r="J552" s="27" t="str">
        <f>IFERROR(IF(raw[[#This Row],[Day]]="","",IF(OR(raw[[#This Row],[Day]]='Workload Calendar'!$E$4,raw[[#This Row],[Day]]='Workload Calendar'!$F$4),'Workload Calendar'!$H$4,'Workload Calendar'!$G$4)),"")</f>
        <v/>
      </c>
      <c r="K552" s="27" t="str">
        <f>IFERROR(IF(raw[[#This Row],[Required hrs]]="","",raw[[#This Row],[Total day hrs]]-SUMIF(raw[Date],raw[[#This Row],[Date]],raw[Required hrs])),"")</f>
        <v/>
      </c>
      <c r="L552" s="26" t="str">
        <f>IFERROR(IF(raw[[#This Row],[Date]]="","","W"&amp;WEEKNUM(raw[[#This Row],[Date]],1)),"")</f>
        <v/>
      </c>
      <c r="M552" s="29" t="str">
        <f>IFERROR(IF(raw[[#This Row],[Date]]="","",VLOOKUP(MONTH(raw[[#This Row],[Date]]),Sheet1!B:C,2,0)),"")</f>
        <v/>
      </c>
      <c r="N552" s="82">
        <f>IF(raw[[#This Row],[Date]]="",0,1)</f>
        <v>0</v>
      </c>
    </row>
    <row r="553" spans="1:14" x14ac:dyDescent="0.3">
      <c r="A553" s="18"/>
      <c r="B553" s="19"/>
      <c r="C553" s="19"/>
      <c r="D553" s="19"/>
      <c r="E553" s="19"/>
      <c r="F553" s="20"/>
      <c r="G553" s="20"/>
      <c r="H553" s="27" t="str">
        <f>IFERROR(IF(OR(raw[[#This Row],[Ending Time]]="",raw[[#This Row],[Starting Time]]=""),"",IF((raw[[#This Row],[Ending Time]]-raw[[#This Row],[Starting Time]])*24&lt;0,24+(((raw[[#This Row],[Ending Time]]-raw[[#This Row],[Starting Time]])*24)),(raw[[#This Row],[Ending Time]]-raw[[#This Row],[Starting Time]])*24)),"")</f>
        <v/>
      </c>
      <c r="I553" s="25" t="str">
        <f>IFERROR(IF(raw[[#This Row],[Date]]="","",TEXT(raw[[#This Row],[Date]],"dddd")),"")</f>
        <v/>
      </c>
      <c r="J553" s="27" t="str">
        <f>IFERROR(IF(raw[[#This Row],[Day]]="","",IF(OR(raw[[#This Row],[Day]]='Workload Calendar'!$E$4,raw[[#This Row],[Day]]='Workload Calendar'!$F$4),'Workload Calendar'!$H$4,'Workload Calendar'!$G$4)),"")</f>
        <v/>
      </c>
      <c r="K553" s="27" t="str">
        <f>IFERROR(IF(raw[[#This Row],[Required hrs]]="","",raw[[#This Row],[Total day hrs]]-SUMIF(raw[Date],raw[[#This Row],[Date]],raw[Required hrs])),"")</f>
        <v/>
      </c>
      <c r="L553" s="26" t="str">
        <f>IFERROR(IF(raw[[#This Row],[Date]]="","","W"&amp;WEEKNUM(raw[[#This Row],[Date]],1)),"")</f>
        <v/>
      </c>
      <c r="M553" s="29" t="str">
        <f>IFERROR(IF(raw[[#This Row],[Date]]="","",VLOOKUP(MONTH(raw[[#This Row],[Date]]),Sheet1!B:C,2,0)),"")</f>
        <v/>
      </c>
      <c r="N553" s="82">
        <f>IF(raw[[#This Row],[Date]]="",0,1)</f>
        <v>0</v>
      </c>
    </row>
    <row r="554" spans="1:14" x14ac:dyDescent="0.3">
      <c r="A554" s="18"/>
      <c r="B554" s="19"/>
      <c r="C554" s="19"/>
      <c r="D554" s="19"/>
      <c r="E554" s="19"/>
      <c r="F554" s="20"/>
      <c r="G554" s="20"/>
      <c r="H554" s="27" t="str">
        <f>IFERROR(IF(OR(raw[[#This Row],[Ending Time]]="",raw[[#This Row],[Starting Time]]=""),"",IF((raw[[#This Row],[Ending Time]]-raw[[#This Row],[Starting Time]])*24&lt;0,24+(((raw[[#This Row],[Ending Time]]-raw[[#This Row],[Starting Time]])*24)),(raw[[#This Row],[Ending Time]]-raw[[#This Row],[Starting Time]])*24)),"")</f>
        <v/>
      </c>
      <c r="I554" s="25" t="str">
        <f>IFERROR(IF(raw[[#This Row],[Date]]="","",TEXT(raw[[#This Row],[Date]],"dddd")),"")</f>
        <v/>
      </c>
      <c r="J554" s="27" t="str">
        <f>IFERROR(IF(raw[[#This Row],[Day]]="","",IF(OR(raw[[#This Row],[Day]]='Workload Calendar'!$E$4,raw[[#This Row],[Day]]='Workload Calendar'!$F$4),'Workload Calendar'!$H$4,'Workload Calendar'!$G$4)),"")</f>
        <v/>
      </c>
      <c r="K554" s="27" t="str">
        <f>IFERROR(IF(raw[[#This Row],[Required hrs]]="","",raw[[#This Row],[Total day hrs]]-SUMIF(raw[Date],raw[[#This Row],[Date]],raw[Required hrs])),"")</f>
        <v/>
      </c>
      <c r="L554" s="26" t="str">
        <f>IFERROR(IF(raw[[#This Row],[Date]]="","","W"&amp;WEEKNUM(raw[[#This Row],[Date]],1)),"")</f>
        <v/>
      </c>
      <c r="M554" s="29" t="str">
        <f>IFERROR(IF(raw[[#This Row],[Date]]="","",VLOOKUP(MONTH(raw[[#This Row],[Date]]),Sheet1!B:C,2,0)),"")</f>
        <v/>
      </c>
      <c r="N554" s="82">
        <f>IF(raw[[#This Row],[Date]]="",0,1)</f>
        <v>0</v>
      </c>
    </row>
    <row r="555" spans="1:14" x14ac:dyDescent="0.3">
      <c r="A555" s="18"/>
      <c r="B555" s="19"/>
      <c r="C555" s="19"/>
      <c r="D555" s="19"/>
      <c r="E555" s="19"/>
      <c r="F555" s="20"/>
      <c r="G555" s="20"/>
      <c r="H555" s="27" t="str">
        <f>IFERROR(IF(OR(raw[[#This Row],[Ending Time]]="",raw[[#This Row],[Starting Time]]=""),"",IF((raw[[#This Row],[Ending Time]]-raw[[#This Row],[Starting Time]])*24&lt;0,24+(((raw[[#This Row],[Ending Time]]-raw[[#This Row],[Starting Time]])*24)),(raw[[#This Row],[Ending Time]]-raw[[#This Row],[Starting Time]])*24)),"")</f>
        <v/>
      </c>
      <c r="I555" s="25" t="str">
        <f>IFERROR(IF(raw[[#This Row],[Date]]="","",TEXT(raw[[#This Row],[Date]],"dddd")),"")</f>
        <v/>
      </c>
      <c r="J555" s="27" t="str">
        <f>IFERROR(IF(raw[[#This Row],[Day]]="","",IF(OR(raw[[#This Row],[Day]]='Workload Calendar'!$E$4,raw[[#This Row],[Day]]='Workload Calendar'!$F$4),'Workload Calendar'!$H$4,'Workload Calendar'!$G$4)),"")</f>
        <v/>
      </c>
      <c r="K555" s="27" t="str">
        <f>IFERROR(IF(raw[[#This Row],[Required hrs]]="","",raw[[#This Row],[Total day hrs]]-SUMIF(raw[Date],raw[[#This Row],[Date]],raw[Required hrs])),"")</f>
        <v/>
      </c>
      <c r="L555" s="26" t="str">
        <f>IFERROR(IF(raw[[#This Row],[Date]]="","","W"&amp;WEEKNUM(raw[[#This Row],[Date]],1)),"")</f>
        <v/>
      </c>
      <c r="M555" s="29" t="str">
        <f>IFERROR(IF(raw[[#This Row],[Date]]="","",VLOOKUP(MONTH(raw[[#This Row],[Date]]),Sheet1!B:C,2,0)),"")</f>
        <v/>
      </c>
      <c r="N555" s="82">
        <f>IF(raw[[#This Row],[Date]]="",0,1)</f>
        <v>0</v>
      </c>
    </row>
    <row r="556" spans="1:14" x14ac:dyDescent="0.3">
      <c r="A556" s="18"/>
      <c r="B556" s="19"/>
      <c r="C556" s="19"/>
      <c r="D556" s="19"/>
      <c r="E556" s="19"/>
      <c r="F556" s="20"/>
      <c r="G556" s="20"/>
      <c r="H556" s="27" t="str">
        <f>IFERROR(IF(OR(raw[[#This Row],[Ending Time]]="",raw[[#This Row],[Starting Time]]=""),"",IF((raw[[#This Row],[Ending Time]]-raw[[#This Row],[Starting Time]])*24&lt;0,24+(((raw[[#This Row],[Ending Time]]-raw[[#This Row],[Starting Time]])*24)),(raw[[#This Row],[Ending Time]]-raw[[#This Row],[Starting Time]])*24)),"")</f>
        <v/>
      </c>
      <c r="I556" s="25" t="str">
        <f>IFERROR(IF(raw[[#This Row],[Date]]="","",TEXT(raw[[#This Row],[Date]],"dddd")),"")</f>
        <v/>
      </c>
      <c r="J556" s="27" t="str">
        <f>IFERROR(IF(raw[[#This Row],[Day]]="","",IF(OR(raw[[#This Row],[Day]]='Workload Calendar'!$E$4,raw[[#This Row],[Day]]='Workload Calendar'!$F$4),'Workload Calendar'!$H$4,'Workload Calendar'!$G$4)),"")</f>
        <v/>
      </c>
      <c r="K556" s="27" t="str">
        <f>IFERROR(IF(raw[[#This Row],[Required hrs]]="","",raw[[#This Row],[Total day hrs]]-SUMIF(raw[Date],raw[[#This Row],[Date]],raw[Required hrs])),"")</f>
        <v/>
      </c>
      <c r="L556" s="26" t="str">
        <f>IFERROR(IF(raw[[#This Row],[Date]]="","","W"&amp;WEEKNUM(raw[[#This Row],[Date]],1)),"")</f>
        <v/>
      </c>
      <c r="M556" s="29" t="str">
        <f>IFERROR(IF(raw[[#This Row],[Date]]="","",VLOOKUP(MONTH(raw[[#This Row],[Date]]),Sheet1!B:C,2,0)),"")</f>
        <v/>
      </c>
      <c r="N556" s="82">
        <f>IF(raw[[#This Row],[Date]]="",0,1)</f>
        <v>0</v>
      </c>
    </row>
    <row r="557" spans="1:14" x14ac:dyDescent="0.3">
      <c r="A557" s="18"/>
      <c r="B557" s="19"/>
      <c r="C557" s="19"/>
      <c r="D557" s="19"/>
      <c r="E557" s="19"/>
      <c r="F557" s="20"/>
      <c r="G557" s="20"/>
      <c r="H557" s="27" t="str">
        <f>IFERROR(IF(OR(raw[[#This Row],[Ending Time]]="",raw[[#This Row],[Starting Time]]=""),"",IF((raw[[#This Row],[Ending Time]]-raw[[#This Row],[Starting Time]])*24&lt;0,24+(((raw[[#This Row],[Ending Time]]-raw[[#This Row],[Starting Time]])*24)),(raw[[#This Row],[Ending Time]]-raw[[#This Row],[Starting Time]])*24)),"")</f>
        <v/>
      </c>
      <c r="I557" s="25" t="str">
        <f>IFERROR(IF(raw[[#This Row],[Date]]="","",TEXT(raw[[#This Row],[Date]],"dddd")),"")</f>
        <v/>
      </c>
      <c r="J557" s="27" t="str">
        <f>IFERROR(IF(raw[[#This Row],[Day]]="","",IF(OR(raw[[#This Row],[Day]]='Workload Calendar'!$E$4,raw[[#This Row],[Day]]='Workload Calendar'!$F$4),'Workload Calendar'!$H$4,'Workload Calendar'!$G$4)),"")</f>
        <v/>
      </c>
      <c r="K557" s="27" t="str">
        <f>IFERROR(IF(raw[[#This Row],[Required hrs]]="","",raw[[#This Row],[Total day hrs]]-SUMIF(raw[Date],raw[[#This Row],[Date]],raw[Required hrs])),"")</f>
        <v/>
      </c>
      <c r="L557" s="26" t="str">
        <f>IFERROR(IF(raw[[#This Row],[Date]]="","","W"&amp;WEEKNUM(raw[[#This Row],[Date]],1)),"")</f>
        <v/>
      </c>
      <c r="M557" s="29" t="str">
        <f>IFERROR(IF(raw[[#This Row],[Date]]="","",VLOOKUP(MONTH(raw[[#This Row],[Date]]),Sheet1!B:C,2,0)),"")</f>
        <v/>
      </c>
      <c r="N557" s="82">
        <f>IF(raw[[#This Row],[Date]]="",0,1)</f>
        <v>0</v>
      </c>
    </row>
    <row r="558" spans="1:14" x14ac:dyDescent="0.3">
      <c r="A558" s="18"/>
      <c r="B558" s="19"/>
      <c r="C558" s="19"/>
      <c r="D558" s="19"/>
      <c r="E558" s="19"/>
      <c r="F558" s="20"/>
      <c r="G558" s="20"/>
      <c r="H558" s="27" t="str">
        <f>IFERROR(IF(OR(raw[[#This Row],[Ending Time]]="",raw[[#This Row],[Starting Time]]=""),"",IF((raw[[#This Row],[Ending Time]]-raw[[#This Row],[Starting Time]])*24&lt;0,24+(((raw[[#This Row],[Ending Time]]-raw[[#This Row],[Starting Time]])*24)),(raw[[#This Row],[Ending Time]]-raw[[#This Row],[Starting Time]])*24)),"")</f>
        <v/>
      </c>
      <c r="I558" s="25" t="str">
        <f>IFERROR(IF(raw[[#This Row],[Date]]="","",TEXT(raw[[#This Row],[Date]],"dddd")),"")</f>
        <v/>
      </c>
      <c r="J558" s="27" t="str">
        <f>IFERROR(IF(raw[[#This Row],[Day]]="","",IF(OR(raw[[#This Row],[Day]]='Workload Calendar'!$E$4,raw[[#This Row],[Day]]='Workload Calendar'!$F$4),'Workload Calendar'!$H$4,'Workload Calendar'!$G$4)),"")</f>
        <v/>
      </c>
      <c r="K558" s="27" t="str">
        <f>IFERROR(IF(raw[[#This Row],[Required hrs]]="","",raw[[#This Row],[Total day hrs]]-SUMIF(raw[Date],raw[[#This Row],[Date]],raw[Required hrs])),"")</f>
        <v/>
      </c>
      <c r="L558" s="26" t="str">
        <f>IFERROR(IF(raw[[#This Row],[Date]]="","","W"&amp;WEEKNUM(raw[[#This Row],[Date]],1)),"")</f>
        <v/>
      </c>
      <c r="M558" s="29" t="str">
        <f>IFERROR(IF(raw[[#This Row],[Date]]="","",VLOOKUP(MONTH(raw[[#This Row],[Date]]),Sheet1!B:C,2,0)),"")</f>
        <v/>
      </c>
      <c r="N558" s="82">
        <f>IF(raw[[#This Row],[Date]]="",0,1)</f>
        <v>0</v>
      </c>
    </row>
    <row r="559" spans="1:14" x14ac:dyDescent="0.3">
      <c r="A559" s="18"/>
      <c r="B559" s="19"/>
      <c r="C559" s="19"/>
      <c r="D559" s="19"/>
      <c r="E559" s="19"/>
      <c r="F559" s="20"/>
      <c r="G559" s="20"/>
      <c r="H559" s="27" t="str">
        <f>IFERROR(IF(OR(raw[[#This Row],[Ending Time]]="",raw[[#This Row],[Starting Time]]=""),"",IF((raw[[#This Row],[Ending Time]]-raw[[#This Row],[Starting Time]])*24&lt;0,24+(((raw[[#This Row],[Ending Time]]-raw[[#This Row],[Starting Time]])*24)),(raw[[#This Row],[Ending Time]]-raw[[#This Row],[Starting Time]])*24)),"")</f>
        <v/>
      </c>
      <c r="I559" s="25" t="str">
        <f>IFERROR(IF(raw[[#This Row],[Date]]="","",TEXT(raw[[#This Row],[Date]],"dddd")),"")</f>
        <v/>
      </c>
      <c r="J559" s="27" t="str">
        <f>IFERROR(IF(raw[[#This Row],[Day]]="","",IF(OR(raw[[#This Row],[Day]]='Workload Calendar'!$E$4,raw[[#This Row],[Day]]='Workload Calendar'!$F$4),'Workload Calendar'!$H$4,'Workload Calendar'!$G$4)),"")</f>
        <v/>
      </c>
      <c r="K559" s="27" t="str">
        <f>IFERROR(IF(raw[[#This Row],[Required hrs]]="","",raw[[#This Row],[Total day hrs]]-SUMIF(raw[Date],raw[[#This Row],[Date]],raw[Required hrs])),"")</f>
        <v/>
      </c>
      <c r="L559" s="26" t="str">
        <f>IFERROR(IF(raw[[#This Row],[Date]]="","","W"&amp;WEEKNUM(raw[[#This Row],[Date]],1)),"")</f>
        <v/>
      </c>
      <c r="M559" s="29" t="str">
        <f>IFERROR(IF(raw[[#This Row],[Date]]="","",VLOOKUP(MONTH(raw[[#This Row],[Date]]),Sheet1!B:C,2,0)),"")</f>
        <v/>
      </c>
      <c r="N559" s="82">
        <f>IF(raw[[#This Row],[Date]]="",0,1)</f>
        <v>0</v>
      </c>
    </row>
    <row r="560" spans="1:14" x14ac:dyDescent="0.3">
      <c r="A560" s="18"/>
      <c r="B560" s="19"/>
      <c r="C560" s="19"/>
      <c r="D560" s="19"/>
      <c r="E560" s="19"/>
      <c r="F560" s="20"/>
      <c r="G560" s="20"/>
      <c r="H560" s="27" t="str">
        <f>IFERROR(IF(OR(raw[[#This Row],[Ending Time]]="",raw[[#This Row],[Starting Time]]=""),"",IF((raw[[#This Row],[Ending Time]]-raw[[#This Row],[Starting Time]])*24&lt;0,24+(((raw[[#This Row],[Ending Time]]-raw[[#This Row],[Starting Time]])*24)),(raw[[#This Row],[Ending Time]]-raw[[#This Row],[Starting Time]])*24)),"")</f>
        <v/>
      </c>
      <c r="I560" s="25" t="str">
        <f>IFERROR(IF(raw[[#This Row],[Date]]="","",TEXT(raw[[#This Row],[Date]],"dddd")),"")</f>
        <v/>
      </c>
      <c r="J560" s="27" t="str">
        <f>IFERROR(IF(raw[[#This Row],[Day]]="","",IF(OR(raw[[#This Row],[Day]]='Workload Calendar'!$E$4,raw[[#This Row],[Day]]='Workload Calendar'!$F$4),'Workload Calendar'!$H$4,'Workload Calendar'!$G$4)),"")</f>
        <v/>
      </c>
      <c r="K560" s="27" t="str">
        <f>IFERROR(IF(raw[[#This Row],[Required hrs]]="","",raw[[#This Row],[Total day hrs]]-SUMIF(raw[Date],raw[[#This Row],[Date]],raw[Required hrs])),"")</f>
        <v/>
      </c>
      <c r="L560" s="26" t="str">
        <f>IFERROR(IF(raw[[#This Row],[Date]]="","","W"&amp;WEEKNUM(raw[[#This Row],[Date]],1)),"")</f>
        <v/>
      </c>
      <c r="M560" s="29" t="str">
        <f>IFERROR(IF(raw[[#This Row],[Date]]="","",VLOOKUP(MONTH(raw[[#This Row],[Date]]),Sheet1!B:C,2,0)),"")</f>
        <v/>
      </c>
      <c r="N560" s="82">
        <f>IF(raw[[#This Row],[Date]]="",0,1)</f>
        <v>0</v>
      </c>
    </row>
    <row r="561" spans="1:14" x14ac:dyDescent="0.3">
      <c r="A561" s="18"/>
      <c r="B561" s="19"/>
      <c r="C561" s="19"/>
      <c r="D561" s="19"/>
      <c r="E561" s="19"/>
      <c r="F561" s="20"/>
      <c r="G561" s="20"/>
      <c r="H561" s="27" t="str">
        <f>IFERROR(IF(OR(raw[[#This Row],[Ending Time]]="",raw[[#This Row],[Starting Time]]=""),"",IF((raw[[#This Row],[Ending Time]]-raw[[#This Row],[Starting Time]])*24&lt;0,24+(((raw[[#This Row],[Ending Time]]-raw[[#This Row],[Starting Time]])*24)),(raw[[#This Row],[Ending Time]]-raw[[#This Row],[Starting Time]])*24)),"")</f>
        <v/>
      </c>
      <c r="I561" s="25" t="str">
        <f>IFERROR(IF(raw[[#This Row],[Date]]="","",TEXT(raw[[#This Row],[Date]],"dddd")),"")</f>
        <v/>
      </c>
      <c r="J561" s="27" t="str">
        <f>IFERROR(IF(raw[[#This Row],[Day]]="","",IF(OR(raw[[#This Row],[Day]]='Workload Calendar'!$E$4,raw[[#This Row],[Day]]='Workload Calendar'!$F$4),'Workload Calendar'!$H$4,'Workload Calendar'!$G$4)),"")</f>
        <v/>
      </c>
      <c r="K561" s="27" t="str">
        <f>IFERROR(IF(raw[[#This Row],[Required hrs]]="","",raw[[#This Row],[Total day hrs]]-SUMIF(raw[Date],raw[[#This Row],[Date]],raw[Required hrs])),"")</f>
        <v/>
      </c>
      <c r="L561" s="26" t="str">
        <f>IFERROR(IF(raw[[#This Row],[Date]]="","","W"&amp;WEEKNUM(raw[[#This Row],[Date]],1)),"")</f>
        <v/>
      </c>
      <c r="M561" s="29" t="str">
        <f>IFERROR(IF(raw[[#This Row],[Date]]="","",VLOOKUP(MONTH(raw[[#This Row],[Date]]),Sheet1!B:C,2,0)),"")</f>
        <v/>
      </c>
      <c r="N561" s="82">
        <f>IF(raw[[#This Row],[Date]]="",0,1)</f>
        <v>0</v>
      </c>
    </row>
    <row r="562" spans="1:14" x14ac:dyDescent="0.3">
      <c r="A562" s="18"/>
      <c r="B562" s="19"/>
      <c r="C562" s="19"/>
      <c r="D562" s="19"/>
      <c r="E562" s="19"/>
      <c r="F562" s="20"/>
      <c r="G562" s="20"/>
      <c r="H562" s="27" t="str">
        <f>IFERROR(IF(OR(raw[[#This Row],[Ending Time]]="",raw[[#This Row],[Starting Time]]=""),"",IF((raw[[#This Row],[Ending Time]]-raw[[#This Row],[Starting Time]])*24&lt;0,24+(((raw[[#This Row],[Ending Time]]-raw[[#This Row],[Starting Time]])*24)),(raw[[#This Row],[Ending Time]]-raw[[#This Row],[Starting Time]])*24)),"")</f>
        <v/>
      </c>
      <c r="I562" s="25" t="str">
        <f>IFERROR(IF(raw[[#This Row],[Date]]="","",TEXT(raw[[#This Row],[Date]],"dddd")),"")</f>
        <v/>
      </c>
      <c r="J562" s="27" t="str">
        <f>IFERROR(IF(raw[[#This Row],[Day]]="","",IF(OR(raw[[#This Row],[Day]]='Workload Calendar'!$E$4,raw[[#This Row],[Day]]='Workload Calendar'!$F$4),'Workload Calendar'!$H$4,'Workload Calendar'!$G$4)),"")</f>
        <v/>
      </c>
      <c r="K562" s="27" t="str">
        <f>IFERROR(IF(raw[[#This Row],[Required hrs]]="","",raw[[#This Row],[Total day hrs]]-SUMIF(raw[Date],raw[[#This Row],[Date]],raw[Required hrs])),"")</f>
        <v/>
      </c>
      <c r="L562" s="26" t="str">
        <f>IFERROR(IF(raw[[#This Row],[Date]]="","","W"&amp;WEEKNUM(raw[[#This Row],[Date]],1)),"")</f>
        <v/>
      </c>
      <c r="M562" s="29" t="str">
        <f>IFERROR(IF(raw[[#This Row],[Date]]="","",VLOOKUP(MONTH(raw[[#This Row],[Date]]),Sheet1!B:C,2,0)),"")</f>
        <v/>
      </c>
      <c r="N562" s="82">
        <f>IF(raw[[#This Row],[Date]]="",0,1)</f>
        <v>0</v>
      </c>
    </row>
    <row r="563" spans="1:14" x14ac:dyDescent="0.3">
      <c r="A563" s="18"/>
      <c r="B563" s="19"/>
      <c r="C563" s="19"/>
      <c r="D563" s="19"/>
      <c r="E563" s="19"/>
      <c r="F563" s="20"/>
      <c r="G563" s="20"/>
      <c r="H563" s="27" t="str">
        <f>IFERROR(IF(OR(raw[[#This Row],[Ending Time]]="",raw[[#This Row],[Starting Time]]=""),"",IF((raw[[#This Row],[Ending Time]]-raw[[#This Row],[Starting Time]])*24&lt;0,24+(((raw[[#This Row],[Ending Time]]-raw[[#This Row],[Starting Time]])*24)),(raw[[#This Row],[Ending Time]]-raw[[#This Row],[Starting Time]])*24)),"")</f>
        <v/>
      </c>
      <c r="I563" s="25" t="str">
        <f>IFERROR(IF(raw[[#This Row],[Date]]="","",TEXT(raw[[#This Row],[Date]],"dddd")),"")</f>
        <v/>
      </c>
      <c r="J563" s="27" t="str">
        <f>IFERROR(IF(raw[[#This Row],[Day]]="","",IF(OR(raw[[#This Row],[Day]]='Workload Calendar'!$E$4,raw[[#This Row],[Day]]='Workload Calendar'!$F$4),'Workload Calendar'!$H$4,'Workload Calendar'!$G$4)),"")</f>
        <v/>
      </c>
      <c r="K563" s="27" t="str">
        <f>IFERROR(IF(raw[[#This Row],[Required hrs]]="","",raw[[#This Row],[Total day hrs]]-SUMIF(raw[Date],raw[[#This Row],[Date]],raw[Required hrs])),"")</f>
        <v/>
      </c>
      <c r="L563" s="26" t="str">
        <f>IFERROR(IF(raw[[#This Row],[Date]]="","","W"&amp;WEEKNUM(raw[[#This Row],[Date]],1)),"")</f>
        <v/>
      </c>
      <c r="M563" s="29" t="str">
        <f>IFERROR(IF(raw[[#This Row],[Date]]="","",VLOOKUP(MONTH(raw[[#This Row],[Date]]),Sheet1!B:C,2,0)),"")</f>
        <v/>
      </c>
      <c r="N563" s="82">
        <f>IF(raw[[#This Row],[Date]]="",0,1)</f>
        <v>0</v>
      </c>
    </row>
    <row r="564" spans="1:14" x14ac:dyDescent="0.3">
      <c r="A564" s="18"/>
      <c r="B564" s="19"/>
      <c r="C564" s="19"/>
      <c r="D564" s="19"/>
      <c r="E564" s="19"/>
      <c r="F564" s="20"/>
      <c r="G564" s="20"/>
      <c r="H564" s="27" t="str">
        <f>IFERROR(IF(OR(raw[[#This Row],[Ending Time]]="",raw[[#This Row],[Starting Time]]=""),"",IF((raw[[#This Row],[Ending Time]]-raw[[#This Row],[Starting Time]])*24&lt;0,24+(((raw[[#This Row],[Ending Time]]-raw[[#This Row],[Starting Time]])*24)),(raw[[#This Row],[Ending Time]]-raw[[#This Row],[Starting Time]])*24)),"")</f>
        <v/>
      </c>
      <c r="I564" s="25" t="str">
        <f>IFERROR(IF(raw[[#This Row],[Date]]="","",TEXT(raw[[#This Row],[Date]],"dddd")),"")</f>
        <v/>
      </c>
      <c r="J564" s="27" t="str">
        <f>IFERROR(IF(raw[[#This Row],[Day]]="","",IF(OR(raw[[#This Row],[Day]]='Workload Calendar'!$E$4,raw[[#This Row],[Day]]='Workload Calendar'!$F$4),'Workload Calendar'!$H$4,'Workload Calendar'!$G$4)),"")</f>
        <v/>
      </c>
      <c r="K564" s="27" t="str">
        <f>IFERROR(IF(raw[[#This Row],[Required hrs]]="","",raw[[#This Row],[Total day hrs]]-SUMIF(raw[Date],raw[[#This Row],[Date]],raw[Required hrs])),"")</f>
        <v/>
      </c>
      <c r="L564" s="26" t="str">
        <f>IFERROR(IF(raw[[#This Row],[Date]]="","","W"&amp;WEEKNUM(raw[[#This Row],[Date]],1)),"")</f>
        <v/>
      </c>
      <c r="M564" s="29" t="str">
        <f>IFERROR(IF(raw[[#This Row],[Date]]="","",VLOOKUP(MONTH(raw[[#This Row],[Date]]),Sheet1!B:C,2,0)),"")</f>
        <v/>
      </c>
      <c r="N564" s="82">
        <f>IF(raw[[#This Row],[Date]]="",0,1)</f>
        <v>0</v>
      </c>
    </row>
    <row r="565" spans="1:14" x14ac:dyDescent="0.3">
      <c r="A565" s="18"/>
      <c r="B565" s="19"/>
      <c r="C565" s="19"/>
      <c r="D565" s="19"/>
      <c r="E565" s="19"/>
      <c r="F565" s="20"/>
      <c r="G565" s="20"/>
      <c r="H565" s="27" t="str">
        <f>IFERROR(IF(OR(raw[[#This Row],[Ending Time]]="",raw[[#This Row],[Starting Time]]=""),"",IF((raw[[#This Row],[Ending Time]]-raw[[#This Row],[Starting Time]])*24&lt;0,24+(((raw[[#This Row],[Ending Time]]-raw[[#This Row],[Starting Time]])*24)),(raw[[#This Row],[Ending Time]]-raw[[#This Row],[Starting Time]])*24)),"")</f>
        <v/>
      </c>
      <c r="I565" s="25" t="str">
        <f>IFERROR(IF(raw[[#This Row],[Date]]="","",TEXT(raw[[#This Row],[Date]],"dddd")),"")</f>
        <v/>
      </c>
      <c r="J565" s="27" t="str">
        <f>IFERROR(IF(raw[[#This Row],[Day]]="","",IF(OR(raw[[#This Row],[Day]]='Workload Calendar'!$E$4,raw[[#This Row],[Day]]='Workload Calendar'!$F$4),'Workload Calendar'!$H$4,'Workload Calendar'!$G$4)),"")</f>
        <v/>
      </c>
      <c r="K565" s="27" t="str">
        <f>IFERROR(IF(raw[[#This Row],[Required hrs]]="","",raw[[#This Row],[Total day hrs]]-SUMIF(raw[Date],raw[[#This Row],[Date]],raw[Required hrs])),"")</f>
        <v/>
      </c>
      <c r="L565" s="26" t="str">
        <f>IFERROR(IF(raw[[#This Row],[Date]]="","","W"&amp;WEEKNUM(raw[[#This Row],[Date]],1)),"")</f>
        <v/>
      </c>
      <c r="M565" s="29" t="str">
        <f>IFERROR(IF(raw[[#This Row],[Date]]="","",VLOOKUP(MONTH(raw[[#This Row],[Date]]),Sheet1!B:C,2,0)),"")</f>
        <v/>
      </c>
      <c r="N565" s="82">
        <f>IF(raw[[#This Row],[Date]]="",0,1)</f>
        <v>0</v>
      </c>
    </row>
    <row r="566" spans="1:14" x14ac:dyDescent="0.3">
      <c r="A566" s="18"/>
      <c r="B566" s="19"/>
      <c r="C566" s="19"/>
      <c r="D566" s="19"/>
      <c r="E566" s="19"/>
      <c r="F566" s="20"/>
      <c r="G566" s="20"/>
      <c r="H566" s="27" t="str">
        <f>IFERROR(IF(OR(raw[[#This Row],[Ending Time]]="",raw[[#This Row],[Starting Time]]=""),"",IF((raw[[#This Row],[Ending Time]]-raw[[#This Row],[Starting Time]])*24&lt;0,24+(((raw[[#This Row],[Ending Time]]-raw[[#This Row],[Starting Time]])*24)),(raw[[#This Row],[Ending Time]]-raw[[#This Row],[Starting Time]])*24)),"")</f>
        <v/>
      </c>
      <c r="I566" s="25" t="str">
        <f>IFERROR(IF(raw[[#This Row],[Date]]="","",TEXT(raw[[#This Row],[Date]],"dddd")),"")</f>
        <v/>
      </c>
      <c r="J566" s="27" t="str">
        <f>IFERROR(IF(raw[[#This Row],[Day]]="","",IF(OR(raw[[#This Row],[Day]]='Workload Calendar'!$E$4,raw[[#This Row],[Day]]='Workload Calendar'!$F$4),'Workload Calendar'!$H$4,'Workload Calendar'!$G$4)),"")</f>
        <v/>
      </c>
      <c r="K566" s="27" t="str">
        <f>IFERROR(IF(raw[[#This Row],[Required hrs]]="","",raw[[#This Row],[Total day hrs]]-SUMIF(raw[Date],raw[[#This Row],[Date]],raw[Required hrs])),"")</f>
        <v/>
      </c>
      <c r="L566" s="26" t="str">
        <f>IFERROR(IF(raw[[#This Row],[Date]]="","","W"&amp;WEEKNUM(raw[[#This Row],[Date]],1)),"")</f>
        <v/>
      </c>
      <c r="M566" s="29" t="str">
        <f>IFERROR(IF(raw[[#This Row],[Date]]="","",VLOOKUP(MONTH(raw[[#This Row],[Date]]),Sheet1!B:C,2,0)),"")</f>
        <v/>
      </c>
      <c r="N566" s="82">
        <f>IF(raw[[#This Row],[Date]]="",0,1)</f>
        <v>0</v>
      </c>
    </row>
    <row r="567" spans="1:14" x14ac:dyDescent="0.3">
      <c r="A567" s="18"/>
      <c r="B567" s="19"/>
      <c r="C567" s="19"/>
      <c r="D567" s="19"/>
      <c r="E567" s="19"/>
      <c r="F567" s="20"/>
      <c r="G567" s="20"/>
      <c r="H567" s="27" t="str">
        <f>IFERROR(IF(OR(raw[[#This Row],[Ending Time]]="",raw[[#This Row],[Starting Time]]=""),"",IF((raw[[#This Row],[Ending Time]]-raw[[#This Row],[Starting Time]])*24&lt;0,24+(((raw[[#This Row],[Ending Time]]-raw[[#This Row],[Starting Time]])*24)),(raw[[#This Row],[Ending Time]]-raw[[#This Row],[Starting Time]])*24)),"")</f>
        <v/>
      </c>
      <c r="I567" s="25" t="str">
        <f>IFERROR(IF(raw[[#This Row],[Date]]="","",TEXT(raw[[#This Row],[Date]],"dddd")),"")</f>
        <v/>
      </c>
      <c r="J567" s="27" t="str">
        <f>IFERROR(IF(raw[[#This Row],[Day]]="","",IF(OR(raw[[#This Row],[Day]]='Workload Calendar'!$E$4,raw[[#This Row],[Day]]='Workload Calendar'!$F$4),'Workload Calendar'!$H$4,'Workload Calendar'!$G$4)),"")</f>
        <v/>
      </c>
      <c r="K567" s="27" t="str">
        <f>IFERROR(IF(raw[[#This Row],[Required hrs]]="","",raw[[#This Row],[Total day hrs]]-SUMIF(raw[Date],raw[[#This Row],[Date]],raw[Required hrs])),"")</f>
        <v/>
      </c>
      <c r="L567" s="26" t="str">
        <f>IFERROR(IF(raw[[#This Row],[Date]]="","","W"&amp;WEEKNUM(raw[[#This Row],[Date]],1)),"")</f>
        <v/>
      </c>
      <c r="M567" s="29" t="str">
        <f>IFERROR(IF(raw[[#This Row],[Date]]="","",VLOOKUP(MONTH(raw[[#This Row],[Date]]),Sheet1!B:C,2,0)),"")</f>
        <v/>
      </c>
      <c r="N567" s="82">
        <f>IF(raw[[#This Row],[Date]]="",0,1)</f>
        <v>0</v>
      </c>
    </row>
    <row r="568" spans="1:14" x14ac:dyDescent="0.3">
      <c r="A568" s="18"/>
      <c r="B568" s="19"/>
      <c r="C568" s="19"/>
      <c r="D568" s="19"/>
      <c r="E568" s="19"/>
      <c r="F568" s="20"/>
      <c r="G568" s="20"/>
      <c r="H568" s="27" t="str">
        <f>IFERROR(IF(OR(raw[[#This Row],[Ending Time]]="",raw[[#This Row],[Starting Time]]=""),"",IF((raw[[#This Row],[Ending Time]]-raw[[#This Row],[Starting Time]])*24&lt;0,24+(((raw[[#This Row],[Ending Time]]-raw[[#This Row],[Starting Time]])*24)),(raw[[#This Row],[Ending Time]]-raw[[#This Row],[Starting Time]])*24)),"")</f>
        <v/>
      </c>
      <c r="I568" s="25" t="str">
        <f>IFERROR(IF(raw[[#This Row],[Date]]="","",TEXT(raw[[#This Row],[Date]],"dddd")),"")</f>
        <v/>
      </c>
      <c r="J568" s="27" t="str">
        <f>IFERROR(IF(raw[[#This Row],[Day]]="","",IF(OR(raw[[#This Row],[Day]]='Workload Calendar'!$E$4,raw[[#This Row],[Day]]='Workload Calendar'!$F$4),'Workload Calendar'!$H$4,'Workload Calendar'!$G$4)),"")</f>
        <v/>
      </c>
      <c r="K568" s="27" t="str">
        <f>IFERROR(IF(raw[[#This Row],[Required hrs]]="","",raw[[#This Row],[Total day hrs]]-SUMIF(raw[Date],raw[[#This Row],[Date]],raw[Required hrs])),"")</f>
        <v/>
      </c>
      <c r="L568" s="26" t="str">
        <f>IFERROR(IF(raw[[#This Row],[Date]]="","","W"&amp;WEEKNUM(raw[[#This Row],[Date]],1)),"")</f>
        <v/>
      </c>
      <c r="M568" s="29" t="str">
        <f>IFERROR(IF(raw[[#This Row],[Date]]="","",VLOOKUP(MONTH(raw[[#This Row],[Date]]),Sheet1!B:C,2,0)),"")</f>
        <v/>
      </c>
      <c r="N568" s="82">
        <f>IF(raw[[#This Row],[Date]]="",0,1)</f>
        <v>0</v>
      </c>
    </row>
    <row r="569" spans="1:14" x14ac:dyDescent="0.3">
      <c r="A569" s="18"/>
      <c r="B569" s="19"/>
      <c r="C569" s="19"/>
      <c r="D569" s="19"/>
      <c r="E569" s="19"/>
      <c r="F569" s="20"/>
      <c r="G569" s="20"/>
      <c r="H569" s="27" t="str">
        <f>IFERROR(IF(OR(raw[[#This Row],[Ending Time]]="",raw[[#This Row],[Starting Time]]=""),"",IF((raw[[#This Row],[Ending Time]]-raw[[#This Row],[Starting Time]])*24&lt;0,24+(((raw[[#This Row],[Ending Time]]-raw[[#This Row],[Starting Time]])*24)),(raw[[#This Row],[Ending Time]]-raw[[#This Row],[Starting Time]])*24)),"")</f>
        <v/>
      </c>
      <c r="I569" s="25" t="str">
        <f>IFERROR(IF(raw[[#This Row],[Date]]="","",TEXT(raw[[#This Row],[Date]],"dddd")),"")</f>
        <v/>
      </c>
      <c r="J569" s="27" t="str">
        <f>IFERROR(IF(raw[[#This Row],[Day]]="","",IF(OR(raw[[#This Row],[Day]]='Workload Calendar'!$E$4,raw[[#This Row],[Day]]='Workload Calendar'!$F$4),'Workload Calendar'!$H$4,'Workload Calendar'!$G$4)),"")</f>
        <v/>
      </c>
      <c r="K569" s="27" t="str">
        <f>IFERROR(IF(raw[[#This Row],[Required hrs]]="","",raw[[#This Row],[Total day hrs]]-SUMIF(raw[Date],raw[[#This Row],[Date]],raw[Required hrs])),"")</f>
        <v/>
      </c>
      <c r="L569" s="26" t="str">
        <f>IFERROR(IF(raw[[#This Row],[Date]]="","","W"&amp;WEEKNUM(raw[[#This Row],[Date]],1)),"")</f>
        <v/>
      </c>
      <c r="M569" s="29" t="str">
        <f>IFERROR(IF(raw[[#This Row],[Date]]="","",VLOOKUP(MONTH(raw[[#This Row],[Date]]),Sheet1!B:C,2,0)),"")</f>
        <v/>
      </c>
      <c r="N569" s="82">
        <f>IF(raw[[#This Row],[Date]]="",0,1)</f>
        <v>0</v>
      </c>
    </row>
    <row r="570" spans="1:14" x14ac:dyDescent="0.3">
      <c r="A570" s="18"/>
      <c r="B570" s="19"/>
      <c r="C570" s="19"/>
      <c r="D570" s="19"/>
      <c r="E570" s="19"/>
      <c r="F570" s="20"/>
      <c r="G570" s="20"/>
      <c r="H570" s="27" t="str">
        <f>IFERROR(IF(OR(raw[[#This Row],[Ending Time]]="",raw[[#This Row],[Starting Time]]=""),"",IF((raw[[#This Row],[Ending Time]]-raw[[#This Row],[Starting Time]])*24&lt;0,24+(((raw[[#This Row],[Ending Time]]-raw[[#This Row],[Starting Time]])*24)),(raw[[#This Row],[Ending Time]]-raw[[#This Row],[Starting Time]])*24)),"")</f>
        <v/>
      </c>
      <c r="I570" s="25" t="str">
        <f>IFERROR(IF(raw[[#This Row],[Date]]="","",TEXT(raw[[#This Row],[Date]],"dddd")),"")</f>
        <v/>
      </c>
      <c r="J570" s="27" t="str">
        <f>IFERROR(IF(raw[[#This Row],[Day]]="","",IF(OR(raw[[#This Row],[Day]]='Workload Calendar'!$E$4,raw[[#This Row],[Day]]='Workload Calendar'!$F$4),'Workload Calendar'!$H$4,'Workload Calendar'!$G$4)),"")</f>
        <v/>
      </c>
      <c r="K570" s="27" t="str">
        <f>IFERROR(IF(raw[[#This Row],[Required hrs]]="","",raw[[#This Row],[Total day hrs]]-SUMIF(raw[Date],raw[[#This Row],[Date]],raw[Required hrs])),"")</f>
        <v/>
      </c>
      <c r="L570" s="26" t="str">
        <f>IFERROR(IF(raw[[#This Row],[Date]]="","","W"&amp;WEEKNUM(raw[[#This Row],[Date]],1)),"")</f>
        <v/>
      </c>
      <c r="M570" s="29" t="str">
        <f>IFERROR(IF(raw[[#This Row],[Date]]="","",VLOOKUP(MONTH(raw[[#This Row],[Date]]),Sheet1!B:C,2,0)),"")</f>
        <v/>
      </c>
      <c r="N570" s="82">
        <f>IF(raw[[#This Row],[Date]]="",0,1)</f>
        <v>0</v>
      </c>
    </row>
    <row r="571" spans="1:14" x14ac:dyDescent="0.3">
      <c r="A571" s="18"/>
      <c r="B571" s="19"/>
      <c r="C571" s="19"/>
      <c r="D571" s="19"/>
      <c r="E571" s="19"/>
      <c r="F571" s="20"/>
      <c r="G571" s="20"/>
      <c r="H571" s="27" t="str">
        <f>IFERROR(IF(OR(raw[[#This Row],[Ending Time]]="",raw[[#This Row],[Starting Time]]=""),"",IF((raw[[#This Row],[Ending Time]]-raw[[#This Row],[Starting Time]])*24&lt;0,24+(((raw[[#This Row],[Ending Time]]-raw[[#This Row],[Starting Time]])*24)),(raw[[#This Row],[Ending Time]]-raw[[#This Row],[Starting Time]])*24)),"")</f>
        <v/>
      </c>
      <c r="I571" s="25" t="str">
        <f>IFERROR(IF(raw[[#This Row],[Date]]="","",TEXT(raw[[#This Row],[Date]],"dddd")),"")</f>
        <v/>
      </c>
      <c r="J571" s="27" t="str">
        <f>IFERROR(IF(raw[[#This Row],[Day]]="","",IF(OR(raw[[#This Row],[Day]]='Workload Calendar'!$E$4,raw[[#This Row],[Day]]='Workload Calendar'!$F$4),'Workload Calendar'!$H$4,'Workload Calendar'!$G$4)),"")</f>
        <v/>
      </c>
      <c r="K571" s="27" t="str">
        <f>IFERROR(IF(raw[[#This Row],[Required hrs]]="","",raw[[#This Row],[Total day hrs]]-SUMIF(raw[Date],raw[[#This Row],[Date]],raw[Required hrs])),"")</f>
        <v/>
      </c>
      <c r="L571" s="26" t="str">
        <f>IFERROR(IF(raw[[#This Row],[Date]]="","","W"&amp;WEEKNUM(raw[[#This Row],[Date]],1)),"")</f>
        <v/>
      </c>
      <c r="M571" s="29" t="str">
        <f>IFERROR(IF(raw[[#This Row],[Date]]="","",VLOOKUP(MONTH(raw[[#This Row],[Date]]),Sheet1!B:C,2,0)),"")</f>
        <v/>
      </c>
      <c r="N571" s="82">
        <f>IF(raw[[#This Row],[Date]]="",0,1)</f>
        <v>0</v>
      </c>
    </row>
    <row r="572" spans="1:14" x14ac:dyDescent="0.3">
      <c r="A572" s="18"/>
      <c r="B572" s="19"/>
      <c r="C572" s="19"/>
      <c r="D572" s="19"/>
      <c r="E572" s="19"/>
      <c r="F572" s="20"/>
      <c r="G572" s="20"/>
      <c r="H572" s="27" t="str">
        <f>IFERROR(IF(OR(raw[[#This Row],[Ending Time]]="",raw[[#This Row],[Starting Time]]=""),"",IF((raw[[#This Row],[Ending Time]]-raw[[#This Row],[Starting Time]])*24&lt;0,24+(((raw[[#This Row],[Ending Time]]-raw[[#This Row],[Starting Time]])*24)),(raw[[#This Row],[Ending Time]]-raw[[#This Row],[Starting Time]])*24)),"")</f>
        <v/>
      </c>
      <c r="I572" s="25" t="str">
        <f>IFERROR(IF(raw[[#This Row],[Date]]="","",TEXT(raw[[#This Row],[Date]],"dddd")),"")</f>
        <v/>
      </c>
      <c r="J572" s="27" t="str">
        <f>IFERROR(IF(raw[[#This Row],[Day]]="","",IF(OR(raw[[#This Row],[Day]]='Workload Calendar'!$E$4,raw[[#This Row],[Day]]='Workload Calendar'!$F$4),'Workload Calendar'!$H$4,'Workload Calendar'!$G$4)),"")</f>
        <v/>
      </c>
      <c r="K572" s="27" t="str">
        <f>IFERROR(IF(raw[[#This Row],[Required hrs]]="","",raw[[#This Row],[Total day hrs]]-SUMIF(raw[Date],raw[[#This Row],[Date]],raw[Required hrs])),"")</f>
        <v/>
      </c>
      <c r="L572" s="26" t="str">
        <f>IFERROR(IF(raw[[#This Row],[Date]]="","","W"&amp;WEEKNUM(raw[[#This Row],[Date]],1)),"")</f>
        <v/>
      </c>
      <c r="M572" s="29" t="str">
        <f>IFERROR(IF(raw[[#This Row],[Date]]="","",VLOOKUP(MONTH(raw[[#This Row],[Date]]),Sheet1!B:C,2,0)),"")</f>
        <v/>
      </c>
      <c r="N572" s="82">
        <f>IF(raw[[#This Row],[Date]]="",0,1)</f>
        <v>0</v>
      </c>
    </row>
    <row r="573" spans="1:14" x14ac:dyDescent="0.3">
      <c r="A573" s="18"/>
      <c r="B573" s="19"/>
      <c r="C573" s="19"/>
      <c r="D573" s="19"/>
      <c r="E573" s="19"/>
      <c r="F573" s="20"/>
      <c r="G573" s="20"/>
      <c r="H573" s="27" t="str">
        <f>IFERROR(IF(OR(raw[[#This Row],[Ending Time]]="",raw[[#This Row],[Starting Time]]=""),"",IF((raw[[#This Row],[Ending Time]]-raw[[#This Row],[Starting Time]])*24&lt;0,24+(((raw[[#This Row],[Ending Time]]-raw[[#This Row],[Starting Time]])*24)),(raw[[#This Row],[Ending Time]]-raw[[#This Row],[Starting Time]])*24)),"")</f>
        <v/>
      </c>
      <c r="I573" s="25" t="str">
        <f>IFERROR(IF(raw[[#This Row],[Date]]="","",TEXT(raw[[#This Row],[Date]],"dddd")),"")</f>
        <v/>
      </c>
      <c r="J573" s="27" t="str">
        <f>IFERROR(IF(raw[[#This Row],[Day]]="","",IF(OR(raw[[#This Row],[Day]]='Workload Calendar'!$E$4,raw[[#This Row],[Day]]='Workload Calendar'!$F$4),'Workload Calendar'!$H$4,'Workload Calendar'!$G$4)),"")</f>
        <v/>
      </c>
      <c r="K573" s="27" t="str">
        <f>IFERROR(IF(raw[[#This Row],[Required hrs]]="","",raw[[#This Row],[Total day hrs]]-SUMIF(raw[Date],raw[[#This Row],[Date]],raw[Required hrs])),"")</f>
        <v/>
      </c>
      <c r="L573" s="26" t="str">
        <f>IFERROR(IF(raw[[#This Row],[Date]]="","","W"&amp;WEEKNUM(raw[[#This Row],[Date]],1)),"")</f>
        <v/>
      </c>
      <c r="M573" s="29" t="str">
        <f>IFERROR(IF(raw[[#This Row],[Date]]="","",VLOOKUP(MONTH(raw[[#This Row],[Date]]),Sheet1!B:C,2,0)),"")</f>
        <v/>
      </c>
      <c r="N573" s="82">
        <f>IF(raw[[#This Row],[Date]]="",0,1)</f>
        <v>0</v>
      </c>
    </row>
    <row r="574" spans="1:14" x14ac:dyDescent="0.3">
      <c r="A574" s="18"/>
      <c r="B574" s="19"/>
      <c r="C574" s="19"/>
      <c r="D574" s="19"/>
      <c r="E574" s="19"/>
      <c r="F574" s="20"/>
      <c r="G574" s="20"/>
      <c r="H574" s="27" t="str">
        <f>IFERROR(IF(OR(raw[[#This Row],[Ending Time]]="",raw[[#This Row],[Starting Time]]=""),"",IF((raw[[#This Row],[Ending Time]]-raw[[#This Row],[Starting Time]])*24&lt;0,24+(((raw[[#This Row],[Ending Time]]-raw[[#This Row],[Starting Time]])*24)),(raw[[#This Row],[Ending Time]]-raw[[#This Row],[Starting Time]])*24)),"")</f>
        <v/>
      </c>
      <c r="I574" s="25" t="str">
        <f>IFERROR(IF(raw[[#This Row],[Date]]="","",TEXT(raw[[#This Row],[Date]],"dddd")),"")</f>
        <v/>
      </c>
      <c r="J574" s="27" t="str">
        <f>IFERROR(IF(raw[[#This Row],[Day]]="","",IF(OR(raw[[#This Row],[Day]]='Workload Calendar'!$E$4,raw[[#This Row],[Day]]='Workload Calendar'!$F$4),'Workload Calendar'!$H$4,'Workload Calendar'!$G$4)),"")</f>
        <v/>
      </c>
      <c r="K574" s="27" t="str">
        <f>IFERROR(IF(raw[[#This Row],[Required hrs]]="","",raw[[#This Row],[Total day hrs]]-SUMIF(raw[Date],raw[[#This Row],[Date]],raw[Required hrs])),"")</f>
        <v/>
      </c>
      <c r="L574" s="26" t="str">
        <f>IFERROR(IF(raw[[#This Row],[Date]]="","","W"&amp;WEEKNUM(raw[[#This Row],[Date]],1)),"")</f>
        <v/>
      </c>
      <c r="M574" s="29" t="str">
        <f>IFERROR(IF(raw[[#This Row],[Date]]="","",VLOOKUP(MONTH(raw[[#This Row],[Date]]),Sheet1!B:C,2,0)),"")</f>
        <v/>
      </c>
      <c r="N574" s="82">
        <f>IF(raw[[#This Row],[Date]]="",0,1)</f>
        <v>0</v>
      </c>
    </row>
    <row r="575" spans="1:14" x14ac:dyDescent="0.3">
      <c r="A575" s="18"/>
      <c r="B575" s="19"/>
      <c r="C575" s="19"/>
      <c r="D575" s="19"/>
      <c r="E575" s="19"/>
      <c r="F575" s="20"/>
      <c r="G575" s="20"/>
      <c r="H575" s="27" t="str">
        <f>IFERROR(IF(OR(raw[[#This Row],[Ending Time]]="",raw[[#This Row],[Starting Time]]=""),"",IF((raw[[#This Row],[Ending Time]]-raw[[#This Row],[Starting Time]])*24&lt;0,24+(((raw[[#This Row],[Ending Time]]-raw[[#This Row],[Starting Time]])*24)),(raw[[#This Row],[Ending Time]]-raw[[#This Row],[Starting Time]])*24)),"")</f>
        <v/>
      </c>
      <c r="I575" s="25" t="str">
        <f>IFERROR(IF(raw[[#This Row],[Date]]="","",TEXT(raw[[#This Row],[Date]],"dddd")),"")</f>
        <v/>
      </c>
      <c r="J575" s="27" t="str">
        <f>IFERROR(IF(raw[[#This Row],[Day]]="","",IF(OR(raw[[#This Row],[Day]]='Workload Calendar'!$E$4,raw[[#This Row],[Day]]='Workload Calendar'!$F$4),'Workload Calendar'!$H$4,'Workload Calendar'!$G$4)),"")</f>
        <v/>
      </c>
      <c r="K575" s="27" t="str">
        <f>IFERROR(IF(raw[[#This Row],[Required hrs]]="","",raw[[#This Row],[Total day hrs]]-SUMIF(raw[Date],raw[[#This Row],[Date]],raw[Required hrs])),"")</f>
        <v/>
      </c>
      <c r="L575" s="26" t="str">
        <f>IFERROR(IF(raw[[#This Row],[Date]]="","","W"&amp;WEEKNUM(raw[[#This Row],[Date]],1)),"")</f>
        <v/>
      </c>
      <c r="M575" s="29" t="str">
        <f>IFERROR(IF(raw[[#This Row],[Date]]="","",VLOOKUP(MONTH(raw[[#This Row],[Date]]),Sheet1!B:C,2,0)),"")</f>
        <v/>
      </c>
      <c r="N575" s="82">
        <f>IF(raw[[#This Row],[Date]]="",0,1)</f>
        <v>0</v>
      </c>
    </row>
    <row r="576" spans="1:14" x14ac:dyDescent="0.3">
      <c r="A576" s="18"/>
      <c r="B576" s="19"/>
      <c r="C576" s="19"/>
      <c r="D576" s="19"/>
      <c r="E576" s="19"/>
      <c r="F576" s="20"/>
      <c r="G576" s="20"/>
      <c r="H576" s="27" t="str">
        <f>IFERROR(IF(OR(raw[[#This Row],[Ending Time]]="",raw[[#This Row],[Starting Time]]=""),"",IF((raw[[#This Row],[Ending Time]]-raw[[#This Row],[Starting Time]])*24&lt;0,24+(((raw[[#This Row],[Ending Time]]-raw[[#This Row],[Starting Time]])*24)),(raw[[#This Row],[Ending Time]]-raw[[#This Row],[Starting Time]])*24)),"")</f>
        <v/>
      </c>
      <c r="I576" s="25" t="str">
        <f>IFERROR(IF(raw[[#This Row],[Date]]="","",TEXT(raw[[#This Row],[Date]],"dddd")),"")</f>
        <v/>
      </c>
      <c r="J576" s="27" t="str">
        <f>IFERROR(IF(raw[[#This Row],[Day]]="","",IF(OR(raw[[#This Row],[Day]]='Workload Calendar'!$E$4,raw[[#This Row],[Day]]='Workload Calendar'!$F$4),'Workload Calendar'!$H$4,'Workload Calendar'!$G$4)),"")</f>
        <v/>
      </c>
      <c r="K576" s="27" t="str">
        <f>IFERROR(IF(raw[[#This Row],[Required hrs]]="","",raw[[#This Row],[Total day hrs]]-SUMIF(raw[Date],raw[[#This Row],[Date]],raw[Required hrs])),"")</f>
        <v/>
      </c>
      <c r="L576" s="26" t="str">
        <f>IFERROR(IF(raw[[#This Row],[Date]]="","","W"&amp;WEEKNUM(raw[[#This Row],[Date]],1)),"")</f>
        <v/>
      </c>
      <c r="M576" s="29" t="str">
        <f>IFERROR(IF(raw[[#This Row],[Date]]="","",VLOOKUP(MONTH(raw[[#This Row],[Date]]),Sheet1!B:C,2,0)),"")</f>
        <v/>
      </c>
      <c r="N576" s="82">
        <f>IF(raw[[#This Row],[Date]]="",0,1)</f>
        <v>0</v>
      </c>
    </row>
    <row r="577" spans="1:14" x14ac:dyDescent="0.3">
      <c r="A577" s="18"/>
      <c r="B577" s="19"/>
      <c r="C577" s="19"/>
      <c r="D577" s="19"/>
      <c r="E577" s="19"/>
      <c r="F577" s="20"/>
      <c r="G577" s="20"/>
      <c r="H577" s="27" t="str">
        <f>IFERROR(IF(OR(raw[[#This Row],[Ending Time]]="",raw[[#This Row],[Starting Time]]=""),"",IF((raw[[#This Row],[Ending Time]]-raw[[#This Row],[Starting Time]])*24&lt;0,24+(((raw[[#This Row],[Ending Time]]-raw[[#This Row],[Starting Time]])*24)),(raw[[#This Row],[Ending Time]]-raw[[#This Row],[Starting Time]])*24)),"")</f>
        <v/>
      </c>
      <c r="I577" s="25" t="str">
        <f>IFERROR(IF(raw[[#This Row],[Date]]="","",TEXT(raw[[#This Row],[Date]],"dddd")),"")</f>
        <v/>
      </c>
      <c r="J577" s="27" t="str">
        <f>IFERROR(IF(raw[[#This Row],[Day]]="","",IF(OR(raw[[#This Row],[Day]]='Workload Calendar'!$E$4,raw[[#This Row],[Day]]='Workload Calendar'!$F$4),'Workload Calendar'!$H$4,'Workload Calendar'!$G$4)),"")</f>
        <v/>
      </c>
      <c r="K577" s="27" t="str">
        <f>IFERROR(IF(raw[[#This Row],[Required hrs]]="","",raw[[#This Row],[Total day hrs]]-SUMIF(raw[Date],raw[[#This Row],[Date]],raw[Required hrs])),"")</f>
        <v/>
      </c>
      <c r="L577" s="26" t="str">
        <f>IFERROR(IF(raw[[#This Row],[Date]]="","","W"&amp;WEEKNUM(raw[[#This Row],[Date]],1)),"")</f>
        <v/>
      </c>
      <c r="M577" s="29" t="str">
        <f>IFERROR(IF(raw[[#This Row],[Date]]="","",VLOOKUP(MONTH(raw[[#This Row],[Date]]),Sheet1!B:C,2,0)),"")</f>
        <v/>
      </c>
      <c r="N577" s="82">
        <f>IF(raw[[#This Row],[Date]]="",0,1)</f>
        <v>0</v>
      </c>
    </row>
    <row r="578" spans="1:14" x14ac:dyDescent="0.3">
      <c r="A578" s="18"/>
      <c r="B578" s="19"/>
      <c r="C578" s="19"/>
      <c r="D578" s="19"/>
      <c r="E578" s="19"/>
      <c r="F578" s="20"/>
      <c r="G578" s="20"/>
      <c r="H578" s="27" t="str">
        <f>IFERROR(IF(OR(raw[[#This Row],[Ending Time]]="",raw[[#This Row],[Starting Time]]=""),"",IF((raw[[#This Row],[Ending Time]]-raw[[#This Row],[Starting Time]])*24&lt;0,24+(((raw[[#This Row],[Ending Time]]-raw[[#This Row],[Starting Time]])*24)),(raw[[#This Row],[Ending Time]]-raw[[#This Row],[Starting Time]])*24)),"")</f>
        <v/>
      </c>
      <c r="I578" s="25" t="str">
        <f>IFERROR(IF(raw[[#This Row],[Date]]="","",TEXT(raw[[#This Row],[Date]],"dddd")),"")</f>
        <v/>
      </c>
      <c r="J578" s="27" t="str">
        <f>IFERROR(IF(raw[[#This Row],[Day]]="","",IF(OR(raw[[#This Row],[Day]]='Workload Calendar'!$E$4,raw[[#This Row],[Day]]='Workload Calendar'!$F$4),'Workload Calendar'!$H$4,'Workload Calendar'!$G$4)),"")</f>
        <v/>
      </c>
      <c r="K578" s="27" t="str">
        <f>IFERROR(IF(raw[[#This Row],[Required hrs]]="","",raw[[#This Row],[Total day hrs]]-SUMIF(raw[Date],raw[[#This Row],[Date]],raw[Required hrs])),"")</f>
        <v/>
      </c>
      <c r="L578" s="26" t="str">
        <f>IFERROR(IF(raw[[#This Row],[Date]]="","","W"&amp;WEEKNUM(raw[[#This Row],[Date]],1)),"")</f>
        <v/>
      </c>
      <c r="M578" s="29" t="str">
        <f>IFERROR(IF(raw[[#This Row],[Date]]="","",VLOOKUP(MONTH(raw[[#This Row],[Date]]),Sheet1!B:C,2,0)),"")</f>
        <v/>
      </c>
      <c r="N578" s="82">
        <f>IF(raw[[#This Row],[Date]]="",0,1)</f>
        <v>0</v>
      </c>
    </row>
    <row r="579" spans="1:14" x14ac:dyDescent="0.3">
      <c r="A579" s="18"/>
      <c r="B579" s="19"/>
      <c r="C579" s="19"/>
      <c r="D579" s="19"/>
      <c r="E579" s="19"/>
      <c r="F579" s="20"/>
      <c r="G579" s="20"/>
      <c r="H579" s="27" t="str">
        <f>IFERROR(IF(OR(raw[[#This Row],[Ending Time]]="",raw[[#This Row],[Starting Time]]=""),"",IF((raw[[#This Row],[Ending Time]]-raw[[#This Row],[Starting Time]])*24&lt;0,24+(((raw[[#This Row],[Ending Time]]-raw[[#This Row],[Starting Time]])*24)),(raw[[#This Row],[Ending Time]]-raw[[#This Row],[Starting Time]])*24)),"")</f>
        <v/>
      </c>
      <c r="I579" s="25" t="str">
        <f>IFERROR(IF(raw[[#This Row],[Date]]="","",TEXT(raw[[#This Row],[Date]],"dddd")),"")</f>
        <v/>
      </c>
      <c r="J579" s="27" t="str">
        <f>IFERROR(IF(raw[[#This Row],[Day]]="","",IF(OR(raw[[#This Row],[Day]]='Workload Calendar'!$E$4,raw[[#This Row],[Day]]='Workload Calendar'!$F$4),'Workload Calendar'!$H$4,'Workload Calendar'!$G$4)),"")</f>
        <v/>
      </c>
      <c r="K579" s="27" t="str">
        <f>IFERROR(IF(raw[[#This Row],[Required hrs]]="","",raw[[#This Row],[Total day hrs]]-SUMIF(raw[Date],raw[[#This Row],[Date]],raw[Required hrs])),"")</f>
        <v/>
      </c>
      <c r="L579" s="26" t="str">
        <f>IFERROR(IF(raw[[#This Row],[Date]]="","","W"&amp;WEEKNUM(raw[[#This Row],[Date]],1)),"")</f>
        <v/>
      </c>
      <c r="M579" s="29" t="str">
        <f>IFERROR(IF(raw[[#This Row],[Date]]="","",VLOOKUP(MONTH(raw[[#This Row],[Date]]),Sheet1!B:C,2,0)),"")</f>
        <v/>
      </c>
      <c r="N579" s="82">
        <f>IF(raw[[#This Row],[Date]]="",0,1)</f>
        <v>0</v>
      </c>
    </row>
    <row r="580" spans="1:14" x14ac:dyDescent="0.3">
      <c r="A580" s="18"/>
      <c r="B580" s="19"/>
      <c r="C580" s="19"/>
      <c r="D580" s="19"/>
      <c r="E580" s="19"/>
      <c r="F580" s="20"/>
      <c r="G580" s="20"/>
      <c r="H580" s="27" t="str">
        <f>IFERROR(IF(OR(raw[[#This Row],[Ending Time]]="",raw[[#This Row],[Starting Time]]=""),"",IF((raw[[#This Row],[Ending Time]]-raw[[#This Row],[Starting Time]])*24&lt;0,24+(((raw[[#This Row],[Ending Time]]-raw[[#This Row],[Starting Time]])*24)),(raw[[#This Row],[Ending Time]]-raw[[#This Row],[Starting Time]])*24)),"")</f>
        <v/>
      </c>
      <c r="I580" s="25" t="str">
        <f>IFERROR(IF(raw[[#This Row],[Date]]="","",TEXT(raw[[#This Row],[Date]],"dddd")),"")</f>
        <v/>
      </c>
      <c r="J580" s="27" t="str">
        <f>IFERROR(IF(raw[[#This Row],[Day]]="","",IF(OR(raw[[#This Row],[Day]]='Workload Calendar'!$E$4,raw[[#This Row],[Day]]='Workload Calendar'!$F$4),'Workload Calendar'!$H$4,'Workload Calendar'!$G$4)),"")</f>
        <v/>
      </c>
      <c r="K580" s="27" t="str">
        <f>IFERROR(IF(raw[[#This Row],[Required hrs]]="","",raw[[#This Row],[Total day hrs]]-SUMIF(raw[Date],raw[[#This Row],[Date]],raw[Required hrs])),"")</f>
        <v/>
      </c>
      <c r="L580" s="26" t="str">
        <f>IFERROR(IF(raw[[#This Row],[Date]]="","","W"&amp;WEEKNUM(raw[[#This Row],[Date]],1)),"")</f>
        <v/>
      </c>
      <c r="M580" s="29" t="str">
        <f>IFERROR(IF(raw[[#This Row],[Date]]="","",VLOOKUP(MONTH(raw[[#This Row],[Date]]),Sheet1!B:C,2,0)),"")</f>
        <v/>
      </c>
      <c r="N580" s="82">
        <f>IF(raw[[#This Row],[Date]]="",0,1)</f>
        <v>0</v>
      </c>
    </row>
    <row r="581" spans="1:14" x14ac:dyDescent="0.3">
      <c r="A581" s="18"/>
      <c r="B581" s="19"/>
      <c r="C581" s="19"/>
      <c r="D581" s="19"/>
      <c r="E581" s="19"/>
      <c r="F581" s="20"/>
      <c r="G581" s="20"/>
      <c r="H581" s="27" t="str">
        <f>IFERROR(IF(OR(raw[[#This Row],[Ending Time]]="",raw[[#This Row],[Starting Time]]=""),"",IF((raw[[#This Row],[Ending Time]]-raw[[#This Row],[Starting Time]])*24&lt;0,24+(((raw[[#This Row],[Ending Time]]-raw[[#This Row],[Starting Time]])*24)),(raw[[#This Row],[Ending Time]]-raw[[#This Row],[Starting Time]])*24)),"")</f>
        <v/>
      </c>
      <c r="I581" s="25" t="str">
        <f>IFERROR(IF(raw[[#This Row],[Date]]="","",TEXT(raw[[#This Row],[Date]],"dddd")),"")</f>
        <v/>
      </c>
      <c r="J581" s="27" t="str">
        <f>IFERROR(IF(raw[[#This Row],[Day]]="","",IF(OR(raw[[#This Row],[Day]]='Workload Calendar'!$E$4,raw[[#This Row],[Day]]='Workload Calendar'!$F$4),'Workload Calendar'!$H$4,'Workload Calendar'!$G$4)),"")</f>
        <v/>
      </c>
      <c r="K581" s="27" t="str">
        <f>IFERROR(IF(raw[[#This Row],[Required hrs]]="","",raw[[#This Row],[Total day hrs]]-SUMIF(raw[Date],raw[[#This Row],[Date]],raw[Required hrs])),"")</f>
        <v/>
      </c>
      <c r="L581" s="26" t="str">
        <f>IFERROR(IF(raw[[#This Row],[Date]]="","","W"&amp;WEEKNUM(raw[[#This Row],[Date]],1)),"")</f>
        <v/>
      </c>
      <c r="M581" s="29" t="str">
        <f>IFERROR(IF(raw[[#This Row],[Date]]="","",VLOOKUP(MONTH(raw[[#This Row],[Date]]),Sheet1!B:C,2,0)),"")</f>
        <v/>
      </c>
      <c r="N581" s="82">
        <f>IF(raw[[#This Row],[Date]]="",0,1)</f>
        <v>0</v>
      </c>
    </row>
    <row r="582" spans="1:14" x14ac:dyDescent="0.3">
      <c r="A582" s="18"/>
      <c r="B582" s="19"/>
      <c r="C582" s="19"/>
      <c r="D582" s="19"/>
      <c r="E582" s="19"/>
      <c r="F582" s="20"/>
      <c r="G582" s="20"/>
      <c r="H582" s="27" t="str">
        <f>IFERROR(IF(OR(raw[[#This Row],[Ending Time]]="",raw[[#This Row],[Starting Time]]=""),"",IF((raw[[#This Row],[Ending Time]]-raw[[#This Row],[Starting Time]])*24&lt;0,24+(((raw[[#This Row],[Ending Time]]-raw[[#This Row],[Starting Time]])*24)),(raw[[#This Row],[Ending Time]]-raw[[#This Row],[Starting Time]])*24)),"")</f>
        <v/>
      </c>
      <c r="I582" s="25" t="str">
        <f>IFERROR(IF(raw[[#This Row],[Date]]="","",TEXT(raw[[#This Row],[Date]],"dddd")),"")</f>
        <v/>
      </c>
      <c r="J582" s="27" t="str">
        <f>IFERROR(IF(raw[[#This Row],[Day]]="","",IF(OR(raw[[#This Row],[Day]]='Workload Calendar'!$E$4,raw[[#This Row],[Day]]='Workload Calendar'!$F$4),'Workload Calendar'!$H$4,'Workload Calendar'!$G$4)),"")</f>
        <v/>
      </c>
      <c r="K582" s="27" t="str">
        <f>IFERROR(IF(raw[[#This Row],[Required hrs]]="","",raw[[#This Row],[Total day hrs]]-SUMIF(raw[Date],raw[[#This Row],[Date]],raw[Required hrs])),"")</f>
        <v/>
      </c>
      <c r="L582" s="26" t="str">
        <f>IFERROR(IF(raw[[#This Row],[Date]]="","","W"&amp;WEEKNUM(raw[[#This Row],[Date]],1)),"")</f>
        <v/>
      </c>
      <c r="M582" s="29" t="str">
        <f>IFERROR(IF(raw[[#This Row],[Date]]="","",VLOOKUP(MONTH(raw[[#This Row],[Date]]),Sheet1!B:C,2,0)),"")</f>
        <v/>
      </c>
      <c r="N582" s="82">
        <f>IF(raw[[#This Row],[Date]]="",0,1)</f>
        <v>0</v>
      </c>
    </row>
    <row r="583" spans="1:14" x14ac:dyDescent="0.3">
      <c r="A583" s="18"/>
      <c r="B583" s="19"/>
      <c r="C583" s="19"/>
      <c r="D583" s="19"/>
      <c r="E583" s="19"/>
      <c r="F583" s="20"/>
      <c r="G583" s="20"/>
      <c r="H583" s="27" t="str">
        <f>IFERROR(IF(OR(raw[[#This Row],[Ending Time]]="",raw[[#This Row],[Starting Time]]=""),"",IF((raw[[#This Row],[Ending Time]]-raw[[#This Row],[Starting Time]])*24&lt;0,24+(((raw[[#This Row],[Ending Time]]-raw[[#This Row],[Starting Time]])*24)),(raw[[#This Row],[Ending Time]]-raw[[#This Row],[Starting Time]])*24)),"")</f>
        <v/>
      </c>
      <c r="I583" s="25" t="str">
        <f>IFERROR(IF(raw[[#This Row],[Date]]="","",TEXT(raw[[#This Row],[Date]],"dddd")),"")</f>
        <v/>
      </c>
      <c r="J583" s="27" t="str">
        <f>IFERROR(IF(raw[[#This Row],[Day]]="","",IF(OR(raw[[#This Row],[Day]]='Workload Calendar'!$E$4,raw[[#This Row],[Day]]='Workload Calendar'!$F$4),'Workload Calendar'!$H$4,'Workload Calendar'!$G$4)),"")</f>
        <v/>
      </c>
      <c r="K583" s="27" t="str">
        <f>IFERROR(IF(raw[[#This Row],[Required hrs]]="","",raw[[#This Row],[Total day hrs]]-SUMIF(raw[Date],raw[[#This Row],[Date]],raw[Required hrs])),"")</f>
        <v/>
      </c>
      <c r="L583" s="26" t="str">
        <f>IFERROR(IF(raw[[#This Row],[Date]]="","","W"&amp;WEEKNUM(raw[[#This Row],[Date]],1)),"")</f>
        <v/>
      </c>
      <c r="M583" s="29" t="str">
        <f>IFERROR(IF(raw[[#This Row],[Date]]="","",VLOOKUP(MONTH(raw[[#This Row],[Date]]),Sheet1!B:C,2,0)),"")</f>
        <v/>
      </c>
      <c r="N583" s="82">
        <f>IF(raw[[#This Row],[Date]]="",0,1)</f>
        <v>0</v>
      </c>
    </row>
    <row r="584" spans="1:14" x14ac:dyDescent="0.3">
      <c r="A584" s="18"/>
      <c r="B584" s="19"/>
      <c r="C584" s="19"/>
      <c r="D584" s="19"/>
      <c r="E584" s="19"/>
      <c r="F584" s="20"/>
      <c r="G584" s="20"/>
      <c r="H584" s="27" t="str">
        <f>IFERROR(IF(OR(raw[[#This Row],[Ending Time]]="",raw[[#This Row],[Starting Time]]=""),"",IF((raw[[#This Row],[Ending Time]]-raw[[#This Row],[Starting Time]])*24&lt;0,24+(((raw[[#This Row],[Ending Time]]-raw[[#This Row],[Starting Time]])*24)),(raw[[#This Row],[Ending Time]]-raw[[#This Row],[Starting Time]])*24)),"")</f>
        <v/>
      </c>
      <c r="I584" s="25" t="str">
        <f>IFERROR(IF(raw[[#This Row],[Date]]="","",TEXT(raw[[#This Row],[Date]],"dddd")),"")</f>
        <v/>
      </c>
      <c r="J584" s="27" t="str">
        <f>IFERROR(IF(raw[[#This Row],[Day]]="","",IF(OR(raw[[#This Row],[Day]]='Workload Calendar'!$E$4,raw[[#This Row],[Day]]='Workload Calendar'!$F$4),'Workload Calendar'!$H$4,'Workload Calendar'!$G$4)),"")</f>
        <v/>
      </c>
      <c r="K584" s="27" t="str">
        <f>IFERROR(IF(raw[[#This Row],[Required hrs]]="","",raw[[#This Row],[Total day hrs]]-SUMIF(raw[Date],raw[[#This Row],[Date]],raw[Required hrs])),"")</f>
        <v/>
      </c>
      <c r="L584" s="26" t="str">
        <f>IFERROR(IF(raw[[#This Row],[Date]]="","","W"&amp;WEEKNUM(raw[[#This Row],[Date]],1)),"")</f>
        <v/>
      </c>
      <c r="M584" s="29" t="str">
        <f>IFERROR(IF(raw[[#This Row],[Date]]="","",VLOOKUP(MONTH(raw[[#This Row],[Date]]),Sheet1!B:C,2,0)),"")</f>
        <v/>
      </c>
      <c r="N584" s="82">
        <f>IF(raw[[#This Row],[Date]]="",0,1)</f>
        <v>0</v>
      </c>
    </row>
    <row r="585" spans="1:14" x14ac:dyDescent="0.3">
      <c r="A585" s="18"/>
      <c r="B585" s="19"/>
      <c r="C585" s="19"/>
      <c r="D585" s="19"/>
      <c r="E585" s="19"/>
      <c r="F585" s="20"/>
      <c r="G585" s="20"/>
      <c r="H585" s="27" t="str">
        <f>IFERROR(IF(OR(raw[[#This Row],[Ending Time]]="",raw[[#This Row],[Starting Time]]=""),"",IF((raw[[#This Row],[Ending Time]]-raw[[#This Row],[Starting Time]])*24&lt;0,24+(((raw[[#This Row],[Ending Time]]-raw[[#This Row],[Starting Time]])*24)),(raw[[#This Row],[Ending Time]]-raw[[#This Row],[Starting Time]])*24)),"")</f>
        <v/>
      </c>
      <c r="I585" s="25" t="str">
        <f>IFERROR(IF(raw[[#This Row],[Date]]="","",TEXT(raw[[#This Row],[Date]],"dddd")),"")</f>
        <v/>
      </c>
      <c r="J585" s="27" t="str">
        <f>IFERROR(IF(raw[[#This Row],[Day]]="","",IF(OR(raw[[#This Row],[Day]]='Workload Calendar'!$E$4,raw[[#This Row],[Day]]='Workload Calendar'!$F$4),'Workload Calendar'!$H$4,'Workload Calendar'!$G$4)),"")</f>
        <v/>
      </c>
      <c r="K585" s="27" t="str">
        <f>IFERROR(IF(raw[[#This Row],[Required hrs]]="","",raw[[#This Row],[Total day hrs]]-SUMIF(raw[Date],raw[[#This Row],[Date]],raw[Required hrs])),"")</f>
        <v/>
      </c>
      <c r="L585" s="26" t="str">
        <f>IFERROR(IF(raw[[#This Row],[Date]]="","","W"&amp;WEEKNUM(raw[[#This Row],[Date]],1)),"")</f>
        <v/>
      </c>
      <c r="M585" s="29" t="str">
        <f>IFERROR(IF(raw[[#This Row],[Date]]="","",VLOOKUP(MONTH(raw[[#This Row],[Date]]),Sheet1!B:C,2,0)),"")</f>
        <v/>
      </c>
      <c r="N585" s="82">
        <f>IF(raw[[#This Row],[Date]]="",0,1)</f>
        <v>0</v>
      </c>
    </row>
    <row r="586" spans="1:14" x14ac:dyDescent="0.3">
      <c r="A586" s="18"/>
      <c r="B586" s="19"/>
      <c r="C586" s="19"/>
      <c r="D586" s="19"/>
      <c r="E586" s="19"/>
      <c r="F586" s="20"/>
      <c r="G586" s="20"/>
      <c r="H586" s="27" t="str">
        <f>IFERROR(IF(OR(raw[[#This Row],[Ending Time]]="",raw[[#This Row],[Starting Time]]=""),"",IF((raw[[#This Row],[Ending Time]]-raw[[#This Row],[Starting Time]])*24&lt;0,24+(((raw[[#This Row],[Ending Time]]-raw[[#This Row],[Starting Time]])*24)),(raw[[#This Row],[Ending Time]]-raw[[#This Row],[Starting Time]])*24)),"")</f>
        <v/>
      </c>
      <c r="I586" s="25" t="str">
        <f>IFERROR(IF(raw[[#This Row],[Date]]="","",TEXT(raw[[#This Row],[Date]],"dddd")),"")</f>
        <v/>
      </c>
      <c r="J586" s="27" t="str">
        <f>IFERROR(IF(raw[[#This Row],[Day]]="","",IF(OR(raw[[#This Row],[Day]]='Workload Calendar'!$E$4,raw[[#This Row],[Day]]='Workload Calendar'!$F$4),'Workload Calendar'!$H$4,'Workload Calendar'!$G$4)),"")</f>
        <v/>
      </c>
      <c r="K586" s="27" t="str">
        <f>IFERROR(IF(raw[[#This Row],[Required hrs]]="","",raw[[#This Row],[Total day hrs]]-SUMIF(raw[Date],raw[[#This Row],[Date]],raw[Required hrs])),"")</f>
        <v/>
      </c>
      <c r="L586" s="26" t="str">
        <f>IFERROR(IF(raw[[#This Row],[Date]]="","","W"&amp;WEEKNUM(raw[[#This Row],[Date]],1)),"")</f>
        <v/>
      </c>
      <c r="M586" s="29" t="str">
        <f>IFERROR(IF(raw[[#This Row],[Date]]="","",VLOOKUP(MONTH(raw[[#This Row],[Date]]),Sheet1!B:C,2,0)),"")</f>
        <v/>
      </c>
      <c r="N586" s="82">
        <f>IF(raw[[#This Row],[Date]]="",0,1)</f>
        <v>0</v>
      </c>
    </row>
    <row r="587" spans="1:14" x14ac:dyDescent="0.3">
      <c r="A587" s="18"/>
      <c r="B587" s="19"/>
      <c r="C587" s="19"/>
      <c r="D587" s="19"/>
      <c r="E587" s="19"/>
      <c r="F587" s="20"/>
      <c r="G587" s="20"/>
      <c r="H587" s="27" t="str">
        <f>IFERROR(IF(OR(raw[[#This Row],[Ending Time]]="",raw[[#This Row],[Starting Time]]=""),"",IF((raw[[#This Row],[Ending Time]]-raw[[#This Row],[Starting Time]])*24&lt;0,24+(((raw[[#This Row],[Ending Time]]-raw[[#This Row],[Starting Time]])*24)),(raw[[#This Row],[Ending Time]]-raw[[#This Row],[Starting Time]])*24)),"")</f>
        <v/>
      </c>
      <c r="I587" s="25" t="str">
        <f>IFERROR(IF(raw[[#This Row],[Date]]="","",TEXT(raw[[#This Row],[Date]],"dddd")),"")</f>
        <v/>
      </c>
      <c r="J587" s="27" t="str">
        <f>IFERROR(IF(raw[[#This Row],[Day]]="","",IF(OR(raw[[#This Row],[Day]]='Workload Calendar'!$E$4,raw[[#This Row],[Day]]='Workload Calendar'!$F$4),'Workload Calendar'!$H$4,'Workload Calendar'!$G$4)),"")</f>
        <v/>
      </c>
      <c r="K587" s="27" t="str">
        <f>IFERROR(IF(raw[[#This Row],[Required hrs]]="","",raw[[#This Row],[Total day hrs]]-SUMIF(raw[Date],raw[[#This Row],[Date]],raw[Required hrs])),"")</f>
        <v/>
      </c>
      <c r="L587" s="26" t="str">
        <f>IFERROR(IF(raw[[#This Row],[Date]]="","","W"&amp;WEEKNUM(raw[[#This Row],[Date]],1)),"")</f>
        <v/>
      </c>
      <c r="M587" s="29" t="str">
        <f>IFERROR(IF(raw[[#This Row],[Date]]="","",VLOOKUP(MONTH(raw[[#This Row],[Date]]),Sheet1!B:C,2,0)),"")</f>
        <v/>
      </c>
      <c r="N587" s="82">
        <f>IF(raw[[#This Row],[Date]]="",0,1)</f>
        <v>0</v>
      </c>
    </row>
    <row r="588" spans="1:14" x14ac:dyDescent="0.3">
      <c r="A588" s="18"/>
      <c r="B588" s="19"/>
      <c r="C588" s="19"/>
      <c r="D588" s="19"/>
      <c r="E588" s="19"/>
      <c r="F588" s="20"/>
      <c r="G588" s="20"/>
      <c r="H588" s="27" t="str">
        <f>IFERROR(IF(OR(raw[[#This Row],[Ending Time]]="",raw[[#This Row],[Starting Time]]=""),"",IF((raw[[#This Row],[Ending Time]]-raw[[#This Row],[Starting Time]])*24&lt;0,24+(((raw[[#This Row],[Ending Time]]-raw[[#This Row],[Starting Time]])*24)),(raw[[#This Row],[Ending Time]]-raw[[#This Row],[Starting Time]])*24)),"")</f>
        <v/>
      </c>
      <c r="I588" s="25" t="str">
        <f>IFERROR(IF(raw[[#This Row],[Date]]="","",TEXT(raw[[#This Row],[Date]],"dddd")),"")</f>
        <v/>
      </c>
      <c r="J588" s="27" t="str">
        <f>IFERROR(IF(raw[[#This Row],[Day]]="","",IF(OR(raw[[#This Row],[Day]]='Workload Calendar'!$E$4,raw[[#This Row],[Day]]='Workload Calendar'!$F$4),'Workload Calendar'!$H$4,'Workload Calendar'!$G$4)),"")</f>
        <v/>
      </c>
      <c r="K588" s="27" t="str">
        <f>IFERROR(IF(raw[[#This Row],[Required hrs]]="","",raw[[#This Row],[Total day hrs]]-SUMIF(raw[Date],raw[[#This Row],[Date]],raw[Required hrs])),"")</f>
        <v/>
      </c>
      <c r="L588" s="26" t="str">
        <f>IFERROR(IF(raw[[#This Row],[Date]]="","","W"&amp;WEEKNUM(raw[[#This Row],[Date]],1)),"")</f>
        <v/>
      </c>
      <c r="M588" s="29" t="str">
        <f>IFERROR(IF(raw[[#This Row],[Date]]="","",VLOOKUP(MONTH(raw[[#This Row],[Date]]),Sheet1!B:C,2,0)),"")</f>
        <v/>
      </c>
      <c r="N588" s="82">
        <f>IF(raw[[#This Row],[Date]]="",0,1)</f>
        <v>0</v>
      </c>
    </row>
    <row r="589" spans="1:14" x14ac:dyDescent="0.3">
      <c r="A589" s="18"/>
      <c r="B589" s="19"/>
      <c r="C589" s="19"/>
      <c r="D589" s="19"/>
      <c r="E589" s="19"/>
      <c r="F589" s="20"/>
      <c r="G589" s="20"/>
      <c r="H589" s="27" t="str">
        <f>IFERROR(IF(OR(raw[[#This Row],[Ending Time]]="",raw[[#This Row],[Starting Time]]=""),"",IF((raw[[#This Row],[Ending Time]]-raw[[#This Row],[Starting Time]])*24&lt;0,24+(((raw[[#This Row],[Ending Time]]-raw[[#This Row],[Starting Time]])*24)),(raw[[#This Row],[Ending Time]]-raw[[#This Row],[Starting Time]])*24)),"")</f>
        <v/>
      </c>
      <c r="I589" s="25" t="str">
        <f>IFERROR(IF(raw[[#This Row],[Date]]="","",TEXT(raw[[#This Row],[Date]],"dddd")),"")</f>
        <v/>
      </c>
      <c r="J589" s="27" t="str">
        <f>IFERROR(IF(raw[[#This Row],[Day]]="","",IF(OR(raw[[#This Row],[Day]]='Workload Calendar'!$E$4,raw[[#This Row],[Day]]='Workload Calendar'!$F$4),'Workload Calendar'!$H$4,'Workload Calendar'!$G$4)),"")</f>
        <v/>
      </c>
      <c r="K589" s="27" t="str">
        <f>IFERROR(IF(raw[[#This Row],[Required hrs]]="","",raw[[#This Row],[Total day hrs]]-SUMIF(raw[Date],raw[[#This Row],[Date]],raw[Required hrs])),"")</f>
        <v/>
      </c>
      <c r="L589" s="26" t="str">
        <f>IFERROR(IF(raw[[#This Row],[Date]]="","","W"&amp;WEEKNUM(raw[[#This Row],[Date]],1)),"")</f>
        <v/>
      </c>
      <c r="M589" s="29" t="str">
        <f>IFERROR(IF(raw[[#This Row],[Date]]="","",VLOOKUP(MONTH(raw[[#This Row],[Date]]),Sheet1!B:C,2,0)),"")</f>
        <v/>
      </c>
      <c r="N589" s="82">
        <f>IF(raw[[#This Row],[Date]]="",0,1)</f>
        <v>0</v>
      </c>
    </row>
    <row r="590" spans="1:14" x14ac:dyDescent="0.3">
      <c r="A590" s="18"/>
      <c r="B590" s="19"/>
      <c r="C590" s="19"/>
      <c r="D590" s="19"/>
      <c r="E590" s="19"/>
      <c r="F590" s="20"/>
      <c r="G590" s="20"/>
      <c r="H590" s="27" t="str">
        <f>IFERROR(IF(OR(raw[[#This Row],[Ending Time]]="",raw[[#This Row],[Starting Time]]=""),"",IF((raw[[#This Row],[Ending Time]]-raw[[#This Row],[Starting Time]])*24&lt;0,24+(((raw[[#This Row],[Ending Time]]-raw[[#This Row],[Starting Time]])*24)),(raw[[#This Row],[Ending Time]]-raw[[#This Row],[Starting Time]])*24)),"")</f>
        <v/>
      </c>
      <c r="I590" s="25" t="str">
        <f>IFERROR(IF(raw[[#This Row],[Date]]="","",TEXT(raw[[#This Row],[Date]],"dddd")),"")</f>
        <v/>
      </c>
      <c r="J590" s="27" t="str">
        <f>IFERROR(IF(raw[[#This Row],[Day]]="","",IF(OR(raw[[#This Row],[Day]]='Workload Calendar'!$E$4,raw[[#This Row],[Day]]='Workload Calendar'!$F$4),'Workload Calendar'!$H$4,'Workload Calendar'!$G$4)),"")</f>
        <v/>
      </c>
      <c r="K590" s="27" t="str">
        <f>IFERROR(IF(raw[[#This Row],[Required hrs]]="","",raw[[#This Row],[Total day hrs]]-SUMIF(raw[Date],raw[[#This Row],[Date]],raw[Required hrs])),"")</f>
        <v/>
      </c>
      <c r="L590" s="26" t="str">
        <f>IFERROR(IF(raw[[#This Row],[Date]]="","","W"&amp;WEEKNUM(raw[[#This Row],[Date]],1)),"")</f>
        <v/>
      </c>
      <c r="M590" s="29" t="str">
        <f>IFERROR(IF(raw[[#This Row],[Date]]="","",VLOOKUP(MONTH(raw[[#This Row],[Date]]),Sheet1!B:C,2,0)),"")</f>
        <v/>
      </c>
      <c r="N590" s="82">
        <f>IF(raw[[#This Row],[Date]]="",0,1)</f>
        <v>0</v>
      </c>
    </row>
    <row r="591" spans="1:14" x14ac:dyDescent="0.3">
      <c r="A591" s="18"/>
      <c r="B591" s="19"/>
      <c r="C591" s="19"/>
      <c r="D591" s="19"/>
      <c r="E591" s="19"/>
      <c r="F591" s="20"/>
      <c r="G591" s="20"/>
      <c r="H591" s="27" t="str">
        <f>IFERROR(IF(OR(raw[[#This Row],[Ending Time]]="",raw[[#This Row],[Starting Time]]=""),"",IF((raw[[#This Row],[Ending Time]]-raw[[#This Row],[Starting Time]])*24&lt;0,24+(((raw[[#This Row],[Ending Time]]-raw[[#This Row],[Starting Time]])*24)),(raw[[#This Row],[Ending Time]]-raw[[#This Row],[Starting Time]])*24)),"")</f>
        <v/>
      </c>
      <c r="I591" s="25" t="str">
        <f>IFERROR(IF(raw[[#This Row],[Date]]="","",TEXT(raw[[#This Row],[Date]],"dddd")),"")</f>
        <v/>
      </c>
      <c r="J591" s="27" t="str">
        <f>IFERROR(IF(raw[[#This Row],[Day]]="","",IF(OR(raw[[#This Row],[Day]]='Workload Calendar'!$E$4,raw[[#This Row],[Day]]='Workload Calendar'!$F$4),'Workload Calendar'!$H$4,'Workload Calendar'!$G$4)),"")</f>
        <v/>
      </c>
      <c r="K591" s="27" t="str">
        <f>IFERROR(IF(raw[[#This Row],[Required hrs]]="","",raw[[#This Row],[Total day hrs]]-SUMIF(raw[Date],raw[[#This Row],[Date]],raw[Required hrs])),"")</f>
        <v/>
      </c>
      <c r="L591" s="26" t="str">
        <f>IFERROR(IF(raw[[#This Row],[Date]]="","","W"&amp;WEEKNUM(raw[[#This Row],[Date]],1)),"")</f>
        <v/>
      </c>
      <c r="M591" s="29" t="str">
        <f>IFERROR(IF(raw[[#This Row],[Date]]="","",VLOOKUP(MONTH(raw[[#This Row],[Date]]),Sheet1!B:C,2,0)),"")</f>
        <v/>
      </c>
      <c r="N591" s="82">
        <f>IF(raw[[#This Row],[Date]]="",0,1)</f>
        <v>0</v>
      </c>
    </row>
    <row r="592" spans="1:14" x14ac:dyDescent="0.3">
      <c r="A592" s="18"/>
      <c r="B592" s="19"/>
      <c r="C592" s="19"/>
      <c r="D592" s="19"/>
      <c r="E592" s="19"/>
      <c r="F592" s="20"/>
      <c r="G592" s="20"/>
      <c r="H592" s="27" t="str">
        <f>IFERROR(IF(OR(raw[[#This Row],[Ending Time]]="",raw[[#This Row],[Starting Time]]=""),"",IF((raw[[#This Row],[Ending Time]]-raw[[#This Row],[Starting Time]])*24&lt;0,24+(((raw[[#This Row],[Ending Time]]-raw[[#This Row],[Starting Time]])*24)),(raw[[#This Row],[Ending Time]]-raw[[#This Row],[Starting Time]])*24)),"")</f>
        <v/>
      </c>
      <c r="I592" s="25" t="str">
        <f>IFERROR(IF(raw[[#This Row],[Date]]="","",TEXT(raw[[#This Row],[Date]],"dddd")),"")</f>
        <v/>
      </c>
      <c r="J592" s="27" t="str">
        <f>IFERROR(IF(raw[[#This Row],[Day]]="","",IF(OR(raw[[#This Row],[Day]]='Workload Calendar'!$E$4,raw[[#This Row],[Day]]='Workload Calendar'!$F$4),'Workload Calendar'!$H$4,'Workload Calendar'!$G$4)),"")</f>
        <v/>
      </c>
      <c r="K592" s="27" t="str">
        <f>IFERROR(IF(raw[[#This Row],[Required hrs]]="","",raw[[#This Row],[Total day hrs]]-SUMIF(raw[Date],raw[[#This Row],[Date]],raw[Required hrs])),"")</f>
        <v/>
      </c>
      <c r="L592" s="26" t="str">
        <f>IFERROR(IF(raw[[#This Row],[Date]]="","","W"&amp;WEEKNUM(raw[[#This Row],[Date]],1)),"")</f>
        <v/>
      </c>
      <c r="M592" s="29" t="str">
        <f>IFERROR(IF(raw[[#This Row],[Date]]="","",VLOOKUP(MONTH(raw[[#This Row],[Date]]),Sheet1!B:C,2,0)),"")</f>
        <v/>
      </c>
      <c r="N592" s="82">
        <f>IF(raw[[#This Row],[Date]]="",0,1)</f>
        <v>0</v>
      </c>
    </row>
    <row r="593" spans="1:14" x14ac:dyDescent="0.3">
      <c r="A593" s="18"/>
      <c r="B593" s="19"/>
      <c r="C593" s="19"/>
      <c r="D593" s="19"/>
      <c r="E593" s="19"/>
      <c r="F593" s="20"/>
      <c r="G593" s="20"/>
      <c r="H593" s="27" t="str">
        <f>IFERROR(IF(OR(raw[[#This Row],[Ending Time]]="",raw[[#This Row],[Starting Time]]=""),"",IF((raw[[#This Row],[Ending Time]]-raw[[#This Row],[Starting Time]])*24&lt;0,24+(((raw[[#This Row],[Ending Time]]-raw[[#This Row],[Starting Time]])*24)),(raw[[#This Row],[Ending Time]]-raw[[#This Row],[Starting Time]])*24)),"")</f>
        <v/>
      </c>
      <c r="I593" s="25" t="str">
        <f>IFERROR(IF(raw[[#This Row],[Date]]="","",TEXT(raw[[#This Row],[Date]],"dddd")),"")</f>
        <v/>
      </c>
      <c r="J593" s="27" t="str">
        <f>IFERROR(IF(raw[[#This Row],[Day]]="","",IF(OR(raw[[#This Row],[Day]]='Workload Calendar'!$E$4,raw[[#This Row],[Day]]='Workload Calendar'!$F$4),'Workload Calendar'!$H$4,'Workload Calendar'!$G$4)),"")</f>
        <v/>
      </c>
      <c r="K593" s="27" t="str">
        <f>IFERROR(IF(raw[[#This Row],[Required hrs]]="","",raw[[#This Row],[Total day hrs]]-SUMIF(raw[Date],raw[[#This Row],[Date]],raw[Required hrs])),"")</f>
        <v/>
      </c>
      <c r="L593" s="26" t="str">
        <f>IFERROR(IF(raw[[#This Row],[Date]]="","","W"&amp;WEEKNUM(raw[[#This Row],[Date]],1)),"")</f>
        <v/>
      </c>
      <c r="M593" s="29" t="str">
        <f>IFERROR(IF(raw[[#This Row],[Date]]="","",VLOOKUP(MONTH(raw[[#This Row],[Date]]),Sheet1!B:C,2,0)),"")</f>
        <v/>
      </c>
      <c r="N593" s="82">
        <f>IF(raw[[#This Row],[Date]]="",0,1)</f>
        <v>0</v>
      </c>
    </row>
    <row r="594" spans="1:14" x14ac:dyDescent="0.3">
      <c r="A594" s="18"/>
      <c r="B594" s="19"/>
      <c r="C594" s="19"/>
      <c r="D594" s="19"/>
      <c r="E594" s="19"/>
      <c r="F594" s="20"/>
      <c r="G594" s="20"/>
      <c r="H594" s="27" t="str">
        <f>IFERROR(IF(OR(raw[[#This Row],[Ending Time]]="",raw[[#This Row],[Starting Time]]=""),"",IF((raw[[#This Row],[Ending Time]]-raw[[#This Row],[Starting Time]])*24&lt;0,24+(((raw[[#This Row],[Ending Time]]-raw[[#This Row],[Starting Time]])*24)),(raw[[#This Row],[Ending Time]]-raw[[#This Row],[Starting Time]])*24)),"")</f>
        <v/>
      </c>
      <c r="I594" s="25" t="str">
        <f>IFERROR(IF(raw[[#This Row],[Date]]="","",TEXT(raw[[#This Row],[Date]],"dddd")),"")</f>
        <v/>
      </c>
      <c r="J594" s="27" t="str">
        <f>IFERROR(IF(raw[[#This Row],[Day]]="","",IF(OR(raw[[#This Row],[Day]]='Workload Calendar'!$E$4,raw[[#This Row],[Day]]='Workload Calendar'!$F$4),'Workload Calendar'!$H$4,'Workload Calendar'!$G$4)),"")</f>
        <v/>
      </c>
      <c r="K594" s="27" t="str">
        <f>IFERROR(IF(raw[[#This Row],[Required hrs]]="","",raw[[#This Row],[Total day hrs]]-SUMIF(raw[Date],raw[[#This Row],[Date]],raw[Required hrs])),"")</f>
        <v/>
      </c>
      <c r="L594" s="26" t="str">
        <f>IFERROR(IF(raw[[#This Row],[Date]]="","","W"&amp;WEEKNUM(raw[[#This Row],[Date]],1)),"")</f>
        <v/>
      </c>
      <c r="M594" s="29" t="str">
        <f>IFERROR(IF(raw[[#This Row],[Date]]="","",VLOOKUP(MONTH(raw[[#This Row],[Date]]),Sheet1!B:C,2,0)),"")</f>
        <v/>
      </c>
      <c r="N594" s="82">
        <f>IF(raw[[#This Row],[Date]]="",0,1)</f>
        <v>0</v>
      </c>
    </row>
    <row r="595" spans="1:14" x14ac:dyDescent="0.3">
      <c r="A595" s="18"/>
      <c r="B595" s="19"/>
      <c r="C595" s="19"/>
      <c r="D595" s="19"/>
      <c r="E595" s="19"/>
      <c r="F595" s="20"/>
      <c r="G595" s="20"/>
      <c r="H595" s="27" t="str">
        <f>IFERROR(IF(OR(raw[[#This Row],[Ending Time]]="",raw[[#This Row],[Starting Time]]=""),"",IF((raw[[#This Row],[Ending Time]]-raw[[#This Row],[Starting Time]])*24&lt;0,24+(((raw[[#This Row],[Ending Time]]-raw[[#This Row],[Starting Time]])*24)),(raw[[#This Row],[Ending Time]]-raw[[#This Row],[Starting Time]])*24)),"")</f>
        <v/>
      </c>
      <c r="I595" s="25" t="str">
        <f>IFERROR(IF(raw[[#This Row],[Date]]="","",TEXT(raw[[#This Row],[Date]],"dddd")),"")</f>
        <v/>
      </c>
      <c r="J595" s="27" t="str">
        <f>IFERROR(IF(raw[[#This Row],[Day]]="","",IF(OR(raw[[#This Row],[Day]]='Workload Calendar'!$E$4,raw[[#This Row],[Day]]='Workload Calendar'!$F$4),'Workload Calendar'!$H$4,'Workload Calendar'!$G$4)),"")</f>
        <v/>
      </c>
      <c r="K595" s="27" t="str">
        <f>IFERROR(IF(raw[[#This Row],[Required hrs]]="","",raw[[#This Row],[Total day hrs]]-SUMIF(raw[Date],raw[[#This Row],[Date]],raw[Required hrs])),"")</f>
        <v/>
      </c>
      <c r="L595" s="26" t="str">
        <f>IFERROR(IF(raw[[#This Row],[Date]]="","","W"&amp;WEEKNUM(raw[[#This Row],[Date]],1)),"")</f>
        <v/>
      </c>
      <c r="M595" s="29" t="str">
        <f>IFERROR(IF(raw[[#This Row],[Date]]="","",VLOOKUP(MONTH(raw[[#This Row],[Date]]),Sheet1!B:C,2,0)),"")</f>
        <v/>
      </c>
      <c r="N595" s="82">
        <f>IF(raw[[#This Row],[Date]]="",0,1)</f>
        <v>0</v>
      </c>
    </row>
    <row r="596" spans="1:14" x14ac:dyDescent="0.3">
      <c r="A596" s="18"/>
      <c r="B596" s="19"/>
      <c r="C596" s="19"/>
      <c r="D596" s="19"/>
      <c r="E596" s="19"/>
      <c r="F596" s="20"/>
      <c r="G596" s="20"/>
      <c r="H596" s="27" t="str">
        <f>IFERROR(IF(OR(raw[[#This Row],[Ending Time]]="",raw[[#This Row],[Starting Time]]=""),"",IF((raw[[#This Row],[Ending Time]]-raw[[#This Row],[Starting Time]])*24&lt;0,24+(((raw[[#This Row],[Ending Time]]-raw[[#This Row],[Starting Time]])*24)),(raw[[#This Row],[Ending Time]]-raw[[#This Row],[Starting Time]])*24)),"")</f>
        <v/>
      </c>
      <c r="I596" s="25" t="str">
        <f>IFERROR(IF(raw[[#This Row],[Date]]="","",TEXT(raw[[#This Row],[Date]],"dddd")),"")</f>
        <v/>
      </c>
      <c r="J596" s="27" t="str">
        <f>IFERROR(IF(raw[[#This Row],[Day]]="","",IF(OR(raw[[#This Row],[Day]]='Workload Calendar'!$E$4,raw[[#This Row],[Day]]='Workload Calendar'!$F$4),'Workload Calendar'!$H$4,'Workload Calendar'!$G$4)),"")</f>
        <v/>
      </c>
      <c r="K596" s="27" t="str">
        <f>IFERROR(IF(raw[[#This Row],[Required hrs]]="","",raw[[#This Row],[Total day hrs]]-SUMIF(raw[Date],raw[[#This Row],[Date]],raw[Required hrs])),"")</f>
        <v/>
      </c>
      <c r="L596" s="26" t="str">
        <f>IFERROR(IF(raw[[#This Row],[Date]]="","","W"&amp;WEEKNUM(raw[[#This Row],[Date]],1)),"")</f>
        <v/>
      </c>
      <c r="M596" s="29" t="str">
        <f>IFERROR(IF(raw[[#This Row],[Date]]="","",VLOOKUP(MONTH(raw[[#This Row],[Date]]),Sheet1!B:C,2,0)),"")</f>
        <v/>
      </c>
      <c r="N596" s="82">
        <f>IF(raw[[#This Row],[Date]]="",0,1)</f>
        <v>0</v>
      </c>
    </row>
    <row r="597" spans="1:14" x14ac:dyDescent="0.3">
      <c r="A597" s="18"/>
      <c r="B597" s="19"/>
      <c r="C597" s="19"/>
      <c r="D597" s="19"/>
      <c r="E597" s="19"/>
      <c r="F597" s="20"/>
      <c r="G597" s="20"/>
      <c r="H597" s="27" t="str">
        <f>IFERROR(IF(OR(raw[[#This Row],[Ending Time]]="",raw[[#This Row],[Starting Time]]=""),"",IF((raw[[#This Row],[Ending Time]]-raw[[#This Row],[Starting Time]])*24&lt;0,24+(((raw[[#This Row],[Ending Time]]-raw[[#This Row],[Starting Time]])*24)),(raw[[#This Row],[Ending Time]]-raw[[#This Row],[Starting Time]])*24)),"")</f>
        <v/>
      </c>
      <c r="I597" s="25" t="str">
        <f>IFERROR(IF(raw[[#This Row],[Date]]="","",TEXT(raw[[#This Row],[Date]],"dddd")),"")</f>
        <v/>
      </c>
      <c r="J597" s="27" t="str">
        <f>IFERROR(IF(raw[[#This Row],[Day]]="","",IF(OR(raw[[#This Row],[Day]]='Workload Calendar'!$E$4,raw[[#This Row],[Day]]='Workload Calendar'!$F$4),'Workload Calendar'!$H$4,'Workload Calendar'!$G$4)),"")</f>
        <v/>
      </c>
      <c r="K597" s="27" t="str">
        <f>IFERROR(IF(raw[[#This Row],[Required hrs]]="","",raw[[#This Row],[Total day hrs]]-SUMIF(raw[Date],raw[[#This Row],[Date]],raw[Required hrs])),"")</f>
        <v/>
      </c>
      <c r="L597" s="26" t="str">
        <f>IFERROR(IF(raw[[#This Row],[Date]]="","","W"&amp;WEEKNUM(raw[[#This Row],[Date]],1)),"")</f>
        <v/>
      </c>
      <c r="M597" s="29" t="str">
        <f>IFERROR(IF(raw[[#This Row],[Date]]="","",VLOOKUP(MONTH(raw[[#This Row],[Date]]),Sheet1!B:C,2,0)),"")</f>
        <v/>
      </c>
      <c r="N597" s="82">
        <f>IF(raw[[#This Row],[Date]]="",0,1)</f>
        <v>0</v>
      </c>
    </row>
    <row r="598" spans="1:14" x14ac:dyDescent="0.3">
      <c r="A598" s="18"/>
      <c r="B598" s="19"/>
      <c r="C598" s="19"/>
      <c r="D598" s="19"/>
      <c r="E598" s="19"/>
      <c r="F598" s="20"/>
      <c r="G598" s="20"/>
      <c r="H598" s="27" t="str">
        <f>IFERROR(IF(OR(raw[[#This Row],[Ending Time]]="",raw[[#This Row],[Starting Time]]=""),"",IF((raw[[#This Row],[Ending Time]]-raw[[#This Row],[Starting Time]])*24&lt;0,24+(((raw[[#This Row],[Ending Time]]-raw[[#This Row],[Starting Time]])*24)),(raw[[#This Row],[Ending Time]]-raw[[#This Row],[Starting Time]])*24)),"")</f>
        <v/>
      </c>
      <c r="I598" s="25" t="str">
        <f>IFERROR(IF(raw[[#This Row],[Date]]="","",TEXT(raw[[#This Row],[Date]],"dddd")),"")</f>
        <v/>
      </c>
      <c r="J598" s="27" t="str">
        <f>IFERROR(IF(raw[[#This Row],[Day]]="","",IF(OR(raw[[#This Row],[Day]]='Workload Calendar'!$E$4,raw[[#This Row],[Day]]='Workload Calendar'!$F$4),'Workload Calendar'!$H$4,'Workload Calendar'!$G$4)),"")</f>
        <v/>
      </c>
      <c r="K598" s="27" t="str">
        <f>IFERROR(IF(raw[[#This Row],[Required hrs]]="","",raw[[#This Row],[Total day hrs]]-SUMIF(raw[Date],raw[[#This Row],[Date]],raw[Required hrs])),"")</f>
        <v/>
      </c>
      <c r="L598" s="26" t="str">
        <f>IFERROR(IF(raw[[#This Row],[Date]]="","","W"&amp;WEEKNUM(raw[[#This Row],[Date]],1)),"")</f>
        <v/>
      </c>
      <c r="M598" s="29" t="str">
        <f>IFERROR(IF(raw[[#This Row],[Date]]="","",VLOOKUP(MONTH(raw[[#This Row],[Date]]),Sheet1!B:C,2,0)),"")</f>
        <v/>
      </c>
      <c r="N598" s="82">
        <f>IF(raw[[#This Row],[Date]]="",0,1)</f>
        <v>0</v>
      </c>
    </row>
    <row r="599" spans="1:14" x14ac:dyDescent="0.3">
      <c r="A599" s="18"/>
      <c r="B599" s="19"/>
      <c r="C599" s="19"/>
      <c r="D599" s="19"/>
      <c r="E599" s="19"/>
      <c r="F599" s="20"/>
      <c r="G599" s="20"/>
      <c r="H599" s="27" t="str">
        <f>IFERROR(IF(OR(raw[[#This Row],[Ending Time]]="",raw[[#This Row],[Starting Time]]=""),"",IF((raw[[#This Row],[Ending Time]]-raw[[#This Row],[Starting Time]])*24&lt;0,24+(((raw[[#This Row],[Ending Time]]-raw[[#This Row],[Starting Time]])*24)),(raw[[#This Row],[Ending Time]]-raw[[#This Row],[Starting Time]])*24)),"")</f>
        <v/>
      </c>
      <c r="I599" s="25" t="str">
        <f>IFERROR(IF(raw[[#This Row],[Date]]="","",TEXT(raw[[#This Row],[Date]],"dddd")),"")</f>
        <v/>
      </c>
      <c r="J599" s="27" t="str">
        <f>IFERROR(IF(raw[[#This Row],[Day]]="","",IF(OR(raw[[#This Row],[Day]]='Workload Calendar'!$E$4,raw[[#This Row],[Day]]='Workload Calendar'!$F$4),'Workload Calendar'!$H$4,'Workload Calendar'!$G$4)),"")</f>
        <v/>
      </c>
      <c r="K599" s="27" t="str">
        <f>IFERROR(IF(raw[[#This Row],[Required hrs]]="","",raw[[#This Row],[Total day hrs]]-SUMIF(raw[Date],raw[[#This Row],[Date]],raw[Required hrs])),"")</f>
        <v/>
      </c>
      <c r="L599" s="26" t="str">
        <f>IFERROR(IF(raw[[#This Row],[Date]]="","","W"&amp;WEEKNUM(raw[[#This Row],[Date]],1)),"")</f>
        <v/>
      </c>
      <c r="M599" s="29" t="str">
        <f>IFERROR(IF(raw[[#This Row],[Date]]="","",VLOOKUP(MONTH(raw[[#This Row],[Date]]),Sheet1!B:C,2,0)),"")</f>
        <v/>
      </c>
      <c r="N599" s="82">
        <f>IF(raw[[#This Row],[Date]]="",0,1)</f>
        <v>0</v>
      </c>
    </row>
    <row r="600" spans="1:14" x14ac:dyDescent="0.3">
      <c r="A600" s="18"/>
      <c r="B600" s="19"/>
      <c r="C600" s="19"/>
      <c r="D600" s="19"/>
      <c r="E600" s="19"/>
      <c r="F600" s="20"/>
      <c r="G600" s="20"/>
      <c r="H600" s="27" t="str">
        <f>IFERROR(IF(OR(raw[[#This Row],[Ending Time]]="",raw[[#This Row],[Starting Time]]=""),"",IF((raw[[#This Row],[Ending Time]]-raw[[#This Row],[Starting Time]])*24&lt;0,24+(((raw[[#This Row],[Ending Time]]-raw[[#This Row],[Starting Time]])*24)),(raw[[#This Row],[Ending Time]]-raw[[#This Row],[Starting Time]])*24)),"")</f>
        <v/>
      </c>
      <c r="I600" s="25" t="str">
        <f>IFERROR(IF(raw[[#This Row],[Date]]="","",TEXT(raw[[#This Row],[Date]],"dddd")),"")</f>
        <v/>
      </c>
      <c r="J600" s="27" t="str">
        <f>IFERROR(IF(raw[[#This Row],[Day]]="","",IF(OR(raw[[#This Row],[Day]]='Workload Calendar'!$E$4,raw[[#This Row],[Day]]='Workload Calendar'!$F$4),'Workload Calendar'!$H$4,'Workload Calendar'!$G$4)),"")</f>
        <v/>
      </c>
      <c r="K600" s="27" t="str">
        <f>IFERROR(IF(raw[[#This Row],[Required hrs]]="","",raw[[#This Row],[Total day hrs]]-SUMIF(raw[Date],raw[[#This Row],[Date]],raw[Required hrs])),"")</f>
        <v/>
      </c>
      <c r="L600" s="26" t="str">
        <f>IFERROR(IF(raw[[#This Row],[Date]]="","","W"&amp;WEEKNUM(raw[[#This Row],[Date]],1)),"")</f>
        <v/>
      </c>
      <c r="M600" s="29" t="str">
        <f>IFERROR(IF(raw[[#This Row],[Date]]="","",VLOOKUP(MONTH(raw[[#This Row],[Date]]),Sheet1!B:C,2,0)),"")</f>
        <v/>
      </c>
      <c r="N600" s="82">
        <f>IF(raw[[#This Row],[Date]]="",0,1)</f>
        <v>0</v>
      </c>
    </row>
    <row r="601" spans="1:14" x14ac:dyDescent="0.3">
      <c r="A601" s="18"/>
      <c r="B601" s="19"/>
      <c r="C601" s="19"/>
      <c r="D601" s="19"/>
      <c r="E601" s="19"/>
      <c r="F601" s="20"/>
      <c r="G601" s="20"/>
      <c r="H601" s="27" t="str">
        <f>IFERROR(IF(OR(raw[[#This Row],[Ending Time]]="",raw[[#This Row],[Starting Time]]=""),"",IF((raw[[#This Row],[Ending Time]]-raw[[#This Row],[Starting Time]])*24&lt;0,24+(((raw[[#This Row],[Ending Time]]-raw[[#This Row],[Starting Time]])*24)),(raw[[#This Row],[Ending Time]]-raw[[#This Row],[Starting Time]])*24)),"")</f>
        <v/>
      </c>
      <c r="I601" s="25" t="str">
        <f>IFERROR(IF(raw[[#This Row],[Date]]="","",TEXT(raw[[#This Row],[Date]],"dddd")),"")</f>
        <v/>
      </c>
      <c r="J601" s="27" t="str">
        <f>IFERROR(IF(raw[[#This Row],[Day]]="","",IF(OR(raw[[#This Row],[Day]]='Workload Calendar'!$E$4,raw[[#This Row],[Day]]='Workload Calendar'!$F$4),'Workload Calendar'!$H$4,'Workload Calendar'!$G$4)),"")</f>
        <v/>
      </c>
      <c r="K601" s="27" t="str">
        <f>IFERROR(IF(raw[[#This Row],[Required hrs]]="","",raw[[#This Row],[Total day hrs]]-SUMIF(raw[Date],raw[[#This Row],[Date]],raw[Required hrs])),"")</f>
        <v/>
      </c>
      <c r="L601" s="26" t="str">
        <f>IFERROR(IF(raw[[#This Row],[Date]]="","","W"&amp;WEEKNUM(raw[[#This Row],[Date]],1)),"")</f>
        <v/>
      </c>
      <c r="M601" s="29" t="str">
        <f>IFERROR(IF(raw[[#This Row],[Date]]="","",VLOOKUP(MONTH(raw[[#This Row],[Date]]),Sheet1!B:C,2,0)),"")</f>
        <v/>
      </c>
      <c r="N601" s="82">
        <f>IF(raw[[#This Row],[Date]]="",0,1)</f>
        <v>0</v>
      </c>
    </row>
    <row r="602" spans="1:14" x14ac:dyDescent="0.3">
      <c r="A602" s="18"/>
      <c r="B602" s="19"/>
      <c r="C602" s="19"/>
      <c r="D602" s="19"/>
      <c r="E602" s="19"/>
      <c r="F602" s="20"/>
      <c r="G602" s="20"/>
      <c r="H602" s="27" t="str">
        <f>IFERROR(IF(OR(raw[[#This Row],[Ending Time]]="",raw[[#This Row],[Starting Time]]=""),"",IF((raw[[#This Row],[Ending Time]]-raw[[#This Row],[Starting Time]])*24&lt;0,24+(((raw[[#This Row],[Ending Time]]-raw[[#This Row],[Starting Time]])*24)),(raw[[#This Row],[Ending Time]]-raw[[#This Row],[Starting Time]])*24)),"")</f>
        <v/>
      </c>
      <c r="I602" s="25" t="str">
        <f>IFERROR(IF(raw[[#This Row],[Date]]="","",TEXT(raw[[#This Row],[Date]],"dddd")),"")</f>
        <v/>
      </c>
      <c r="J602" s="27" t="str">
        <f>IFERROR(IF(raw[[#This Row],[Day]]="","",IF(OR(raw[[#This Row],[Day]]='Workload Calendar'!$E$4,raw[[#This Row],[Day]]='Workload Calendar'!$F$4),'Workload Calendar'!$H$4,'Workload Calendar'!$G$4)),"")</f>
        <v/>
      </c>
      <c r="K602" s="27" t="str">
        <f>IFERROR(IF(raw[[#This Row],[Required hrs]]="","",raw[[#This Row],[Total day hrs]]-SUMIF(raw[Date],raw[[#This Row],[Date]],raw[Required hrs])),"")</f>
        <v/>
      </c>
      <c r="L602" s="26" t="str">
        <f>IFERROR(IF(raw[[#This Row],[Date]]="","","W"&amp;WEEKNUM(raw[[#This Row],[Date]],1)),"")</f>
        <v/>
      </c>
      <c r="M602" s="29" t="str">
        <f>IFERROR(IF(raw[[#This Row],[Date]]="","",VLOOKUP(MONTH(raw[[#This Row],[Date]]),Sheet1!B:C,2,0)),"")</f>
        <v/>
      </c>
      <c r="N602" s="82">
        <f>IF(raw[[#This Row],[Date]]="",0,1)</f>
        <v>0</v>
      </c>
    </row>
    <row r="603" spans="1:14" x14ac:dyDescent="0.3">
      <c r="A603" s="18"/>
      <c r="B603" s="19"/>
      <c r="C603" s="19"/>
      <c r="D603" s="19"/>
      <c r="E603" s="19"/>
      <c r="F603" s="20"/>
      <c r="G603" s="20"/>
      <c r="H603" s="27" t="str">
        <f>IFERROR(IF(OR(raw[[#This Row],[Ending Time]]="",raw[[#This Row],[Starting Time]]=""),"",IF((raw[[#This Row],[Ending Time]]-raw[[#This Row],[Starting Time]])*24&lt;0,24+(((raw[[#This Row],[Ending Time]]-raw[[#This Row],[Starting Time]])*24)),(raw[[#This Row],[Ending Time]]-raw[[#This Row],[Starting Time]])*24)),"")</f>
        <v/>
      </c>
      <c r="I603" s="25" t="str">
        <f>IFERROR(IF(raw[[#This Row],[Date]]="","",TEXT(raw[[#This Row],[Date]],"dddd")),"")</f>
        <v/>
      </c>
      <c r="J603" s="27" t="str">
        <f>IFERROR(IF(raw[[#This Row],[Day]]="","",IF(OR(raw[[#This Row],[Day]]='Workload Calendar'!$E$4,raw[[#This Row],[Day]]='Workload Calendar'!$F$4),'Workload Calendar'!$H$4,'Workload Calendar'!$G$4)),"")</f>
        <v/>
      </c>
      <c r="K603" s="27" t="str">
        <f>IFERROR(IF(raw[[#This Row],[Required hrs]]="","",raw[[#This Row],[Total day hrs]]-SUMIF(raw[Date],raw[[#This Row],[Date]],raw[Required hrs])),"")</f>
        <v/>
      </c>
      <c r="L603" s="26" t="str">
        <f>IFERROR(IF(raw[[#This Row],[Date]]="","","W"&amp;WEEKNUM(raw[[#This Row],[Date]],1)),"")</f>
        <v/>
      </c>
      <c r="M603" s="29" t="str">
        <f>IFERROR(IF(raw[[#This Row],[Date]]="","",VLOOKUP(MONTH(raw[[#This Row],[Date]]),Sheet1!B:C,2,0)),"")</f>
        <v/>
      </c>
      <c r="N603" s="82">
        <f>IF(raw[[#This Row],[Date]]="",0,1)</f>
        <v>0</v>
      </c>
    </row>
    <row r="604" spans="1:14" x14ac:dyDescent="0.3">
      <c r="A604" s="18"/>
      <c r="B604" s="19"/>
      <c r="C604" s="19"/>
      <c r="D604" s="19"/>
      <c r="E604" s="19"/>
      <c r="F604" s="20"/>
      <c r="G604" s="20"/>
      <c r="H604" s="27" t="str">
        <f>IFERROR(IF(OR(raw[[#This Row],[Ending Time]]="",raw[[#This Row],[Starting Time]]=""),"",IF((raw[[#This Row],[Ending Time]]-raw[[#This Row],[Starting Time]])*24&lt;0,24+(((raw[[#This Row],[Ending Time]]-raw[[#This Row],[Starting Time]])*24)),(raw[[#This Row],[Ending Time]]-raw[[#This Row],[Starting Time]])*24)),"")</f>
        <v/>
      </c>
      <c r="I604" s="25" t="str">
        <f>IFERROR(IF(raw[[#This Row],[Date]]="","",TEXT(raw[[#This Row],[Date]],"dddd")),"")</f>
        <v/>
      </c>
      <c r="J604" s="27" t="str">
        <f>IFERROR(IF(raw[[#This Row],[Day]]="","",IF(OR(raw[[#This Row],[Day]]='Workload Calendar'!$E$4,raw[[#This Row],[Day]]='Workload Calendar'!$F$4),'Workload Calendar'!$H$4,'Workload Calendar'!$G$4)),"")</f>
        <v/>
      </c>
      <c r="K604" s="27" t="str">
        <f>IFERROR(IF(raw[[#This Row],[Required hrs]]="","",raw[[#This Row],[Total day hrs]]-SUMIF(raw[Date],raw[[#This Row],[Date]],raw[Required hrs])),"")</f>
        <v/>
      </c>
      <c r="L604" s="26" t="str">
        <f>IFERROR(IF(raw[[#This Row],[Date]]="","","W"&amp;WEEKNUM(raw[[#This Row],[Date]],1)),"")</f>
        <v/>
      </c>
      <c r="M604" s="29" t="str">
        <f>IFERROR(IF(raw[[#This Row],[Date]]="","",VLOOKUP(MONTH(raw[[#This Row],[Date]]),Sheet1!B:C,2,0)),"")</f>
        <v/>
      </c>
      <c r="N604" s="82">
        <f>IF(raw[[#This Row],[Date]]="",0,1)</f>
        <v>0</v>
      </c>
    </row>
    <row r="605" spans="1:14" x14ac:dyDescent="0.3">
      <c r="A605" s="18"/>
      <c r="B605" s="19"/>
      <c r="C605" s="19"/>
      <c r="D605" s="19"/>
      <c r="E605" s="19"/>
      <c r="F605" s="20"/>
      <c r="G605" s="20"/>
      <c r="H605" s="27" t="str">
        <f>IFERROR(IF(OR(raw[[#This Row],[Ending Time]]="",raw[[#This Row],[Starting Time]]=""),"",IF((raw[[#This Row],[Ending Time]]-raw[[#This Row],[Starting Time]])*24&lt;0,24+(((raw[[#This Row],[Ending Time]]-raw[[#This Row],[Starting Time]])*24)),(raw[[#This Row],[Ending Time]]-raw[[#This Row],[Starting Time]])*24)),"")</f>
        <v/>
      </c>
      <c r="I605" s="25" t="str">
        <f>IFERROR(IF(raw[[#This Row],[Date]]="","",TEXT(raw[[#This Row],[Date]],"dddd")),"")</f>
        <v/>
      </c>
      <c r="J605" s="27" t="str">
        <f>IFERROR(IF(raw[[#This Row],[Day]]="","",IF(OR(raw[[#This Row],[Day]]='Workload Calendar'!$E$4,raw[[#This Row],[Day]]='Workload Calendar'!$F$4),'Workload Calendar'!$H$4,'Workload Calendar'!$G$4)),"")</f>
        <v/>
      </c>
      <c r="K605" s="27" t="str">
        <f>IFERROR(IF(raw[[#This Row],[Required hrs]]="","",raw[[#This Row],[Total day hrs]]-SUMIF(raw[Date],raw[[#This Row],[Date]],raw[Required hrs])),"")</f>
        <v/>
      </c>
      <c r="L605" s="26" t="str">
        <f>IFERROR(IF(raw[[#This Row],[Date]]="","","W"&amp;WEEKNUM(raw[[#This Row],[Date]],1)),"")</f>
        <v/>
      </c>
      <c r="M605" s="29" t="str">
        <f>IFERROR(IF(raw[[#This Row],[Date]]="","",VLOOKUP(MONTH(raw[[#This Row],[Date]]),Sheet1!B:C,2,0)),"")</f>
        <v/>
      </c>
      <c r="N605" s="82">
        <f>IF(raw[[#This Row],[Date]]="",0,1)</f>
        <v>0</v>
      </c>
    </row>
    <row r="606" spans="1:14" x14ac:dyDescent="0.3">
      <c r="A606" s="18"/>
      <c r="B606" s="19"/>
      <c r="C606" s="19"/>
      <c r="D606" s="19"/>
      <c r="E606" s="19"/>
      <c r="F606" s="20"/>
      <c r="G606" s="20"/>
      <c r="H606" s="27" t="str">
        <f>IFERROR(IF(OR(raw[[#This Row],[Ending Time]]="",raw[[#This Row],[Starting Time]]=""),"",IF((raw[[#This Row],[Ending Time]]-raw[[#This Row],[Starting Time]])*24&lt;0,24+(((raw[[#This Row],[Ending Time]]-raw[[#This Row],[Starting Time]])*24)),(raw[[#This Row],[Ending Time]]-raw[[#This Row],[Starting Time]])*24)),"")</f>
        <v/>
      </c>
      <c r="I606" s="25" t="str">
        <f>IFERROR(IF(raw[[#This Row],[Date]]="","",TEXT(raw[[#This Row],[Date]],"dddd")),"")</f>
        <v/>
      </c>
      <c r="J606" s="27" t="str">
        <f>IFERROR(IF(raw[[#This Row],[Day]]="","",IF(OR(raw[[#This Row],[Day]]='Workload Calendar'!$E$4,raw[[#This Row],[Day]]='Workload Calendar'!$F$4),'Workload Calendar'!$H$4,'Workload Calendar'!$G$4)),"")</f>
        <v/>
      </c>
      <c r="K606" s="27" t="str">
        <f>IFERROR(IF(raw[[#This Row],[Required hrs]]="","",raw[[#This Row],[Total day hrs]]-SUMIF(raw[Date],raw[[#This Row],[Date]],raw[Required hrs])),"")</f>
        <v/>
      </c>
      <c r="L606" s="26" t="str">
        <f>IFERROR(IF(raw[[#This Row],[Date]]="","","W"&amp;WEEKNUM(raw[[#This Row],[Date]],1)),"")</f>
        <v/>
      </c>
      <c r="M606" s="29" t="str">
        <f>IFERROR(IF(raw[[#This Row],[Date]]="","",VLOOKUP(MONTH(raw[[#This Row],[Date]]),Sheet1!B:C,2,0)),"")</f>
        <v/>
      </c>
      <c r="N606" s="82">
        <f>IF(raw[[#This Row],[Date]]="",0,1)</f>
        <v>0</v>
      </c>
    </row>
    <row r="607" spans="1:14" x14ac:dyDescent="0.3">
      <c r="A607" s="18"/>
      <c r="B607" s="19"/>
      <c r="C607" s="19"/>
      <c r="D607" s="19"/>
      <c r="E607" s="19"/>
      <c r="F607" s="20"/>
      <c r="G607" s="20"/>
      <c r="H607" s="27" t="str">
        <f>IFERROR(IF(OR(raw[[#This Row],[Ending Time]]="",raw[[#This Row],[Starting Time]]=""),"",IF((raw[[#This Row],[Ending Time]]-raw[[#This Row],[Starting Time]])*24&lt;0,24+(((raw[[#This Row],[Ending Time]]-raw[[#This Row],[Starting Time]])*24)),(raw[[#This Row],[Ending Time]]-raw[[#This Row],[Starting Time]])*24)),"")</f>
        <v/>
      </c>
      <c r="I607" s="25" t="str">
        <f>IFERROR(IF(raw[[#This Row],[Date]]="","",TEXT(raw[[#This Row],[Date]],"dddd")),"")</f>
        <v/>
      </c>
      <c r="J607" s="27" t="str">
        <f>IFERROR(IF(raw[[#This Row],[Day]]="","",IF(OR(raw[[#This Row],[Day]]='Workload Calendar'!$E$4,raw[[#This Row],[Day]]='Workload Calendar'!$F$4),'Workload Calendar'!$H$4,'Workload Calendar'!$G$4)),"")</f>
        <v/>
      </c>
      <c r="K607" s="27" t="str">
        <f>IFERROR(IF(raw[[#This Row],[Required hrs]]="","",raw[[#This Row],[Total day hrs]]-SUMIF(raw[Date],raw[[#This Row],[Date]],raw[Required hrs])),"")</f>
        <v/>
      </c>
      <c r="L607" s="26" t="str">
        <f>IFERROR(IF(raw[[#This Row],[Date]]="","","W"&amp;WEEKNUM(raw[[#This Row],[Date]],1)),"")</f>
        <v/>
      </c>
      <c r="M607" s="29" t="str">
        <f>IFERROR(IF(raw[[#This Row],[Date]]="","",VLOOKUP(MONTH(raw[[#This Row],[Date]]),Sheet1!B:C,2,0)),"")</f>
        <v/>
      </c>
      <c r="N607" s="82">
        <f>IF(raw[[#This Row],[Date]]="",0,1)</f>
        <v>0</v>
      </c>
    </row>
    <row r="608" spans="1:14" x14ac:dyDescent="0.3">
      <c r="A608" s="18"/>
      <c r="B608" s="19"/>
      <c r="C608" s="19"/>
      <c r="D608" s="19"/>
      <c r="E608" s="19"/>
      <c r="F608" s="20"/>
      <c r="G608" s="20"/>
      <c r="H608" s="27" t="str">
        <f>IFERROR(IF(OR(raw[[#This Row],[Ending Time]]="",raw[[#This Row],[Starting Time]]=""),"",IF((raw[[#This Row],[Ending Time]]-raw[[#This Row],[Starting Time]])*24&lt;0,24+(((raw[[#This Row],[Ending Time]]-raw[[#This Row],[Starting Time]])*24)),(raw[[#This Row],[Ending Time]]-raw[[#This Row],[Starting Time]])*24)),"")</f>
        <v/>
      </c>
      <c r="I608" s="25" t="str">
        <f>IFERROR(IF(raw[[#This Row],[Date]]="","",TEXT(raw[[#This Row],[Date]],"dddd")),"")</f>
        <v/>
      </c>
      <c r="J608" s="27" t="str">
        <f>IFERROR(IF(raw[[#This Row],[Day]]="","",IF(OR(raw[[#This Row],[Day]]='Workload Calendar'!$E$4,raw[[#This Row],[Day]]='Workload Calendar'!$F$4),'Workload Calendar'!$H$4,'Workload Calendar'!$G$4)),"")</f>
        <v/>
      </c>
      <c r="K608" s="27" t="str">
        <f>IFERROR(IF(raw[[#This Row],[Required hrs]]="","",raw[[#This Row],[Total day hrs]]-SUMIF(raw[Date],raw[[#This Row],[Date]],raw[Required hrs])),"")</f>
        <v/>
      </c>
      <c r="L608" s="26" t="str">
        <f>IFERROR(IF(raw[[#This Row],[Date]]="","","W"&amp;WEEKNUM(raw[[#This Row],[Date]],1)),"")</f>
        <v/>
      </c>
      <c r="M608" s="29" t="str">
        <f>IFERROR(IF(raw[[#This Row],[Date]]="","",VLOOKUP(MONTH(raw[[#This Row],[Date]]),Sheet1!B:C,2,0)),"")</f>
        <v/>
      </c>
      <c r="N608" s="82">
        <f>IF(raw[[#This Row],[Date]]="",0,1)</f>
        <v>0</v>
      </c>
    </row>
    <row r="609" spans="1:14" x14ac:dyDescent="0.3">
      <c r="A609" s="18"/>
      <c r="B609" s="19"/>
      <c r="C609" s="19"/>
      <c r="D609" s="19"/>
      <c r="E609" s="19"/>
      <c r="F609" s="20"/>
      <c r="G609" s="20"/>
      <c r="H609" s="27" t="str">
        <f>IFERROR(IF(OR(raw[[#This Row],[Ending Time]]="",raw[[#This Row],[Starting Time]]=""),"",IF((raw[[#This Row],[Ending Time]]-raw[[#This Row],[Starting Time]])*24&lt;0,24+(((raw[[#This Row],[Ending Time]]-raw[[#This Row],[Starting Time]])*24)),(raw[[#This Row],[Ending Time]]-raw[[#This Row],[Starting Time]])*24)),"")</f>
        <v/>
      </c>
      <c r="I609" s="25" t="str">
        <f>IFERROR(IF(raw[[#This Row],[Date]]="","",TEXT(raw[[#This Row],[Date]],"dddd")),"")</f>
        <v/>
      </c>
      <c r="J609" s="27" t="str">
        <f>IFERROR(IF(raw[[#This Row],[Day]]="","",IF(OR(raw[[#This Row],[Day]]='Workload Calendar'!$E$4,raw[[#This Row],[Day]]='Workload Calendar'!$F$4),'Workload Calendar'!$H$4,'Workload Calendar'!$G$4)),"")</f>
        <v/>
      </c>
      <c r="K609" s="27" t="str">
        <f>IFERROR(IF(raw[[#This Row],[Required hrs]]="","",raw[[#This Row],[Total day hrs]]-SUMIF(raw[Date],raw[[#This Row],[Date]],raw[Required hrs])),"")</f>
        <v/>
      </c>
      <c r="L609" s="26" t="str">
        <f>IFERROR(IF(raw[[#This Row],[Date]]="","","W"&amp;WEEKNUM(raw[[#This Row],[Date]],1)),"")</f>
        <v/>
      </c>
      <c r="M609" s="29" t="str">
        <f>IFERROR(IF(raw[[#This Row],[Date]]="","",VLOOKUP(MONTH(raw[[#This Row],[Date]]),Sheet1!B:C,2,0)),"")</f>
        <v/>
      </c>
      <c r="N609" s="82">
        <f>IF(raw[[#This Row],[Date]]="",0,1)</f>
        <v>0</v>
      </c>
    </row>
    <row r="610" spans="1:14" x14ac:dyDescent="0.3">
      <c r="A610" s="18"/>
      <c r="B610" s="19"/>
      <c r="C610" s="19"/>
      <c r="D610" s="19"/>
      <c r="E610" s="19"/>
      <c r="F610" s="20"/>
      <c r="G610" s="20"/>
      <c r="H610" s="27" t="str">
        <f>IFERROR(IF(OR(raw[[#This Row],[Ending Time]]="",raw[[#This Row],[Starting Time]]=""),"",IF((raw[[#This Row],[Ending Time]]-raw[[#This Row],[Starting Time]])*24&lt;0,24+(((raw[[#This Row],[Ending Time]]-raw[[#This Row],[Starting Time]])*24)),(raw[[#This Row],[Ending Time]]-raw[[#This Row],[Starting Time]])*24)),"")</f>
        <v/>
      </c>
      <c r="I610" s="25" t="str">
        <f>IFERROR(IF(raw[[#This Row],[Date]]="","",TEXT(raw[[#This Row],[Date]],"dddd")),"")</f>
        <v/>
      </c>
      <c r="J610" s="27" t="str">
        <f>IFERROR(IF(raw[[#This Row],[Day]]="","",IF(OR(raw[[#This Row],[Day]]='Workload Calendar'!$E$4,raw[[#This Row],[Day]]='Workload Calendar'!$F$4),'Workload Calendar'!$H$4,'Workload Calendar'!$G$4)),"")</f>
        <v/>
      </c>
      <c r="K610" s="27" t="str">
        <f>IFERROR(IF(raw[[#This Row],[Required hrs]]="","",raw[[#This Row],[Total day hrs]]-SUMIF(raw[Date],raw[[#This Row],[Date]],raw[Required hrs])),"")</f>
        <v/>
      </c>
      <c r="L610" s="26" t="str">
        <f>IFERROR(IF(raw[[#This Row],[Date]]="","","W"&amp;WEEKNUM(raw[[#This Row],[Date]],1)),"")</f>
        <v/>
      </c>
      <c r="M610" s="29" t="str">
        <f>IFERROR(IF(raw[[#This Row],[Date]]="","",VLOOKUP(MONTH(raw[[#This Row],[Date]]),Sheet1!B:C,2,0)),"")</f>
        <v/>
      </c>
      <c r="N610" s="82">
        <f>IF(raw[[#This Row],[Date]]="",0,1)</f>
        <v>0</v>
      </c>
    </row>
    <row r="611" spans="1:14" x14ac:dyDescent="0.3">
      <c r="A611" s="18"/>
      <c r="B611" s="19"/>
      <c r="C611" s="19"/>
      <c r="D611" s="19"/>
      <c r="E611" s="19"/>
      <c r="F611" s="20"/>
      <c r="G611" s="20"/>
      <c r="H611" s="27" t="str">
        <f>IFERROR(IF(OR(raw[[#This Row],[Ending Time]]="",raw[[#This Row],[Starting Time]]=""),"",IF((raw[[#This Row],[Ending Time]]-raw[[#This Row],[Starting Time]])*24&lt;0,24+(((raw[[#This Row],[Ending Time]]-raw[[#This Row],[Starting Time]])*24)),(raw[[#This Row],[Ending Time]]-raw[[#This Row],[Starting Time]])*24)),"")</f>
        <v/>
      </c>
      <c r="I611" s="25" t="str">
        <f>IFERROR(IF(raw[[#This Row],[Date]]="","",TEXT(raw[[#This Row],[Date]],"dddd")),"")</f>
        <v/>
      </c>
      <c r="J611" s="27" t="str">
        <f>IFERROR(IF(raw[[#This Row],[Day]]="","",IF(OR(raw[[#This Row],[Day]]='Workload Calendar'!$E$4,raw[[#This Row],[Day]]='Workload Calendar'!$F$4),'Workload Calendar'!$H$4,'Workload Calendar'!$G$4)),"")</f>
        <v/>
      </c>
      <c r="K611" s="27" t="str">
        <f>IFERROR(IF(raw[[#This Row],[Required hrs]]="","",raw[[#This Row],[Total day hrs]]-SUMIF(raw[Date],raw[[#This Row],[Date]],raw[Required hrs])),"")</f>
        <v/>
      </c>
      <c r="L611" s="26" t="str">
        <f>IFERROR(IF(raw[[#This Row],[Date]]="","","W"&amp;WEEKNUM(raw[[#This Row],[Date]],1)),"")</f>
        <v/>
      </c>
      <c r="M611" s="29" t="str">
        <f>IFERROR(IF(raw[[#This Row],[Date]]="","",VLOOKUP(MONTH(raw[[#This Row],[Date]]),Sheet1!B:C,2,0)),"")</f>
        <v/>
      </c>
      <c r="N611" s="82">
        <f>IF(raw[[#This Row],[Date]]="",0,1)</f>
        <v>0</v>
      </c>
    </row>
    <row r="612" spans="1:14" x14ac:dyDescent="0.3">
      <c r="A612" s="18"/>
      <c r="B612" s="19"/>
      <c r="C612" s="19"/>
      <c r="D612" s="19"/>
      <c r="E612" s="19"/>
      <c r="F612" s="20"/>
      <c r="G612" s="20"/>
      <c r="H612" s="27" t="str">
        <f>IFERROR(IF(OR(raw[[#This Row],[Ending Time]]="",raw[[#This Row],[Starting Time]]=""),"",IF((raw[[#This Row],[Ending Time]]-raw[[#This Row],[Starting Time]])*24&lt;0,24+(((raw[[#This Row],[Ending Time]]-raw[[#This Row],[Starting Time]])*24)),(raw[[#This Row],[Ending Time]]-raw[[#This Row],[Starting Time]])*24)),"")</f>
        <v/>
      </c>
      <c r="I612" s="25" t="str">
        <f>IFERROR(IF(raw[[#This Row],[Date]]="","",TEXT(raw[[#This Row],[Date]],"dddd")),"")</f>
        <v/>
      </c>
      <c r="J612" s="27" t="str">
        <f>IFERROR(IF(raw[[#This Row],[Day]]="","",IF(OR(raw[[#This Row],[Day]]='Workload Calendar'!$E$4,raw[[#This Row],[Day]]='Workload Calendar'!$F$4),'Workload Calendar'!$H$4,'Workload Calendar'!$G$4)),"")</f>
        <v/>
      </c>
      <c r="K612" s="27" t="str">
        <f>IFERROR(IF(raw[[#This Row],[Required hrs]]="","",raw[[#This Row],[Total day hrs]]-SUMIF(raw[Date],raw[[#This Row],[Date]],raw[Required hrs])),"")</f>
        <v/>
      </c>
      <c r="L612" s="26" t="str">
        <f>IFERROR(IF(raw[[#This Row],[Date]]="","","W"&amp;WEEKNUM(raw[[#This Row],[Date]],1)),"")</f>
        <v/>
      </c>
      <c r="M612" s="29" t="str">
        <f>IFERROR(IF(raw[[#This Row],[Date]]="","",VLOOKUP(MONTH(raw[[#This Row],[Date]]),Sheet1!B:C,2,0)),"")</f>
        <v/>
      </c>
      <c r="N612" s="82">
        <f>IF(raw[[#This Row],[Date]]="",0,1)</f>
        <v>0</v>
      </c>
    </row>
    <row r="613" spans="1:14" x14ac:dyDescent="0.3">
      <c r="A613" s="18"/>
      <c r="B613" s="19"/>
      <c r="C613" s="19"/>
      <c r="D613" s="19"/>
      <c r="E613" s="19"/>
      <c r="F613" s="20"/>
      <c r="G613" s="20"/>
      <c r="H613" s="27" t="str">
        <f>IFERROR(IF(OR(raw[[#This Row],[Ending Time]]="",raw[[#This Row],[Starting Time]]=""),"",IF((raw[[#This Row],[Ending Time]]-raw[[#This Row],[Starting Time]])*24&lt;0,24+(((raw[[#This Row],[Ending Time]]-raw[[#This Row],[Starting Time]])*24)),(raw[[#This Row],[Ending Time]]-raw[[#This Row],[Starting Time]])*24)),"")</f>
        <v/>
      </c>
      <c r="I613" s="25" t="str">
        <f>IFERROR(IF(raw[[#This Row],[Date]]="","",TEXT(raw[[#This Row],[Date]],"dddd")),"")</f>
        <v/>
      </c>
      <c r="J613" s="27" t="str">
        <f>IFERROR(IF(raw[[#This Row],[Day]]="","",IF(OR(raw[[#This Row],[Day]]='Workload Calendar'!$E$4,raw[[#This Row],[Day]]='Workload Calendar'!$F$4),'Workload Calendar'!$H$4,'Workload Calendar'!$G$4)),"")</f>
        <v/>
      </c>
      <c r="K613" s="27" t="str">
        <f>IFERROR(IF(raw[[#This Row],[Required hrs]]="","",raw[[#This Row],[Total day hrs]]-SUMIF(raw[Date],raw[[#This Row],[Date]],raw[Required hrs])),"")</f>
        <v/>
      </c>
      <c r="L613" s="26" t="str">
        <f>IFERROR(IF(raw[[#This Row],[Date]]="","","W"&amp;WEEKNUM(raw[[#This Row],[Date]],1)),"")</f>
        <v/>
      </c>
      <c r="M613" s="29" t="str">
        <f>IFERROR(IF(raw[[#This Row],[Date]]="","",VLOOKUP(MONTH(raw[[#This Row],[Date]]),Sheet1!B:C,2,0)),"")</f>
        <v/>
      </c>
      <c r="N613" s="82">
        <f>IF(raw[[#This Row],[Date]]="",0,1)</f>
        <v>0</v>
      </c>
    </row>
    <row r="614" spans="1:14" x14ac:dyDescent="0.3">
      <c r="A614" s="18"/>
      <c r="B614" s="19"/>
      <c r="C614" s="19"/>
      <c r="D614" s="19"/>
      <c r="E614" s="19"/>
      <c r="F614" s="20"/>
      <c r="G614" s="20"/>
      <c r="H614" s="27" t="str">
        <f>IFERROR(IF(OR(raw[[#This Row],[Ending Time]]="",raw[[#This Row],[Starting Time]]=""),"",IF((raw[[#This Row],[Ending Time]]-raw[[#This Row],[Starting Time]])*24&lt;0,24+(((raw[[#This Row],[Ending Time]]-raw[[#This Row],[Starting Time]])*24)),(raw[[#This Row],[Ending Time]]-raw[[#This Row],[Starting Time]])*24)),"")</f>
        <v/>
      </c>
      <c r="I614" s="25" t="str">
        <f>IFERROR(IF(raw[[#This Row],[Date]]="","",TEXT(raw[[#This Row],[Date]],"dddd")),"")</f>
        <v/>
      </c>
      <c r="J614" s="27" t="str">
        <f>IFERROR(IF(raw[[#This Row],[Day]]="","",IF(OR(raw[[#This Row],[Day]]='Workload Calendar'!$E$4,raw[[#This Row],[Day]]='Workload Calendar'!$F$4),'Workload Calendar'!$H$4,'Workload Calendar'!$G$4)),"")</f>
        <v/>
      </c>
      <c r="K614" s="27" t="str">
        <f>IFERROR(IF(raw[[#This Row],[Required hrs]]="","",raw[[#This Row],[Total day hrs]]-SUMIF(raw[Date],raw[[#This Row],[Date]],raw[Required hrs])),"")</f>
        <v/>
      </c>
      <c r="L614" s="26" t="str">
        <f>IFERROR(IF(raw[[#This Row],[Date]]="","","W"&amp;WEEKNUM(raw[[#This Row],[Date]],1)),"")</f>
        <v/>
      </c>
      <c r="M614" s="29" t="str">
        <f>IFERROR(IF(raw[[#This Row],[Date]]="","",VLOOKUP(MONTH(raw[[#This Row],[Date]]),Sheet1!B:C,2,0)),"")</f>
        <v/>
      </c>
      <c r="N614" s="82">
        <f>IF(raw[[#This Row],[Date]]="",0,1)</f>
        <v>0</v>
      </c>
    </row>
    <row r="615" spans="1:14" x14ac:dyDescent="0.3">
      <c r="A615" s="18"/>
      <c r="B615" s="19"/>
      <c r="C615" s="19"/>
      <c r="D615" s="19"/>
      <c r="E615" s="19"/>
      <c r="F615" s="20"/>
      <c r="G615" s="20"/>
      <c r="H615" s="27" t="str">
        <f>IFERROR(IF(OR(raw[[#This Row],[Ending Time]]="",raw[[#This Row],[Starting Time]]=""),"",IF((raw[[#This Row],[Ending Time]]-raw[[#This Row],[Starting Time]])*24&lt;0,24+(((raw[[#This Row],[Ending Time]]-raw[[#This Row],[Starting Time]])*24)),(raw[[#This Row],[Ending Time]]-raw[[#This Row],[Starting Time]])*24)),"")</f>
        <v/>
      </c>
      <c r="I615" s="25" t="str">
        <f>IFERROR(IF(raw[[#This Row],[Date]]="","",TEXT(raw[[#This Row],[Date]],"dddd")),"")</f>
        <v/>
      </c>
      <c r="J615" s="27" t="str">
        <f>IFERROR(IF(raw[[#This Row],[Day]]="","",IF(OR(raw[[#This Row],[Day]]='Workload Calendar'!$E$4,raw[[#This Row],[Day]]='Workload Calendar'!$F$4),'Workload Calendar'!$H$4,'Workload Calendar'!$G$4)),"")</f>
        <v/>
      </c>
      <c r="K615" s="27" t="str">
        <f>IFERROR(IF(raw[[#This Row],[Required hrs]]="","",raw[[#This Row],[Total day hrs]]-SUMIF(raw[Date],raw[[#This Row],[Date]],raw[Required hrs])),"")</f>
        <v/>
      </c>
      <c r="L615" s="26" t="str">
        <f>IFERROR(IF(raw[[#This Row],[Date]]="","","W"&amp;WEEKNUM(raw[[#This Row],[Date]],1)),"")</f>
        <v/>
      </c>
      <c r="M615" s="29" t="str">
        <f>IFERROR(IF(raw[[#This Row],[Date]]="","",VLOOKUP(MONTH(raw[[#This Row],[Date]]),Sheet1!B:C,2,0)),"")</f>
        <v/>
      </c>
      <c r="N615" s="82">
        <f>IF(raw[[#This Row],[Date]]="",0,1)</f>
        <v>0</v>
      </c>
    </row>
    <row r="616" spans="1:14" x14ac:dyDescent="0.3">
      <c r="A616" s="18"/>
      <c r="B616" s="19"/>
      <c r="C616" s="19"/>
      <c r="D616" s="19"/>
      <c r="E616" s="19"/>
      <c r="F616" s="20"/>
      <c r="G616" s="20"/>
      <c r="H616" s="27" t="str">
        <f>IFERROR(IF(OR(raw[[#This Row],[Ending Time]]="",raw[[#This Row],[Starting Time]]=""),"",IF((raw[[#This Row],[Ending Time]]-raw[[#This Row],[Starting Time]])*24&lt;0,24+(((raw[[#This Row],[Ending Time]]-raw[[#This Row],[Starting Time]])*24)),(raw[[#This Row],[Ending Time]]-raw[[#This Row],[Starting Time]])*24)),"")</f>
        <v/>
      </c>
      <c r="I616" s="25" t="str">
        <f>IFERROR(IF(raw[[#This Row],[Date]]="","",TEXT(raw[[#This Row],[Date]],"dddd")),"")</f>
        <v/>
      </c>
      <c r="J616" s="27" t="str">
        <f>IFERROR(IF(raw[[#This Row],[Day]]="","",IF(OR(raw[[#This Row],[Day]]='Workload Calendar'!$E$4,raw[[#This Row],[Day]]='Workload Calendar'!$F$4),'Workload Calendar'!$H$4,'Workload Calendar'!$G$4)),"")</f>
        <v/>
      </c>
      <c r="K616" s="27" t="str">
        <f>IFERROR(IF(raw[[#This Row],[Required hrs]]="","",raw[[#This Row],[Total day hrs]]-SUMIF(raw[Date],raw[[#This Row],[Date]],raw[Required hrs])),"")</f>
        <v/>
      </c>
      <c r="L616" s="26" t="str">
        <f>IFERROR(IF(raw[[#This Row],[Date]]="","","W"&amp;WEEKNUM(raw[[#This Row],[Date]],1)),"")</f>
        <v/>
      </c>
      <c r="M616" s="29" t="str">
        <f>IFERROR(IF(raw[[#This Row],[Date]]="","",VLOOKUP(MONTH(raw[[#This Row],[Date]]),Sheet1!B:C,2,0)),"")</f>
        <v/>
      </c>
      <c r="N616" s="82">
        <f>IF(raw[[#This Row],[Date]]="",0,1)</f>
        <v>0</v>
      </c>
    </row>
    <row r="617" spans="1:14" x14ac:dyDescent="0.3">
      <c r="A617" s="18"/>
      <c r="B617" s="19"/>
      <c r="C617" s="19"/>
      <c r="D617" s="19"/>
      <c r="E617" s="19"/>
      <c r="F617" s="20"/>
      <c r="G617" s="20"/>
      <c r="H617" s="27" t="str">
        <f>IFERROR(IF(OR(raw[[#This Row],[Ending Time]]="",raw[[#This Row],[Starting Time]]=""),"",IF((raw[[#This Row],[Ending Time]]-raw[[#This Row],[Starting Time]])*24&lt;0,24+(((raw[[#This Row],[Ending Time]]-raw[[#This Row],[Starting Time]])*24)),(raw[[#This Row],[Ending Time]]-raw[[#This Row],[Starting Time]])*24)),"")</f>
        <v/>
      </c>
      <c r="I617" s="25" t="str">
        <f>IFERROR(IF(raw[[#This Row],[Date]]="","",TEXT(raw[[#This Row],[Date]],"dddd")),"")</f>
        <v/>
      </c>
      <c r="J617" s="27" t="str">
        <f>IFERROR(IF(raw[[#This Row],[Day]]="","",IF(OR(raw[[#This Row],[Day]]='Workload Calendar'!$E$4,raw[[#This Row],[Day]]='Workload Calendar'!$F$4),'Workload Calendar'!$H$4,'Workload Calendar'!$G$4)),"")</f>
        <v/>
      </c>
      <c r="K617" s="27" t="str">
        <f>IFERROR(IF(raw[[#This Row],[Required hrs]]="","",raw[[#This Row],[Total day hrs]]-SUMIF(raw[Date],raw[[#This Row],[Date]],raw[Required hrs])),"")</f>
        <v/>
      </c>
      <c r="L617" s="26" t="str">
        <f>IFERROR(IF(raw[[#This Row],[Date]]="","","W"&amp;WEEKNUM(raw[[#This Row],[Date]],1)),"")</f>
        <v/>
      </c>
      <c r="M617" s="29" t="str">
        <f>IFERROR(IF(raw[[#This Row],[Date]]="","",VLOOKUP(MONTH(raw[[#This Row],[Date]]),Sheet1!B:C,2,0)),"")</f>
        <v/>
      </c>
      <c r="N617" s="82">
        <f>IF(raw[[#This Row],[Date]]="",0,1)</f>
        <v>0</v>
      </c>
    </row>
    <row r="618" spans="1:14" x14ac:dyDescent="0.3">
      <c r="A618" s="18"/>
      <c r="B618" s="19"/>
      <c r="C618" s="19"/>
      <c r="D618" s="19"/>
      <c r="E618" s="19"/>
      <c r="F618" s="20"/>
      <c r="G618" s="20"/>
      <c r="H618" s="27" t="str">
        <f>IFERROR(IF(OR(raw[[#This Row],[Ending Time]]="",raw[[#This Row],[Starting Time]]=""),"",IF((raw[[#This Row],[Ending Time]]-raw[[#This Row],[Starting Time]])*24&lt;0,24+(((raw[[#This Row],[Ending Time]]-raw[[#This Row],[Starting Time]])*24)),(raw[[#This Row],[Ending Time]]-raw[[#This Row],[Starting Time]])*24)),"")</f>
        <v/>
      </c>
      <c r="I618" s="25" t="str">
        <f>IFERROR(IF(raw[[#This Row],[Date]]="","",TEXT(raw[[#This Row],[Date]],"dddd")),"")</f>
        <v/>
      </c>
      <c r="J618" s="27" t="str">
        <f>IFERROR(IF(raw[[#This Row],[Day]]="","",IF(OR(raw[[#This Row],[Day]]='Workload Calendar'!$E$4,raw[[#This Row],[Day]]='Workload Calendar'!$F$4),'Workload Calendar'!$H$4,'Workload Calendar'!$G$4)),"")</f>
        <v/>
      </c>
      <c r="K618" s="27" t="str">
        <f>IFERROR(IF(raw[[#This Row],[Required hrs]]="","",raw[[#This Row],[Total day hrs]]-SUMIF(raw[Date],raw[[#This Row],[Date]],raw[Required hrs])),"")</f>
        <v/>
      </c>
      <c r="L618" s="26" t="str">
        <f>IFERROR(IF(raw[[#This Row],[Date]]="","","W"&amp;WEEKNUM(raw[[#This Row],[Date]],1)),"")</f>
        <v/>
      </c>
      <c r="M618" s="29" t="str">
        <f>IFERROR(IF(raw[[#This Row],[Date]]="","",VLOOKUP(MONTH(raw[[#This Row],[Date]]),Sheet1!B:C,2,0)),"")</f>
        <v/>
      </c>
      <c r="N618" s="82">
        <f>IF(raw[[#This Row],[Date]]="",0,1)</f>
        <v>0</v>
      </c>
    </row>
    <row r="619" spans="1:14" x14ac:dyDescent="0.3">
      <c r="A619" s="18"/>
      <c r="B619" s="19"/>
      <c r="C619" s="19"/>
      <c r="D619" s="19"/>
      <c r="E619" s="19"/>
      <c r="F619" s="20"/>
      <c r="G619" s="20"/>
      <c r="H619" s="27" t="str">
        <f>IFERROR(IF(OR(raw[[#This Row],[Ending Time]]="",raw[[#This Row],[Starting Time]]=""),"",IF((raw[[#This Row],[Ending Time]]-raw[[#This Row],[Starting Time]])*24&lt;0,24+(((raw[[#This Row],[Ending Time]]-raw[[#This Row],[Starting Time]])*24)),(raw[[#This Row],[Ending Time]]-raw[[#This Row],[Starting Time]])*24)),"")</f>
        <v/>
      </c>
      <c r="I619" s="25" t="str">
        <f>IFERROR(IF(raw[[#This Row],[Date]]="","",TEXT(raw[[#This Row],[Date]],"dddd")),"")</f>
        <v/>
      </c>
      <c r="J619" s="27" t="str">
        <f>IFERROR(IF(raw[[#This Row],[Day]]="","",IF(OR(raw[[#This Row],[Day]]='Workload Calendar'!$E$4,raw[[#This Row],[Day]]='Workload Calendar'!$F$4),'Workload Calendar'!$H$4,'Workload Calendar'!$G$4)),"")</f>
        <v/>
      </c>
      <c r="K619" s="27" t="str">
        <f>IFERROR(IF(raw[[#This Row],[Required hrs]]="","",raw[[#This Row],[Total day hrs]]-SUMIF(raw[Date],raw[[#This Row],[Date]],raw[Required hrs])),"")</f>
        <v/>
      </c>
      <c r="L619" s="26" t="str">
        <f>IFERROR(IF(raw[[#This Row],[Date]]="","","W"&amp;WEEKNUM(raw[[#This Row],[Date]],1)),"")</f>
        <v/>
      </c>
      <c r="M619" s="29" t="str">
        <f>IFERROR(IF(raw[[#This Row],[Date]]="","",VLOOKUP(MONTH(raw[[#This Row],[Date]]),Sheet1!B:C,2,0)),"")</f>
        <v/>
      </c>
      <c r="N619" s="82">
        <f>IF(raw[[#This Row],[Date]]="",0,1)</f>
        <v>0</v>
      </c>
    </row>
    <row r="620" spans="1:14" x14ac:dyDescent="0.3">
      <c r="A620" s="18"/>
      <c r="B620" s="19"/>
      <c r="C620" s="19"/>
      <c r="D620" s="19"/>
      <c r="E620" s="19"/>
      <c r="F620" s="20"/>
      <c r="G620" s="20"/>
      <c r="H620" s="27" t="str">
        <f>IFERROR(IF(OR(raw[[#This Row],[Ending Time]]="",raw[[#This Row],[Starting Time]]=""),"",IF((raw[[#This Row],[Ending Time]]-raw[[#This Row],[Starting Time]])*24&lt;0,24+(((raw[[#This Row],[Ending Time]]-raw[[#This Row],[Starting Time]])*24)),(raw[[#This Row],[Ending Time]]-raw[[#This Row],[Starting Time]])*24)),"")</f>
        <v/>
      </c>
      <c r="I620" s="25" t="str">
        <f>IFERROR(IF(raw[[#This Row],[Date]]="","",TEXT(raw[[#This Row],[Date]],"dddd")),"")</f>
        <v/>
      </c>
      <c r="J620" s="27" t="str">
        <f>IFERROR(IF(raw[[#This Row],[Day]]="","",IF(OR(raw[[#This Row],[Day]]='Workload Calendar'!$E$4,raw[[#This Row],[Day]]='Workload Calendar'!$F$4),'Workload Calendar'!$H$4,'Workload Calendar'!$G$4)),"")</f>
        <v/>
      </c>
      <c r="K620" s="27" t="str">
        <f>IFERROR(IF(raw[[#This Row],[Required hrs]]="","",raw[[#This Row],[Total day hrs]]-SUMIF(raw[Date],raw[[#This Row],[Date]],raw[Required hrs])),"")</f>
        <v/>
      </c>
      <c r="L620" s="26" t="str">
        <f>IFERROR(IF(raw[[#This Row],[Date]]="","","W"&amp;WEEKNUM(raw[[#This Row],[Date]],1)),"")</f>
        <v/>
      </c>
      <c r="M620" s="29" t="str">
        <f>IFERROR(IF(raw[[#This Row],[Date]]="","",VLOOKUP(MONTH(raw[[#This Row],[Date]]),Sheet1!B:C,2,0)),"")</f>
        <v/>
      </c>
      <c r="N620" s="82">
        <f>IF(raw[[#This Row],[Date]]="",0,1)</f>
        <v>0</v>
      </c>
    </row>
    <row r="621" spans="1:14" x14ac:dyDescent="0.3">
      <c r="A621" s="18"/>
      <c r="B621" s="19"/>
      <c r="C621" s="19"/>
      <c r="D621" s="19"/>
      <c r="E621" s="19"/>
      <c r="F621" s="20"/>
      <c r="G621" s="20"/>
      <c r="H621" s="27" t="str">
        <f>IFERROR(IF(OR(raw[[#This Row],[Ending Time]]="",raw[[#This Row],[Starting Time]]=""),"",IF((raw[[#This Row],[Ending Time]]-raw[[#This Row],[Starting Time]])*24&lt;0,24+(((raw[[#This Row],[Ending Time]]-raw[[#This Row],[Starting Time]])*24)),(raw[[#This Row],[Ending Time]]-raw[[#This Row],[Starting Time]])*24)),"")</f>
        <v/>
      </c>
      <c r="I621" s="25" t="str">
        <f>IFERROR(IF(raw[[#This Row],[Date]]="","",TEXT(raw[[#This Row],[Date]],"dddd")),"")</f>
        <v/>
      </c>
      <c r="J621" s="27" t="str">
        <f>IFERROR(IF(raw[[#This Row],[Day]]="","",IF(OR(raw[[#This Row],[Day]]='Workload Calendar'!$E$4,raw[[#This Row],[Day]]='Workload Calendar'!$F$4),'Workload Calendar'!$H$4,'Workload Calendar'!$G$4)),"")</f>
        <v/>
      </c>
      <c r="K621" s="27" t="str">
        <f>IFERROR(IF(raw[[#This Row],[Required hrs]]="","",raw[[#This Row],[Total day hrs]]-SUMIF(raw[Date],raw[[#This Row],[Date]],raw[Required hrs])),"")</f>
        <v/>
      </c>
      <c r="L621" s="26" t="str">
        <f>IFERROR(IF(raw[[#This Row],[Date]]="","","W"&amp;WEEKNUM(raw[[#This Row],[Date]],1)),"")</f>
        <v/>
      </c>
      <c r="M621" s="29" t="str">
        <f>IFERROR(IF(raw[[#This Row],[Date]]="","",VLOOKUP(MONTH(raw[[#This Row],[Date]]),Sheet1!B:C,2,0)),"")</f>
        <v/>
      </c>
      <c r="N621" s="82">
        <f>IF(raw[[#This Row],[Date]]="",0,1)</f>
        <v>0</v>
      </c>
    </row>
    <row r="622" spans="1:14" x14ac:dyDescent="0.3">
      <c r="A622" s="18"/>
      <c r="B622" s="19"/>
      <c r="C622" s="19"/>
      <c r="D622" s="19"/>
      <c r="E622" s="19"/>
      <c r="F622" s="20"/>
      <c r="G622" s="20"/>
      <c r="H622" s="27" t="str">
        <f>IFERROR(IF(OR(raw[[#This Row],[Ending Time]]="",raw[[#This Row],[Starting Time]]=""),"",IF((raw[[#This Row],[Ending Time]]-raw[[#This Row],[Starting Time]])*24&lt;0,24+(((raw[[#This Row],[Ending Time]]-raw[[#This Row],[Starting Time]])*24)),(raw[[#This Row],[Ending Time]]-raw[[#This Row],[Starting Time]])*24)),"")</f>
        <v/>
      </c>
      <c r="I622" s="25" t="str">
        <f>IFERROR(IF(raw[[#This Row],[Date]]="","",TEXT(raw[[#This Row],[Date]],"dddd")),"")</f>
        <v/>
      </c>
      <c r="J622" s="27" t="str">
        <f>IFERROR(IF(raw[[#This Row],[Day]]="","",IF(OR(raw[[#This Row],[Day]]='Workload Calendar'!$E$4,raw[[#This Row],[Day]]='Workload Calendar'!$F$4),'Workload Calendar'!$H$4,'Workload Calendar'!$G$4)),"")</f>
        <v/>
      </c>
      <c r="K622" s="27" t="str">
        <f>IFERROR(IF(raw[[#This Row],[Required hrs]]="","",raw[[#This Row],[Total day hrs]]-SUMIF(raw[Date],raw[[#This Row],[Date]],raw[Required hrs])),"")</f>
        <v/>
      </c>
      <c r="L622" s="26" t="str">
        <f>IFERROR(IF(raw[[#This Row],[Date]]="","","W"&amp;WEEKNUM(raw[[#This Row],[Date]],1)),"")</f>
        <v/>
      </c>
      <c r="M622" s="29" t="str">
        <f>IFERROR(IF(raw[[#This Row],[Date]]="","",VLOOKUP(MONTH(raw[[#This Row],[Date]]),Sheet1!B:C,2,0)),"")</f>
        <v/>
      </c>
      <c r="N622" s="82">
        <f>IF(raw[[#This Row],[Date]]="",0,1)</f>
        <v>0</v>
      </c>
    </row>
    <row r="623" spans="1:14" x14ac:dyDescent="0.3">
      <c r="A623" s="18"/>
      <c r="B623" s="19"/>
      <c r="C623" s="19"/>
      <c r="D623" s="19"/>
      <c r="E623" s="19"/>
      <c r="F623" s="20"/>
      <c r="G623" s="20"/>
      <c r="H623" s="27" t="str">
        <f>IFERROR(IF(OR(raw[[#This Row],[Ending Time]]="",raw[[#This Row],[Starting Time]]=""),"",IF((raw[[#This Row],[Ending Time]]-raw[[#This Row],[Starting Time]])*24&lt;0,24+(((raw[[#This Row],[Ending Time]]-raw[[#This Row],[Starting Time]])*24)),(raw[[#This Row],[Ending Time]]-raw[[#This Row],[Starting Time]])*24)),"")</f>
        <v/>
      </c>
      <c r="I623" s="25" t="str">
        <f>IFERROR(IF(raw[[#This Row],[Date]]="","",TEXT(raw[[#This Row],[Date]],"dddd")),"")</f>
        <v/>
      </c>
      <c r="J623" s="27" t="str">
        <f>IFERROR(IF(raw[[#This Row],[Day]]="","",IF(OR(raw[[#This Row],[Day]]='Workload Calendar'!$E$4,raw[[#This Row],[Day]]='Workload Calendar'!$F$4),'Workload Calendar'!$H$4,'Workload Calendar'!$G$4)),"")</f>
        <v/>
      </c>
      <c r="K623" s="27" t="str">
        <f>IFERROR(IF(raw[[#This Row],[Required hrs]]="","",raw[[#This Row],[Total day hrs]]-SUMIF(raw[Date],raw[[#This Row],[Date]],raw[Required hrs])),"")</f>
        <v/>
      </c>
      <c r="L623" s="26" t="str">
        <f>IFERROR(IF(raw[[#This Row],[Date]]="","","W"&amp;WEEKNUM(raw[[#This Row],[Date]],1)),"")</f>
        <v/>
      </c>
      <c r="M623" s="29" t="str">
        <f>IFERROR(IF(raw[[#This Row],[Date]]="","",VLOOKUP(MONTH(raw[[#This Row],[Date]]),Sheet1!B:C,2,0)),"")</f>
        <v/>
      </c>
      <c r="N623" s="82">
        <f>IF(raw[[#This Row],[Date]]="",0,1)</f>
        <v>0</v>
      </c>
    </row>
    <row r="624" spans="1:14" x14ac:dyDescent="0.3">
      <c r="A624" s="18"/>
      <c r="B624" s="19"/>
      <c r="C624" s="19"/>
      <c r="D624" s="19"/>
      <c r="E624" s="19"/>
      <c r="F624" s="20"/>
      <c r="G624" s="20"/>
      <c r="H624" s="27" t="str">
        <f>IFERROR(IF(OR(raw[[#This Row],[Ending Time]]="",raw[[#This Row],[Starting Time]]=""),"",IF((raw[[#This Row],[Ending Time]]-raw[[#This Row],[Starting Time]])*24&lt;0,24+(((raw[[#This Row],[Ending Time]]-raw[[#This Row],[Starting Time]])*24)),(raw[[#This Row],[Ending Time]]-raw[[#This Row],[Starting Time]])*24)),"")</f>
        <v/>
      </c>
      <c r="I624" s="25" t="str">
        <f>IFERROR(IF(raw[[#This Row],[Date]]="","",TEXT(raw[[#This Row],[Date]],"dddd")),"")</f>
        <v/>
      </c>
      <c r="J624" s="27" t="str">
        <f>IFERROR(IF(raw[[#This Row],[Day]]="","",IF(OR(raw[[#This Row],[Day]]='Workload Calendar'!$E$4,raw[[#This Row],[Day]]='Workload Calendar'!$F$4),'Workload Calendar'!$H$4,'Workload Calendar'!$G$4)),"")</f>
        <v/>
      </c>
      <c r="K624" s="27" t="str">
        <f>IFERROR(IF(raw[[#This Row],[Required hrs]]="","",raw[[#This Row],[Total day hrs]]-SUMIF(raw[Date],raw[[#This Row],[Date]],raw[Required hrs])),"")</f>
        <v/>
      </c>
      <c r="L624" s="26" t="str">
        <f>IFERROR(IF(raw[[#This Row],[Date]]="","","W"&amp;WEEKNUM(raw[[#This Row],[Date]],1)),"")</f>
        <v/>
      </c>
      <c r="M624" s="29" t="str">
        <f>IFERROR(IF(raw[[#This Row],[Date]]="","",VLOOKUP(MONTH(raw[[#This Row],[Date]]),Sheet1!B:C,2,0)),"")</f>
        <v/>
      </c>
      <c r="N624" s="82">
        <f>IF(raw[[#This Row],[Date]]="",0,1)</f>
        <v>0</v>
      </c>
    </row>
    <row r="625" spans="1:14" x14ac:dyDescent="0.3">
      <c r="A625" s="18"/>
      <c r="B625" s="19"/>
      <c r="C625" s="19"/>
      <c r="D625" s="19"/>
      <c r="E625" s="19"/>
      <c r="F625" s="20"/>
      <c r="G625" s="20"/>
      <c r="H625" s="27" t="str">
        <f>IFERROR(IF(OR(raw[[#This Row],[Ending Time]]="",raw[[#This Row],[Starting Time]]=""),"",IF((raw[[#This Row],[Ending Time]]-raw[[#This Row],[Starting Time]])*24&lt;0,24+(((raw[[#This Row],[Ending Time]]-raw[[#This Row],[Starting Time]])*24)),(raw[[#This Row],[Ending Time]]-raw[[#This Row],[Starting Time]])*24)),"")</f>
        <v/>
      </c>
      <c r="I625" s="25" t="str">
        <f>IFERROR(IF(raw[[#This Row],[Date]]="","",TEXT(raw[[#This Row],[Date]],"dddd")),"")</f>
        <v/>
      </c>
      <c r="J625" s="27" t="str">
        <f>IFERROR(IF(raw[[#This Row],[Day]]="","",IF(OR(raw[[#This Row],[Day]]='Workload Calendar'!$E$4,raw[[#This Row],[Day]]='Workload Calendar'!$F$4),'Workload Calendar'!$H$4,'Workload Calendar'!$G$4)),"")</f>
        <v/>
      </c>
      <c r="K625" s="27" t="str">
        <f>IFERROR(IF(raw[[#This Row],[Required hrs]]="","",raw[[#This Row],[Total day hrs]]-SUMIF(raw[Date],raw[[#This Row],[Date]],raw[Required hrs])),"")</f>
        <v/>
      </c>
      <c r="L625" s="26" t="str">
        <f>IFERROR(IF(raw[[#This Row],[Date]]="","","W"&amp;WEEKNUM(raw[[#This Row],[Date]],1)),"")</f>
        <v/>
      </c>
      <c r="M625" s="29" t="str">
        <f>IFERROR(IF(raw[[#This Row],[Date]]="","",VLOOKUP(MONTH(raw[[#This Row],[Date]]),Sheet1!B:C,2,0)),"")</f>
        <v/>
      </c>
      <c r="N625" s="82">
        <f>IF(raw[[#This Row],[Date]]="",0,1)</f>
        <v>0</v>
      </c>
    </row>
    <row r="626" spans="1:14" x14ac:dyDescent="0.3">
      <c r="A626" s="18"/>
      <c r="B626" s="19"/>
      <c r="C626" s="19"/>
      <c r="D626" s="19"/>
      <c r="E626" s="19"/>
      <c r="F626" s="20"/>
      <c r="G626" s="20"/>
      <c r="H626" s="27" t="str">
        <f>IFERROR(IF(OR(raw[[#This Row],[Ending Time]]="",raw[[#This Row],[Starting Time]]=""),"",IF((raw[[#This Row],[Ending Time]]-raw[[#This Row],[Starting Time]])*24&lt;0,24+(((raw[[#This Row],[Ending Time]]-raw[[#This Row],[Starting Time]])*24)),(raw[[#This Row],[Ending Time]]-raw[[#This Row],[Starting Time]])*24)),"")</f>
        <v/>
      </c>
      <c r="I626" s="25" t="str">
        <f>IFERROR(IF(raw[[#This Row],[Date]]="","",TEXT(raw[[#This Row],[Date]],"dddd")),"")</f>
        <v/>
      </c>
      <c r="J626" s="27" t="str">
        <f>IFERROR(IF(raw[[#This Row],[Day]]="","",IF(OR(raw[[#This Row],[Day]]='Workload Calendar'!$E$4,raw[[#This Row],[Day]]='Workload Calendar'!$F$4),'Workload Calendar'!$H$4,'Workload Calendar'!$G$4)),"")</f>
        <v/>
      </c>
      <c r="K626" s="27" t="str">
        <f>IFERROR(IF(raw[[#This Row],[Required hrs]]="","",raw[[#This Row],[Total day hrs]]-SUMIF(raw[Date],raw[[#This Row],[Date]],raw[Required hrs])),"")</f>
        <v/>
      </c>
      <c r="L626" s="26" t="str">
        <f>IFERROR(IF(raw[[#This Row],[Date]]="","","W"&amp;WEEKNUM(raw[[#This Row],[Date]],1)),"")</f>
        <v/>
      </c>
      <c r="M626" s="29" t="str">
        <f>IFERROR(IF(raw[[#This Row],[Date]]="","",VLOOKUP(MONTH(raw[[#This Row],[Date]]),Sheet1!B:C,2,0)),"")</f>
        <v/>
      </c>
      <c r="N626" s="82">
        <f>IF(raw[[#This Row],[Date]]="",0,1)</f>
        <v>0</v>
      </c>
    </row>
    <row r="627" spans="1:14" x14ac:dyDescent="0.3">
      <c r="A627" s="18"/>
      <c r="B627" s="19"/>
      <c r="C627" s="19"/>
      <c r="D627" s="19"/>
      <c r="E627" s="19"/>
      <c r="F627" s="20"/>
      <c r="G627" s="20"/>
      <c r="H627" s="27" t="str">
        <f>IFERROR(IF(OR(raw[[#This Row],[Ending Time]]="",raw[[#This Row],[Starting Time]]=""),"",IF((raw[[#This Row],[Ending Time]]-raw[[#This Row],[Starting Time]])*24&lt;0,24+(((raw[[#This Row],[Ending Time]]-raw[[#This Row],[Starting Time]])*24)),(raw[[#This Row],[Ending Time]]-raw[[#This Row],[Starting Time]])*24)),"")</f>
        <v/>
      </c>
      <c r="I627" s="25" t="str">
        <f>IFERROR(IF(raw[[#This Row],[Date]]="","",TEXT(raw[[#This Row],[Date]],"dddd")),"")</f>
        <v/>
      </c>
      <c r="J627" s="27" t="str">
        <f>IFERROR(IF(raw[[#This Row],[Day]]="","",IF(OR(raw[[#This Row],[Day]]='Workload Calendar'!$E$4,raw[[#This Row],[Day]]='Workload Calendar'!$F$4),'Workload Calendar'!$H$4,'Workload Calendar'!$G$4)),"")</f>
        <v/>
      </c>
      <c r="K627" s="27" t="str">
        <f>IFERROR(IF(raw[[#This Row],[Required hrs]]="","",raw[[#This Row],[Total day hrs]]-SUMIF(raw[Date],raw[[#This Row],[Date]],raw[Required hrs])),"")</f>
        <v/>
      </c>
      <c r="L627" s="26" t="str">
        <f>IFERROR(IF(raw[[#This Row],[Date]]="","","W"&amp;WEEKNUM(raw[[#This Row],[Date]],1)),"")</f>
        <v/>
      </c>
      <c r="M627" s="29" t="str">
        <f>IFERROR(IF(raw[[#This Row],[Date]]="","",VLOOKUP(MONTH(raw[[#This Row],[Date]]),Sheet1!B:C,2,0)),"")</f>
        <v/>
      </c>
      <c r="N627" s="82">
        <f>IF(raw[[#This Row],[Date]]="",0,1)</f>
        <v>0</v>
      </c>
    </row>
    <row r="628" spans="1:14" x14ac:dyDescent="0.3">
      <c r="A628" s="18"/>
      <c r="B628" s="19"/>
      <c r="C628" s="19"/>
      <c r="D628" s="19"/>
      <c r="E628" s="19"/>
      <c r="F628" s="20"/>
      <c r="G628" s="20"/>
      <c r="H628" s="27" t="str">
        <f>IFERROR(IF(OR(raw[[#This Row],[Ending Time]]="",raw[[#This Row],[Starting Time]]=""),"",IF((raw[[#This Row],[Ending Time]]-raw[[#This Row],[Starting Time]])*24&lt;0,24+(((raw[[#This Row],[Ending Time]]-raw[[#This Row],[Starting Time]])*24)),(raw[[#This Row],[Ending Time]]-raw[[#This Row],[Starting Time]])*24)),"")</f>
        <v/>
      </c>
      <c r="I628" s="25" t="str">
        <f>IFERROR(IF(raw[[#This Row],[Date]]="","",TEXT(raw[[#This Row],[Date]],"dddd")),"")</f>
        <v/>
      </c>
      <c r="J628" s="27" t="str">
        <f>IFERROR(IF(raw[[#This Row],[Day]]="","",IF(OR(raw[[#This Row],[Day]]='Workload Calendar'!$E$4,raw[[#This Row],[Day]]='Workload Calendar'!$F$4),'Workload Calendar'!$H$4,'Workload Calendar'!$G$4)),"")</f>
        <v/>
      </c>
      <c r="K628" s="27" t="str">
        <f>IFERROR(IF(raw[[#This Row],[Required hrs]]="","",raw[[#This Row],[Total day hrs]]-SUMIF(raw[Date],raw[[#This Row],[Date]],raw[Required hrs])),"")</f>
        <v/>
      </c>
      <c r="L628" s="26" t="str">
        <f>IFERROR(IF(raw[[#This Row],[Date]]="","","W"&amp;WEEKNUM(raw[[#This Row],[Date]],1)),"")</f>
        <v/>
      </c>
      <c r="M628" s="29" t="str">
        <f>IFERROR(IF(raw[[#This Row],[Date]]="","",VLOOKUP(MONTH(raw[[#This Row],[Date]]),Sheet1!B:C,2,0)),"")</f>
        <v/>
      </c>
      <c r="N628" s="82">
        <f>IF(raw[[#This Row],[Date]]="",0,1)</f>
        <v>0</v>
      </c>
    </row>
    <row r="629" spans="1:14" x14ac:dyDescent="0.3">
      <c r="A629" s="18"/>
      <c r="B629" s="19"/>
      <c r="C629" s="19"/>
      <c r="D629" s="19"/>
      <c r="E629" s="19"/>
      <c r="F629" s="20"/>
      <c r="G629" s="20"/>
      <c r="H629" s="27" t="str">
        <f>IFERROR(IF(OR(raw[[#This Row],[Ending Time]]="",raw[[#This Row],[Starting Time]]=""),"",IF((raw[[#This Row],[Ending Time]]-raw[[#This Row],[Starting Time]])*24&lt;0,24+(((raw[[#This Row],[Ending Time]]-raw[[#This Row],[Starting Time]])*24)),(raw[[#This Row],[Ending Time]]-raw[[#This Row],[Starting Time]])*24)),"")</f>
        <v/>
      </c>
      <c r="I629" s="25" t="str">
        <f>IFERROR(IF(raw[[#This Row],[Date]]="","",TEXT(raw[[#This Row],[Date]],"dddd")),"")</f>
        <v/>
      </c>
      <c r="J629" s="27" t="str">
        <f>IFERROR(IF(raw[[#This Row],[Day]]="","",IF(OR(raw[[#This Row],[Day]]='Workload Calendar'!$E$4,raw[[#This Row],[Day]]='Workload Calendar'!$F$4),'Workload Calendar'!$H$4,'Workload Calendar'!$G$4)),"")</f>
        <v/>
      </c>
      <c r="K629" s="27" t="str">
        <f>IFERROR(IF(raw[[#This Row],[Required hrs]]="","",raw[[#This Row],[Total day hrs]]-SUMIF(raw[Date],raw[[#This Row],[Date]],raw[Required hrs])),"")</f>
        <v/>
      </c>
      <c r="L629" s="26" t="str">
        <f>IFERROR(IF(raw[[#This Row],[Date]]="","","W"&amp;WEEKNUM(raw[[#This Row],[Date]],1)),"")</f>
        <v/>
      </c>
      <c r="M629" s="29" t="str">
        <f>IFERROR(IF(raw[[#This Row],[Date]]="","",VLOOKUP(MONTH(raw[[#This Row],[Date]]),Sheet1!B:C,2,0)),"")</f>
        <v/>
      </c>
      <c r="N629" s="82">
        <f>IF(raw[[#This Row],[Date]]="",0,1)</f>
        <v>0</v>
      </c>
    </row>
    <row r="630" spans="1:14" x14ac:dyDescent="0.3">
      <c r="A630" s="18"/>
      <c r="B630" s="19"/>
      <c r="C630" s="19"/>
      <c r="D630" s="19"/>
      <c r="E630" s="19"/>
      <c r="F630" s="20"/>
      <c r="G630" s="20"/>
      <c r="H630" s="27" t="str">
        <f>IFERROR(IF(OR(raw[[#This Row],[Ending Time]]="",raw[[#This Row],[Starting Time]]=""),"",IF((raw[[#This Row],[Ending Time]]-raw[[#This Row],[Starting Time]])*24&lt;0,24+(((raw[[#This Row],[Ending Time]]-raw[[#This Row],[Starting Time]])*24)),(raw[[#This Row],[Ending Time]]-raw[[#This Row],[Starting Time]])*24)),"")</f>
        <v/>
      </c>
      <c r="I630" s="25" t="str">
        <f>IFERROR(IF(raw[[#This Row],[Date]]="","",TEXT(raw[[#This Row],[Date]],"dddd")),"")</f>
        <v/>
      </c>
      <c r="J630" s="27" t="str">
        <f>IFERROR(IF(raw[[#This Row],[Day]]="","",IF(OR(raw[[#This Row],[Day]]='Workload Calendar'!$E$4,raw[[#This Row],[Day]]='Workload Calendar'!$F$4),'Workload Calendar'!$H$4,'Workload Calendar'!$G$4)),"")</f>
        <v/>
      </c>
      <c r="K630" s="27" t="str">
        <f>IFERROR(IF(raw[[#This Row],[Required hrs]]="","",raw[[#This Row],[Total day hrs]]-SUMIF(raw[Date],raw[[#This Row],[Date]],raw[Required hrs])),"")</f>
        <v/>
      </c>
      <c r="L630" s="26" t="str">
        <f>IFERROR(IF(raw[[#This Row],[Date]]="","","W"&amp;WEEKNUM(raw[[#This Row],[Date]],1)),"")</f>
        <v/>
      </c>
      <c r="M630" s="29" t="str">
        <f>IFERROR(IF(raw[[#This Row],[Date]]="","",VLOOKUP(MONTH(raw[[#This Row],[Date]]),Sheet1!B:C,2,0)),"")</f>
        <v/>
      </c>
      <c r="N630" s="82">
        <f>IF(raw[[#This Row],[Date]]="",0,1)</f>
        <v>0</v>
      </c>
    </row>
    <row r="631" spans="1:14" x14ac:dyDescent="0.3">
      <c r="A631" s="18"/>
      <c r="B631" s="19"/>
      <c r="C631" s="19"/>
      <c r="D631" s="19"/>
      <c r="E631" s="19"/>
      <c r="F631" s="20"/>
      <c r="G631" s="20"/>
      <c r="H631" s="27" t="str">
        <f>IFERROR(IF(OR(raw[[#This Row],[Ending Time]]="",raw[[#This Row],[Starting Time]]=""),"",IF((raw[[#This Row],[Ending Time]]-raw[[#This Row],[Starting Time]])*24&lt;0,24+(((raw[[#This Row],[Ending Time]]-raw[[#This Row],[Starting Time]])*24)),(raw[[#This Row],[Ending Time]]-raw[[#This Row],[Starting Time]])*24)),"")</f>
        <v/>
      </c>
      <c r="I631" s="25" t="str">
        <f>IFERROR(IF(raw[[#This Row],[Date]]="","",TEXT(raw[[#This Row],[Date]],"dddd")),"")</f>
        <v/>
      </c>
      <c r="J631" s="27" t="str">
        <f>IFERROR(IF(raw[[#This Row],[Day]]="","",IF(OR(raw[[#This Row],[Day]]='Workload Calendar'!$E$4,raw[[#This Row],[Day]]='Workload Calendar'!$F$4),'Workload Calendar'!$H$4,'Workload Calendar'!$G$4)),"")</f>
        <v/>
      </c>
      <c r="K631" s="27" t="str">
        <f>IFERROR(IF(raw[[#This Row],[Required hrs]]="","",raw[[#This Row],[Total day hrs]]-SUMIF(raw[Date],raw[[#This Row],[Date]],raw[Required hrs])),"")</f>
        <v/>
      </c>
      <c r="L631" s="26" t="str">
        <f>IFERROR(IF(raw[[#This Row],[Date]]="","","W"&amp;WEEKNUM(raw[[#This Row],[Date]],1)),"")</f>
        <v/>
      </c>
      <c r="M631" s="29" t="str">
        <f>IFERROR(IF(raw[[#This Row],[Date]]="","",VLOOKUP(MONTH(raw[[#This Row],[Date]]),Sheet1!B:C,2,0)),"")</f>
        <v/>
      </c>
      <c r="N631" s="82">
        <f>IF(raw[[#This Row],[Date]]="",0,1)</f>
        <v>0</v>
      </c>
    </row>
    <row r="632" spans="1:14" x14ac:dyDescent="0.3">
      <c r="A632" s="18"/>
      <c r="B632" s="19"/>
      <c r="C632" s="19"/>
      <c r="D632" s="19"/>
      <c r="E632" s="19"/>
      <c r="F632" s="20"/>
      <c r="G632" s="20"/>
      <c r="H632" s="27" t="str">
        <f>IFERROR(IF(OR(raw[[#This Row],[Ending Time]]="",raw[[#This Row],[Starting Time]]=""),"",IF((raw[[#This Row],[Ending Time]]-raw[[#This Row],[Starting Time]])*24&lt;0,24+(((raw[[#This Row],[Ending Time]]-raw[[#This Row],[Starting Time]])*24)),(raw[[#This Row],[Ending Time]]-raw[[#This Row],[Starting Time]])*24)),"")</f>
        <v/>
      </c>
      <c r="I632" s="25" t="str">
        <f>IFERROR(IF(raw[[#This Row],[Date]]="","",TEXT(raw[[#This Row],[Date]],"dddd")),"")</f>
        <v/>
      </c>
      <c r="J632" s="27" t="str">
        <f>IFERROR(IF(raw[[#This Row],[Day]]="","",IF(OR(raw[[#This Row],[Day]]='Workload Calendar'!$E$4,raw[[#This Row],[Day]]='Workload Calendar'!$F$4),'Workload Calendar'!$H$4,'Workload Calendar'!$G$4)),"")</f>
        <v/>
      </c>
      <c r="K632" s="27" t="str">
        <f>IFERROR(IF(raw[[#This Row],[Required hrs]]="","",raw[[#This Row],[Total day hrs]]-SUMIF(raw[Date],raw[[#This Row],[Date]],raw[Required hrs])),"")</f>
        <v/>
      </c>
      <c r="L632" s="26" t="str">
        <f>IFERROR(IF(raw[[#This Row],[Date]]="","","W"&amp;WEEKNUM(raw[[#This Row],[Date]],1)),"")</f>
        <v/>
      </c>
      <c r="M632" s="29" t="str">
        <f>IFERROR(IF(raw[[#This Row],[Date]]="","",VLOOKUP(MONTH(raw[[#This Row],[Date]]),Sheet1!B:C,2,0)),"")</f>
        <v/>
      </c>
      <c r="N632" s="82">
        <f>IF(raw[[#This Row],[Date]]="",0,1)</f>
        <v>0</v>
      </c>
    </row>
    <row r="633" spans="1:14" x14ac:dyDescent="0.3">
      <c r="A633" s="18"/>
      <c r="B633" s="19"/>
      <c r="C633" s="19"/>
      <c r="D633" s="19"/>
      <c r="E633" s="19"/>
      <c r="F633" s="20"/>
      <c r="G633" s="20"/>
      <c r="H633" s="27" t="str">
        <f>IFERROR(IF(OR(raw[[#This Row],[Ending Time]]="",raw[[#This Row],[Starting Time]]=""),"",IF((raw[[#This Row],[Ending Time]]-raw[[#This Row],[Starting Time]])*24&lt;0,24+(((raw[[#This Row],[Ending Time]]-raw[[#This Row],[Starting Time]])*24)),(raw[[#This Row],[Ending Time]]-raw[[#This Row],[Starting Time]])*24)),"")</f>
        <v/>
      </c>
      <c r="I633" s="25" t="str">
        <f>IFERROR(IF(raw[[#This Row],[Date]]="","",TEXT(raw[[#This Row],[Date]],"dddd")),"")</f>
        <v/>
      </c>
      <c r="J633" s="27" t="str">
        <f>IFERROR(IF(raw[[#This Row],[Day]]="","",IF(OR(raw[[#This Row],[Day]]='Workload Calendar'!$E$4,raw[[#This Row],[Day]]='Workload Calendar'!$F$4),'Workload Calendar'!$H$4,'Workload Calendar'!$G$4)),"")</f>
        <v/>
      </c>
      <c r="K633" s="27" t="str">
        <f>IFERROR(IF(raw[[#This Row],[Required hrs]]="","",raw[[#This Row],[Total day hrs]]-SUMIF(raw[Date],raw[[#This Row],[Date]],raw[Required hrs])),"")</f>
        <v/>
      </c>
      <c r="L633" s="26" t="str">
        <f>IFERROR(IF(raw[[#This Row],[Date]]="","","W"&amp;WEEKNUM(raw[[#This Row],[Date]],1)),"")</f>
        <v/>
      </c>
      <c r="M633" s="29" t="str">
        <f>IFERROR(IF(raw[[#This Row],[Date]]="","",VLOOKUP(MONTH(raw[[#This Row],[Date]]),Sheet1!B:C,2,0)),"")</f>
        <v/>
      </c>
      <c r="N633" s="82">
        <f>IF(raw[[#This Row],[Date]]="",0,1)</f>
        <v>0</v>
      </c>
    </row>
    <row r="634" spans="1:14" x14ac:dyDescent="0.3">
      <c r="A634" s="18"/>
      <c r="B634" s="19"/>
      <c r="C634" s="19"/>
      <c r="D634" s="19"/>
      <c r="E634" s="19"/>
      <c r="F634" s="20"/>
      <c r="G634" s="20"/>
      <c r="H634" s="27" t="str">
        <f>IFERROR(IF(OR(raw[[#This Row],[Ending Time]]="",raw[[#This Row],[Starting Time]]=""),"",IF((raw[[#This Row],[Ending Time]]-raw[[#This Row],[Starting Time]])*24&lt;0,24+(((raw[[#This Row],[Ending Time]]-raw[[#This Row],[Starting Time]])*24)),(raw[[#This Row],[Ending Time]]-raw[[#This Row],[Starting Time]])*24)),"")</f>
        <v/>
      </c>
      <c r="I634" s="25" t="str">
        <f>IFERROR(IF(raw[[#This Row],[Date]]="","",TEXT(raw[[#This Row],[Date]],"dddd")),"")</f>
        <v/>
      </c>
      <c r="J634" s="27" t="str">
        <f>IFERROR(IF(raw[[#This Row],[Day]]="","",IF(OR(raw[[#This Row],[Day]]='Workload Calendar'!$E$4,raw[[#This Row],[Day]]='Workload Calendar'!$F$4),'Workload Calendar'!$H$4,'Workload Calendar'!$G$4)),"")</f>
        <v/>
      </c>
      <c r="K634" s="27" t="str">
        <f>IFERROR(IF(raw[[#This Row],[Required hrs]]="","",raw[[#This Row],[Total day hrs]]-SUMIF(raw[Date],raw[[#This Row],[Date]],raw[Required hrs])),"")</f>
        <v/>
      </c>
      <c r="L634" s="26" t="str">
        <f>IFERROR(IF(raw[[#This Row],[Date]]="","","W"&amp;WEEKNUM(raw[[#This Row],[Date]],1)),"")</f>
        <v/>
      </c>
      <c r="M634" s="29" t="str">
        <f>IFERROR(IF(raw[[#This Row],[Date]]="","",VLOOKUP(MONTH(raw[[#This Row],[Date]]),Sheet1!B:C,2,0)),"")</f>
        <v/>
      </c>
      <c r="N634" s="82">
        <f>IF(raw[[#This Row],[Date]]="",0,1)</f>
        <v>0</v>
      </c>
    </row>
    <row r="635" spans="1:14" x14ac:dyDescent="0.3">
      <c r="A635" s="18"/>
      <c r="B635" s="19"/>
      <c r="C635" s="19"/>
      <c r="D635" s="19"/>
      <c r="E635" s="19"/>
      <c r="F635" s="20"/>
      <c r="G635" s="20"/>
      <c r="H635" s="27" t="str">
        <f>IFERROR(IF(OR(raw[[#This Row],[Ending Time]]="",raw[[#This Row],[Starting Time]]=""),"",IF((raw[[#This Row],[Ending Time]]-raw[[#This Row],[Starting Time]])*24&lt;0,24+(((raw[[#This Row],[Ending Time]]-raw[[#This Row],[Starting Time]])*24)),(raw[[#This Row],[Ending Time]]-raw[[#This Row],[Starting Time]])*24)),"")</f>
        <v/>
      </c>
      <c r="I635" s="25" t="str">
        <f>IFERROR(IF(raw[[#This Row],[Date]]="","",TEXT(raw[[#This Row],[Date]],"dddd")),"")</f>
        <v/>
      </c>
      <c r="J635" s="27" t="str">
        <f>IFERROR(IF(raw[[#This Row],[Day]]="","",IF(OR(raw[[#This Row],[Day]]='Workload Calendar'!$E$4,raw[[#This Row],[Day]]='Workload Calendar'!$F$4),'Workload Calendar'!$H$4,'Workload Calendar'!$G$4)),"")</f>
        <v/>
      </c>
      <c r="K635" s="27" t="str">
        <f>IFERROR(IF(raw[[#This Row],[Required hrs]]="","",raw[[#This Row],[Total day hrs]]-SUMIF(raw[Date],raw[[#This Row],[Date]],raw[Required hrs])),"")</f>
        <v/>
      </c>
      <c r="L635" s="26" t="str">
        <f>IFERROR(IF(raw[[#This Row],[Date]]="","","W"&amp;WEEKNUM(raw[[#This Row],[Date]],1)),"")</f>
        <v/>
      </c>
      <c r="M635" s="29" t="str">
        <f>IFERROR(IF(raw[[#This Row],[Date]]="","",VLOOKUP(MONTH(raw[[#This Row],[Date]]),Sheet1!B:C,2,0)),"")</f>
        <v/>
      </c>
      <c r="N635" s="82">
        <f>IF(raw[[#This Row],[Date]]="",0,1)</f>
        <v>0</v>
      </c>
    </row>
    <row r="636" spans="1:14" x14ac:dyDescent="0.3">
      <c r="A636" s="18"/>
      <c r="B636" s="19"/>
      <c r="C636" s="19"/>
      <c r="D636" s="19"/>
      <c r="E636" s="19"/>
      <c r="F636" s="20"/>
      <c r="G636" s="20"/>
      <c r="H636" s="27" t="str">
        <f>IFERROR(IF(OR(raw[[#This Row],[Ending Time]]="",raw[[#This Row],[Starting Time]]=""),"",IF((raw[[#This Row],[Ending Time]]-raw[[#This Row],[Starting Time]])*24&lt;0,24+(((raw[[#This Row],[Ending Time]]-raw[[#This Row],[Starting Time]])*24)),(raw[[#This Row],[Ending Time]]-raw[[#This Row],[Starting Time]])*24)),"")</f>
        <v/>
      </c>
      <c r="I636" s="25" t="str">
        <f>IFERROR(IF(raw[[#This Row],[Date]]="","",TEXT(raw[[#This Row],[Date]],"dddd")),"")</f>
        <v/>
      </c>
      <c r="J636" s="27" t="str">
        <f>IFERROR(IF(raw[[#This Row],[Day]]="","",IF(OR(raw[[#This Row],[Day]]='Workload Calendar'!$E$4,raw[[#This Row],[Day]]='Workload Calendar'!$F$4),'Workload Calendar'!$H$4,'Workload Calendar'!$G$4)),"")</f>
        <v/>
      </c>
      <c r="K636" s="27" t="str">
        <f>IFERROR(IF(raw[[#This Row],[Required hrs]]="","",raw[[#This Row],[Total day hrs]]-SUMIF(raw[Date],raw[[#This Row],[Date]],raw[Required hrs])),"")</f>
        <v/>
      </c>
      <c r="L636" s="26" t="str">
        <f>IFERROR(IF(raw[[#This Row],[Date]]="","","W"&amp;WEEKNUM(raw[[#This Row],[Date]],1)),"")</f>
        <v/>
      </c>
      <c r="M636" s="29" t="str">
        <f>IFERROR(IF(raw[[#This Row],[Date]]="","",VLOOKUP(MONTH(raw[[#This Row],[Date]]),Sheet1!B:C,2,0)),"")</f>
        <v/>
      </c>
      <c r="N636" s="82">
        <f>IF(raw[[#This Row],[Date]]="",0,1)</f>
        <v>0</v>
      </c>
    </row>
    <row r="637" spans="1:14" x14ac:dyDescent="0.3">
      <c r="A637" s="18"/>
      <c r="B637" s="19"/>
      <c r="C637" s="19"/>
      <c r="D637" s="19"/>
      <c r="E637" s="19"/>
      <c r="F637" s="20"/>
      <c r="G637" s="20"/>
      <c r="H637" s="27" t="str">
        <f>IFERROR(IF(OR(raw[[#This Row],[Ending Time]]="",raw[[#This Row],[Starting Time]]=""),"",IF((raw[[#This Row],[Ending Time]]-raw[[#This Row],[Starting Time]])*24&lt;0,24+(((raw[[#This Row],[Ending Time]]-raw[[#This Row],[Starting Time]])*24)),(raw[[#This Row],[Ending Time]]-raw[[#This Row],[Starting Time]])*24)),"")</f>
        <v/>
      </c>
      <c r="I637" s="25" t="str">
        <f>IFERROR(IF(raw[[#This Row],[Date]]="","",TEXT(raw[[#This Row],[Date]],"dddd")),"")</f>
        <v/>
      </c>
      <c r="J637" s="27" t="str">
        <f>IFERROR(IF(raw[[#This Row],[Day]]="","",IF(OR(raw[[#This Row],[Day]]='Workload Calendar'!$E$4,raw[[#This Row],[Day]]='Workload Calendar'!$F$4),'Workload Calendar'!$H$4,'Workload Calendar'!$G$4)),"")</f>
        <v/>
      </c>
      <c r="K637" s="27" t="str">
        <f>IFERROR(IF(raw[[#This Row],[Required hrs]]="","",raw[[#This Row],[Total day hrs]]-SUMIF(raw[Date],raw[[#This Row],[Date]],raw[Required hrs])),"")</f>
        <v/>
      </c>
      <c r="L637" s="26" t="str">
        <f>IFERROR(IF(raw[[#This Row],[Date]]="","","W"&amp;WEEKNUM(raw[[#This Row],[Date]],1)),"")</f>
        <v/>
      </c>
      <c r="M637" s="29" t="str">
        <f>IFERROR(IF(raw[[#This Row],[Date]]="","",VLOOKUP(MONTH(raw[[#This Row],[Date]]),Sheet1!B:C,2,0)),"")</f>
        <v/>
      </c>
      <c r="N637" s="82">
        <f>IF(raw[[#This Row],[Date]]="",0,1)</f>
        <v>0</v>
      </c>
    </row>
    <row r="638" spans="1:14" x14ac:dyDescent="0.3">
      <c r="A638" s="18"/>
      <c r="B638" s="19"/>
      <c r="C638" s="19"/>
      <c r="D638" s="19"/>
      <c r="E638" s="19"/>
      <c r="F638" s="20"/>
      <c r="G638" s="20"/>
      <c r="H638" s="27" t="str">
        <f>IFERROR(IF(OR(raw[[#This Row],[Ending Time]]="",raw[[#This Row],[Starting Time]]=""),"",IF((raw[[#This Row],[Ending Time]]-raw[[#This Row],[Starting Time]])*24&lt;0,24+(((raw[[#This Row],[Ending Time]]-raw[[#This Row],[Starting Time]])*24)),(raw[[#This Row],[Ending Time]]-raw[[#This Row],[Starting Time]])*24)),"")</f>
        <v/>
      </c>
      <c r="I638" s="25" t="str">
        <f>IFERROR(IF(raw[[#This Row],[Date]]="","",TEXT(raw[[#This Row],[Date]],"dddd")),"")</f>
        <v/>
      </c>
      <c r="J638" s="27" t="str">
        <f>IFERROR(IF(raw[[#This Row],[Day]]="","",IF(OR(raw[[#This Row],[Day]]='Workload Calendar'!$E$4,raw[[#This Row],[Day]]='Workload Calendar'!$F$4),'Workload Calendar'!$H$4,'Workload Calendar'!$G$4)),"")</f>
        <v/>
      </c>
      <c r="K638" s="27" t="str">
        <f>IFERROR(IF(raw[[#This Row],[Required hrs]]="","",raw[[#This Row],[Total day hrs]]-SUMIF(raw[Date],raw[[#This Row],[Date]],raw[Required hrs])),"")</f>
        <v/>
      </c>
      <c r="L638" s="26" t="str">
        <f>IFERROR(IF(raw[[#This Row],[Date]]="","","W"&amp;WEEKNUM(raw[[#This Row],[Date]],1)),"")</f>
        <v/>
      </c>
      <c r="M638" s="29" t="str">
        <f>IFERROR(IF(raw[[#This Row],[Date]]="","",VLOOKUP(MONTH(raw[[#This Row],[Date]]),Sheet1!B:C,2,0)),"")</f>
        <v/>
      </c>
      <c r="N638" s="82">
        <f>IF(raw[[#This Row],[Date]]="",0,1)</f>
        <v>0</v>
      </c>
    </row>
    <row r="639" spans="1:14" x14ac:dyDescent="0.3">
      <c r="A639" s="18"/>
      <c r="B639" s="19"/>
      <c r="C639" s="19"/>
      <c r="D639" s="19"/>
      <c r="E639" s="19"/>
      <c r="F639" s="20"/>
      <c r="G639" s="20"/>
      <c r="H639" s="27" t="str">
        <f>IFERROR(IF(OR(raw[[#This Row],[Ending Time]]="",raw[[#This Row],[Starting Time]]=""),"",IF((raw[[#This Row],[Ending Time]]-raw[[#This Row],[Starting Time]])*24&lt;0,24+(((raw[[#This Row],[Ending Time]]-raw[[#This Row],[Starting Time]])*24)),(raw[[#This Row],[Ending Time]]-raw[[#This Row],[Starting Time]])*24)),"")</f>
        <v/>
      </c>
      <c r="I639" s="25" t="str">
        <f>IFERROR(IF(raw[[#This Row],[Date]]="","",TEXT(raw[[#This Row],[Date]],"dddd")),"")</f>
        <v/>
      </c>
      <c r="J639" s="27" t="str">
        <f>IFERROR(IF(raw[[#This Row],[Day]]="","",IF(OR(raw[[#This Row],[Day]]='Workload Calendar'!$E$4,raw[[#This Row],[Day]]='Workload Calendar'!$F$4),'Workload Calendar'!$H$4,'Workload Calendar'!$G$4)),"")</f>
        <v/>
      </c>
      <c r="K639" s="27" t="str">
        <f>IFERROR(IF(raw[[#This Row],[Required hrs]]="","",raw[[#This Row],[Total day hrs]]-SUMIF(raw[Date],raw[[#This Row],[Date]],raw[Required hrs])),"")</f>
        <v/>
      </c>
      <c r="L639" s="26" t="str">
        <f>IFERROR(IF(raw[[#This Row],[Date]]="","","W"&amp;WEEKNUM(raw[[#This Row],[Date]],1)),"")</f>
        <v/>
      </c>
      <c r="M639" s="29" t="str">
        <f>IFERROR(IF(raw[[#This Row],[Date]]="","",VLOOKUP(MONTH(raw[[#This Row],[Date]]),Sheet1!B:C,2,0)),"")</f>
        <v/>
      </c>
      <c r="N639" s="82">
        <f>IF(raw[[#This Row],[Date]]="",0,1)</f>
        <v>0</v>
      </c>
    </row>
    <row r="640" spans="1:14" x14ac:dyDescent="0.3">
      <c r="A640" s="18"/>
      <c r="B640" s="19"/>
      <c r="C640" s="19"/>
      <c r="D640" s="19"/>
      <c r="E640" s="19"/>
      <c r="F640" s="20"/>
      <c r="G640" s="20"/>
      <c r="H640" s="27" t="str">
        <f>IFERROR(IF(OR(raw[[#This Row],[Ending Time]]="",raw[[#This Row],[Starting Time]]=""),"",IF((raw[[#This Row],[Ending Time]]-raw[[#This Row],[Starting Time]])*24&lt;0,24+(((raw[[#This Row],[Ending Time]]-raw[[#This Row],[Starting Time]])*24)),(raw[[#This Row],[Ending Time]]-raw[[#This Row],[Starting Time]])*24)),"")</f>
        <v/>
      </c>
      <c r="I640" s="25" t="str">
        <f>IFERROR(IF(raw[[#This Row],[Date]]="","",TEXT(raw[[#This Row],[Date]],"dddd")),"")</f>
        <v/>
      </c>
      <c r="J640" s="27" t="str">
        <f>IFERROR(IF(raw[[#This Row],[Day]]="","",IF(OR(raw[[#This Row],[Day]]='Workload Calendar'!$E$4,raw[[#This Row],[Day]]='Workload Calendar'!$F$4),'Workload Calendar'!$H$4,'Workload Calendar'!$G$4)),"")</f>
        <v/>
      </c>
      <c r="K640" s="27" t="str">
        <f>IFERROR(IF(raw[[#This Row],[Required hrs]]="","",raw[[#This Row],[Total day hrs]]-SUMIF(raw[Date],raw[[#This Row],[Date]],raw[Required hrs])),"")</f>
        <v/>
      </c>
      <c r="L640" s="26" t="str">
        <f>IFERROR(IF(raw[[#This Row],[Date]]="","","W"&amp;WEEKNUM(raw[[#This Row],[Date]],1)),"")</f>
        <v/>
      </c>
      <c r="M640" s="29" t="str">
        <f>IFERROR(IF(raw[[#This Row],[Date]]="","",VLOOKUP(MONTH(raw[[#This Row],[Date]]),Sheet1!B:C,2,0)),"")</f>
        <v/>
      </c>
      <c r="N640" s="82">
        <f>IF(raw[[#This Row],[Date]]="",0,1)</f>
        <v>0</v>
      </c>
    </row>
    <row r="641" spans="1:14" x14ac:dyDescent="0.3">
      <c r="A641" s="18"/>
      <c r="B641" s="19"/>
      <c r="C641" s="19"/>
      <c r="D641" s="19"/>
      <c r="E641" s="19"/>
      <c r="F641" s="20"/>
      <c r="G641" s="20"/>
      <c r="H641" s="27" t="str">
        <f>IFERROR(IF(OR(raw[[#This Row],[Ending Time]]="",raw[[#This Row],[Starting Time]]=""),"",IF((raw[[#This Row],[Ending Time]]-raw[[#This Row],[Starting Time]])*24&lt;0,24+(((raw[[#This Row],[Ending Time]]-raw[[#This Row],[Starting Time]])*24)),(raw[[#This Row],[Ending Time]]-raw[[#This Row],[Starting Time]])*24)),"")</f>
        <v/>
      </c>
      <c r="I641" s="25" t="str">
        <f>IFERROR(IF(raw[[#This Row],[Date]]="","",TEXT(raw[[#This Row],[Date]],"dddd")),"")</f>
        <v/>
      </c>
      <c r="J641" s="27" t="str">
        <f>IFERROR(IF(raw[[#This Row],[Day]]="","",IF(OR(raw[[#This Row],[Day]]='Workload Calendar'!$E$4,raw[[#This Row],[Day]]='Workload Calendar'!$F$4),'Workload Calendar'!$H$4,'Workload Calendar'!$G$4)),"")</f>
        <v/>
      </c>
      <c r="K641" s="27" t="str">
        <f>IFERROR(IF(raw[[#This Row],[Required hrs]]="","",raw[[#This Row],[Total day hrs]]-SUMIF(raw[Date],raw[[#This Row],[Date]],raw[Required hrs])),"")</f>
        <v/>
      </c>
      <c r="L641" s="26" t="str">
        <f>IFERROR(IF(raw[[#This Row],[Date]]="","","W"&amp;WEEKNUM(raw[[#This Row],[Date]],1)),"")</f>
        <v/>
      </c>
      <c r="M641" s="29" t="str">
        <f>IFERROR(IF(raw[[#This Row],[Date]]="","",VLOOKUP(MONTH(raw[[#This Row],[Date]]),Sheet1!B:C,2,0)),"")</f>
        <v/>
      </c>
      <c r="N641" s="82">
        <f>IF(raw[[#This Row],[Date]]="",0,1)</f>
        <v>0</v>
      </c>
    </row>
    <row r="642" spans="1:14" x14ac:dyDescent="0.3">
      <c r="A642" s="18"/>
      <c r="B642" s="19"/>
      <c r="C642" s="19"/>
      <c r="D642" s="19"/>
      <c r="E642" s="19"/>
      <c r="F642" s="20"/>
      <c r="G642" s="20"/>
      <c r="H642" s="27" t="str">
        <f>IFERROR(IF(OR(raw[[#This Row],[Ending Time]]="",raw[[#This Row],[Starting Time]]=""),"",IF((raw[[#This Row],[Ending Time]]-raw[[#This Row],[Starting Time]])*24&lt;0,24+(((raw[[#This Row],[Ending Time]]-raw[[#This Row],[Starting Time]])*24)),(raw[[#This Row],[Ending Time]]-raw[[#This Row],[Starting Time]])*24)),"")</f>
        <v/>
      </c>
      <c r="I642" s="25" t="str">
        <f>IFERROR(IF(raw[[#This Row],[Date]]="","",TEXT(raw[[#This Row],[Date]],"dddd")),"")</f>
        <v/>
      </c>
      <c r="J642" s="27" t="str">
        <f>IFERROR(IF(raw[[#This Row],[Day]]="","",IF(OR(raw[[#This Row],[Day]]='Workload Calendar'!$E$4,raw[[#This Row],[Day]]='Workload Calendar'!$F$4),'Workload Calendar'!$H$4,'Workload Calendar'!$G$4)),"")</f>
        <v/>
      </c>
      <c r="K642" s="27" t="str">
        <f>IFERROR(IF(raw[[#This Row],[Required hrs]]="","",raw[[#This Row],[Total day hrs]]-SUMIF(raw[Date],raw[[#This Row],[Date]],raw[Required hrs])),"")</f>
        <v/>
      </c>
      <c r="L642" s="26" t="str">
        <f>IFERROR(IF(raw[[#This Row],[Date]]="","","W"&amp;WEEKNUM(raw[[#This Row],[Date]],1)),"")</f>
        <v/>
      </c>
      <c r="M642" s="29" t="str">
        <f>IFERROR(IF(raw[[#This Row],[Date]]="","",VLOOKUP(MONTH(raw[[#This Row],[Date]]),Sheet1!B:C,2,0)),"")</f>
        <v/>
      </c>
      <c r="N642" s="82">
        <f>IF(raw[[#This Row],[Date]]="",0,1)</f>
        <v>0</v>
      </c>
    </row>
    <row r="643" spans="1:14" x14ac:dyDescent="0.3">
      <c r="A643" s="18"/>
      <c r="B643" s="19"/>
      <c r="C643" s="19"/>
      <c r="D643" s="19"/>
      <c r="E643" s="19"/>
      <c r="F643" s="20"/>
      <c r="G643" s="20"/>
      <c r="H643" s="27" t="str">
        <f>IFERROR(IF(OR(raw[[#This Row],[Ending Time]]="",raw[[#This Row],[Starting Time]]=""),"",IF((raw[[#This Row],[Ending Time]]-raw[[#This Row],[Starting Time]])*24&lt;0,24+(((raw[[#This Row],[Ending Time]]-raw[[#This Row],[Starting Time]])*24)),(raw[[#This Row],[Ending Time]]-raw[[#This Row],[Starting Time]])*24)),"")</f>
        <v/>
      </c>
      <c r="I643" s="25" t="str">
        <f>IFERROR(IF(raw[[#This Row],[Date]]="","",TEXT(raw[[#This Row],[Date]],"dddd")),"")</f>
        <v/>
      </c>
      <c r="J643" s="27" t="str">
        <f>IFERROR(IF(raw[[#This Row],[Day]]="","",IF(OR(raw[[#This Row],[Day]]='Workload Calendar'!$E$4,raw[[#This Row],[Day]]='Workload Calendar'!$F$4),'Workload Calendar'!$H$4,'Workload Calendar'!$G$4)),"")</f>
        <v/>
      </c>
      <c r="K643" s="27" t="str">
        <f>IFERROR(IF(raw[[#This Row],[Required hrs]]="","",raw[[#This Row],[Total day hrs]]-SUMIF(raw[Date],raw[[#This Row],[Date]],raw[Required hrs])),"")</f>
        <v/>
      </c>
      <c r="L643" s="26" t="str">
        <f>IFERROR(IF(raw[[#This Row],[Date]]="","","W"&amp;WEEKNUM(raw[[#This Row],[Date]],1)),"")</f>
        <v/>
      </c>
      <c r="M643" s="29" t="str">
        <f>IFERROR(IF(raw[[#This Row],[Date]]="","",VLOOKUP(MONTH(raw[[#This Row],[Date]]),Sheet1!B:C,2,0)),"")</f>
        <v/>
      </c>
      <c r="N643" s="82">
        <f>IF(raw[[#This Row],[Date]]="",0,1)</f>
        <v>0</v>
      </c>
    </row>
    <row r="644" spans="1:14" x14ac:dyDescent="0.3">
      <c r="A644" s="18"/>
      <c r="B644" s="19"/>
      <c r="C644" s="19"/>
      <c r="D644" s="19"/>
      <c r="E644" s="19"/>
      <c r="F644" s="20"/>
      <c r="G644" s="20"/>
      <c r="H644" s="27" t="str">
        <f>IFERROR(IF(OR(raw[[#This Row],[Ending Time]]="",raw[[#This Row],[Starting Time]]=""),"",IF((raw[[#This Row],[Ending Time]]-raw[[#This Row],[Starting Time]])*24&lt;0,24+(((raw[[#This Row],[Ending Time]]-raw[[#This Row],[Starting Time]])*24)),(raw[[#This Row],[Ending Time]]-raw[[#This Row],[Starting Time]])*24)),"")</f>
        <v/>
      </c>
      <c r="I644" s="25" t="str">
        <f>IFERROR(IF(raw[[#This Row],[Date]]="","",TEXT(raw[[#This Row],[Date]],"dddd")),"")</f>
        <v/>
      </c>
      <c r="J644" s="27" t="str">
        <f>IFERROR(IF(raw[[#This Row],[Day]]="","",IF(OR(raw[[#This Row],[Day]]='Workload Calendar'!$E$4,raw[[#This Row],[Day]]='Workload Calendar'!$F$4),'Workload Calendar'!$H$4,'Workload Calendar'!$G$4)),"")</f>
        <v/>
      </c>
      <c r="K644" s="27" t="str">
        <f>IFERROR(IF(raw[[#This Row],[Required hrs]]="","",raw[[#This Row],[Total day hrs]]-SUMIF(raw[Date],raw[[#This Row],[Date]],raw[Required hrs])),"")</f>
        <v/>
      </c>
      <c r="L644" s="26" t="str">
        <f>IFERROR(IF(raw[[#This Row],[Date]]="","","W"&amp;WEEKNUM(raw[[#This Row],[Date]],1)),"")</f>
        <v/>
      </c>
      <c r="M644" s="29" t="str">
        <f>IFERROR(IF(raw[[#This Row],[Date]]="","",VLOOKUP(MONTH(raw[[#This Row],[Date]]),Sheet1!B:C,2,0)),"")</f>
        <v/>
      </c>
      <c r="N644" s="82">
        <f>IF(raw[[#This Row],[Date]]="",0,1)</f>
        <v>0</v>
      </c>
    </row>
    <row r="645" spans="1:14" x14ac:dyDescent="0.3">
      <c r="A645" s="18"/>
      <c r="B645" s="19"/>
      <c r="C645" s="19"/>
      <c r="D645" s="19"/>
      <c r="E645" s="19"/>
      <c r="F645" s="20"/>
      <c r="G645" s="20"/>
      <c r="H645" s="27" t="str">
        <f>IFERROR(IF(OR(raw[[#This Row],[Ending Time]]="",raw[[#This Row],[Starting Time]]=""),"",IF((raw[[#This Row],[Ending Time]]-raw[[#This Row],[Starting Time]])*24&lt;0,24+(((raw[[#This Row],[Ending Time]]-raw[[#This Row],[Starting Time]])*24)),(raw[[#This Row],[Ending Time]]-raw[[#This Row],[Starting Time]])*24)),"")</f>
        <v/>
      </c>
      <c r="I645" s="25" t="str">
        <f>IFERROR(IF(raw[[#This Row],[Date]]="","",TEXT(raw[[#This Row],[Date]],"dddd")),"")</f>
        <v/>
      </c>
      <c r="J645" s="27" t="str">
        <f>IFERROR(IF(raw[[#This Row],[Day]]="","",IF(OR(raw[[#This Row],[Day]]='Workload Calendar'!$E$4,raw[[#This Row],[Day]]='Workload Calendar'!$F$4),'Workload Calendar'!$H$4,'Workload Calendar'!$G$4)),"")</f>
        <v/>
      </c>
      <c r="K645" s="27" t="str">
        <f>IFERROR(IF(raw[[#This Row],[Required hrs]]="","",raw[[#This Row],[Total day hrs]]-SUMIF(raw[Date],raw[[#This Row],[Date]],raw[Required hrs])),"")</f>
        <v/>
      </c>
      <c r="L645" s="26" t="str">
        <f>IFERROR(IF(raw[[#This Row],[Date]]="","","W"&amp;WEEKNUM(raw[[#This Row],[Date]],1)),"")</f>
        <v/>
      </c>
      <c r="M645" s="29" t="str">
        <f>IFERROR(IF(raw[[#This Row],[Date]]="","",VLOOKUP(MONTH(raw[[#This Row],[Date]]),Sheet1!B:C,2,0)),"")</f>
        <v/>
      </c>
      <c r="N645" s="82">
        <f>IF(raw[[#This Row],[Date]]="",0,1)</f>
        <v>0</v>
      </c>
    </row>
    <row r="646" spans="1:14" x14ac:dyDescent="0.3">
      <c r="A646" s="18"/>
      <c r="B646" s="19"/>
      <c r="C646" s="19"/>
      <c r="D646" s="19"/>
      <c r="E646" s="19"/>
      <c r="F646" s="20"/>
      <c r="G646" s="20"/>
      <c r="H646" s="27" t="str">
        <f>IFERROR(IF(OR(raw[[#This Row],[Ending Time]]="",raw[[#This Row],[Starting Time]]=""),"",IF((raw[[#This Row],[Ending Time]]-raw[[#This Row],[Starting Time]])*24&lt;0,24+(((raw[[#This Row],[Ending Time]]-raw[[#This Row],[Starting Time]])*24)),(raw[[#This Row],[Ending Time]]-raw[[#This Row],[Starting Time]])*24)),"")</f>
        <v/>
      </c>
      <c r="I646" s="25" t="str">
        <f>IFERROR(IF(raw[[#This Row],[Date]]="","",TEXT(raw[[#This Row],[Date]],"dddd")),"")</f>
        <v/>
      </c>
      <c r="J646" s="27" t="str">
        <f>IFERROR(IF(raw[[#This Row],[Day]]="","",IF(OR(raw[[#This Row],[Day]]='Workload Calendar'!$E$4,raw[[#This Row],[Day]]='Workload Calendar'!$F$4),'Workload Calendar'!$H$4,'Workload Calendar'!$G$4)),"")</f>
        <v/>
      </c>
      <c r="K646" s="27" t="str">
        <f>IFERROR(IF(raw[[#This Row],[Required hrs]]="","",raw[[#This Row],[Total day hrs]]-SUMIF(raw[Date],raw[[#This Row],[Date]],raw[Required hrs])),"")</f>
        <v/>
      </c>
      <c r="L646" s="26" t="str">
        <f>IFERROR(IF(raw[[#This Row],[Date]]="","","W"&amp;WEEKNUM(raw[[#This Row],[Date]],1)),"")</f>
        <v/>
      </c>
      <c r="M646" s="29" t="str">
        <f>IFERROR(IF(raw[[#This Row],[Date]]="","",VLOOKUP(MONTH(raw[[#This Row],[Date]]),Sheet1!B:C,2,0)),"")</f>
        <v/>
      </c>
      <c r="N646" s="82">
        <f>IF(raw[[#This Row],[Date]]="",0,1)</f>
        <v>0</v>
      </c>
    </row>
    <row r="647" spans="1:14" x14ac:dyDescent="0.3">
      <c r="A647" s="18"/>
      <c r="B647" s="19"/>
      <c r="C647" s="19"/>
      <c r="D647" s="19"/>
      <c r="E647" s="19"/>
      <c r="F647" s="20"/>
      <c r="G647" s="20"/>
      <c r="H647" s="27" t="str">
        <f>IFERROR(IF(OR(raw[[#This Row],[Ending Time]]="",raw[[#This Row],[Starting Time]]=""),"",IF((raw[[#This Row],[Ending Time]]-raw[[#This Row],[Starting Time]])*24&lt;0,24+(((raw[[#This Row],[Ending Time]]-raw[[#This Row],[Starting Time]])*24)),(raw[[#This Row],[Ending Time]]-raw[[#This Row],[Starting Time]])*24)),"")</f>
        <v/>
      </c>
      <c r="I647" s="25" t="str">
        <f>IFERROR(IF(raw[[#This Row],[Date]]="","",TEXT(raw[[#This Row],[Date]],"dddd")),"")</f>
        <v/>
      </c>
      <c r="J647" s="27" t="str">
        <f>IFERROR(IF(raw[[#This Row],[Day]]="","",IF(OR(raw[[#This Row],[Day]]='Workload Calendar'!$E$4,raw[[#This Row],[Day]]='Workload Calendar'!$F$4),'Workload Calendar'!$H$4,'Workload Calendar'!$G$4)),"")</f>
        <v/>
      </c>
      <c r="K647" s="27" t="str">
        <f>IFERROR(IF(raw[[#This Row],[Required hrs]]="","",raw[[#This Row],[Total day hrs]]-SUMIF(raw[Date],raw[[#This Row],[Date]],raw[Required hrs])),"")</f>
        <v/>
      </c>
      <c r="L647" s="26" t="str">
        <f>IFERROR(IF(raw[[#This Row],[Date]]="","","W"&amp;WEEKNUM(raw[[#This Row],[Date]],1)),"")</f>
        <v/>
      </c>
      <c r="M647" s="29" t="str">
        <f>IFERROR(IF(raw[[#This Row],[Date]]="","",VLOOKUP(MONTH(raw[[#This Row],[Date]]),Sheet1!B:C,2,0)),"")</f>
        <v/>
      </c>
      <c r="N647" s="82">
        <f>IF(raw[[#This Row],[Date]]="",0,1)</f>
        <v>0</v>
      </c>
    </row>
    <row r="648" spans="1:14" x14ac:dyDescent="0.3">
      <c r="A648" s="18"/>
      <c r="B648" s="19"/>
      <c r="C648" s="19"/>
      <c r="D648" s="19"/>
      <c r="E648" s="19"/>
      <c r="F648" s="20"/>
      <c r="G648" s="20"/>
      <c r="H648" s="27" t="str">
        <f>IFERROR(IF(OR(raw[[#This Row],[Ending Time]]="",raw[[#This Row],[Starting Time]]=""),"",IF((raw[[#This Row],[Ending Time]]-raw[[#This Row],[Starting Time]])*24&lt;0,24+(((raw[[#This Row],[Ending Time]]-raw[[#This Row],[Starting Time]])*24)),(raw[[#This Row],[Ending Time]]-raw[[#This Row],[Starting Time]])*24)),"")</f>
        <v/>
      </c>
      <c r="I648" s="25" t="str">
        <f>IFERROR(IF(raw[[#This Row],[Date]]="","",TEXT(raw[[#This Row],[Date]],"dddd")),"")</f>
        <v/>
      </c>
      <c r="J648" s="27" t="str">
        <f>IFERROR(IF(raw[[#This Row],[Day]]="","",IF(OR(raw[[#This Row],[Day]]='Workload Calendar'!$E$4,raw[[#This Row],[Day]]='Workload Calendar'!$F$4),'Workload Calendar'!$H$4,'Workload Calendar'!$G$4)),"")</f>
        <v/>
      </c>
      <c r="K648" s="27" t="str">
        <f>IFERROR(IF(raw[[#This Row],[Required hrs]]="","",raw[[#This Row],[Total day hrs]]-SUMIF(raw[Date],raw[[#This Row],[Date]],raw[Required hrs])),"")</f>
        <v/>
      </c>
      <c r="L648" s="26" t="str">
        <f>IFERROR(IF(raw[[#This Row],[Date]]="","","W"&amp;WEEKNUM(raw[[#This Row],[Date]],1)),"")</f>
        <v/>
      </c>
      <c r="M648" s="29" t="str">
        <f>IFERROR(IF(raw[[#This Row],[Date]]="","",VLOOKUP(MONTH(raw[[#This Row],[Date]]),Sheet1!B:C,2,0)),"")</f>
        <v/>
      </c>
      <c r="N648" s="82">
        <f>IF(raw[[#This Row],[Date]]="",0,1)</f>
        <v>0</v>
      </c>
    </row>
    <row r="649" spans="1:14" x14ac:dyDescent="0.3">
      <c r="A649" s="18"/>
      <c r="B649" s="19"/>
      <c r="C649" s="19"/>
      <c r="D649" s="19"/>
      <c r="E649" s="19"/>
      <c r="F649" s="20"/>
      <c r="G649" s="20"/>
      <c r="H649" s="27" t="str">
        <f>IFERROR(IF(OR(raw[[#This Row],[Ending Time]]="",raw[[#This Row],[Starting Time]]=""),"",IF((raw[[#This Row],[Ending Time]]-raw[[#This Row],[Starting Time]])*24&lt;0,24+(((raw[[#This Row],[Ending Time]]-raw[[#This Row],[Starting Time]])*24)),(raw[[#This Row],[Ending Time]]-raw[[#This Row],[Starting Time]])*24)),"")</f>
        <v/>
      </c>
      <c r="I649" s="25" t="str">
        <f>IFERROR(IF(raw[[#This Row],[Date]]="","",TEXT(raw[[#This Row],[Date]],"dddd")),"")</f>
        <v/>
      </c>
      <c r="J649" s="27" t="str">
        <f>IFERROR(IF(raw[[#This Row],[Day]]="","",IF(OR(raw[[#This Row],[Day]]='Workload Calendar'!$E$4,raw[[#This Row],[Day]]='Workload Calendar'!$F$4),'Workload Calendar'!$H$4,'Workload Calendar'!$G$4)),"")</f>
        <v/>
      </c>
      <c r="K649" s="27" t="str">
        <f>IFERROR(IF(raw[[#This Row],[Required hrs]]="","",raw[[#This Row],[Total day hrs]]-SUMIF(raw[Date],raw[[#This Row],[Date]],raw[Required hrs])),"")</f>
        <v/>
      </c>
      <c r="L649" s="26" t="str">
        <f>IFERROR(IF(raw[[#This Row],[Date]]="","","W"&amp;WEEKNUM(raw[[#This Row],[Date]],1)),"")</f>
        <v/>
      </c>
      <c r="M649" s="29" t="str">
        <f>IFERROR(IF(raw[[#This Row],[Date]]="","",VLOOKUP(MONTH(raw[[#This Row],[Date]]),Sheet1!B:C,2,0)),"")</f>
        <v/>
      </c>
      <c r="N649" s="82">
        <f>IF(raw[[#This Row],[Date]]="",0,1)</f>
        <v>0</v>
      </c>
    </row>
    <row r="650" spans="1:14" x14ac:dyDescent="0.3">
      <c r="A650" s="18"/>
      <c r="B650" s="19"/>
      <c r="C650" s="19"/>
      <c r="D650" s="19"/>
      <c r="E650" s="19"/>
      <c r="F650" s="20"/>
      <c r="G650" s="20"/>
      <c r="H650" s="27" t="str">
        <f>IFERROR(IF(OR(raw[[#This Row],[Ending Time]]="",raw[[#This Row],[Starting Time]]=""),"",IF((raw[[#This Row],[Ending Time]]-raw[[#This Row],[Starting Time]])*24&lt;0,24+(((raw[[#This Row],[Ending Time]]-raw[[#This Row],[Starting Time]])*24)),(raw[[#This Row],[Ending Time]]-raw[[#This Row],[Starting Time]])*24)),"")</f>
        <v/>
      </c>
      <c r="I650" s="25" t="str">
        <f>IFERROR(IF(raw[[#This Row],[Date]]="","",TEXT(raw[[#This Row],[Date]],"dddd")),"")</f>
        <v/>
      </c>
      <c r="J650" s="27" t="str">
        <f>IFERROR(IF(raw[[#This Row],[Day]]="","",IF(OR(raw[[#This Row],[Day]]='Workload Calendar'!$E$4,raw[[#This Row],[Day]]='Workload Calendar'!$F$4),'Workload Calendar'!$H$4,'Workload Calendar'!$G$4)),"")</f>
        <v/>
      </c>
      <c r="K650" s="27" t="str">
        <f>IFERROR(IF(raw[[#This Row],[Required hrs]]="","",raw[[#This Row],[Total day hrs]]-SUMIF(raw[Date],raw[[#This Row],[Date]],raw[Required hrs])),"")</f>
        <v/>
      </c>
      <c r="L650" s="26" t="str">
        <f>IFERROR(IF(raw[[#This Row],[Date]]="","","W"&amp;WEEKNUM(raw[[#This Row],[Date]],1)),"")</f>
        <v/>
      </c>
      <c r="M650" s="29" t="str">
        <f>IFERROR(IF(raw[[#This Row],[Date]]="","",VLOOKUP(MONTH(raw[[#This Row],[Date]]),Sheet1!B:C,2,0)),"")</f>
        <v/>
      </c>
      <c r="N650" s="82">
        <f>IF(raw[[#This Row],[Date]]="",0,1)</f>
        <v>0</v>
      </c>
    </row>
    <row r="651" spans="1:14" x14ac:dyDescent="0.3">
      <c r="A651" s="18"/>
      <c r="B651" s="19"/>
      <c r="C651" s="19"/>
      <c r="D651" s="19"/>
      <c r="E651" s="19"/>
      <c r="F651" s="20"/>
      <c r="G651" s="20"/>
      <c r="H651" s="27" t="str">
        <f>IFERROR(IF(OR(raw[[#This Row],[Ending Time]]="",raw[[#This Row],[Starting Time]]=""),"",IF((raw[[#This Row],[Ending Time]]-raw[[#This Row],[Starting Time]])*24&lt;0,24+(((raw[[#This Row],[Ending Time]]-raw[[#This Row],[Starting Time]])*24)),(raw[[#This Row],[Ending Time]]-raw[[#This Row],[Starting Time]])*24)),"")</f>
        <v/>
      </c>
      <c r="I651" s="25" t="str">
        <f>IFERROR(IF(raw[[#This Row],[Date]]="","",TEXT(raw[[#This Row],[Date]],"dddd")),"")</f>
        <v/>
      </c>
      <c r="J651" s="27" t="str">
        <f>IFERROR(IF(raw[[#This Row],[Day]]="","",IF(OR(raw[[#This Row],[Day]]='Workload Calendar'!$E$4,raw[[#This Row],[Day]]='Workload Calendar'!$F$4),'Workload Calendar'!$H$4,'Workload Calendar'!$G$4)),"")</f>
        <v/>
      </c>
      <c r="K651" s="27" t="str">
        <f>IFERROR(IF(raw[[#This Row],[Required hrs]]="","",raw[[#This Row],[Total day hrs]]-SUMIF(raw[Date],raw[[#This Row],[Date]],raw[Required hrs])),"")</f>
        <v/>
      </c>
      <c r="L651" s="26" t="str">
        <f>IFERROR(IF(raw[[#This Row],[Date]]="","","W"&amp;WEEKNUM(raw[[#This Row],[Date]],1)),"")</f>
        <v/>
      </c>
      <c r="M651" s="29" t="str">
        <f>IFERROR(IF(raw[[#This Row],[Date]]="","",VLOOKUP(MONTH(raw[[#This Row],[Date]]),Sheet1!B:C,2,0)),"")</f>
        <v/>
      </c>
      <c r="N651" s="82">
        <f>IF(raw[[#This Row],[Date]]="",0,1)</f>
        <v>0</v>
      </c>
    </row>
    <row r="652" spans="1:14" x14ac:dyDescent="0.3">
      <c r="A652" s="18"/>
      <c r="B652" s="19"/>
      <c r="C652" s="19"/>
      <c r="D652" s="19"/>
      <c r="E652" s="19"/>
      <c r="F652" s="20"/>
      <c r="G652" s="20"/>
      <c r="H652" s="27" t="str">
        <f>IFERROR(IF(OR(raw[[#This Row],[Ending Time]]="",raw[[#This Row],[Starting Time]]=""),"",IF((raw[[#This Row],[Ending Time]]-raw[[#This Row],[Starting Time]])*24&lt;0,24+(((raw[[#This Row],[Ending Time]]-raw[[#This Row],[Starting Time]])*24)),(raw[[#This Row],[Ending Time]]-raw[[#This Row],[Starting Time]])*24)),"")</f>
        <v/>
      </c>
      <c r="I652" s="25" t="str">
        <f>IFERROR(IF(raw[[#This Row],[Date]]="","",TEXT(raw[[#This Row],[Date]],"dddd")),"")</f>
        <v/>
      </c>
      <c r="J652" s="27" t="str">
        <f>IFERROR(IF(raw[[#This Row],[Day]]="","",IF(OR(raw[[#This Row],[Day]]='Workload Calendar'!$E$4,raw[[#This Row],[Day]]='Workload Calendar'!$F$4),'Workload Calendar'!$H$4,'Workload Calendar'!$G$4)),"")</f>
        <v/>
      </c>
      <c r="K652" s="27" t="str">
        <f>IFERROR(IF(raw[[#This Row],[Required hrs]]="","",raw[[#This Row],[Total day hrs]]-SUMIF(raw[Date],raw[[#This Row],[Date]],raw[Required hrs])),"")</f>
        <v/>
      </c>
      <c r="L652" s="26" t="str">
        <f>IFERROR(IF(raw[[#This Row],[Date]]="","","W"&amp;WEEKNUM(raw[[#This Row],[Date]],1)),"")</f>
        <v/>
      </c>
      <c r="M652" s="29" t="str">
        <f>IFERROR(IF(raw[[#This Row],[Date]]="","",VLOOKUP(MONTH(raw[[#This Row],[Date]]),Sheet1!B:C,2,0)),"")</f>
        <v/>
      </c>
      <c r="N652" s="82">
        <f>IF(raw[[#This Row],[Date]]="",0,1)</f>
        <v>0</v>
      </c>
    </row>
    <row r="653" spans="1:14" x14ac:dyDescent="0.3">
      <c r="A653" s="18"/>
      <c r="B653" s="19"/>
      <c r="C653" s="19"/>
      <c r="D653" s="19"/>
      <c r="E653" s="19"/>
      <c r="F653" s="20"/>
      <c r="G653" s="20"/>
      <c r="H653" s="27" t="str">
        <f>IFERROR(IF(OR(raw[[#This Row],[Ending Time]]="",raw[[#This Row],[Starting Time]]=""),"",IF((raw[[#This Row],[Ending Time]]-raw[[#This Row],[Starting Time]])*24&lt;0,24+(((raw[[#This Row],[Ending Time]]-raw[[#This Row],[Starting Time]])*24)),(raw[[#This Row],[Ending Time]]-raw[[#This Row],[Starting Time]])*24)),"")</f>
        <v/>
      </c>
      <c r="I653" s="25" t="str">
        <f>IFERROR(IF(raw[[#This Row],[Date]]="","",TEXT(raw[[#This Row],[Date]],"dddd")),"")</f>
        <v/>
      </c>
      <c r="J653" s="27" t="str">
        <f>IFERROR(IF(raw[[#This Row],[Day]]="","",IF(OR(raw[[#This Row],[Day]]='Workload Calendar'!$E$4,raw[[#This Row],[Day]]='Workload Calendar'!$F$4),'Workload Calendar'!$H$4,'Workload Calendar'!$G$4)),"")</f>
        <v/>
      </c>
      <c r="K653" s="27" t="str">
        <f>IFERROR(IF(raw[[#This Row],[Required hrs]]="","",raw[[#This Row],[Total day hrs]]-SUMIF(raw[Date],raw[[#This Row],[Date]],raw[Required hrs])),"")</f>
        <v/>
      </c>
      <c r="L653" s="26" t="str">
        <f>IFERROR(IF(raw[[#This Row],[Date]]="","","W"&amp;WEEKNUM(raw[[#This Row],[Date]],1)),"")</f>
        <v/>
      </c>
      <c r="M653" s="29" t="str">
        <f>IFERROR(IF(raw[[#This Row],[Date]]="","",VLOOKUP(MONTH(raw[[#This Row],[Date]]),Sheet1!B:C,2,0)),"")</f>
        <v/>
      </c>
      <c r="N653" s="82">
        <f>IF(raw[[#This Row],[Date]]="",0,1)</f>
        <v>0</v>
      </c>
    </row>
    <row r="654" spans="1:14" x14ac:dyDescent="0.3">
      <c r="A654" s="18"/>
      <c r="B654" s="19"/>
      <c r="C654" s="19"/>
      <c r="D654" s="19"/>
      <c r="E654" s="19"/>
      <c r="F654" s="20"/>
      <c r="G654" s="20"/>
      <c r="H654" s="27" t="str">
        <f>IFERROR(IF(OR(raw[[#This Row],[Ending Time]]="",raw[[#This Row],[Starting Time]]=""),"",IF((raw[[#This Row],[Ending Time]]-raw[[#This Row],[Starting Time]])*24&lt;0,24+(((raw[[#This Row],[Ending Time]]-raw[[#This Row],[Starting Time]])*24)),(raw[[#This Row],[Ending Time]]-raw[[#This Row],[Starting Time]])*24)),"")</f>
        <v/>
      </c>
      <c r="I654" s="25" t="str">
        <f>IFERROR(IF(raw[[#This Row],[Date]]="","",TEXT(raw[[#This Row],[Date]],"dddd")),"")</f>
        <v/>
      </c>
      <c r="J654" s="27" t="str">
        <f>IFERROR(IF(raw[[#This Row],[Day]]="","",IF(OR(raw[[#This Row],[Day]]='Workload Calendar'!$E$4,raw[[#This Row],[Day]]='Workload Calendar'!$F$4),'Workload Calendar'!$H$4,'Workload Calendar'!$G$4)),"")</f>
        <v/>
      </c>
      <c r="K654" s="27" t="str">
        <f>IFERROR(IF(raw[[#This Row],[Required hrs]]="","",raw[[#This Row],[Total day hrs]]-SUMIF(raw[Date],raw[[#This Row],[Date]],raw[Required hrs])),"")</f>
        <v/>
      </c>
      <c r="L654" s="26" t="str">
        <f>IFERROR(IF(raw[[#This Row],[Date]]="","","W"&amp;WEEKNUM(raw[[#This Row],[Date]],1)),"")</f>
        <v/>
      </c>
      <c r="M654" s="29" t="str">
        <f>IFERROR(IF(raw[[#This Row],[Date]]="","",VLOOKUP(MONTH(raw[[#This Row],[Date]]),Sheet1!B:C,2,0)),"")</f>
        <v/>
      </c>
      <c r="N654" s="82">
        <f>IF(raw[[#This Row],[Date]]="",0,1)</f>
        <v>0</v>
      </c>
    </row>
    <row r="655" spans="1:14" x14ac:dyDescent="0.3">
      <c r="A655" s="18"/>
      <c r="B655" s="19"/>
      <c r="C655" s="19"/>
      <c r="D655" s="19"/>
      <c r="E655" s="19"/>
      <c r="F655" s="20"/>
      <c r="G655" s="20"/>
      <c r="H655" s="27" t="str">
        <f>IFERROR(IF(OR(raw[[#This Row],[Ending Time]]="",raw[[#This Row],[Starting Time]]=""),"",IF((raw[[#This Row],[Ending Time]]-raw[[#This Row],[Starting Time]])*24&lt;0,24+(((raw[[#This Row],[Ending Time]]-raw[[#This Row],[Starting Time]])*24)),(raw[[#This Row],[Ending Time]]-raw[[#This Row],[Starting Time]])*24)),"")</f>
        <v/>
      </c>
      <c r="I655" s="25" t="str">
        <f>IFERROR(IF(raw[[#This Row],[Date]]="","",TEXT(raw[[#This Row],[Date]],"dddd")),"")</f>
        <v/>
      </c>
      <c r="J655" s="27" t="str">
        <f>IFERROR(IF(raw[[#This Row],[Day]]="","",IF(OR(raw[[#This Row],[Day]]='Workload Calendar'!$E$4,raw[[#This Row],[Day]]='Workload Calendar'!$F$4),'Workload Calendar'!$H$4,'Workload Calendar'!$G$4)),"")</f>
        <v/>
      </c>
      <c r="K655" s="27" t="str">
        <f>IFERROR(IF(raw[[#This Row],[Required hrs]]="","",raw[[#This Row],[Total day hrs]]-SUMIF(raw[Date],raw[[#This Row],[Date]],raw[Required hrs])),"")</f>
        <v/>
      </c>
      <c r="L655" s="26" t="str">
        <f>IFERROR(IF(raw[[#This Row],[Date]]="","","W"&amp;WEEKNUM(raw[[#This Row],[Date]],1)),"")</f>
        <v/>
      </c>
      <c r="M655" s="29" t="str">
        <f>IFERROR(IF(raw[[#This Row],[Date]]="","",VLOOKUP(MONTH(raw[[#This Row],[Date]]),Sheet1!B:C,2,0)),"")</f>
        <v/>
      </c>
      <c r="N655" s="82">
        <f>IF(raw[[#This Row],[Date]]="",0,1)</f>
        <v>0</v>
      </c>
    </row>
    <row r="656" spans="1:14" x14ac:dyDescent="0.3">
      <c r="A656" s="18"/>
      <c r="B656" s="19"/>
      <c r="C656" s="19"/>
      <c r="D656" s="19"/>
      <c r="E656" s="19"/>
      <c r="F656" s="20"/>
      <c r="G656" s="20"/>
      <c r="H656" s="27" t="str">
        <f>IFERROR(IF(OR(raw[[#This Row],[Ending Time]]="",raw[[#This Row],[Starting Time]]=""),"",IF((raw[[#This Row],[Ending Time]]-raw[[#This Row],[Starting Time]])*24&lt;0,24+(((raw[[#This Row],[Ending Time]]-raw[[#This Row],[Starting Time]])*24)),(raw[[#This Row],[Ending Time]]-raw[[#This Row],[Starting Time]])*24)),"")</f>
        <v/>
      </c>
      <c r="I656" s="25" t="str">
        <f>IFERROR(IF(raw[[#This Row],[Date]]="","",TEXT(raw[[#This Row],[Date]],"dddd")),"")</f>
        <v/>
      </c>
      <c r="J656" s="27" t="str">
        <f>IFERROR(IF(raw[[#This Row],[Day]]="","",IF(OR(raw[[#This Row],[Day]]='Workload Calendar'!$E$4,raw[[#This Row],[Day]]='Workload Calendar'!$F$4),'Workload Calendar'!$H$4,'Workload Calendar'!$G$4)),"")</f>
        <v/>
      </c>
      <c r="K656" s="27" t="str">
        <f>IFERROR(IF(raw[[#This Row],[Required hrs]]="","",raw[[#This Row],[Total day hrs]]-SUMIF(raw[Date],raw[[#This Row],[Date]],raw[Required hrs])),"")</f>
        <v/>
      </c>
      <c r="L656" s="26" t="str">
        <f>IFERROR(IF(raw[[#This Row],[Date]]="","","W"&amp;WEEKNUM(raw[[#This Row],[Date]],1)),"")</f>
        <v/>
      </c>
      <c r="M656" s="29" t="str">
        <f>IFERROR(IF(raw[[#This Row],[Date]]="","",VLOOKUP(MONTH(raw[[#This Row],[Date]]),Sheet1!B:C,2,0)),"")</f>
        <v/>
      </c>
      <c r="N656" s="82">
        <f>IF(raw[[#This Row],[Date]]="",0,1)</f>
        <v>0</v>
      </c>
    </row>
    <row r="657" spans="1:14" x14ac:dyDescent="0.3">
      <c r="A657" s="18"/>
      <c r="B657" s="19"/>
      <c r="C657" s="19"/>
      <c r="D657" s="19"/>
      <c r="E657" s="19"/>
      <c r="F657" s="20"/>
      <c r="G657" s="20"/>
      <c r="H657" s="27" t="str">
        <f>IFERROR(IF(OR(raw[[#This Row],[Ending Time]]="",raw[[#This Row],[Starting Time]]=""),"",IF((raw[[#This Row],[Ending Time]]-raw[[#This Row],[Starting Time]])*24&lt;0,24+(((raw[[#This Row],[Ending Time]]-raw[[#This Row],[Starting Time]])*24)),(raw[[#This Row],[Ending Time]]-raw[[#This Row],[Starting Time]])*24)),"")</f>
        <v/>
      </c>
      <c r="I657" s="25" t="str">
        <f>IFERROR(IF(raw[[#This Row],[Date]]="","",TEXT(raw[[#This Row],[Date]],"dddd")),"")</f>
        <v/>
      </c>
      <c r="J657" s="27" t="str">
        <f>IFERROR(IF(raw[[#This Row],[Day]]="","",IF(OR(raw[[#This Row],[Day]]='Workload Calendar'!$E$4,raw[[#This Row],[Day]]='Workload Calendar'!$F$4),'Workload Calendar'!$H$4,'Workload Calendar'!$G$4)),"")</f>
        <v/>
      </c>
      <c r="K657" s="27" t="str">
        <f>IFERROR(IF(raw[[#This Row],[Required hrs]]="","",raw[[#This Row],[Total day hrs]]-SUMIF(raw[Date],raw[[#This Row],[Date]],raw[Required hrs])),"")</f>
        <v/>
      </c>
      <c r="L657" s="26" t="str">
        <f>IFERROR(IF(raw[[#This Row],[Date]]="","","W"&amp;WEEKNUM(raw[[#This Row],[Date]],1)),"")</f>
        <v/>
      </c>
      <c r="M657" s="29" t="str">
        <f>IFERROR(IF(raw[[#This Row],[Date]]="","",VLOOKUP(MONTH(raw[[#This Row],[Date]]),Sheet1!B:C,2,0)),"")</f>
        <v/>
      </c>
      <c r="N657" s="82">
        <f>IF(raw[[#This Row],[Date]]="",0,1)</f>
        <v>0</v>
      </c>
    </row>
    <row r="658" spans="1:14" x14ac:dyDescent="0.3">
      <c r="A658" s="18"/>
      <c r="B658" s="19"/>
      <c r="C658" s="19"/>
      <c r="D658" s="19"/>
      <c r="E658" s="19"/>
      <c r="F658" s="20"/>
      <c r="G658" s="20"/>
      <c r="H658" s="27" t="str">
        <f>IFERROR(IF(OR(raw[[#This Row],[Ending Time]]="",raw[[#This Row],[Starting Time]]=""),"",IF((raw[[#This Row],[Ending Time]]-raw[[#This Row],[Starting Time]])*24&lt;0,24+(((raw[[#This Row],[Ending Time]]-raw[[#This Row],[Starting Time]])*24)),(raw[[#This Row],[Ending Time]]-raw[[#This Row],[Starting Time]])*24)),"")</f>
        <v/>
      </c>
      <c r="I658" s="25" t="str">
        <f>IFERROR(IF(raw[[#This Row],[Date]]="","",TEXT(raw[[#This Row],[Date]],"dddd")),"")</f>
        <v/>
      </c>
      <c r="J658" s="27" t="str">
        <f>IFERROR(IF(raw[[#This Row],[Day]]="","",IF(OR(raw[[#This Row],[Day]]='Workload Calendar'!$E$4,raw[[#This Row],[Day]]='Workload Calendar'!$F$4),'Workload Calendar'!$H$4,'Workload Calendar'!$G$4)),"")</f>
        <v/>
      </c>
      <c r="K658" s="27" t="str">
        <f>IFERROR(IF(raw[[#This Row],[Required hrs]]="","",raw[[#This Row],[Total day hrs]]-SUMIF(raw[Date],raw[[#This Row],[Date]],raw[Required hrs])),"")</f>
        <v/>
      </c>
      <c r="L658" s="26" t="str">
        <f>IFERROR(IF(raw[[#This Row],[Date]]="","","W"&amp;WEEKNUM(raw[[#This Row],[Date]],1)),"")</f>
        <v/>
      </c>
      <c r="M658" s="29" t="str">
        <f>IFERROR(IF(raw[[#This Row],[Date]]="","",VLOOKUP(MONTH(raw[[#This Row],[Date]]),Sheet1!B:C,2,0)),"")</f>
        <v/>
      </c>
      <c r="N658" s="82">
        <f>IF(raw[[#This Row],[Date]]="",0,1)</f>
        <v>0</v>
      </c>
    </row>
    <row r="659" spans="1:14" x14ac:dyDescent="0.3">
      <c r="A659" s="18"/>
      <c r="B659" s="19"/>
      <c r="C659" s="19"/>
      <c r="D659" s="19"/>
      <c r="E659" s="19"/>
      <c r="F659" s="20"/>
      <c r="G659" s="20"/>
      <c r="H659" s="27" t="str">
        <f>IFERROR(IF(OR(raw[[#This Row],[Ending Time]]="",raw[[#This Row],[Starting Time]]=""),"",IF((raw[[#This Row],[Ending Time]]-raw[[#This Row],[Starting Time]])*24&lt;0,24+(((raw[[#This Row],[Ending Time]]-raw[[#This Row],[Starting Time]])*24)),(raw[[#This Row],[Ending Time]]-raw[[#This Row],[Starting Time]])*24)),"")</f>
        <v/>
      </c>
      <c r="I659" s="25" t="str">
        <f>IFERROR(IF(raw[[#This Row],[Date]]="","",TEXT(raw[[#This Row],[Date]],"dddd")),"")</f>
        <v/>
      </c>
      <c r="J659" s="27" t="str">
        <f>IFERROR(IF(raw[[#This Row],[Day]]="","",IF(OR(raw[[#This Row],[Day]]='Workload Calendar'!$E$4,raw[[#This Row],[Day]]='Workload Calendar'!$F$4),'Workload Calendar'!$H$4,'Workload Calendar'!$G$4)),"")</f>
        <v/>
      </c>
      <c r="K659" s="27" t="str">
        <f>IFERROR(IF(raw[[#This Row],[Required hrs]]="","",raw[[#This Row],[Total day hrs]]-SUMIF(raw[Date],raw[[#This Row],[Date]],raw[Required hrs])),"")</f>
        <v/>
      </c>
      <c r="L659" s="26" t="str">
        <f>IFERROR(IF(raw[[#This Row],[Date]]="","","W"&amp;WEEKNUM(raw[[#This Row],[Date]],1)),"")</f>
        <v/>
      </c>
      <c r="M659" s="29" t="str">
        <f>IFERROR(IF(raw[[#This Row],[Date]]="","",VLOOKUP(MONTH(raw[[#This Row],[Date]]),Sheet1!B:C,2,0)),"")</f>
        <v/>
      </c>
      <c r="N659" s="82">
        <f>IF(raw[[#This Row],[Date]]="",0,1)</f>
        <v>0</v>
      </c>
    </row>
    <row r="660" spans="1:14" x14ac:dyDescent="0.3">
      <c r="A660" s="18"/>
      <c r="B660" s="19"/>
      <c r="C660" s="19"/>
      <c r="D660" s="19"/>
      <c r="E660" s="19"/>
      <c r="F660" s="20"/>
      <c r="G660" s="20"/>
      <c r="H660" s="27" t="str">
        <f>IFERROR(IF(OR(raw[[#This Row],[Ending Time]]="",raw[[#This Row],[Starting Time]]=""),"",IF((raw[[#This Row],[Ending Time]]-raw[[#This Row],[Starting Time]])*24&lt;0,24+(((raw[[#This Row],[Ending Time]]-raw[[#This Row],[Starting Time]])*24)),(raw[[#This Row],[Ending Time]]-raw[[#This Row],[Starting Time]])*24)),"")</f>
        <v/>
      </c>
      <c r="I660" s="25" t="str">
        <f>IFERROR(IF(raw[[#This Row],[Date]]="","",TEXT(raw[[#This Row],[Date]],"dddd")),"")</f>
        <v/>
      </c>
      <c r="J660" s="27" t="str">
        <f>IFERROR(IF(raw[[#This Row],[Day]]="","",IF(OR(raw[[#This Row],[Day]]='Workload Calendar'!$E$4,raw[[#This Row],[Day]]='Workload Calendar'!$F$4),'Workload Calendar'!$H$4,'Workload Calendar'!$G$4)),"")</f>
        <v/>
      </c>
      <c r="K660" s="27" t="str">
        <f>IFERROR(IF(raw[[#This Row],[Required hrs]]="","",raw[[#This Row],[Total day hrs]]-SUMIF(raw[Date],raw[[#This Row],[Date]],raw[Required hrs])),"")</f>
        <v/>
      </c>
      <c r="L660" s="26" t="str">
        <f>IFERROR(IF(raw[[#This Row],[Date]]="","","W"&amp;WEEKNUM(raw[[#This Row],[Date]],1)),"")</f>
        <v/>
      </c>
      <c r="M660" s="29" t="str">
        <f>IFERROR(IF(raw[[#This Row],[Date]]="","",VLOOKUP(MONTH(raw[[#This Row],[Date]]),Sheet1!B:C,2,0)),"")</f>
        <v/>
      </c>
      <c r="N660" s="82">
        <f>IF(raw[[#This Row],[Date]]="",0,1)</f>
        <v>0</v>
      </c>
    </row>
    <row r="661" spans="1:14" x14ac:dyDescent="0.3">
      <c r="A661" s="18"/>
      <c r="B661" s="19"/>
      <c r="C661" s="19"/>
      <c r="D661" s="19"/>
      <c r="E661" s="19"/>
      <c r="F661" s="20"/>
      <c r="G661" s="20"/>
      <c r="H661" s="27" t="str">
        <f>IFERROR(IF(OR(raw[[#This Row],[Ending Time]]="",raw[[#This Row],[Starting Time]]=""),"",IF((raw[[#This Row],[Ending Time]]-raw[[#This Row],[Starting Time]])*24&lt;0,24+(((raw[[#This Row],[Ending Time]]-raw[[#This Row],[Starting Time]])*24)),(raw[[#This Row],[Ending Time]]-raw[[#This Row],[Starting Time]])*24)),"")</f>
        <v/>
      </c>
      <c r="I661" s="25" t="str">
        <f>IFERROR(IF(raw[[#This Row],[Date]]="","",TEXT(raw[[#This Row],[Date]],"dddd")),"")</f>
        <v/>
      </c>
      <c r="J661" s="27" t="str">
        <f>IFERROR(IF(raw[[#This Row],[Day]]="","",IF(OR(raw[[#This Row],[Day]]='Workload Calendar'!$E$4,raw[[#This Row],[Day]]='Workload Calendar'!$F$4),'Workload Calendar'!$H$4,'Workload Calendar'!$G$4)),"")</f>
        <v/>
      </c>
      <c r="K661" s="27" t="str">
        <f>IFERROR(IF(raw[[#This Row],[Required hrs]]="","",raw[[#This Row],[Total day hrs]]-SUMIF(raw[Date],raw[[#This Row],[Date]],raw[Required hrs])),"")</f>
        <v/>
      </c>
      <c r="L661" s="26" t="str">
        <f>IFERROR(IF(raw[[#This Row],[Date]]="","","W"&amp;WEEKNUM(raw[[#This Row],[Date]],1)),"")</f>
        <v/>
      </c>
      <c r="M661" s="29" t="str">
        <f>IFERROR(IF(raw[[#This Row],[Date]]="","",VLOOKUP(MONTH(raw[[#This Row],[Date]]),Sheet1!B:C,2,0)),"")</f>
        <v/>
      </c>
      <c r="N661" s="82">
        <f>IF(raw[[#This Row],[Date]]="",0,1)</f>
        <v>0</v>
      </c>
    </row>
    <row r="662" spans="1:14" x14ac:dyDescent="0.3">
      <c r="A662" s="18"/>
      <c r="B662" s="19"/>
      <c r="C662" s="19"/>
      <c r="D662" s="19"/>
      <c r="E662" s="19"/>
      <c r="F662" s="20"/>
      <c r="G662" s="20"/>
      <c r="H662" s="27" t="str">
        <f>IFERROR(IF(OR(raw[[#This Row],[Ending Time]]="",raw[[#This Row],[Starting Time]]=""),"",IF((raw[[#This Row],[Ending Time]]-raw[[#This Row],[Starting Time]])*24&lt;0,24+(((raw[[#This Row],[Ending Time]]-raw[[#This Row],[Starting Time]])*24)),(raw[[#This Row],[Ending Time]]-raw[[#This Row],[Starting Time]])*24)),"")</f>
        <v/>
      </c>
      <c r="I662" s="25" t="str">
        <f>IFERROR(IF(raw[[#This Row],[Date]]="","",TEXT(raw[[#This Row],[Date]],"dddd")),"")</f>
        <v/>
      </c>
      <c r="J662" s="27" t="str">
        <f>IFERROR(IF(raw[[#This Row],[Day]]="","",IF(OR(raw[[#This Row],[Day]]='Workload Calendar'!$E$4,raw[[#This Row],[Day]]='Workload Calendar'!$F$4),'Workload Calendar'!$H$4,'Workload Calendar'!$G$4)),"")</f>
        <v/>
      </c>
      <c r="K662" s="27" t="str">
        <f>IFERROR(IF(raw[[#This Row],[Required hrs]]="","",raw[[#This Row],[Total day hrs]]-SUMIF(raw[Date],raw[[#This Row],[Date]],raw[Required hrs])),"")</f>
        <v/>
      </c>
      <c r="L662" s="26" t="str">
        <f>IFERROR(IF(raw[[#This Row],[Date]]="","","W"&amp;WEEKNUM(raw[[#This Row],[Date]],1)),"")</f>
        <v/>
      </c>
      <c r="M662" s="29" t="str">
        <f>IFERROR(IF(raw[[#This Row],[Date]]="","",VLOOKUP(MONTH(raw[[#This Row],[Date]]),Sheet1!B:C,2,0)),"")</f>
        <v/>
      </c>
      <c r="N662" s="82">
        <f>IF(raw[[#This Row],[Date]]="",0,1)</f>
        <v>0</v>
      </c>
    </row>
    <row r="663" spans="1:14" x14ac:dyDescent="0.3">
      <c r="A663" s="18"/>
      <c r="B663" s="19"/>
      <c r="C663" s="19"/>
      <c r="D663" s="19"/>
      <c r="E663" s="19"/>
      <c r="F663" s="20"/>
      <c r="G663" s="20"/>
      <c r="H663" s="27" t="str">
        <f>IFERROR(IF(OR(raw[[#This Row],[Ending Time]]="",raw[[#This Row],[Starting Time]]=""),"",IF((raw[[#This Row],[Ending Time]]-raw[[#This Row],[Starting Time]])*24&lt;0,24+(((raw[[#This Row],[Ending Time]]-raw[[#This Row],[Starting Time]])*24)),(raw[[#This Row],[Ending Time]]-raw[[#This Row],[Starting Time]])*24)),"")</f>
        <v/>
      </c>
      <c r="I663" s="25" t="str">
        <f>IFERROR(IF(raw[[#This Row],[Date]]="","",TEXT(raw[[#This Row],[Date]],"dddd")),"")</f>
        <v/>
      </c>
      <c r="J663" s="27" t="str">
        <f>IFERROR(IF(raw[[#This Row],[Day]]="","",IF(OR(raw[[#This Row],[Day]]='Workload Calendar'!$E$4,raw[[#This Row],[Day]]='Workload Calendar'!$F$4),'Workload Calendar'!$H$4,'Workload Calendar'!$G$4)),"")</f>
        <v/>
      </c>
      <c r="K663" s="27" t="str">
        <f>IFERROR(IF(raw[[#This Row],[Required hrs]]="","",raw[[#This Row],[Total day hrs]]-SUMIF(raw[Date],raw[[#This Row],[Date]],raw[Required hrs])),"")</f>
        <v/>
      </c>
      <c r="L663" s="26" t="str">
        <f>IFERROR(IF(raw[[#This Row],[Date]]="","","W"&amp;WEEKNUM(raw[[#This Row],[Date]],1)),"")</f>
        <v/>
      </c>
      <c r="M663" s="29" t="str">
        <f>IFERROR(IF(raw[[#This Row],[Date]]="","",VLOOKUP(MONTH(raw[[#This Row],[Date]]),Sheet1!B:C,2,0)),"")</f>
        <v/>
      </c>
      <c r="N663" s="82">
        <f>IF(raw[[#This Row],[Date]]="",0,1)</f>
        <v>0</v>
      </c>
    </row>
    <row r="664" spans="1:14" x14ac:dyDescent="0.3">
      <c r="A664" s="18"/>
      <c r="B664" s="19"/>
      <c r="C664" s="19"/>
      <c r="D664" s="19"/>
      <c r="E664" s="19"/>
      <c r="F664" s="20"/>
      <c r="G664" s="20"/>
      <c r="H664" s="27" t="str">
        <f>IFERROR(IF(OR(raw[[#This Row],[Ending Time]]="",raw[[#This Row],[Starting Time]]=""),"",IF((raw[[#This Row],[Ending Time]]-raw[[#This Row],[Starting Time]])*24&lt;0,24+(((raw[[#This Row],[Ending Time]]-raw[[#This Row],[Starting Time]])*24)),(raw[[#This Row],[Ending Time]]-raw[[#This Row],[Starting Time]])*24)),"")</f>
        <v/>
      </c>
      <c r="I664" s="25" t="str">
        <f>IFERROR(IF(raw[[#This Row],[Date]]="","",TEXT(raw[[#This Row],[Date]],"dddd")),"")</f>
        <v/>
      </c>
      <c r="J664" s="27" t="str">
        <f>IFERROR(IF(raw[[#This Row],[Day]]="","",IF(OR(raw[[#This Row],[Day]]='Workload Calendar'!$E$4,raw[[#This Row],[Day]]='Workload Calendar'!$F$4),'Workload Calendar'!$H$4,'Workload Calendar'!$G$4)),"")</f>
        <v/>
      </c>
      <c r="K664" s="27" t="str">
        <f>IFERROR(IF(raw[[#This Row],[Required hrs]]="","",raw[[#This Row],[Total day hrs]]-SUMIF(raw[Date],raw[[#This Row],[Date]],raw[Required hrs])),"")</f>
        <v/>
      </c>
      <c r="L664" s="26" t="str">
        <f>IFERROR(IF(raw[[#This Row],[Date]]="","","W"&amp;WEEKNUM(raw[[#This Row],[Date]],1)),"")</f>
        <v/>
      </c>
      <c r="M664" s="29" t="str">
        <f>IFERROR(IF(raw[[#This Row],[Date]]="","",VLOOKUP(MONTH(raw[[#This Row],[Date]]),Sheet1!B:C,2,0)),"")</f>
        <v/>
      </c>
      <c r="N664" s="82">
        <f>IF(raw[[#This Row],[Date]]="",0,1)</f>
        <v>0</v>
      </c>
    </row>
    <row r="665" spans="1:14" x14ac:dyDescent="0.3">
      <c r="A665" s="18"/>
      <c r="B665" s="19"/>
      <c r="C665" s="19"/>
      <c r="D665" s="19"/>
      <c r="E665" s="19"/>
      <c r="F665" s="20"/>
      <c r="G665" s="20"/>
      <c r="H665" s="27" t="str">
        <f>IFERROR(IF(OR(raw[[#This Row],[Ending Time]]="",raw[[#This Row],[Starting Time]]=""),"",IF((raw[[#This Row],[Ending Time]]-raw[[#This Row],[Starting Time]])*24&lt;0,24+(((raw[[#This Row],[Ending Time]]-raw[[#This Row],[Starting Time]])*24)),(raw[[#This Row],[Ending Time]]-raw[[#This Row],[Starting Time]])*24)),"")</f>
        <v/>
      </c>
      <c r="I665" s="25" t="str">
        <f>IFERROR(IF(raw[[#This Row],[Date]]="","",TEXT(raw[[#This Row],[Date]],"dddd")),"")</f>
        <v/>
      </c>
      <c r="J665" s="27" t="str">
        <f>IFERROR(IF(raw[[#This Row],[Day]]="","",IF(OR(raw[[#This Row],[Day]]='Workload Calendar'!$E$4,raw[[#This Row],[Day]]='Workload Calendar'!$F$4),'Workload Calendar'!$H$4,'Workload Calendar'!$G$4)),"")</f>
        <v/>
      </c>
      <c r="K665" s="27" t="str">
        <f>IFERROR(IF(raw[[#This Row],[Required hrs]]="","",raw[[#This Row],[Total day hrs]]-SUMIF(raw[Date],raw[[#This Row],[Date]],raw[Required hrs])),"")</f>
        <v/>
      </c>
      <c r="L665" s="26" t="str">
        <f>IFERROR(IF(raw[[#This Row],[Date]]="","","W"&amp;WEEKNUM(raw[[#This Row],[Date]],1)),"")</f>
        <v/>
      </c>
      <c r="M665" s="29" t="str">
        <f>IFERROR(IF(raw[[#This Row],[Date]]="","",VLOOKUP(MONTH(raw[[#This Row],[Date]]),Sheet1!B:C,2,0)),"")</f>
        <v/>
      </c>
      <c r="N665" s="82">
        <f>IF(raw[[#This Row],[Date]]="",0,1)</f>
        <v>0</v>
      </c>
    </row>
    <row r="666" spans="1:14" x14ac:dyDescent="0.3">
      <c r="A666" s="18"/>
      <c r="B666" s="19"/>
      <c r="C666" s="19"/>
      <c r="D666" s="19"/>
      <c r="E666" s="19"/>
      <c r="F666" s="20"/>
      <c r="G666" s="20"/>
      <c r="H666" s="27" t="str">
        <f>IFERROR(IF(OR(raw[[#This Row],[Ending Time]]="",raw[[#This Row],[Starting Time]]=""),"",IF((raw[[#This Row],[Ending Time]]-raw[[#This Row],[Starting Time]])*24&lt;0,24+(((raw[[#This Row],[Ending Time]]-raw[[#This Row],[Starting Time]])*24)),(raw[[#This Row],[Ending Time]]-raw[[#This Row],[Starting Time]])*24)),"")</f>
        <v/>
      </c>
      <c r="I666" s="25" t="str">
        <f>IFERROR(IF(raw[[#This Row],[Date]]="","",TEXT(raw[[#This Row],[Date]],"dddd")),"")</f>
        <v/>
      </c>
      <c r="J666" s="27" t="str">
        <f>IFERROR(IF(raw[[#This Row],[Day]]="","",IF(OR(raw[[#This Row],[Day]]='Workload Calendar'!$E$4,raw[[#This Row],[Day]]='Workload Calendar'!$F$4),'Workload Calendar'!$H$4,'Workload Calendar'!$G$4)),"")</f>
        <v/>
      </c>
      <c r="K666" s="27" t="str">
        <f>IFERROR(IF(raw[[#This Row],[Required hrs]]="","",raw[[#This Row],[Total day hrs]]-SUMIF(raw[Date],raw[[#This Row],[Date]],raw[Required hrs])),"")</f>
        <v/>
      </c>
      <c r="L666" s="26" t="str">
        <f>IFERROR(IF(raw[[#This Row],[Date]]="","","W"&amp;WEEKNUM(raw[[#This Row],[Date]],1)),"")</f>
        <v/>
      </c>
      <c r="M666" s="29" t="str">
        <f>IFERROR(IF(raw[[#This Row],[Date]]="","",VLOOKUP(MONTH(raw[[#This Row],[Date]]),Sheet1!B:C,2,0)),"")</f>
        <v/>
      </c>
      <c r="N666" s="82">
        <f>IF(raw[[#This Row],[Date]]="",0,1)</f>
        <v>0</v>
      </c>
    </row>
    <row r="667" spans="1:14" x14ac:dyDescent="0.3">
      <c r="A667" s="18"/>
      <c r="B667" s="19"/>
      <c r="C667" s="19"/>
      <c r="D667" s="19"/>
      <c r="E667" s="19"/>
      <c r="F667" s="20"/>
      <c r="G667" s="20"/>
      <c r="H667" s="27" t="str">
        <f>IFERROR(IF(OR(raw[[#This Row],[Ending Time]]="",raw[[#This Row],[Starting Time]]=""),"",IF((raw[[#This Row],[Ending Time]]-raw[[#This Row],[Starting Time]])*24&lt;0,24+(((raw[[#This Row],[Ending Time]]-raw[[#This Row],[Starting Time]])*24)),(raw[[#This Row],[Ending Time]]-raw[[#This Row],[Starting Time]])*24)),"")</f>
        <v/>
      </c>
      <c r="I667" s="25" t="str">
        <f>IFERROR(IF(raw[[#This Row],[Date]]="","",TEXT(raw[[#This Row],[Date]],"dddd")),"")</f>
        <v/>
      </c>
      <c r="J667" s="27" t="str">
        <f>IFERROR(IF(raw[[#This Row],[Day]]="","",IF(OR(raw[[#This Row],[Day]]='Workload Calendar'!$E$4,raw[[#This Row],[Day]]='Workload Calendar'!$F$4),'Workload Calendar'!$H$4,'Workload Calendar'!$G$4)),"")</f>
        <v/>
      </c>
      <c r="K667" s="27" t="str">
        <f>IFERROR(IF(raw[[#This Row],[Required hrs]]="","",raw[[#This Row],[Total day hrs]]-SUMIF(raw[Date],raw[[#This Row],[Date]],raw[Required hrs])),"")</f>
        <v/>
      </c>
      <c r="L667" s="26" t="str">
        <f>IFERROR(IF(raw[[#This Row],[Date]]="","","W"&amp;WEEKNUM(raw[[#This Row],[Date]],1)),"")</f>
        <v/>
      </c>
      <c r="M667" s="29" t="str">
        <f>IFERROR(IF(raw[[#This Row],[Date]]="","",VLOOKUP(MONTH(raw[[#This Row],[Date]]),Sheet1!B:C,2,0)),"")</f>
        <v/>
      </c>
      <c r="N667" s="82">
        <f>IF(raw[[#This Row],[Date]]="",0,1)</f>
        <v>0</v>
      </c>
    </row>
    <row r="668" spans="1:14" x14ac:dyDescent="0.3">
      <c r="A668" s="18"/>
      <c r="B668" s="19"/>
      <c r="C668" s="19"/>
      <c r="D668" s="19"/>
      <c r="E668" s="19"/>
      <c r="F668" s="20"/>
      <c r="G668" s="20"/>
      <c r="H668" s="27" t="str">
        <f>IFERROR(IF(OR(raw[[#This Row],[Ending Time]]="",raw[[#This Row],[Starting Time]]=""),"",IF((raw[[#This Row],[Ending Time]]-raw[[#This Row],[Starting Time]])*24&lt;0,24+(((raw[[#This Row],[Ending Time]]-raw[[#This Row],[Starting Time]])*24)),(raw[[#This Row],[Ending Time]]-raw[[#This Row],[Starting Time]])*24)),"")</f>
        <v/>
      </c>
      <c r="I668" s="25" t="str">
        <f>IFERROR(IF(raw[[#This Row],[Date]]="","",TEXT(raw[[#This Row],[Date]],"dddd")),"")</f>
        <v/>
      </c>
      <c r="J668" s="27" t="str">
        <f>IFERROR(IF(raw[[#This Row],[Day]]="","",IF(OR(raw[[#This Row],[Day]]='Workload Calendar'!$E$4,raw[[#This Row],[Day]]='Workload Calendar'!$F$4),'Workload Calendar'!$H$4,'Workload Calendar'!$G$4)),"")</f>
        <v/>
      </c>
      <c r="K668" s="27" t="str">
        <f>IFERROR(IF(raw[[#This Row],[Required hrs]]="","",raw[[#This Row],[Total day hrs]]-SUMIF(raw[Date],raw[[#This Row],[Date]],raw[Required hrs])),"")</f>
        <v/>
      </c>
      <c r="L668" s="26" t="str">
        <f>IFERROR(IF(raw[[#This Row],[Date]]="","","W"&amp;WEEKNUM(raw[[#This Row],[Date]],1)),"")</f>
        <v/>
      </c>
      <c r="M668" s="29" t="str">
        <f>IFERROR(IF(raw[[#This Row],[Date]]="","",VLOOKUP(MONTH(raw[[#This Row],[Date]]),Sheet1!B:C,2,0)),"")</f>
        <v/>
      </c>
      <c r="N668" s="82">
        <f>IF(raw[[#This Row],[Date]]="",0,1)</f>
        <v>0</v>
      </c>
    </row>
    <row r="669" spans="1:14" x14ac:dyDescent="0.3">
      <c r="A669" s="18"/>
      <c r="B669" s="19"/>
      <c r="C669" s="19"/>
      <c r="D669" s="19"/>
      <c r="E669" s="19"/>
      <c r="F669" s="20"/>
      <c r="G669" s="20"/>
      <c r="H669" s="27" t="str">
        <f>IFERROR(IF(OR(raw[[#This Row],[Ending Time]]="",raw[[#This Row],[Starting Time]]=""),"",IF((raw[[#This Row],[Ending Time]]-raw[[#This Row],[Starting Time]])*24&lt;0,24+(((raw[[#This Row],[Ending Time]]-raw[[#This Row],[Starting Time]])*24)),(raw[[#This Row],[Ending Time]]-raw[[#This Row],[Starting Time]])*24)),"")</f>
        <v/>
      </c>
      <c r="I669" s="25" t="str">
        <f>IFERROR(IF(raw[[#This Row],[Date]]="","",TEXT(raw[[#This Row],[Date]],"dddd")),"")</f>
        <v/>
      </c>
      <c r="J669" s="27" t="str">
        <f>IFERROR(IF(raw[[#This Row],[Day]]="","",IF(OR(raw[[#This Row],[Day]]='Workload Calendar'!$E$4,raw[[#This Row],[Day]]='Workload Calendar'!$F$4),'Workload Calendar'!$H$4,'Workload Calendar'!$G$4)),"")</f>
        <v/>
      </c>
      <c r="K669" s="27" t="str">
        <f>IFERROR(IF(raw[[#This Row],[Required hrs]]="","",raw[[#This Row],[Total day hrs]]-SUMIF(raw[Date],raw[[#This Row],[Date]],raw[Required hrs])),"")</f>
        <v/>
      </c>
      <c r="L669" s="26" t="str">
        <f>IFERROR(IF(raw[[#This Row],[Date]]="","","W"&amp;WEEKNUM(raw[[#This Row],[Date]],1)),"")</f>
        <v/>
      </c>
      <c r="M669" s="29" t="str">
        <f>IFERROR(IF(raw[[#This Row],[Date]]="","",VLOOKUP(MONTH(raw[[#This Row],[Date]]),Sheet1!B:C,2,0)),"")</f>
        <v/>
      </c>
      <c r="N669" s="82">
        <f>IF(raw[[#This Row],[Date]]="",0,1)</f>
        <v>0</v>
      </c>
    </row>
    <row r="670" spans="1:14" x14ac:dyDescent="0.3">
      <c r="A670" s="18"/>
      <c r="B670" s="19"/>
      <c r="C670" s="19"/>
      <c r="D670" s="19"/>
      <c r="E670" s="19"/>
      <c r="F670" s="20"/>
      <c r="G670" s="20"/>
      <c r="H670" s="27" t="str">
        <f>IFERROR(IF(OR(raw[[#This Row],[Ending Time]]="",raw[[#This Row],[Starting Time]]=""),"",IF((raw[[#This Row],[Ending Time]]-raw[[#This Row],[Starting Time]])*24&lt;0,24+(((raw[[#This Row],[Ending Time]]-raw[[#This Row],[Starting Time]])*24)),(raw[[#This Row],[Ending Time]]-raw[[#This Row],[Starting Time]])*24)),"")</f>
        <v/>
      </c>
      <c r="I670" s="25" t="str">
        <f>IFERROR(IF(raw[[#This Row],[Date]]="","",TEXT(raw[[#This Row],[Date]],"dddd")),"")</f>
        <v/>
      </c>
      <c r="J670" s="27" t="str">
        <f>IFERROR(IF(raw[[#This Row],[Day]]="","",IF(OR(raw[[#This Row],[Day]]='Workload Calendar'!$E$4,raw[[#This Row],[Day]]='Workload Calendar'!$F$4),'Workload Calendar'!$H$4,'Workload Calendar'!$G$4)),"")</f>
        <v/>
      </c>
      <c r="K670" s="27" t="str">
        <f>IFERROR(IF(raw[[#This Row],[Required hrs]]="","",raw[[#This Row],[Total day hrs]]-SUMIF(raw[Date],raw[[#This Row],[Date]],raw[Required hrs])),"")</f>
        <v/>
      </c>
      <c r="L670" s="26" t="str">
        <f>IFERROR(IF(raw[[#This Row],[Date]]="","","W"&amp;WEEKNUM(raw[[#This Row],[Date]],1)),"")</f>
        <v/>
      </c>
      <c r="M670" s="29" t="str">
        <f>IFERROR(IF(raw[[#This Row],[Date]]="","",VLOOKUP(MONTH(raw[[#This Row],[Date]]),Sheet1!B:C,2,0)),"")</f>
        <v/>
      </c>
      <c r="N670" s="82">
        <f>IF(raw[[#This Row],[Date]]="",0,1)</f>
        <v>0</v>
      </c>
    </row>
    <row r="671" spans="1:14" x14ac:dyDescent="0.3">
      <c r="A671" s="18"/>
      <c r="B671" s="19"/>
      <c r="C671" s="19"/>
      <c r="D671" s="19"/>
      <c r="E671" s="19"/>
      <c r="F671" s="20"/>
      <c r="G671" s="20"/>
      <c r="H671" s="27" t="str">
        <f>IFERROR(IF(OR(raw[[#This Row],[Ending Time]]="",raw[[#This Row],[Starting Time]]=""),"",IF((raw[[#This Row],[Ending Time]]-raw[[#This Row],[Starting Time]])*24&lt;0,24+(((raw[[#This Row],[Ending Time]]-raw[[#This Row],[Starting Time]])*24)),(raw[[#This Row],[Ending Time]]-raw[[#This Row],[Starting Time]])*24)),"")</f>
        <v/>
      </c>
      <c r="I671" s="25" t="str">
        <f>IFERROR(IF(raw[[#This Row],[Date]]="","",TEXT(raw[[#This Row],[Date]],"dddd")),"")</f>
        <v/>
      </c>
      <c r="J671" s="27" t="str">
        <f>IFERROR(IF(raw[[#This Row],[Day]]="","",IF(OR(raw[[#This Row],[Day]]='Workload Calendar'!$E$4,raw[[#This Row],[Day]]='Workload Calendar'!$F$4),'Workload Calendar'!$H$4,'Workload Calendar'!$G$4)),"")</f>
        <v/>
      </c>
      <c r="K671" s="27" t="str">
        <f>IFERROR(IF(raw[[#This Row],[Required hrs]]="","",raw[[#This Row],[Total day hrs]]-SUMIF(raw[Date],raw[[#This Row],[Date]],raw[Required hrs])),"")</f>
        <v/>
      </c>
      <c r="L671" s="26" t="str">
        <f>IFERROR(IF(raw[[#This Row],[Date]]="","","W"&amp;WEEKNUM(raw[[#This Row],[Date]],1)),"")</f>
        <v/>
      </c>
      <c r="M671" s="29" t="str">
        <f>IFERROR(IF(raw[[#This Row],[Date]]="","",VLOOKUP(MONTH(raw[[#This Row],[Date]]),Sheet1!B:C,2,0)),"")</f>
        <v/>
      </c>
      <c r="N671" s="82">
        <f>IF(raw[[#This Row],[Date]]="",0,1)</f>
        <v>0</v>
      </c>
    </row>
    <row r="672" spans="1:14" x14ac:dyDescent="0.3">
      <c r="A672" s="18"/>
      <c r="B672" s="19"/>
      <c r="C672" s="19"/>
      <c r="D672" s="19"/>
      <c r="E672" s="19"/>
      <c r="F672" s="20"/>
      <c r="G672" s="20"/>
      <c r="H672" s="27" t="str">
        <f>IFERROR(IF(OR(raw[[#This Row],[Ending Time]]="",raw[[#This Row],[Starting Time]]=""),"",IF((raw[[#This Row],[Ending Time]]-raw[[#This Row],[Starting Time]])*24&lt;0,24+(((raw[[#This Row],[Ending Time]]-raw[[#This Row],[Starting Time]])*24)),(raw[[#This Row],[Ending Time]]-raw[[#This Row],[Starting Time]])*24)),"")</f>
        <v/>
      </c>
      <c r="I672" s="25" t="str">
        <f>IFERROR(IF(raw[[#This Row],[Date]]="","",TEXT(raw[[#This Row],[Date]],"dddd")),"")</f>
        <v/>
      </c>
      <c r="J672" s="27" t="str">
        <f>IFERROR(IF(raw[[#This Row],[Day]]="","",IF(OR(raw[[#This Row],[Day]]='Workload Calendar'!$E$4,raw[[#This Row],[Day]]='Workload Calendar'!$F$4),'Workload Calendar'!$H$4,'Workload Calendar'!$G$4)),"")</f>
        <v/>
      </c>
      <c r="K672" s="27" t="str">
        <f>IFERROR(IF(raw[[#This Row],[Required hrs]]="","",raw[[#This Row],[Total day hrs]]-SUMIF(raw[Date],raw[[#This Row],[Date]],raw[Required hrs])),"")</f>
        <v/>
      </c>
      <c r="L672" s="26" t="str">
        <f>IFERROR(IF(raw[[#This Row],[Date]]="","","W"&amp;WEEKNUM(raw[[#This Row],[Date]],1)),"")</f>
        <v/>
      </c>
      <c r="M672" s="29" t="str">
        <f>IFERROR(IF(raw[[#This Row],[Date]]="","",VLOOKUP(MONTH(raw[[#This Row],[Date]]),Sheet1!B:C,2,0)),"")</f>
        <v/>
      </c>
      <c r="N672" s="82">
        <f>IF(raw[[#This Row],[Date]]="",0,1)</f>
        <v>0</v>
      </c>
    </row>
    <row r="673" spans="1:14" x14ac:dyDescent="0.3">
      <c r="A673" s="18"/>
      <c r="B673" s="19"/>
      <c r="C673" s="19"/>
      <c r="D673" s="19"/>
      <c r="E673" s="19"/>
      <c r="F673" s="20"/>
      <c r="G673" s="20"/>
      <c r="H673" s="27" t="str">
        <f>IFERROR(IF(OR(raw[[#This Row],[Ending Time]]="",raw[[#This Row],[Starting Time]]=""),"",IF((raw[[#This Row],[Ending Time]]-raw[[#This Row],[Starting Time]])*24&lt;0,24+(((raw[[#This Row],[Ending Time]]-raw[[#This Row],[Starting Time]])*24)),(raw[[#This Row],[Ending Time]]-raw[[#This Row],[Starting Time]])*24)),"")</f>
        <v/>
      </c>
      <c r="I673" s="25" t="str">
        <f>IFERROR(IF(raw[[#This Row],[Date]]="","",TEXT(raw[[#This Row],[Date]],"dddd")),"")</f>
        <v/>
      </c>
      <c r="J673" s="27" t="str">
        <f>IFERROR(IF(raw[[#This Row],[Day]]="","",IF(OR(raw[[#This Row],[Day]]='Workload Calendar'!$E$4,raw[[#This Row],[Day]]='Workload Calendar'!$F$4),'Workload Calendar'!$H$4,'Workload Calendar'!$G$4)),"")</f>
        <v/>
      </c>
      <c r="K673" s="27" t="str">
        <f>IFERROR(IF(raw[[#This Row],[Required hrs]]="","",raw[[#This Row],[Total day hrs]]-SUMIF(raw[Date],raw[[#This Row],[Date]],raw[Required hrs])),"")</f>
        <v/>
      </c>
      <c r="L673" s="26" t="str">
        <f>IFERROR(IF(raw[[#This Row],[Date]]="","","W"&amp;WEEKNUM(raw[[#This Row],[Date]],1)),"")</f>
        <v/>
      </c>
      <c r="M673" s="29" t="str">
        <f>IFERROR(IF(raw[[#This Row],[Date]]="","",VLOOKUP(MONTH(raw[[#This Row],[Date]]),Sheet1!B:C,2,0)),"")</f>
        <v/>
      </c>
      <c r="N673" s="82">
        <f>IF(raw[[#This Row],[Date]]="",0,1)</f>
        <v>0</v>
      </c>
    </row>
    <row r="674" spans="1:14" x14ac:dyDescent="0.3">
      <c r="A674" s="18"/>
      <c r="B674" s="19"/>
      <c r="C674" s="19"/>
      <c r="D674" s="19"/>
      <c r="E674" s="19"/>
      <c r="F674" s="20"/>
      <c r="G674" s="20"/>
      <c r="H674" s="27" t="str">
        <f>IFERROR(IF(OR(raw[[#This Row],[Ending Time]]="",raw[[#This Row],[Starting Time]]=""),"",IF((raw[[#This Row],[Ending Time]]-raw[[#This Row],[Starting Time]])*24&lt;0,24+(((raw[[#This Row],[Ending Time]]-raw[[#This Row],[Starting Time]])*24)),(raw[[#This Row],[Ending Time]]-raw[[#This Row],[Starting Time]])*24)),"")</f>
        <v/>
      </c>
      <c r="I674" s="25" t="str">
        <f>IFERROR(IF(raw[[#This Row],[Date]]="","",TEXT(raw[[#This Row],[Date]],"dddd")),"")</f>
        <v/>
      </c>
      <c r="J674" s="27" t="str">
        <f>IFERROR(IF(raw[[#This Row],[Day]]="","",IF(OR(raw[[#This Row],[Day]]='Workload Calendar'!$E$4,raw[[#This Row],[Day]]='Workload Calendar'!$F$4),'Workload Calendar'!$H$4,'Workload Calendar'!$G$4)),"")</f>
        <v/>
      </c>
      <c r="K674" s="27" t="str">
        <f>IFERROR(IF(raw[[#This Row],[Required hrs]]="","",raw[[#This Row],[Total day hrs]]-SUMIF(raw[Date],raw[[#This Row],[Date]],raw[Required hrs])),"")</f>
        <v/>
      </c>
      <c r="L674" s="26" t="str">
        <f>IFERROR(IF(raw[[#This Row],[Date]]="","","W"&amp;WEEKNUM(raw[[#This Row],[Date]],1)),"")</f>
        <v/>
      </c>
      <c r="M674" s="29" t="str">
        <f>IFERROR(IF(raw[[#This Row],[Date]]="","",VLOOKUP(MONTH(raw[[#This Row],[Date]]),Sheet1!B:C,2,0)),"")</f>
        <v/>
      </c>
      <c r="N674" s="82">
        <f>IF(raw[[#This Row],[Date]]="",0,1)</f>
        <v>0</v>
      </c>
    </row>
    <row r="675" spans="1:14" x14ac:dyDescent="0.3">
      <c r="A675" s="18"/>
      <c r="B675" s="19"/>
      <c r="C675" s="19"/>
      <c r="D675" s="19"/>
      <c r="E675" s="19"/>
      <c r="F675" s="20"/>
      <c r="G675" s="20"/>
      <c r="H675" s="27" t="str">
        <f>IFERROR(IF(OR(raw[[#This Row],[Ending Time]]="",raw[[#This Row],[Starting Time]]=""),"",IF((raw[[#This Row],[Ending Time]]-raw[[#This Row],[Starting Time]])*24&lt;0,24+(((raw[[#This Row],[Ending Time]]-raw[[#This Row],[Starting Time]])*24)),(raw[[#This Row],[Ending Time]]-raw[[#This Row],[Starting Time]])*24)),"")</f>
        <v/>
      </c>
      <c r="I675" s="25" t="str">
        <f>IFERROR(IF(raw[[#This Row],[Date]]="","",TEXT(raw[[#This Row],[Date]],"dddd")),"")</f>
        <v/>
      </c>
      <c r="J675" s="27" t="str">
        <f>IFERROR(IF(raw[[#This Row],[Day]]="","",IF(OR(raw[[#This Row],[Day]]='Workload Calendar'!$E$4,raw[[#This Row],[Day]]='Workload Calendar'!$F$4),'Workload Calendar'!$H$4,'Workload Calendar'!$G$4)),"")</f>
        <v/>
      </c>
      <c r="K675" s="27" t="str">
        <f>IFERROR(IF(raw[[#This Row],[Required hrs]]="","",raw[[#This Row],[Total day hrs]]-SUMIF(raw[Date],raw[[#This Row],[Date]],raw[Required hrs])),"")</f>
        <v/>
      </c>
      <c r="L675" s="26" t="str">
        <f>IFERROR(IF(raw[[#This Row],[Date]]="","","W"&amp;WEEKNUM(raw[[#This Row],[Date]],1)),"")</f>
        <v/>
      </c>
      <c r="M675" s="29" t="str">
        <f>IFERROR(IF(raw[[#This Row],[Date]]="","",VLOOKUP(MONTH(raw[[#This Row],[Date]]),Sheet1!B:C,2,0)),"")</f>
        <v/>
      </c>
      <c r="N675" s="82">
        <f>IF(raw[[#This Row],[Date]]="",0,1)</f>
        <v>0</v>
      </c>
    </row>
    <row r="676" spans="1:14" x14ac:dyDescent="0.3">
      <c r="A676" s="18"/>
      <c r="B676" s="19"/>
      <c r="C676" s="19"/>
      <c r="D676" s="19"/>
      <c r="E676" s="19"/>
      <c r="F676" s="20"/>
      <c r="G676" s="20"/>
      <c r="H676" s="27" t="str">
        <f>IFERROR(IF(OR(raw[[#This Row],[Ending Time]]="",raw[[#This Row],[Starting Time]]=""),"",IF((raw[[#This Row],[Ending Time]]-raw[[#This Row],[Starting Time]])*24&lt;0,24+(((raw[[#This Row],[Ending Time]]-raw[[#This Row],[Starting Time]])*24)),(raw[[#This Row],[Ending Time]]-raw[[#This Row],[Starting Time]])*24)),"")</f>
        <v/>
      </c>
      <c r="I676" s="25" t="str">
        <f>IFERROR(IF(raw[[#This Row],[Date]]="","",TEXT(raw[[#This Row],[Date]],"dddd")),"")</f>
        <v/>
      </c>
      <c r="J676" s="27" t="str">
        <f>IFERROR(IF(raw[[#This Row],[Day]]="","",IF(OR(raw[[#This Row],[Day]]='Workload Calendar'!$E$4,raw[[#This Row],[Day]]='Workload Calendar'!$F$4),'Workload Calendar'!$H$4,'Workload Calendar'!$G$4)),"")</f>
        <v/>
      </c>
      <c r="K676" s="27" t="str">
        <f>IFERROR(IF(raw[[#This Row],[Required hrs]]="","",raw[[#This Row],[Total day hrs]]-SUMIF(raw[Date],raw[[#This Row],[Date]],raw[Required hrs])),"")</f>
        <v/>
      </c>
      <c r="L676" s="26" t="str">
        <f>IFERROR(IF(raw[[#This Row],[Date]]="","","W"&amp;WEEKNUM(raw[[#This Row],[Date]],1)),"")</f>
        <v/>
      </c>
      <c r="M676" s="29" t="str">
        <f>IFERROR(IF(raw[[#This Row],[Date]]="","",VLOOKUP(MONTH(raw[[#This Row],[Date]]),Sheet1!B:C,2,0)),"")</f>
        <v/>
      </c>
      <c r="N676" s="82">
        <f>IF(raw[[#This Row],[Date]]="",0,1)</f>
        <v>0</v>
      </c>
    </row>
    <row r="677" spans="1:14" x14ac:dyDescent="0.3">
      <c r="A677" s="18"/>
      <c r="B677" s="19"/>
      <c r="C677" s="19"/>
      <c r="D677" s="19"/>
      <c r="E677" s="19"/>
      <c r="F677" s="20"/>
      <c r="G677" s="20"/>
      <c r="H677" s="27" t="str">
        <f>IFERROR(IF(OR(raw[[#This Row],[Ending Time]]="",raw[[#This Row],[Starting Time]]=""),"",IF((raw[[#This Row],[Ending Time]]-raw[[#This Row],[Starting Time]])*24&lt;0,24+(((raw[[#This Row],[Ending Time]]-raw[[#This Row],[Starting Time]])*24)),(raw[[#This Row],[Ending Time]]-raw[[#This Row],[Starting Time]])*24)),"")</f>
        <v/>
      </c>
      <c r="I677" s="25" t="str">
        <f>IFERROR(IF(raw[[#This Row],[Date]]="","",TEXT(raw[[#This Row],[Date]],"dddd")),"")</f>
        <v/>
      </c>
      <c r="J677" s="27" t="str">
        <f>IFERROR(IF(raw[[#This Row],[Day]]="","",IF(OR(raw[[#This Row],[Day]]='Workload Calendar'!$E$4,raw[[#This Row],[Day]]='Workload Calendar'!$F$4),'Workload Calendar'!$H$4,'Workload Calendar'!$G$4)),"")</f>
        <v/>
      </c>
      <c r="K677" s="27" t="str">
        <f>IFERROR(IF(raw[[#This Row],[Required hrs]]="","",raw[[#This Row],[Total day hrs]]-SUMIF(raw[Date],raw[[#This Row],[Date]],raw[Required hrs])),"")</f>
        <v/>
      </c>
      <c r="L677" s="26" t="str">
        <f>IFERROR(IF(raw[[#This Row],[Date]]="","","W"&amp;WEEKNUM(raw[[#This Row],[Date]],1)),"")</f>
        <v/>
      </c>
      <c r="M677" s="29" t="str">
        <f>IFERROR(IF(raw[[#This Row],[Date]]="","",VLOOKUP(MONTH(raw[[#This Row],[Date]]),Sheet1!B:C,2,0)),"")</f>
        <v/>
      </c>
      <c r="N677" s="82">
        <f>IF(raw[[#This Row],[Date]]="",0,1)</f>
        <v>0</v>
      </c>
    </row>
    <row r="678" spans="1:14" x14ac:dyDescent="0.3">
      <c r="A678" s="18"/>
      <c r="B678" s="19"/>
      <c r="C678" s="19"/>
      <c r="D678" s="19"/>
      <c r="E678" s="19"/>
      <c r="F678" s="20"/>
      <c r="G678" s="20"/>
      <c r="H678" s="27" t="str">
        <f>IFERROR(IF(OR(raw[[#This Row],[Ending Time]]="",raw[[#This Row],[Starting Time]]=""),"",IF((raw[[#This Row],[Ending Time]]-raw[[#This Row],[Starting Time]])*24&lt;0,24+(((raw[[#This Row],[Ending Time]]-raw[[#This Row],[Starting Time]])*24)),(raw[[#This Row],[Ending Time]]-raw[[#This Row],[Starting Time]])*24)),"")</f>
        <v/>
      </c>
      <c r="I678" s="25" t="str">
        <f>IFERROR(IF(raw[[#This Row],[Date]]="","",TEXT(raw[[#This Row],[Date]],"dddd")),"")</f>
        <v/>
      </c>
      <c r="J678" s="27" t="str">
        <f>IFERROR(IF(raw[[#This Row],[Day]]="","",IF(OR(raw[[#This Row],[Day]]='Workload Calendar'!$E$4,raw[[#This Row],[Day]]='Workload Calendar'!$F$4),'Workload Calendar'!$H$4,'Workload Calendar'!$G$4)),"")</f>
        <v/>
      </c>
      <c r="K678" s="27" t="str">
        <f>IFERROR(IF(raw[[#This Row],[Required hrs]]="","",raw[[#This Row],[Total day hrs]]-SUMIF(raw[Date],raw[[#This Row],[Date]],raw[Required hrs])),"")</f>
        <v/>
      </c>
      <c r="L678" s="26" t="str">
        <f>IFERROR(IF(raw[[#This Row],[Date]]="","","W"&amp;WEEKNUM(raw[[#This Row],[Date]],1)),"")</f>
        <v/>
      </c>
      <c r="M678" s="29" t="str">
        <f>IFERROR(IF(raw[[#This Row],[Date]]="","",VLOOKUP(MONTH(raw[[#This Row],[Date]]),Sheet1!B:C,2,0)),"")</f>
        <v/>
      </c>
      <c r="N678" s="82">
        <f>IF(raw[[#This Row],[Date]]="",0,1)</f>
        <v>0</v>
      </c>
    </row>
    <row r="679" spans="1:14" x14ac:dyDescent="0.3">
      <c r="A679" s="18"/>
      <c r="B679" s="19"/>
      <c r="C679" s="19"/>
      <c r="D679" s="19"/>
      <c r="E679" s="19"/>
      <c r="F679" s="20"/>
      <c r="G679" s="20"/>
      <c r="H679" s="27" t="str">
        <f>IFERROR(IF(OR(raw[[#This Row],[Ending Time]]="",raw[[#This Row],[Starting Time]]=""),"",IF((raw[[#This Row],[Ending Time]]-raw[[#This Row],[Starting Time]])*24&lt;0,24+(((raw[[#This Row],[Ending Time]]-raw[[#This Row],[Starting Time]])*24)),(raw[[#This Row],[Ending Time]]-raw[[#This Row],[Starting Time]])*24)),"")</f>
        <v/>
      </c>
      <c r="I679" s="25" t="str">
        <f>IFERROR(IF(raw[[#This Row],[Date]]="","",TEXT(raw[[#This Row],[Date]],"dddd")),"")</f>
        <v/>
      </c>
      <c r="J679" s="27" t="str">
        <f>IFERROR(IF(raw[[#This Row],[Day]]="","",IF(OR(raw[[#This Row],[Day]]='Workload Calendar'!$E$4,raw[[#This Row],[Day]]='Workload Calendar'!$F$4),'Workload Calendar'!$H$4,'Workload Calendar'!$G$4)),"")</f>
        <v/>
      </c>
      <c r="K679" s="27" t="str">
        <f>IFERROR(IF(raw[[#This Row],[Required hrs]]="","",raw[[#This Row],[Total day hrs]]-SUMIF(raw[Date],raw[[#This Row],[Date]],raw[Required hrs])),"")</f>
        <v/>
      </c>
      <c r="L679" s="26" t="str">
        <f>IFERROR(IF(raw[[#This Row],[Date]]="","","W"&amp;WEEKNUM(raw[[#This Row],[Date]],1)),"")</f>
        <v/>
      </c>
      <c r="M679" s="29" t="str">
        <f>IFERROR(IF(raw[[#This Row],[Date]]="","",VLOOKUP(MONTH(raw[[#This Row],[Date]]),Sheet1!B:C,2,0)),"")</f>
        <v/>
      </c>
      <c r="N679" s="82">
        <f>IF(raw[[#This Row],[Date]]="",0,1)</f>
        <v>0</v>
      </c>
    </row>
    <row r="680" spans="1:14" x14ac:dyDescent="0.3">
      <c r="A680" s="18"/>
      <c r="B680" s="19"/>
      <c r="C680" s="19"/>
      <c r="D680" s="19"/>
      <c r="E680" s="19"/>
      <c r="F680" s="20"/>
      <c r="G680" s="20"/>
      <c r="H680" s="27" t="str">
        <f>IFERROR(IF(OR(raw[[#This Row],[Ending Time]]="",raw[[#This Row],[Starting Time]]=""),"",IF((raw[[#This Row],[Ending Time]]-raw[[#This Row],[Starting Time]])*24&lt;0,24+(((raw[[#This Row],[Ending Time]]-raw[[#This Row],[Starting Time]])*24)),(raw[[#This Row],[Ending Time]]-raw[[#This Row],[Starting Time]])*24)),"")</f>
        <v/>
      </c>
      <c r="I680" s="25" t="str">
        <f>IFERROR(IF(raw[[#This Row],[Date]]="","",TEXT(raw[[#This Row],[Date]],"dddd")),"")</f>
        <v/>
      </c>
      <c r="J680" s="27" t="str">
        <f>IFERROR(IF(raw[[#This Row],[Day]]="","",IF(OR(raw[[#This Row],[Day]]='Workload Calendar'!$E$4,raw[[#This Row],[Day]]='Workload Calendar'!$F$4),'Workload Calendar'!$H$4,'Workload Calendar'!$G$4)),"")</f>
        <v/>
      </c>
      <c r="K680" s="27" t="str">
        <f>IFERROR(IF(raw[[#This Row],[Required hrs]]="","",raw[[#This Row],[Total day hrs]]-SUMIF(raw[Date],raw[[#This Row],[Date]],raw[Required hrs])),"")</f>
        <v/>
      </c>
      <c r="L680" s="26" t="str">
        <f>IFERROR(IF(raw[[#This Row],[Date]]="","","W"&amp;WEEKNUM(raw[[#This Row],[Date]],1)),"")</f>
        <v/>
      </c>
      <c r="M680" s="29" t="str">
        <f>IFERROR(IF(raw[[#This Row],[Date]]="","",VLOOKUP(MONTH(raw[[#This Row],[Date]]),Sheet1!B:C,2,0)),"")</f>
        <v/>
      </c>
      <c r="N680" s="82">
        <f>IF(raw[[#This Row],[Date]]="",0,1)</f>
        <v>0</v>
      </c>
    </row>
    <row r="681" spans="1:14" x14ac:dyDescent="0.3">
      <c r="A681" s="18"/>
      <c r="B681" s="19"/>
      <c r="C681" s="19"/>
      <c r="D681" s="19"/>
      <c r="E681" s="19"/>
      <c r="F681" s="20"/>
      <c r="G681" s="20"/>
      <c r="H681" s="27" t="str">
        <f>IFERROR(IF(OR(raw[[#This Row],[Ending Time]]="",raw[[#This Row],[Starting Time]]=""),"",IF((raw[[#This Row],[Ending Time]]-raw[[#This Row],[Starting Time]])*24&lt;0,24+(((raw[[#This Row],[Ending Time]]-raw[[#This Row],[Starting Time]])*24)),(raw[[#This Row],[Ending Time]]-raw[[#This Row],[Starting Time]])*24)),"")</f>
        <v/>
      </c>
      <c r="I681" s="25" t="str">
        <f>IFERROR(IF(raw[[#This Row],[Date]]="","",TEXT(raw[[#This Row],[Date]],"dddd")),"")</f>
        <v/>
      </c>
      <c r="J681" s="27" t="str">
        <f>IFERROR(IF(raw[[#This Row],[Day]]="","",IF(OR(raw[[#This Row],[Day]]='Workload Calendar'!$E$4,raw[[#This Row],[Day]]='Workload Calendar'!$F$4),'Workload Calendar'!$H$4,'Workload Calendar'!$G$4)),"")</f>
        <v/>
      </c>
      <c r="K681" s="27" t="str">
        <f>IFERROR(IF(raw[[#This Row],[Required hrs]]="","",raw[[#This Row],[Total day hrs]]-SUMIF(raw[Date],raw[[#This Row],[Date]],raw[Required hrs])),"")</f>
        <v/>
      </c>
      <c r="L681" s="26" t="str">
        <f>IFERROR(IF(raw[[#This Row],[Date]]="","","W"&amp;WEEKNUM(raw[[#This Row],[Date]],1)),"")</f>
        <v/>
      </c>
      <c r="M681" s="29" t="str">
        <f>IFERROR(IF(raw[[#This Row],[Date]]="","",VLOOKUP(MONTH(raw[[#This Row],[Date]]),Sheet1!B:C,2,0)),"")</f>
        <v/>
      </c>
      <c r="N681" s="82">
        <f>IF(raw[[#This Row],[Date]]="",0,1)</f>
        <v>0</v>
      </c>
    </row>
    <row r="682" spans="1:14" x14ac:dyDescent="0.3">
      <c r="A682" s="18"/>
      <c r="B682" s="19"/>
      <c r="C682" s="19"/>
      <c r="D682" s="19"/>
      <c r="E682" s="19"/>
      <c r="F682" s="20"/>
      <c r="G682" s="20"/>
      <c r="H682" s="27" t="str">
        <f>IFERROR(IF(OR(raw[[#This Row],[Ending Time]]="",raw[[#This Row],[Starting Time]]=""),"",IF((raw[[#This Row],[Ending Time]]-raw[[#This Row],[Starting Time]])*24&lt;0,24+(((raw[[#This Row],[Ending Time]]-raw[[#This Row],[Starting Time]])*24)),(raw[[#This Row],[Ending Time]]-raw[[#This Row],[Starting Time]])*24)),"")</f>
        <v/>
      </c>
      <c r="I682" s="25" t="str">
        <f>IFERROR(IF(raw[[#This Row],[Date]]="","",TEXT(raw[[#This Row],[Date]],"dddd")),"")</f>
        <v/>
      </c>
      <c r="J682" s="27" t="str">
        <f>IFERROR(IF(raw[[#This Row],[Day]]="","",IF(OR(raw[[#This Row],[Day]]='Workload Calendar'!$E$4,raw[[#This Row],[Day]]='Workload Calendar'!$F$4),'Workload Calendar'!$H$4,'Workload Calendar'!$G$4)),"")</f>
        <v/>
      </c>
      <c r="K682" s="27" t="str">
        <f>IFERROR(IF(raw[[#This Row],[Required hrs]]="","",raw[[#This Row],[Total day hrs]]-SUMIF(raw[Date],raw[[#This Row],[Date]],raw[Required hrs])),"")</f>
        <v/>
      </c>
      <c r="L682" s="26" t="str">
        <f>IFERROR(IF(raw[[#This Row],[Date]]="","","W"&amp;WEEKNUM(raw[[#This Row],[Date]],1)),"")</f>
        <v/>
      </c>
      <c r="M682" s="29" t="str">
        <f>IFERROR(IF(raw[[#This Row],[Date]]="","",VLOOKUP(MONTH(raw[[#This Row],[Date]]),Sheet1!B:C,2,0)),"")</f>
        <v/>
      </c>
      <c r="N682" s="82">
        <f>IF(raw[[#This Row],[Date]]="",0,1)</f>
        <v>0</v>
      </c>
    </row>
    <row r="683" spans="1:14" x14ac:dyDescent="0.3">
      <c r="A683" s="18"/>
      <c r="B683" s="19"/>
      <c r="C683" s="19"/>
      <c r="D683" s="19"/>
      <c r="E683" s="19"/>
      <c r="F683" s="20"/>
      <c r="G683" s="20"/>
      <c r="H683" s="27" t="str">
        <f>IFERROR(IF(OR(raw[[#This Row],[Ending Time]]="",raw[[#This Row],[Starting Time]]=""),"",IF((raw[[#This Row],[Ending Time]]-raw[[#This Row],[Starting Time]])*24&lt;0,24+(((raw[[#This Row],[Ending Time]]-raw[[#This Row],[Starting Time]])*24)),(raw[[#This Row],[Ending Time]]-raw[[#This Row],[Starting Time]])*24)),"")</f>
        <v/>
      </c>
      <c r="I683" s="25" t="str">
        <f>IFERROR(IF(raw[[#This Row],[Date]]="","",TEXT(raw[[#This Row],[Date]],"dddd")),"")</f>
        <v/>
      </c>
      <c r="J683" s="27" t="str">
        <f>IFERROR(IF(raw[[#This Row],[Day]]="","",IF(OR(raw[[#This Row],[Day]]='Workload Calendar'!$E$4,raw[[#This Row],[Day]]='Workload Calendar'!$F$4),'Workload Calendar'!$H$4,'Workload Calendar'!$G$4)),"")</f>
        <v/>
      </c>
      <c r="K683" s="27" t="str">
        <f>IFERROR(IF(raw[[#This Row],[Required hrs]]="","",raw[[#This Row],[Total day hrs]]-SUMIF(raw[Date],raw[[#This Row],[Date]],raw[Required hrs])),"")</f>
        <v/>
      </c>
      <c r="L683" s="26" t="str">
        <f>IFERROR(IF(raw[[#This Row],[Date]]="","","W"&amp;WEEKNUM(raw[[#This Row],[Date]],1)),"")</f>
        <v/>
      </c>
      <c r="M683" s="29" t="str">
        <f>IFERROR(IF(raw[[#This Row],[Date]]="","",VLOOKUP(MONTH(raw[[#This Row],[Date]]),Sheet1!B:C,2,0)),"")</f>
        <v/>
      </c>
      <c r="N683" s="82">
        <f>IF(raw[[#This Row],[Date]]="",0,1)</f>
        <v>0</v>
      </c>
    </row>
    <row r="684" spans="1:14" x14ac:dyDescent="0.3">
      <c r="A684" s="18"/>
      <c r="B684" s="19"/>
      <c r="C684" s="19"/>
      <c r="D684" s="19"/>
      <c r="E684" s="19"/>
      <c r="F684" s="20"/>
      <c r="G684" s="20"/>
      <c r="H684" s="27" t="str">
        <f>IFERROR(IF(OR(raw[[#This Row],[Ending Time]]="",raw[[#This Row],[Starting Time]]=""),"",IF((raw[[#This Row],[Ending Time]]-raw[[#This Row],[Starting Time]])*24&lt;0,24+(((raw[[#This Row],[Ending Time]]-raw[[#This Row],[Starting Time]])*24)),(raw[[#This Row],[Ending Time]]-raw[[#This Row],[Starting Time]])*24)),"")</f>
        <v/>
      </c>
      <c r="I684" s="25" t="str">
        <f>IFERROR(IF(raw[[#This Row],[Date]]="","",TEXT(raw[[#This Row],[Date]],"dddd")),"")</f>
        <v/>
      </c>
      <c r="J684" s="27" t="str">
        <f>IFERROR(IF(raw[[#This Row],[Day]]="","",IF(OR(raw[[#This Row],[Day]]='Workload Calendar'!$E$4,raw[[#This Row],[Day]]='Workload Calendar'!$F$4),'Workload Calendar'!$H$4,'Workload Calendar'!$G$4)),"")</f>
        <v/>
      </c>
      <c r="K684" s="27" t="str">
        <f>IFERROR(IF(raw[[#This Row],[Required hrs]]="","",raw[[#This Row],[Total day hrs]]-SUMIF(raw[Date],raw[[#This Row],[Date]],raw[Required hrs])),"")</f>
        <v/>
      </c>
      <c r="L684" s="26" t="str">
        <f>IFERROR(IF(raw[[#This Row],[Date]]="","","W"&amp;WEEKNUM(raw[[#This Row],[Date]],1)),"")</f>
        <v/>
      </c>
      <c r="M684" s="29" t="str">
        <f>IFERROR(IF(raw[[#This Row],[Date]]="","",VLOOKUP(MONTH(raw[[#This Row],[Date]]),Sheet1!B:C,2,0)),"")</f>
        <v/>
      </c>
      <c r="N684" s="82">
        <f>IF(raw[[#This Row],[Date]]="",0,1)</f>
        <v>0</v>
      </c>
    </row>
    <row r="685" spans="1:14" x14ac:dyDescent="0.3">
      <c r="A685" s="18"/>
      <c r="B685" s="19"/>
      <c r="C685" s="19"/>
      <c r="D685" s="19"/>
      <c r="E685" s="19"/>
      <c r="F685" s="20"/>
      <c r="G685" s="20"/>
      <c r="H685" s="27" t="str">
        <f>IFERROR(IF(OR(raw[[#This Row],[Ending Time]]="",raw[[#This Row],[Starting Time]]=""),"",IF((raw[[#This Row],[Ending Time]]-raw[[#This Row],[Starting Time]])*24&lt;0,24+(((raw[[#This Row],[Ending Time]]-raw[[#This Row],[Starting Time]])*24)),(raw[[#This Row],[Ending Time]]-raw[[#This Row],[Starting Time]])*24)),"")</f>
        <v/>
      </c>
      <c r="I685" s="25" t="str">
        <f>IFERROR(IF(raw[[#This Row],[Date]]="","",TEXT(raw[[#This Row],[Date]],"dddd")),"")</f>
        <v/>
      </c>
      <c r="J685" s="27" t="str">
        <f>IFERROR(IF(raw[[#This Row],[Day]]="","",IF(OR(raw[[#This Row],[Day]]='Workload Calendar'!$E$4,raw[[#This Row],[Day]]='Workload Calendar'!$F$4),'Workload Calendar'!$H$4,'Workload Calendar'!$G$4)),"")</f>
        <v/>
      </c>
      <c r="K685" s="27" t="str">
        <f>IFERROR(IF(raw[[#This Row],[Required hrs]]="","",raw[[#This Row],[Total day hrs]]-SUMIF(raw[Date],raw[[#This Row],[Date]],raw[Required hrs])),"")</f>
        <v/>
      </c>
      <c r="L685" s="26" t="str">
        <f>IFERROR(IF(raw[[#This Row],[Date]]="","","W"&amp;WEEKNUM(raw[[#This Row],[Date]],1)),"")</f>
        <v/>
      </c>
      <c r="M685" s="29" t="str">
        <f>IFERROR(IF(raw[[#This Row],[Date]]="","",VLOOKUP(MONTH(raw[[#This Row],[Date]]),Sheet1!B:C,2,0)),"")</f>
        <v/>
      </c>
      <c r="N685" s="82">
        <f>IF(raw[[#This Row],[Date]]="",0,1)</f>
        <v>0</v>
      </c>
    </row>
    <row r="686" spans="1:14" x14ac:dyDescent="0.3">
      <c r="A686" s="18"/>
      <c r="B686" s="19"/>
      <c r="C686" s="19"/>
      <c r="D686" s="19"/>
      <c r="E686" s="19"/>
      <c r="F686" s="20"/>
      <c r="G686" s="20"/>
      <c r="H686" s="27" t="str">
        <f>IFERROR(IF(OR(raw[[#This Row],[Ending Time]]="",raw[[#This Row],[Starting Time]]=""),"",IF((raw[[#This Row],[Ending Time]]-raw[[#This Row],[Starting Time]])*24&lt;0,24+(((raw[[#This Row],[Ending Time]]-raw[[#This Row],[Starting Time]])*24)),(raw[[#This Row],[Ending Time]]-raw[[#This Row],[Starting Time]])*24)),"")</f>
        <v/>
      </c>
      <c r="I686" s="25" t="str">
        <f>IFERROR(IF(raw[[#This Row],[Date]]="","",TEXT(raw[[#This Row],[Date]],"dddd")),"")</f>
        <v/>
      </c>
      <c r="J686" s="27" t="str">
        <f>IFERROR(IF(raw[[#This Row],[Day]]="","",IF(OR(raw[[#This Row],[Day]]='Workload Calendar'!$E$4,raw[[#This Row],[Day]]='Workload Calendar'!$F$4),'Workload Calendar'!$H$4,'Workload Calendar'!$G$4)),"")</f>
        <v/>
      </c>
      <c r="K686" s="27" t="str">
        <f>IFERROR(IF(raw[[#This Row],[Required hrs]]="","",raw[[#This Row],[Total day hrs]]-SUMIF(raw[Date],raw[[#This Row],[Date]],raw[Required hrs])),"")</f>
        <v/>
      </c>
      <c r="L686" s="26" t="str">
        <f>IFERROR(IF(raw[[#This Row],[Date]]="","","W"&amp;WEEKNUM(raw[[#This Row],[Date]],1)),"")</f>
        <v/>
      </c>
      <c r="M686" s="29" t="str">
        <f>IFERROR(IF(raw[[#This Row],[Date]]="","",VLOOKUP(MONTH(raw[[#This Row],[Date]]),Sheet1!B:C,2,0)),"")</f>
        <v/>
      </c>
      <c r="N686" s="82">
        <f>IF(raw[[#This Row],[Date]]="",0,1)</f>
        <v>0</v>
      </c>
    </row>
    <row r="687" spans="1:14" x14ac:dyDescent="0.3">
      <c r="A687" s="18"/>
      <c r="B687" s="19"/>
      <c r="C687" s="19"/>
      <c r="D687" s="19"/>
      <c r="E687" s="19"/>
      <c r="F687" s="20"/>
      <c r="G687" s="20"/>
      <c r="H687" s="27" t="str">
        <f>IFERROR(IF(OR(raw[[#This Row],[Ending Time]]="",raw[[#This Row],[Starting Time]]=""),"",IF((raw[[#This Row],[Ending Time]]-raw[[#This Row],[Starting Time]])*24&lt;0,24+(((raw[[#This Row],[Ending Time]]-raw[[#This Row],[Starting Time]])*24)),(raw[[#This Row],[Ending Time]]-raw[[#This Row],[Starting Time]])*24)),"")</f>
        <v/>
      </c>
      <c r="I687" s="25" t="str">
        <f>IFERROR(IF(raw[[#This Row],[Date]]="","",TEXT(raw[[#This Row],[Date]],"dddd")),"")</f>
        <v/>
      </c>
      <c r="J687" s="27" t="str">
        <f>IFERROR(IF(raw[[#This Row],[Day]]="","",IF(OR(raw[[#This Row],[Day]]='Workload Calendar'!$E$4,raw[[#This Row],[Day]]='Workload Calendar'!$F$4),'Workload Calendar'!$H$4,'Workload Calendar'!$G$4)),"")</f>
        <v/>
      </c>
      <c r="K687" s="27" t="str">
        <f>IFERROR(IF(raw[[#This Row],[Required hrs]]="","",raw[[#This Row],[Total day hrs]]-SUMIF(raw[Date],raw[[#This Row],[Date]],raw[Required hrs])),"")</f>
        <v/>
      </c>
      <c r="L687" s="26" t="str">
        <f>IFERROR(IF(raw[[#This Row],[Date]]="","","W"&amp;WEEKNUM(raw[[#This Row],[Date]],1)),"")</f>
        <v/>
      </c>
      <c r="M687" s="29" t="str">
        <f>IFERROR(IF(raw[[#This Row],[Date]]="","",VLOOKUP(MONTH(raw[[#This Row],[Date]]),Sheet1!B:C,2,0)),"")</f>
        <v/>
      </c>
      <c r="N687" s="82">
        <f>IF(raw[[#This Row],[Date]]="",0,1)</f>
        <v>0</v>
      </c>
    </row>
    <row r="688" spans="1:14" x14ac:dyDescent="0.3">
      <c r="A688" s="18"/>
      <c r="B688" s="19"/>
      <c r="C688" s="19"/>
      <c r="D688" s="19"/>
      <c r="E688" s="19"/>
      <c r="F688" s="20"/>
      <c r="G688" s="20"/>
      <c r="H688" s="27" t="str">
        <f>IFERROR(IF(OR(raw[[#This Row],[Ending Time]]="",raw[[#This Row],[Starting Time]]=""),"",IF((raw[[#This Row],[Ending Time]]-raw[[#This Row],[Starting Time]])*24&lt;0,24+(((raw[[#This Row],[Ending Time]]-raw[[#This Row],[Starting Time]])*24)),(raw[[#This Row],[Ending Time]]-raw[[#This Row],[Starting Time]])*24)),"")</f>
        <v/>
      </c>
      <c r="I688" s="25" t="str">
        <f>IFERROR(IF(raw[[#This Row],[Date]]="","",TEXT(raw[[#This Row],[Date]],"dddd")),"")</f>
        <v/>
      </c>
      <c r="J688" s="27" t="str">
        <f>IFERROR(IF(raw[[#This Row],[Day]]="","",IF(OR(raw[[#This Row],[Day]]='Workload Calendar'!$E$4,raw[[#This Row],[Day]]='Workload Calendar'!$F$4),'Workload Calendar'!$H$4,'Workload Calendar'!$G$4)),"")</f>
        <v/>
      </c>
      <c r="K688" s="27" t="str">
        <f>IFERROR(IF(raw[[#This Row],[Required hrs]]="","",raw[[#This Row],[Total day hrs]]-SUMIF(raw[Date],raw[[#This Row],[Date]],raw[Required hrs])),"")</f>
        <v/>
      </c>
      <c r="L688" s="26" t="str">
        <f>IFERROR(IF(raw[[#This Row],[Date]]="","","W"&amp;WEEKNUM(raw[[#This Row],[Date]],1)),"")</f>
        <v/>
      </c>
      <c r="M688" s="29" t="str">
        <f>IFERROR(IF(raw[[#This Row],[Date]]="","",VLOOKUP(MONTH(raw[[#This Row],[Date]]),Sheet1!B:C,2,0)),"")</f>
        <v/>
      </c>
      <c r="N688" s="82">
        <f>IF(raw[[#This Row],[Date]]="",0,1)</f>
        <v>0</v>
      </c>
    </row>
    <row r="689" spans="1:14" x14ac:dyDescent="0.3">
      <c r="A689" s="18"/>
      <c r="B689" s="19"/>
      <c r="C689" s="19"/>
      <c r="D689" s="19"/>
      <c r="E689" s="19"/>
      <c r="F689" s="20"/>
      <c r="G689" s="20"/>
      <c r="H689" s="27" t="str">
        <f>IFERROR(IF(OR(raw[[#This Row],[Ending Time]]="",raw[[#This Row],[Starting Time]]=""),"",IF((raw[[#This Row],[Ending Time]]-raw[[#This Row],[Starting Time]])*24&lt;0,24+(((raw[[#This Row],[Ending Time]]-raw[[#This Row],[Starting Time]])*24)),(raw[[#This Row],[Ending Time]]-raw[[#This Row],[Starting Time]])*24)),"")</f>
        <v/>
      </c>
      <c r="I689" s="25" t="str">
        <f>IFERROR(IF(raw[[#This Row],[Date]]="","",TEXT(raw[[#This Row],[Date]],"dddd")),"")</f>
        <v/>
      </c>
      <c r="J689" s="27" t="str">
        <f>IFERROR(IF(raw[[#This Row],[Day]]="","",IF(OR(raw[[#This Row],[Day]]='Workload Calendar'!$E$4,raw[[#This Row],[Day]]='Workload Calendar'!$F$4),'Workload Calendar'!$H$4,'Workload Calendar'!$G$4)),"")</f>
        <v/>
      </c>
      <c r="K689" s="27" t="str">
        <f>IFERROR(IF(raw[[#This Row],[Required hrs]]="","",raw[[#This Row],[Total day hrs]]-SUMIF(raw[Date],raw[[#This Row],[Date]],raw[Required hrs])),"")</f>
        <v/>
      </c>
      <c r="L689" s="26" t="str">
        <f>IFERROR(IF(raw[[#This Row],[Date]]="","","W"&amp;WEEKNUM(raw[[#This Row],[Date]],1)),"")</f>
        <v/>
      </c>
      <c r="M689" s="29" t="str">
        <f>IFERROR(IF(raw[[#This Row],[Date]]="","",VLOOKUP(MONTH(raw[[#This Row],[Date]]),Sheet1!B:C,2,0)),"")</f>
        <v/>
      </c>
      <c r="N689" s="82">
        <f>IF(raw[[#This Row],[Date]]="",0,1)</f>
        <v>0</v>
      </c>
    </row>
    <row r="690" spans="1:14" x14ac:dyDescent="0.3">
      <c r="A690" s="18"/>
      <c r="B690" s="19"/>
      <c r="C690" s="19"/>
      <c r="D690" s="19"/>
      <c r="E690" s="19"/>
      <c r="F690" s="20"/>
      <c r="G690" s="20"/>
      <c r="H690" s="27" t="str">
        <f>IFERROR(IF(OR(raw[[#This Row],[Ending Time]]="",raw[[#This Row],[Starting Time]]=""),"",IF((raw[[#This Row],[Ending Time]]-raw[[#This Row],[Starting Time]])*24&lt;0,24+(((raw[[#This Row],[Ending Time]]-raw[[#This Row],[Starting Time]])*24)),(raw[[#This Row],[Ending Time]]-raw[[#This Row],[Starting Time]])*24)),"")</f>
        <v/>
      </c>
      <c r="I690" s="25" t="str">
        <f>IFERROR(IF(raw[[#This Row],[Date]]="","",TEXT(raw[[#This Row],[Date]],"dddd")),"")</f>
        <v/>
      </c>
      <c r="J690" s="27" t="str">
        <f>IFERROR(IF(raw[[#This Row],[Day]]="","",IF(OR(raw[[#This Row],[Day]]='Workload Calendar'!$E$4,raw[[#This Row],[Day]]='Workload Calendar'!$F$4),'Workload Calendar'!$H$4,'Workload Calendar'!$G$4)),"")</f>
        <v/>
      </c>
      <c r="K690" s="27" t="str">
        <f>IFERROR(IF(raw[[#This Row],[Required hrs]]="","",raw[[#This Row],[Total day hrs]]-SUMIF(raw[Date],raw[[#This Row],[Date]],raw[Required hrs])),"")</f>
        <v/>
      </c>
      <c r="L690" s="26" t="str">
        <f>IFERROR(IF(raw[[#This Row],[Date]]="","","W"&amp;WEEKNUM(raw[[#This Row],[Date]],1)),"")</f>
        <v/>
      </c>
      <c r="M690" s="29" t="str">
        <f>IFERROR(IF(raw[[#This Row],[Date]]="","",VLOOKUP(MONTH(raw[[#This Row],[Date]]),Sheet1!B:C,2,0)),"")</f>
        <v/>
      </c>
      <c r="N690" s="82">
        <f>IF(raw[[#This Row],[Date]]="",0,1)</f>
        <v>0</v>
      </c>
    </row>
    <row r="691" spans="1:14" x14ac:dyDescent="0.3">
      <c r="A691" s="18"/>
      <c r="B691" s="19"/>
      <c r="C691" s="19"/>
      <c r="D691" s="19"/>
      <c r="E691" s="19"/>
      <c r="F691" s="20"/>
      <c r="G691" s="20"/>
      <c r="H691" s="27" t="str">
        <f>IFERROR(IF(OR(raw[[#This Row],[Ending Time]]="",raw[[#This Row],[Starting Time]]=""),"",IF((raw[[#This Row],[Ending Time]]-raw[[#This Row],[Starting Time]])*24&lt;0,24+(((raw[[#This Row],[Ending Time]]-raw[[#This Row],[Starting Time]])*24)),(raw[[#This Row],[Ending Time]]-raw[[#This Row],[Starting Time]])*24)),"")</f>
        <v/>
      </c>
      <c r="I691" s="25" t="str">
        <f>IFERROR(IF(raw[[#This Row],[Date]]="","",TEXT(raw[[#This Row],[Date]],"dddd")),"")</f>
        <v/>
      </c>
      <c r="J691" s="27" t="str">
        <f>IFERROR(IF(raw[[#This Row],[Day]]="","",IF(OR(raw[[#This Row],[Day]]='Workload Calendar'!$E$4,raw[[#This Row],[Day]]='Workload Calendar'!$F$4),'Workload Calendar'!$H$4,'Workload Calendar'!$G$4)),"")</f>
        <v/>
      </c>
      <c r="K691" s="27" t="str">
        <f>IFERROR(IF(raw[[#This Row],[Required hrs]]="","",raw[[#This Row],[Total day hrs]]-SUMIF(raw[Date],raw[[#This Row],[Date]],raw[Required hrs])),"")</f>
        <v/>
      </c>
      <c r="L691" s="26" t="str">
        <f>IFERROR(IF(raw[[#This Row],[Date]]="","","W"&amp;WEEKNUM(raw[[#This Row],[Date]],1)),"")</f>
        <v/>
      </c>
      <c r="M691" s="29" t="str">
        <f>IFERROR(IF(raw[[#This Row],[Date]]="","",VLOOKUP(MONTH(raw[[#This Row],[Date]]),Sheet1!B:C,2,0)),"")</f>
        <v/>
      </c>
      <c r="N691" s="82">
        <f>IF(raw[[#This Row],[Date]]="",0,1)</f>
        <v>0</v>
      </c>
    </row>
    <row r="692" spans="1:14" x14ac:dyDescent="0.3">
      <c r="A692" s="18"/>
      <c r="B692" s="19"/>
      <c r="C692" s="19"/>
      <c r="D692" s="19"/>
      <c r="E692" s="19"/>
      <c r="F692" s="20"/>
      <c r="G692" s="20"/>
      <c r="H692" s="27" t="str">
        <f>IFERROR(IF(OR(raw[[#This Row],[Ending Time]]="",raw[[#This Row],[Starting Time]]=""),"",IF((raw[[#This Row],[Ending Time]]-raw[[#This Row],[Starting Time]])*24&lt;0,24+(((raw[[#This Row],[Ending Time]]-raw[[#This Row],[Starting Time]])*24)),(raw[[#This Row],[Ending Time]]-raw[[#This Row],[Starting Time]])*24)),"")</f>
        <v/>
      </c>
      <c r="I692" s="25" t="str">
        <f>IFERROR(IF(raw[[#This Row],[Date]]="","",TEXT(raw[[#This Row],[Date]],"dddd")),"")</f>
        <v/>
      </c>
      <c r="J692" s="27" t="str">
        <f>IFERROR(IF(raw[[#This Row],[Day]]="","",IF(OR(raw[[#This Row],[Day]]='Workload Calendar'!$E$4,raw[[#This Row],[Day]]='Workload Calendar'!$F$4),'Workload Calendar'!$H$4,'Workload Calendar'!$G$4)),"")</f>
        <v/>
      </c>
      <c r="K692" s="27" t="str">
        <f>IFERROR(IF(raw[[#This Row],[Required hrs]]="","",raw[[#This Row],[Total day hrs]]-SUMIF(raw[Date],raw[[#This Row],[Date]],raw[Required hrs])),"")</f>
        <v/>
      </c>
      <c r="L692" s="26" t="str">
        <f>IFERROR(IF(raw[[#This Row],[Date]]="","","W"&amp;WEEKNUM(raw[[#This Row],[Date]],1)),"")</f>
        <v/>
      </c>
      <c r="M692" s="29" t="str">
        <f>IFERROR(IF(raw[[#This Row],[Date]]="","",VLOOKUP(MONTH(raw[[#This Row],[Date]]),Sheet1!B:C,2,0)),"")</f>
        <v/>
      </c>
      <c r="N692" s="82">
        <f>IF(raw[[#This Row],[Date]]="",0,1)</f>
        <v>0</v>
      </c>
    </row>
    <row r="693" spans="1:14" x14ac:dyDescent="0.3">
      <c r="A693" s="18"/>
      <c r="B693" s="19"/>
      <c r="C693" s="19"/>
      <c r="D693" s="19"/>
      <c r="E693" s="19"/>
      <c r="F693" s="20"/>
      <c r="G693" s="20"/>
      <c r="H693" s="27" t="str">
        <f>IFERROR(IF(OR(raw[[#This Row],[Ending Time]]="",raw[[#This Row],[Starting Time]]=""),"",IF((raw[[#This Row],[Ending Time]]-raw[[#This Row],[Starting Time]])*24&lt;0,24+(((raw[[#This Row],[Ending Time]]-raw[[#This Row],[Starting Time]])*24)),(raw[[#This Row],[Ending Time]]-raw[[#This Row],[Starting Time]])*24)),"")</f>
        <v/>
      </c>
      <c r="I693" s="25" t="str">
        <f>IFERROR(IF(raw[[#This Row],[Date]]="","",TEXT(raw[[#This Row],[Date]],"dddd")),"")</f>
        <v/>
      </c>
      <c r="J693" s="27" t="str">
        <f>IFERROR(IF(raw[[#This Row],[Day]]="","",IF(OR(raw[[#This Row],[Day]]='Workload Calendar'!$E$4,raw[[#This Row],[Day]]='Workload Calendar'!$F$4),'Workload Calendar'!$H$4,'Workload Calendar'!$G$4)),"")</f>
        <v/>
      </c>
      <c r="K693" s="27" t="str">
        <f>IFERROR(IF(raw[[#This Row],[Required hrs]]="","",raw[[#This Row],[Total day hrs]]-SUMIF(raw[Date],raw[[#This Row],[Date]],raw[Required hrs])),"")</f>
        <v/>
      </c>
      <c r="L693" s="26" t="str">
        <f>IFERROR(IF(raw[[#This Row],[Date]]="","","W"&amp;WEEKNUM(raw[[#This Row],[Date]],1)),"")</f>
        <v/>
      </c>
      <c r="M693" s="29" t="str">
        <f>IFERROR(IF(raw[[#This Row],[Date]]="","",VLOOKUP(MONTH(raw[[#This Row],[Date]]),Sheet1!B:C,2,0)),"")</f>
        <v/>
      </c>
      <c r="N693" s="82">
        <f>IF(raw[[#This Row],[Date]]="",0,1)</f>
        <v>0</v>
      </c>
    </row>
    <row r="694" spans="1:14" x14ac:dyDescent="0.3">
      <c r="A694" s="18"/>
      <c r="B694" s="19"/>
      <c r="C694" s="19"/>
      <c r="D694" s="19"/>
      <c r="E694" s="19"/>
      <c r="F694" s="20"/>
      <c r="G694" s="20"/>
      <c r="H694" s="27" t="str">
        <f>IFERROR(IF(OR(raw[[#This Row],[Ending Time]]="",raw[[#This Row],[Starting Time]]=""),"",IF((raw[[#This Row],[Ending Time]]-raw[[#This Row],[Starting Time]])*24&lt;0,24+(((raw[[#This Row],[Ending Time]]-raw[[#This Row],[Starting Time]])*24)),(raw[[#This Row],[Ending Time]]-raw[[#This Row],[Starting Time]])*24)),"")</f>
        <v/>
      </c>
      <c r="I694" s="25" t="str">
        <f>IFERROR(IF(raw[[#This Row],[Date]]="","",TEXT(raw[[#This Row],[Date]],"dddd")),"")</f>
        <v/>
      </c>
      <c r="J694" s="27" t="str">
        <f>IFERROR(IF(raw[[#This Row],[Day]]="","",IF(OR(raw[[#This Row],[Day]]='Workload Calendar'!$E$4,raw[[#This Row],[Day]]='Workload Calendar'!$F$4),'Workload Calendar'!$H$4,'Workload Calendar'!$G$4)),"")</f>
        <v/>
      </c>
      <c r="K694" s="27" t="str">
        <f>IFERROR(IF(raw[[#This Row],[Required hrs]]="","",raw[[#This Row],[Total day hrs]]-SUMIF(raw[Date],raw[[#This Row],[Date]],raw[Required hrs])),"")</f>
        <v/>
      </c>
      <c r="L694" s="26" t="str">
        <f>IFERROR(IF(raw[[#This Row],[Date]]="","","W"&amp;WEEKNUM(raw[[#This Row],[Date]],1)),"")</f>
        <v/>
      </c>
      <c r="M694" s="29" t="str">
        <f>IFERROR(IF(raw[[#This Row],[Date]]="","",VLOOKUP(MONTH(raw[[#This Row],[Date]]),Sheet1!B:C,2,0)),"")</f>
        <v/>
      </c>
      <c r="N694" s="82">
        <f>IF(raw[[#This Row],[Date]]="",0,1)</f>
        <v>0</v>
      </c>
    </row>
    <row r="695" spans="1:14" x14ac:dyDescent="0.3">
      <c r="A695" s="18"/>
      <c r="B695" s="19"/>
      <c r="C695" s="19"/>
      <c r="D695" s="19"/>
      <c r="E695" s="19"/>
      <c r="F695" s="20"/>
      <c r="G695" s="20"/>
      <c r="H695" s="27" t="str">
        <f>IFERROR(IF(OR(raw[[#This Row],[Ending Time]]="",raw[[#This Row],[Starting Time]]=""),"",IF((raw[[#This Row],[Ending Time]]-raw[[#This Row],[Starting Time]])*24&lt;0,24+(((raw[[#This Row],[Ending Time]]-raw[[#This Row],[Starting Time]])*24)),(raw[[#This Row],[Ending Time]]-raw[[#This Row],[Starting Time]])*24)),"")</f>
        <v/>
      </c>
      <c r="I695" s="25" t="str">
        <f>IFERROR(IF(raw[[#This Row],[Date]]="","",TEXT(raw[[#This Row],[Date]],"dddd")),"")</f>
        <v/>
      </c>
      <c r="J695" s="27" t="str">
        <f>IFERROR(IF(raw[[#This Row],[Day]]="","",IF(OR(raw[[#This Row],[Day]]='Workload Calendar'!$E$4,raw[[#This Row],[Day]]='Workload Calendar'!$F$4),'Workload Calendar'!$H$4,'Workload Calendar'!$G$4)),"")</f>
        <v/>
      </c>
      <c r="K695" s="27" t="str">
        <f>IFERROR(IF(raw[[#This Row],[Required hrs]]="","",raw[[#This Row],[Total day hrs]]-SUMIF(raw[Date],raw[[#This Row],[Date]],raw[Required hrs])),"")</f>
        <v/>
      </c>
      <c r="L695" s="26" t="str">
        <f>IFERROR(IF(raw[[#This Row],[Date]]="","","W"&amp;WEEKNUM(raw[[#This Row],[Date]],1)),"")</f>
        <v/>
      </c>
      <c r="M695" s="29" t="str">
        <f>IFERROR(IF(raw[[#This Row],[Date]]="","",VLOOKUP(MONTH(raw[[#This Row],[Date]]),Sheet1!B:C,2,0)),"")</f>
        <v/>
      </c>
      <c r="N695" s="82">
        <f>IF(raw[[#This Row],[Date]]="",0,1)</f>
        <v>0</v>
      </c>
    </row>
    <row r="696" spans="1:14" x14ac:dyDescent="0.3">
      <c r="A696" s="18"/>
      <c r="B696" s="19"/>
      <c r="C696" s="19"/>
      <c r="D696" s="19"/>
      <c r="E696" s="19"/>
      <c r="F696" s="20"/>
      <c r="G696" s="20"/>
      <c r="H696" s="27" t="str">
        <f>IFERROR(IF(OR(raw[[#This Row],[Ending Time]]="",raw[[#This Row],[Starting Time]]=""),"",IF((raw[[#This Row],[Ending Time]]-raw[[#This Row],[Starting Time]])*24&lt;0,24+(((raw[[#This Row],[Ending Time]]-raw[[#This Row],[Starting Time]])*24)),(raw[[#This Row],[Ending Time]]-raw[[#This Row],[Starting Time]])*24)),"")</f>
        <v/>
      </c>
      <c r="I696" s="25" t="str">
        <f>IFERROR(IF(raw[[#This Row],[Date]]="","",TEXT(raw[[#This Row],[Date]],"dddd")),"")</f>
        <v/>
      </c>
      <c r="J696" s="27" t="str">
        <f>IFERROR(IF(raw[[#This Row],[Day]]="","",IF(OR(raw[[#This Row],[Day]]='Workload Calendar'!$E$4,raw[[#This Row],[Day]]='Workload Calendar'!$F$4),'Workload Calendar'!$H$4,'Workload Calendar'!$G$4)),"")</f>
        <v/>
      </c>
      <c r="K696" s="27" t="str">
        <f>IFERROR(IF(raw[[#This Row],[Required hrs]]="","",raw[[#This Row],[Total day hrs]]-SUMIF(raw[Date],raw[[#This Row],[Date]],raw[Required hrs])),"")</f>
        <v/>
      </c>
      <c r="L696" s="26" t="str">
        <f>IFERROR(IF(raw[[#This Row],[Date]]="","","W"&amp;WEEKNUM(raw[[#This Row],[Date]],1)),"")</f>
        <v/>
      </c>
      <c r="M696" s="29" t="str">
        <f>IFERROR(IF(raw[[#This Row],[Date]]="","",VLOOKUP(MONTH(raw[[#This Row],[Date]]),Sheet1!B:C,2,0)),"")</f>
        <v/>
      </c>
      <c r="N696" s="82">
        <f>IF(raw[[#This Row],[Date]]="",0,1)</f>
        <v>0</v>
      </c>
    </row>
    <row r="697" spans="1:14" x14ac:dyDescent="0.3">
      <c r="A697" s="18"/>
      <c r="B697" s="19"/>
      <c r="C697" s="19"/>
      <c r="D697" s="19"/>
      <c r="E697" s="19"/>
      <c r="F697" s="20"/>
      <c r="G697" s="20"/>
      <c r="H697" s="27" t="str">
        <f>IFERROR(IF(OR(raw[[#This Row],[Ending Time]]="",raw[[#This Row],[Starting Time]]=""),"",IF((raw[[#This Row],[Ending Time]]-raw[[#This Row],[Starting Time]])*24&lt;0,24+(((raw[[#This Row],[Ending Time]]-raw[[#This Row],[Starting Time]])*24)),(raw[[#This Row],[Ending Time]]-raw[[#This Row],[Starting Time]])*24)),"")</f>
        <v/>
      </c>
      <c r="I697" s="25" t="str">
        <f>IFERROR(IF(raw[[#This Row],[Date]]="","",TEXT(raw[[#This Row],[Date]],"dddd")),"")</f>
        <v/>
      </c>
      <c r="J697" s="27" t="str">
        <f>IFERROR(IF(raw[[#This Row],[Day]]="","",IF(OR(raw[[#This Row],[Day]]='Workload Calendar'!$E$4,raw[[#This Row],[Day]]='Workload Calendar'!$F$4),'Workload Calendar'!$H$4,'Workload Calendar'!$G$4)),"")</f>
        <v/>
      </c>
      <c r="K697" s="27" t="str">
        <f>IFERROR(IF(raw[[#This Row],[Required hrs]]="","",raw[[#This Row],[Total day hrs]]-SUMIF(raw[Date],raw[[#This Row],[Date]],raw[Required hrs])),"")</f>
        <v/>
      </c>
      <c r="L697" s="26" t="str">
        <f>IFERROR(IF(raw[[#This Row],[Date]]="","","W"&amp;WEEKNUM(raw[[#This Row],[Date]],1)),"")</f>
        <v/>
      </c>
      <c r="M697" s="29" t="str">
        <f>IFERROR(IF(raw[[#This Row],[Date]]="","",VLOOKUP(MONTH(raw[[#This Row],[Date]]),Sheet1!B:C,2,0)),"")</f>
        <v/>
      </c>
      <c r="N697" s="82">
        <f>IF(raw[[#This Row],[Date]]="",0,1)</f>
        <v>0</v>
      </c>
    </row>
    <row r="698" spans="1:14" x14ac:dyDescent="0.3">
      <c r="A698" s="18"/>
      <c r="B698" s="19"/>
      <c r="C698" s="19"/>
      <c r="D698" s="19"/>
      <c r="E698" s="19"/>
      <c r="F698" s="20"/>
      <c r="G698" s="20"/>
      <c r="H698" s="27" t="str">
        <f>IFERROR(IF(OR(raw[[#This Row],[Ending Time]]="",raw[[#This Row],[Starting Time]]=""),"",IF((raw[[#This Row],[Ending Time]]-raw[[#This Row],[Starting Time]])*24&lt;0,24+(((raw[[#This Row],[Ending Time]]-raw[[#This Row],[Starting Time]])*24)),(raw[[#This Row],[Ending Time]]-raw[[#This Row],[Starting Time]])*24)),"")</f>
        <v/>
      </c>
      <c r="I698" s="25" t="str">
        <f>IFERROR(IF(raw[[#This Row],[Date]]="","",TEXT(raw[[#This Row],[Date]],"dddd")),"")</f>
        <v/>
      </c>
      <c r="J698" s="27" t="str">
        <f>IFERROR(IF(raw[[#This Row],[Day]]="","",IF(OR(raw[[#This Row],[Day]]='Workload Calendar'!$E$4,raw[[#This Row],[Day]]='Workload Calendar'!$F$4),'Workload Calendar'!$H$4,'Workload Calendar'!$G$4)),"")</f>
        <v/>
      </c>
      <c r="K698" s="27" t="str">
        <f>IFERROR(IF(raw[[#This Row],[Required hrs]]="","",raw[[#This Row],[Total day hrs]]-SUMIF(raw[Date],raw[[#This Row],[Date]],raw[Required hrs])),"")</f>
        <v/>
      </c>
      <c r="L698" s="26" t="str">
        <f>IFERROR(IF(raw[[#This Row],[Date]]="","","W"&amp;WEEKNUM(raw[[#This Row],[Date]],1)),"")</f>
        <v/>
      </c>
      <c r="M698" s="29" t="str">
        <f>IFERROR(IF(raw[[#This Row],[Date]]="","",VLOOKUP(MONTH(raw[[#This Row],[Date]]),Sheet1!B:C,2,0)),"")</f>
        <v/>
      </c>
      <c r="N698" s="82">
        <f>IF(raw[[#This Row],[Date]]="",0,1)</f>
        <v>0</v>
      </c>
    </row>
    <row r="699" spans="1:14" x14ac:dyDescent="0.3">
      <c r="A699" s="18"/>
      <c r="B699" s="19"/>
      <c r="C699" s="19"/>
      <c r="D699" s="19"/>
      <c r="E699" s="19"/>
      <c r="F699" s="20"/>
      <c r="G699" s="20"/>
      <c r="H699" s="27" t="str">
        <f>IFERROR(IF(OR(raw[[#This Row],[Ending Time]]="",raw[[#This Row],[Starting Time]]=""),"",IF((raw[[#This Row],[Ending Time]]-raw[[#This Row],[Starting Time]])*24&lt;0,24+(((raw[[#This Row],[Ending Time]]-raw[[#This Row],[Starting Time]])*24)),(raw[[#This Row],[Ending Time]]-raw[[#This Row],[Starting Time]])*24)),"")</f>
        <v/>
      </c>
      <c r="I699" s="25" t="str">
        <f>IFERROR(IF(raw[[#This Row],[Date]]="","",TEXT(raw[[#This Row],[Date]],"dddd")),"")</f>
        <v/>
      </c>
      <c r="J699" s="27" t="str">
        <f>IFERROR(IF(raw[[#This Row],[Day]]="","",IF(OR(raw[[#This Row],[Day]]='Workload Calendar'!$E$4,raw[[#This Row],[Day]]='Workload Calendar'!$F$4),'Workload Calendar'!$H$4,'Workload Calendar'!$G$4)),"")</f>
        <v/>
      </c>
      <c r="K699" s="27" t="str">
        <f>IFERROR(IF(raw[[#This Row],[Required hrs]]="","",raw[[#This Row],[Total day hrs]]-SUMIF(raw[Date],raw[[#This Row],[Date]],raw[Required hrs])),"")</f>
        <v/>
      </c>
      <c r="L699" s="26" t="str">
        <f>IFERROR(IF(raw[[#This Row],[Date]]="","","W"&amp;WEEKNUM(raw[[#This Row],[Date]],1)),"")</f>
        <v/>
      </c>
      <c r="M699" s="29" t="str">
        <f>IFERROR(IF(raw[[#This Row],[Date]]="","",VLOOKUP(MONTH(raw[[#This Row],[Date]]),Sheet1!B:C,2,0)),"")</f>
        <v/>
      </c>
      <c r="N699" s="82">
        <f>IF(raw[[#This Row],[Date]]="",0,1)</f>
        <v>0</v>
      </c>
    </row>
    <row r="700" spans="1:14" x14ac:dyDescent="0.3">
      <c r="A700" s="18"/>
      <c r="B700" s="19"/>
      <c r="C700" s="19"/>
      <c r="D700" s="19"/>
      <c r="E700" s="19"/>
      <c r="F700" s="20"/>
      <c r="G700" s="20"/>
      <c r="H700" s="27" t="str">
        <f>IFERROR(IF(OR(raw[[#This Row],[Ending Time]]="",raw[[#This Row],[Starting Time]]=""),"",IF((raw[[#This Row],[Ending Time]]-raw[[#This Row],[Starting Time]])*24&lt;0,24+(((raw[[#This Row],[Ending Time]]-raw[[#This Row],[Starting Time]])*24)),(raw[[#This Row],[Ending Time]]-raw[[#This Row],[Starting Time]])*24)),"")</f>
        <v/>
      </c>
      <c r="I700" s="25" t="str">
        <f>IFERROR(IF(raw[[#This Row],[Date]]="","",TEXT(raw[[#This Row],[Date]],"dddd")),"")</f>
        <v/>
      </c>
      <c r="J700" s="27" t="str">
        <f>IFERROR(IF(raw[[#This Row],[Day]]="","",IF(OR(raw[[#This Row],[Day]]='Workload Calendar'!$E$4,raw[[#This Row],[Day]]='Workload Calendar'!$F$4),'Workload Calendar'!$H$4,'Workload Calendar'!$G$4)),"")</f>
        <v/>
      </c>
      <c r="K700" s="27" t="str">
        <f>IFERROR(IF(raw[[#This Row],[Required hrs]]="","",raw[[#This Row],[Total day hrs]]-SUMIF(raw[Date],raw[[#This Row],[Date]],raw[Required hrs])),"")</f>
        <v/>
      </c>
      <c r="L700" s="26" t="str">
        <f>IFERROR(IF(raw[[#This Row],[Date]]="","","W"&amp;WEEKNUM(raw[[#This Row],[Date]],1)),"")</f>
        <v/>
      </c>
      <c r="M700" s="29" t="str">
        <f>IFERROR(IF(raw[[#This Row],[Date]]="","",VLOOKUP(MONTH(raw[[#This Row],[Date]]),Sheet1!B:C,2,0)),"")</f>
        <v/>
      </c>
      <c r="N700" s="82">
        <f>IF(raw[[#This Row],[Date]]="",0,1)</f>
        <v>0</v>
      </c>
    </row>
    <row r="701" spans="1:14" x14ac:dyDescent="0.3">
      <c r="A701" s="18"/>
      <c r="B701" s="19"/>
      <c r="C701" s="19"/>
      <c r="D701" s="19"/>
      <c r="E701" s="19"/>
      <c r="F701" s="20"/>
      <c r="G701" s="20"/>
      <c r="H701" s="27" t="str">
        <f>IFERROR(IF(OR(raw[[#This Row],[Ending Time]]="",raw[[#This Row],[Starting Time]]=""),"",IF((raw[[#This Row],[Ending Time]]-raw[[#This Row],[Starting Time]])*24&lt;0,24+(((raw[[#This Row],[Ending Time]]-raw[[#This Row],[Starting Time]])*24)),(raw[[#This Row],[Ending Time]]-raw[[#This Row],[Starting Time]])*24)),"")</f>
        <v/>
      </c>
      <c r="I701" s="25" t="str">
        <f>IFERROR(IF(raw[[#This Row],[Date]]="","",TEXT(raw[[#This Row],[Date]],"dddd")),"")</f>
        <v/>
      </c>
      <c r="J701" s="27" t="str">
        <f>IFERROR(IF(raw[[#This Row],[Day]]="","",IF(OR(raw[[#This Row],[Day]]='Workload Calendar'!$E$4,raw[[#This Row],[Day]]='Workload Calendar'!$F$4),'Workload Calendar'!$H$4,'Workload Calendar'!$G$4)),"")</f>
        <v/>
      </c>
      <c r="K701" s="27" t="str">
        <f>IFERROR(IF(raw[[#This Row],[Required hrs]]="","",raw[[#This Row],[Total day hrs]]-SUMIF(raw[Date],raw[[#This Row],[Date]],raw[Required hrs])),"")</f>
        <v/>
      </c>
      <c r="L701" s="26" t="str">
        <f>IFERROR(IF(raw[[#This Row],[Date]]="","","W"&amp;WEEKNUM(raw[[#This Row],[Date]],1)),"")</f>
        <v/>
      </c>
      <c r="M701" s="29" t="str">
        <f>IFERROR(IF(raw[[#This Row],[Date]]="","",VLOOKUP(MONTH(raw[[#This Row],[Date]]),Sheet1!B:C,2,0)),"")</f>
        <v/>
      </c>
      <c r="N701" s="82">
        <f>IF(raw[[#This Row],[Date]]="",0,1)</f>
        <v>0</v>
      </c>
    </row>
    <row r="702" spans="1:14" x14ac:dyDescent="0.3">
      <c r="A702" s="18"/>
      <c r="B702" s="19"/>
      <c r="C702" s="19"/>
      <c r="D702" s="19"/>
      <c r="E702" s="19"/>
      <c r="F702" s="20"/>
      <c r="G702" s="20"/>
      <c r="H702" s="27" t="str">
        <f>IFERROR(IF(OR(raw[[#This Row],[Ending Time]]="",raw[[#This Row],[Starting Time]]=""),"",IF((raw[[#This Row],[Ending Time]]-raw[[#This Row],[Starting Time]])*24&lt;0,24+(((raw[[#This Row],[Ending Time]]-raw[[#This Row],[Starting Time]])*24)),(raw[[#This Row],[Ending Time]]-raw[[#This Row],[Starting Time]])*24)),"")</f>
        <v/>
      </c>
      <c r="I702" s="25" t="str">
        <f>IFERROR(IF(raw[[#This Row],[Date]]="","",TEXT(raw[[#This Row],[Date]],"dddd")),"")</f>
        <v/>
      </c>
      <c r="J702" s="27" t="str">
        <f>IFERROR(IF(raw[[#This Row],[Day]]="","",IF(OR(raw[[#This Row],[Day]]='Workload Calendar'!$E$4,raw[[#This Row],[Day]]='Workload Calendar'!$F$4),'Workload Calendar'!$H$4,'Workload Calendar'!$G$4)),"")</f>
        <v/>
      </c>
      <c r="K702" s="27" t="str">
        <f>IFERROR(IF(raw[[#This Row],[Required hrs]]="","",raw[[#This Row],[Total day hrs]]-SUMIF(raw[Date],raw[[#This Row],[Date]],raw[Required hrs])),"")</f>
        <v/>
      </c>
      <c r="L702" s="26" t="str">
        <f>IFERROR(IF(raw[[#This Row],[Date]]="","","W"&amp;WEEKNUM(raw[[#This Row],[Date]],1)),"")</f>
        <v/>
      </c>
      <c r="M702" s="29" t="str">
        <f>IFERROR(IF(raw[[#This Row],[Date]]="","",VLOOKUP(MONTH(raw[[#This Row],[Date]]),Sheet1!B:C,2,0)),"")</f>
        <v/>
      </c>
      <c r="N702" s="82">
        <f>IF(raw[[#This Row],[Date]]="",0,1)</f>
        <v>0</v>
      </c>
    </row>
    <row r="703" spans="1:14" x14ac:dyDescent="0.3">
      <c r="A703" s="18"/>
      <c r="B703" s="19"/>
      <c r="C703" s="19"/>
      <c r="D703" s="19"/>
      <c r="E703" s="19"/>
      <c r="F703" s="20"/>
      <c r="G703" s="20"/>
      <c r="H703" s="27" t="str">
        <f>IFERROR(IF(OR(raw[[#This Row],[Ending Time]]="",raw[[#This Row],[Starting Time]]=""),"",IF((raw[[#This Row],[Ending Time]]-raw[[#This Row],[Starting Time]])*24&lt;0,24+(((raw[[#This Row],[Ending Time]]-raw[[#This Row],[Starting Time]])*24)),(raw[[#This Row],[Ending Time]]-raw[[#This Row],[Starting Time]])*24)),"")</f>
        <v/>
      </c>
      <c r="I703" s="25" t="str">
        <f>IFERROR(IF(raw[[#This Row],[Date]]="","",TEXT(raw[[#This Row],[Date]],"dddd")),"")</f>
        <v/>
      </c>
      <c r="J703" s="27" t="str">
        <f>IFERROR(IF(raw[[#This Row],[Day]]="","",IF(OR(raw[[#This Row],[Day]]='Workload Calendar'!$E$4,raw[[#This Row],[Day]]='Workload Calendar'!$F$4),'Workload Calendar'!$H$4,'Workload Calendar'!$G$4)),"")</f>
        <v/>
      </c>
      <c r="K703" s="27" t="str">
        <f>IFERROR(IF(raw[[#This Row],[Required hrs]]="","",raw[[#This Row],[Total day hrs]]-SUMIF(raw[Date],raw[[#This Row],[Date]],raw[Required hrs])),"")</f>
        <v/>
      </c>
      <c r="L703" s="26" t="str">
        <f>IFERROR(IF(raw[[#This Row],[Date]]="","","W"&amp;WEEKNUM(raw[[#This Row],[Date]],1)),"")</f>
        <v/>
      </c>
      <c r="M703" s="29" t="str">
        <f>IFERROR(IF(raw[[#This Row],[Date]]="","",VLOOKUP(MONTH(raw[[#This Row],[Date]]),Sheet1!B:C,2,0)),"")</f>
        <v/>
      </c>
      <c r="N703" s="82">
        <f>IF(raw[[#This Row],[Date]]="",0,1)</f>
        <v>0</v>
      </c>
    </row>
    <row r="704" spans="1:14" x14ac:dyDescent="0.3">
      <c r="A704" s="18"/>
      <c r="B704" s="19"/>
      <c r="C704" s="19"/>
      <c r="D704" s="19"/>
      <c r="E704" s="19"/>
      <c r="F704" s="20"/>
      <c r="G704" s="20"/>
      <c r="H704" s="27" t="str">
        <f>IFERROR(IF(OR(raw[[#This Row],[Ending Time]]="",raw[[#This Row],[Starting Time]]=""),"",IF((raw[[#This Row],[Ending Time]]-raw[[#This Row],[Starting Time]])*24&lt;0,24+(((raw[[#This Row],[Ending Time]]-raw[[#This Row],[Starting Time]])*24)),(raw[[#This Row],[Ending Time]]-raw[[#This Row],[Starting Time]])*24)),"")</f>
        <v/>
      </c>
      <c r="I704" s="25" t="str">
        <f>IFERROR(IF(raw[[#This Row],[Date]]="","",TEXT(raw[[#This Row],[Date]],"dddd")),"")</f>
        <v/>
      </c>
      <c r="J704" s="27" t="str">
        <f>IFERROR(IF(raw[[#This Row],[Day]]="","",IF(OR(raw[[#This Row],[Day]]='Workload Calendar'!$E$4,raw[[#This Row],[Day]]='Workload Calendar'!$F$4),'Workload Calendar'!$H$4,'Workload Calendar'!$G$4)),"")</f>
        <v/>
      </c>
      <c r="K704" s="27" t="str">
        <f>IFERROR(IF(raw[[#This Row],[Required hrs]]="","",raw[[#This Row],[Total day hrs]]-SUMIF(raw[Date],raw[[#This Row],[Date]],raw[Required hrs])),"")</f>
        <v/>
      </c>
      <c r="L704" s="26" t="str">
        <f>IFERROR(IF(raw[[#This Row],[Date]]="","","W"&amp;WEEKNUM(raw[[#This Row],[Date]],1)),"")</f>
        <v/>
      </c>
      <c r="M704" s="29" t="str">
        <f>IFERROR(IF(raw[[#This Row],[Date]]="","",VLOOKUP(MONTH(raw[[#This Row],[Date]]),Sheet1!B:C,2,0)),"")</f>
        <v/>
      </c>
      <c r="N704" s="82">
        <f>IF(raw[[#This Row],[Date]]="",0,1)</f>
        <v>0</v>
      </c>
    </row>
    <row r="705" spans="1:14" x14ac:dyDescent="0.3">
      <c r="A705" s="18"/>
      <c r="B705" s="19"/>
      <c r="C705" s="19"/>
      <c r="D705" s="19"/>
      <c r="E705" s="19"/>
      <c r="F705" s="20"/>
      <c r="G705" s="20"/>
      <c r="H705" s="27" t="str">
        <f>IFERROR(IF(OR(raw[[#This Row],[Ending Time]]="",raw[[#This Row],[Starting Time]]=""),"",IF((raw[[#This Row],[Ending Time]]-raw[[#This Row],[Starting Time]])*24&lt;0,24+(((raw[[#This Row],[Ending Time]]-raw[[#This Row],[Starting Time]])*24)),(raw[[#This Row],[Ending Time]]-raw[[#This Row],[Starting Time]])*24)),"")</f>
        <v/>
      </c>
      <c r="I705" s="25" t="str">
        <f>IFERROR(IF(raw[[#This Row],[Date]]="","",TEXT(raw[[#This Row],[Date]],"dddd")),"")</f>
        <v/>
      </c>
      <c r="J705" s="27" t="str">
        <f>IFERROR(IF(raw[[#This Row],[Day]]="","",IF(OR(raw[[#This Row],[Day]]='Workload Calendar'!$E$4,raw[[#This Row],[Day]]='Workload Calendar'!$F$4),'Workload Calendar'!$H$4,'Workload Calendar'!$G$4)),"")</f>
        <v/>
      </c>
      <c r="K705" s="27" t="str">
        <f>IFERROR(IF(raw[[#This Row],[Required hrs]]="","",raw[[#This Row],[Total day hrs]]-SUMIF(raw[Date],raw[[#This Row],[Date]],raw[Required hrs])),"")</f>
        <v/>
      </c>
      <c r="L705" s="26" t="str">
        <f>IFERROR(IF(raw[[#This Row],[Date]]="","","W"&amp;WEEKNUM(raw[[#This Row],[Date]],1)),"")</f>
        <v/>
      </c>
      <c r="M705" s="29" t="str">
        <f>IFERROR(IF(raw[[#This Row],[Date]]="","",VLOOKUP(MONTH(raw[[#This Row],[Date]]),Sheet1!B:C,2,0)),"")</f>
        <v/>
      </c>
      <c r="N705" s="82">
        <f>IF(raw[[#This Row],[Date]]="",0,1)</f>
        <v>0</v>
      </c>
    </row>
    <row r="706" spans="1:14" x14ac:dyDescent="0.3">
      <c r="A706" s="18"/>
      <c r="B706" s="19"/>
      <c r="C706" s="19"/>
      <c r="D706" s="19"/>
      <c r="E706" s="19"/>
      <c r="F706" s="20"/>
      <c r="G706" s="20"/>
      <c r="H706" s="27" t="str">
        <f>IFERROR(IF(OR(raw[[#This Row],[Ending Time]]="",raw[[#This Row],[Starting Time]]=""),"",IF((raw[[#This Row],[Ending Time]]-raw[[#This Row],[Starting Time]])*24&lt;0,24+(((raw[[#This Row],[Ending Time]]-raw[[#This Row],[Starting Time]])*24)),(raw[[#This Row],[Ending Time]]-raw[[#This Row],[Starting Time]])*24)),"")</f>
        <v/>
      </c>
      <c r="I706" s="25" t="str">
        <f>IFERROR(IF(raw[[#This Row],[Date]]="","",TEXT(raw[[#This Row],[Date]],"dddd")),"")</f>
        <v/>
      </c>
      <c r="J706" s="27" t="str">
        <f>IFERROR(IF(raw[[#This Row],[Day]]="","",IF(OR(raw[[#This Row],[Day]]='Workload Calendar'!$E$4,raw[[#This Row],[Day]]='Workload Calendar'!$F$4),'Workload Calendar'!$H$4,'Workload Calendar'!$G$4)),"")</f>
        <v/>
      </c>
      <c r="K706" s="27" t="str">
        <f>IFERROR(IF(raw[[#This Row],[Required hrs]]="","",raw[[#This Row],[Total day hrs]]-SUMIF(raw[Date],raw[[#This Row],[Date]],raw[Required hrs])),"")</f>
        <v/>
      </c>
      <c r="L706" s="26" t="str">
        <f>IFERROR(IF(raw[[#This Row],[Date]]="","","W"&amp;WEEKNUM(raw[[#This Row],[Date]],1)),"")</f>
        <v/>
      </c>
      <c r="M706" s="29" t="str">
        <f>IFERROR(IF(raw[[#This Row],[Date]]="","",VLOOKUP(MONTH(raw[[#This Row],[Date]]),Sheet1!B:C,2,0)),"")</f>
        <v/>
      </c>
      <c r="N706" s="82">
        <f>IF(raw[[#This Row],[Date]]="",0,1)</f>
        <v>0</v>
      </c>
    </row>
    <row r="707" spans="1:14" x14ac:dyDescent="0.3">
      <c r="A707" s="18"/>
      <c r="B707" s="19"/>
      <c r="C707" s="19"/>
      <c r="D707" s="19"/>
      <c r="E707" s="19"/>
      <c r="F707" s="20"/>
      <c r="G707" s="20"/>
      <c r="H707" s="27" t="str">
        <f>IFERROR(IF(OR(raw[[#This Row],[Ending Time]]="",raw[[#This Row],[Starting Time]]=""),"",IF((raw[[#This Row],[Ending Time]]-raw[[#This Row],[Starting Time]])*24&lt;0,24+(((raw[[#This Row],[Ending Time]]-raw[[#This Row],[Starting Time]])*24)),(raw[[#This Row],[Ending Time]]-raw[[#This Row],[Starting Time]])*24)),"")</f>
        <v/>
      </c>
      <c r="I707" s="25" t="str">
        <f>IFERROR(IF(raw[[#This Row],[Date]]="","",TEXT(raw[[#This Row],[Date]],"dddd")),"")</f>
        <v/>
      </c>
      <c r="J707" s="27" t="str">
        <f>IFERROR(IF(raw[[#This Row],[Day]]="","",IF(OR(raw[[#This Row],[Day]]='Workload Calendar'!$E$4,raw[[#This Row],[Day]]='Workload Calendar'!$F$4),'Workload Calendar'!$H$4,'Workload Calendar'!$G$4)),"")</f>
        <v/>
      </c>
      <c r="K707" s="27" t="str">
        <f>IFERROR(IF(raw[[#This Row],[Required hrs]]="","",raw[[#This Row],[Total day hrs]]-SUMIF(raw[Date],raw[[#This Row],[Date]],raw[Required hrs])),"")</f>
        <v/>
      </c>
      <c r="L707" s="26" t="str">
        <f>IFERROR(IF(raw[[#This Row],[Date]]="","","W"&amp;WEEKNUM(raw[[#This Row],[Date]],1)),"")</f>
        <v/>
      </c>
      <c r="M707" s="29" t="str">
        <f>IFERROR(IF(raw[[#This Row],[Date]]="","",VLOOKUP(MONTH(raw[[#This Row],[Date]]),Sheet1!B:C,2,0)),"")</f>
        <v/>
      </c>
      <c r="N707" s="82">
        <f>IF(raw[[#This Row],[Date]]="",0,1)</f>
        <v>0</v>
      </c>
    </row>
    <row r="708" spans="1:14" x14ac:dyDescent="0.3">
      <c r="A708" s="18"/>
      <c r="B708" s="19"/>
      <c r="C708" s="19"/>
      <c r="D708" s="19"/>
      <c r="E708" s="19"/>
      <c r="F708" s="20"/>
      <c r="G708" s="20"/>
      <c r="H708" s="27" t="str">
        <f>IFERROR(IF(OR(raw[[#This Row],[Ending Time]]="",raw[[#This Row],[Starting Time]]=""),"",IF((raw[[#This Row],[Ending Time]]-raw[[#This Row],[Starting Time]])*24&lt;0,24+(((raw[[#This Row],[Ending Time]]-raw[[#This Row],[Starting Time]])*24)),(raw[[#This Row],[Ending Time]]-raw[[#This Row],[Starting Time]])*24)),"")</f>
        <v/>
      </c>
      <c r="I708" s="25" t="str">
        <f>IFERROR(IF(raw[[#This Row],[Date]]="","",TEXT(raw[[#This Row],[Date]],"dddd")),"")</f>
        <v/>
      </c>
      <c r="J708" s="27" t="str">
        <f>IFERROR(IF(raw[[#This Row],[Day]]="","",IF(OR(raw[[#This Row],[Day]]='Workload Calendar'!$E$4,raw[[#This Row],[Day]]='Workload Calendar'!$F$4),'Workload Calendar'!$H$4,'Workload Calendar'!$G$4)),"")</f>
        <v/>
      </c>
      <c r="K708" s="27" t="str">
        <f>IFERROR(IF(raw[[#This Row],[Required hrs]]="","",raw[[#This Row],[Total day hrs]]-SUMIF(raw[Date],raw[[#This Row],[Date]],raw[Required hrs])),"")</f>
        <v/>
      </c>
      <c r="L708" s="26" t="str">
        <f>IFERROR(IF(raw[[#This Row],[Date]]="","","W"&amp;WEEKNUM(raw[[#This Row],[Date]],1)),"")</f>
        <v/>
      </c>
      <c r="M708" s="29" t="str">
        <f>IFERROR(IF(raw[[#This Row],[Date]]="","",VLOOKUP(MONTH(raw[[#This Row],[Date]]),Sheet1!B:C,2,0)),"")</f>
        <v/>
      </c>
      <c r="N708" s="82">
        <f>IF(raw[[#This Row],[Date]]="",0,1)</f>
        <v>0</v>
      </c>
    </row>
    <row r="709" spans="1:14" x14ac:dyDescent="0.3">
      <c r="A709" s="18"/>
      <c r="B709" s="19"/>
      <c r="C709" s="19"/>
      <c r="D709" s="19"/>
      <c r="E709" s="19"/>
      <c r="F709" s="20"/>
      <c r="G709" s="20"/>
      <c r="H709" s="27" t="str">
        <f>IFERROR(IF(OR(raw[[#This Row],[Ending Time]]="",raw[[#This Row],[Starting Time]]=""),"",IF((raw[[#This Row],[Ending Time]]-raw[[#This Row],[Starting Time]])*24&lt;0,24+(((raw[[#This Row],[Ending Time]]-raw[[#This Row],[Starting Time]])*24)),(raw[[#This Row],[Ending Time]]-raw[[#This Row],[Starting Time]])*24)),"")</f>
        <v/>
      </c>
      <c r="I709" s="25" t="str">
        <f>IFERROR(IF(raw[[#This Row],[Date]]="","",TEXT(raw[[#This Row],[Date]],"dddd")),"")</f>
        <v/>
      </c>
      <c r="J709" s="27" t="str">
        <f>IFERROR(IF(raw[[#This Row],[Day]]="","",IF(OR(raw[[#This Row],[Day]]='Workload Calendar'!$E$4,raw[[#This Row],[Day]]='Workload Calendar'!$F$4),'Workload Calendar'!$H$4,'Workload Calendar'!$G$4)),"")</f>
        <v/>
      </c>
      <c r="K709" s="27" t="str">
        <f>IFERROR(IF(raw[[#This Row],[Required hrs]]="","",raw[[#This Row],[Total day hrs]]-SUMIF(raw[Date],raw[[#This Row],[Date]],raw[Required hrs])),"")</f>
        <v/>
      </c>
      <c r="L709" s="26" t="str">
        <f>IFERROR(IF(raw[[#This Row],[Date]]="","","W"&amp;WEEKNUM(raw[[#This Row],[Date]],1)),"")</f>
        <v/>
      </c>
      <c r="M709" s="29" t="str">
        <f>IFERROR(IF(raw[[#This Row],[Date]]="","",VLOOKUP(MONTH(raw[[#This Row],[Date]]),Sheet1!B:C,2,0)),"")</f>
        <v/>
      </c>
      <c r="N709" s="82">
        <f>IF(raw[[#This Row],[Date]]="",0,1)</f>
        <v>0</v>
      </c>
    </row>
    <row r="710" spans="1:14" x14ac:dyDescent="0.3">
      <c r="A710" s="18"/>
      <c r="B710" s="19"/>
      <c r="C710" s="19"/>
      <c r="D710" s="19"/>
      <c r="E710" s="19"/>
      <c r="F710" s="20"/>
      <c r="G710" s="20"/>
      <c r="H710" s="27" t="str">
        <f>IFERROR(IF(OR(raw[[#This Row],[Ending Time]]="",raw[[#This Row],[Starting Time]]=""),"",IF((raw[[#This Row],[Ending Time]]-raw[[#This Row],[Starting Time]])*24&lt;0,24+(((raw[[#This Row],[Ending Time]]-raw[[#This Row],[Starting Time]])*24)),(raw[[#This Row],[Ending Time]]-raw[[#This Row],[Starting Time]])*24)),"")</f>
        <v/>
      </c>
      <c r="I710" s="25" t="str">
        <f>IFERROR(IF(raw[[#This Row],[Date]]="","",TEXT(raw[[#This Row],[Date]],"dddd")),"")</f>
        <v/>
      </c>
      <c r="J710" s="27" t="str">
        <f>IFERROR(IF(raw[[#This Row],[Day]]="","",IF(OR(raw[[#This Row],[Day]]='Workload Calendar'!$E$4,raw[[#This Row],[Day]]='Workload Calendar'!$F$4),'Workload Calendar'!$H$4,'Workload Calendar'!$G$4)),"")</f>
        <v/>
      </c>
      <c r="K710" s="27" t="str">
        <f>IFERROR(IF(raw[[#This Row],[Required hrs]]="","",raw[[#This Row],[Total day hrs]]-SUMIF(raw[Date],raw[[#This Row],[Date]],raw[Required hrs])),"")</f>
        <v/>
      </c>
      <c r="L710" s="26" t="str">
        <f>IFERROR(IF(raw[[#This Row],[Date]]="","","W"&amp;WEEKNUM(raw[[#This Row],[Date]],1)),"")</f>
        <v/>
      </c>
      <c r="M710" s="29" t="str">
        <f>IFERROR(IF(raw[[#This Row],[Date]]="","",VLOOKUP(MONTH(raw[[#This Row],[Date]]),Sheet1!B:C,2,0)),"")</f>
        <v/>
      </c>
      <c r="N710" s="82">
        <f>IF(raw[[#This Row],[Date]]="",0,1)</f>
        <v>0</v>
      </c>
    </row>
    <row r="711" spans="1:14" x14ac:dyDescent="0.3">
      <c r="A711" s="18"/>
      <c r="B711" s="19"/>
      <c r="C711" s="19"/>
      <c r="D711" s="19"/>
      <c r="E711" s="19"/>
      <c r="F711" s="20"/>
      <c r="G711" s="20"/>
      <c r="H711" s="27" t="str">
        <f>IFERROR(IF(OR(raw[[#This Row],[Ending Time]]="",raw[[#This Row],[Starting Time]]=""),"",IF((raw[[#This Row],[Ending Time]]-raw[[#This Row],[Starting Time]])*24&lt;0,24+(((raw[[#This Row],[Ending Time]]-raw[[#This Row],[Starting Time]])*24)),(raw[[#This Row],[Ending Time]]-raw[[#This Row],[Starting Time]])*24)),"")</f>
        <v/>
      </c>
      <c r="I711" s="25" t="str">
        <f>IFERROR(IF(raw[[#This Row],[Date]]="","",TEXT(raw[[#This Row],[Date]],"dddd")),"")</f>
        <v/>
      </c>
      <c r="J711" s="27" t="str">
        <f>IFERROR(IF(raw[[#This Row],[Day]]="","",IF(OR(raw[[#This Row],[Day]]='Workload Calendar'!$E$4,raw[[#This Row],[Day]]='Workload Calendar'!$F$4),'Workload Calendar'!$H$4,'Workload Calendar'!$G$4)),"")</f>
        <v/>
      </c>
      <c r="K711" s="27" t="str">
        <f>IFERROR(IF(raw[[#This Row],[Required hrs]]="","",raw[[#This Row],[Total day hrs]]-SUMIF(raw[Date],raw[[#This Row],[Date]],raw[Required hrs])),"")</f>
        <v/>
      </c>
      <c r="L711" s="26" t="str">
        <f>IFERROR(IF(raw[[#This Row],[Date]]="","","W"&amp;WEEKNUM(raw[[#This Row],[Date]],1)),"")</f>
        <v/>
      </c>
      <c r="M711" s="29" t="str">
        <f>IFERROR(IF(raw[[#This Row],[Date]]="","",VLOOKUP(MONTH(raw[[#This Row],[Date]]),Sheet1!B:C,2,0)),"")</f>
        <v/>
      </c>
      <c r="N711" s="82">
        <f>IF(raw[[#This Row],[Date]]="",0,1)</f>
        <v>0</v>
      </c>
    </row>
    <row r="712" spans="1:14" x14ac:dyDescent="0.3">
      <c r="A712" s="18"/>
      <c r="B712" s="19"/>
      <c r="C712" s="19"/>
      <c r="D712" s="19"/>
      <c r="E712" s="19"/>
      <c r="F712" s="20"/>
      <c r="G712" s="20"/>
      <c r="H712" s="27" t="str">
        <f>IFERROR(IF(OR(raw[[#This Row],[Ending Time]]="",raw[[#This Row],[Starting Time]]=""),"",IF((raw[[#This Row],[Ending Time]]-raw[[#This Row],[Starting Time]])*24&lt;0,24+(((raw[[#This Row],[Ending Time]]-raw[[#This Row],[Starting Time]])*24)),(raw[[#This Row],[Ending Time]]-raw[[#This Row],[Starting Time]])*24)),"")</f>
        <v/>
      </c>
      <c r="I712" s="25" t="str">
        <f>IFERROR(IF(raw[[#This Row],[Date]]="","",TEXT(raw[[#This Row],[Date]],"dddd")),"")</f>
        <v/>
      </c>
      <c r="J712" s="27" t="str">
        <f>IFERROR(IF(raw[[#This Row],[Day]]="","",IF(OR(raw[[#This Row],[Day]]='Workload Calendar'!$E$4,raw[[#This Row],[Day]]='Workload Calendar'!$F$4),'Workload Calendar'!$H$4,'Workload Calendar'!$G$4)),"")</f>
        <v/>
      </c>
      <c r="K712" s="27" t="str">
        <f>IFERROR(IF(raw[[#This Row],[Required hrs]]="","",raw[[#This Row],[Total day hrs]]-SUMIF(raw[Date],raw[[#This Row],[Date]],raw[Required hrs])),"")</f>
        <v/>
      </c>
      <c r="L712" s="26" t="str">
        <f>IFERROR(IF(raw[[#This Row],[Date]]="","","W"&amp;WEEKNUM(raw[[#This Row],[Date]],1)),"")</f>
        <v/>
      </c>
      <c r="M712" s="29" t="str">
        <f>IFERROR(IF(raw[[#This Row],[Date]]="","",VLOOKUP(MONTH(raw[[#This Row],[Date]]),Sheet1!B:C,2,0)),"")</f>
        <v/>
      </c>
      <c r="N712" s="82">
        <f>IF(raw[[#This Row],[Date]]="",0,1)</f>
        <v>0</v>
      </c>
    </row>
    <row r="713" spans="1:14" x14ac:dyDescent="0.3">
      <c r="A713" s="18"/>
      <c r="B713" s="19"/>
      <c r="C713" s="19"/>
      <c r="D713" s="19"/>
      <c r="E713" s="19"/>
      <c r="F713" s="20"/>
      <c r="G713" s="20"/>
      <c r="H713" s="27" t="str">
        <f>IFERROR(IF(OR(raw[[#This Row],[Ending Time]]="",raw[[#This Row],[Starting Time]]=""),"",IF((raw[[#This Row],[Ending Time]]-raw[[#This Row],[Starting Time]])*24&lt;0,24+(((raw[[#This Row],[Ending Time]]-raw[[#This Row],[Starting Time]])*24)),(raw[[#This Row],[Ending Time]]-raw[[#This Row],[Starting Time]])*24)),"")</f>
        <v/>
      </c>
      <c r="I713" s="25" t="str">
        <f>IFERROR(IF(raw[[#This Row],[Date]]="","",TEXT(raw[[#This Row],[Date]],"dddd")),"")</f>
        <v/>
      </c>
      <c r="J713" s="27" t="str">
        <f>IFERROR(IF(raw[[#This Row],[Day]]="","",IF(OR(raw[[#This Row],[Day]]='Workload Calendar'!$E$4,raw[[#This Row],[Day]]='Workload Calendar'!$F$4),'Workload Calendar'!$H$4,'Workload Calendar'!$G$4)),"")</f>
        <v/>
      </c>
      <c r="K713" s="27" t="str">
        <f>IFERROR(IF(raw[[#This Row],[Required hrs]]="","",raw[[#This Row],[Total day hrs]]-SUMIF(raw[Date],raw[[#This Row],[Date]],raw[Required hrs])),"")</f>
        <v/>
      </c>
      <c r="L713" s="26" t="str">
        <f>IFERROR(IF(raw[[#This Row],[Date]]="","","W"&amp;WEEKNUM(raw[[#This Row],[Date]],1)),"")</f>
        <v/>
      </c>
      <c r="M713" s="29" t="str">
        <f>IFERROR(IF(raw[[#This Row],[Date]]="","",VLOOKUP(MONTH(raw[[#This Row],[Date]]),Sheet1!B:C,2,0)),"")</f>
        <v/>
      </c>
      <c r="N713" s="82">
        <f>IF(raw[[#This Row],[Date]]="",0,1)</f>
        <v>0</v>
      </c>
    </row>
    <row r="714" spans="1:14" x14ac:dyDescent="0.3">
      <c r="A714" s="18"/>
      <c r="B714" s="19"/>
      <c r="C714" s="19"/>
      <c r="D714" s="19"/>
      <c r="E714" s="19"/>
      <c r="F714" s="20"/>
      <c r="G714" s="20"/>
      <c r="H714" s="27" t="str">
        <f>IFERROR(IF(OR(raw[[#This Row],[Ending Time]]="",raw[[#This Row],[Starting Time]]=""),"",IF((raw[[#This Row],[Ending Time]]-raw[[#This Row],[Starting Time]])*24&lt;0,24+(((raw[[#This Row],[Ending Time]]-raw[[#This Row],[Starting Time]])*24)),(raw[[#This Row],[Ending Time]]-raw[[#This Row],[Starting Time]])*24)),"")</f>
        <v/>
      </c>
      <c r="I714" s="25" t="str">
        <f>IFERROR(IF(raw[[#This Row],[Date]]="","",TEXT(raw[[#This Row],[Date]],"dddd")),"")</f>
        <v/>
      </c>
      <c r="J714" s="27" t="str">
        <f>IFERROR(IF(raw[[#This Row],[Day]]="","",IF(OR(raw[[#This Row],[Day]]='Workload Calendar'!$E$4,raw[[#This Row],[Day]]='Workload Calendar'!$F$4),'Workload Calendar'!$H$4,'Workload Calendar'!$G$4)),"")</f>
        <v/>
      </c>
      <c r="K714" s="27" t="str">
        <f>IFERROR(IF(raw[[#This Row],[Required hrs]]="","",raw[[#This Row],[Total day hrs]]-SUMIF(raw[Date],raw[[#This Row],[Date]],raw[Required hrs])),"")</f>
        <v/>
      </c>
      <c r="L714" s="26" t="str">
        <f>IFERROR(IF(raw[[#This Row],[Date]]="","","W"&amp;WEEKNUM(raw[[#This Row],[Date]],1)),"")</f>
        <v/>
      </c>
      <c r="M714" s="29" t="str">
        <f>IFERROR(IF(raw[[#This Row],[Date]]="","",VLOOKUP(MONTH(raw[[#This Row],[Date]]),Sheet1!B:C,2,0)),"")</f>
        <v/>
      </c>
      <c r="N714" s="82">
        <f>IF(raw[[#This Row],[Date]]="",0,1)</f>
        <v>0</v>
      </c>
    </row>
    <row r="715" spans="1:14" x14ac:dyDescent="0.3">
      <c r="A715" s="18"/>
      <c r="B715" s="19"/>
      <c r="C715" s="19"/>
      <c r="D715" s="19"/>
      <c r="E715" s="19"/>
      <c r="F715" s="20"/>
      <c r="G715" s="20"/>
      <c r="H715" s="27" t="str">
        <f>IFERROR(IF(OR(raw[[#This Row],[Ending Time]]="",raw[[#This Row],[Starting Time]]=""),"",IF((raw[[#This Row],[Ending Time]]-raw[[#This Row],[Starting Time]])*24&lt;0,24+(((raw[[#This Row],[Ending Time]]-raw[[#This Row],[Starting Time]])*24)),(raw[[#This Row],[Ending Time]]-raw[[#This Row],[Starting Time]])*24)),"")</f>
        <v/>
      </c>
      <c r="I715" s="25" t="str">
        <f>IFERROR(IF(raw[[#This Row],[Date]]="","",TEXT(raw[[#This Row],[Date]],"dddd")),"")</f>
        <v/>
      </c>
      <c r="J715" s="27" t="str">
        <f>IFERROR(IF(raw[[#This Row],[Day]]="","",IF(OR(raw[[#This Row],[Day]]='Workload Calendar'!$E$4,raw[[#This Row],[Day]]='Workload Calendar'!$F$4),'Workload Calendar'!$H$4,'Workload Calendar'!$G$4)),"")</f>
        <v/>
      </c>
      <c r="K715" s="27" t="str">
        <f>IFERROR(IF(raw[[#This Row],[Required hrs]]="","",raw[[#This Row],[Total day hrs]]-SUMIF(raw[Date],raw[[#This Row],[Date]],raw[Required hrs])),"")</f>
        <v/>
      </c>
      <c r="L715" s="26" t="str">
        <f>IFERROR(IF(raw[[#This Row],[Date]]="","","W"&amp;WEEKNUM(raw[[#This Row],[Date]],1)),"")</f>
        <v/>
      </c>
      <c r="M715" s="29" t="str">
        <f>IFERROR(IF(raw[[#This Row],[Date]]="","",VLOOKUP(MONTH(raw[[#This Row],[Date]]),Sheet1!B:C,2,0)),"")</f>
        <v/>
      </c>
      <c r="N715" s="82">
        <f>IF(raw[[#This Row],[Date]]="",0,1)</f>
        <v>0</v>
      </c>
    </row>
    <row r="716" spans="1:14" x14ac:dyDescent="0.3">
      <c r="A716" s="18"/>
      <c r="B716" s="19"/>
      <c r="C716" s="19"/>
      <c r="D716" s="19"/>
      <c r="E716" s="19"/>
      <c r="F716" s="20"/>
      <c r="G716" s="20"/>
      <c r="H716" s="27" t="str">
        <f>IFERROR(IF(OR(raw[[#This Row],[Ending Time]]="",raw[[#This Row],[Starting Time]]=""),"",IF((raw[[#This Row],[Ending Time]]-raw[[#This Row],[Starting Time]])*24&lt;0,24+(((raw[[#This Row],[Ending Time]]-raw[[#This Row],[Starting Time]])*24)),(raw[[#This Row],[Ending Time]]-raw[[#This Row],[Starting Time]])*24)),"")</f>
        <v/>
      </c>
      <c r="I716" s="25" t="str">
        <f>IFERROR(IF(raw[[#This Row],[Date]]="","",TEXT(raw[[#This Row],[Date]],"dddd")),"")</f>
        <v/>
      </c>
      <c r="J716" s="27" t="str">
        <f>IFERROR(IF(raw[[#This Row],[Day]]="","",IF(OR(raw[[#This Row],[Day]]='Workload Calendar'!$E$4,raw[[#This Row],[Day]]='Workload Calendar'!$F$4),'Workload Calendar'!$H$4,'Workload Calendar'!$G$4)),"")</f>
        <v/>
      </c>
      <c r="K716" s="27" t="str">
        <f>IFERROR(IF(raw[[#This Row],[Required hrs]]="","",raw[[#This Row],[Total day hrs]]-SUMIF(raw[Date],raw[[#This Row],[Date]],raw[Required hrs])),"")</f>
        <v/>
      </c>
      <c r="L716" s="26" t="str">
        <f>IFERROR(IF(raw[[#This Row],[Date]]="","","W"&amp;WEEKNUM(raw[[#This Row],[Date]],1)),"")</f>
        <v/>
      </c>
      <c r="M716" s="29" t="str">
        <f>IFERROR(IF(raw[[#This Row],[Date]]="","",VLOOKUP(MONTH(raw[[#This Row],[Date]]),Sheet1!B:C,2,0)),"")</f>
        <v/>
      </c>
      <c r="N716" s="82">
        <f>IF(raw[[#This Row],[Date]]="",0,1)</f>
        <v>0</v>
      </c>
    </row>
    <row r="717" spans="1:14" x14ac:dyDescent="0.3">
      <c r="A717" s="18"/>
      <c r="B717" s="19"/>
      <c r="C717" s="19"/>
      <c r="D717" s="19"/>
      <c r="E717" s="19"/>
      <c r="F717" s="20"/>
      <c r="G717" s="20"/>
      <c r="H717" s="27" t="str">
        <f>IFERROR(IF(OR(raw[[#This Row],[Ending Time]]="",raw[[#This Row],[Starting Time]]=""),"",IF((raw[[#This Row],[Ending Time]]-raw[[#This Row],[Starting Time]])*24&lt;0,24+(((raw[[#This Row],[Ending Time]]-raw[[#This Row],[Starting Time]])*24)),(raw[[#This Row],[Ending Time]]-raw[[#This Row],[Starting Time]])*24)),"")</f>
        <v/>
      </c>
      <c r="I717" s="25" t="str">
        <f>IFERROR(IF(raw[[#This Row],[Date]]="","",TEXT(raw[[#This Row],[Date]],"dddd")),"")</f>
        <v/>
      </c>
      <c r="J717" s="27" t="str">
        <f>IFERROR(IF(raw[[#This Row],[Day]]="","",IF(OR(raw[[#This Row],[Day]]='Workload Calendar'!$E$4,raw[[#This Row],[Day]]='Workload Calendar'!$F$4),'Workload Calendar'!$H$4,'Workload Calendar'!$G$4)),"")</f>
        <v/>
      </c>
      <c r="K717" s="27" t="str">
        <f>IFERROR(IF(raw[[#This Row],[Required hrs]]="","",raw[[#This Row],[Total day hrs]]-SUMIF(raw[Date],raw[[#This Row],[Date]],raw[Required hrs])),"")</f>
        <v/>
      </c>
      <c r="L717" s="26" t="str">
        <f>IFERROR(IF(raw[[#This Row],[Date]]="","","W"&amp;WEEKNUM(raw[[#This Row],[Date]],1)),"")</f>
        <v/>
      </c>
      <c r="M717" s="29" t="str">
        <f>IFERROR(IF(raw[[#This Row],[Date]]="","",VLOOKUP(MONTH(raw[[#This Row],[Date]]),Sheet1!B:C,2,0)),"")</f>
        <v/>
      </c>
      <c r="N717" s="82">
        <f>IF(raw[[#This Row],[Date]]="",0,1)</f>
        <v>0</v>
      </c>
    </row>
    <row r="718" spans="1:14" x14ac:dyDescent="0.3">
      <c r="A718" s="18"/>
      <c r="B718" s="19"/>
      <c r="C718" s="19"/>
      <c r="D718" s="19"/>
      <c r="E718" s="19"/>
      <c r="F718" s="20"/>
      <c r="G718" s="20"/>
      <c r="H718" s="27" t="str">
        <f>IFERROR(IF(OR(raw[[#This Row],[Ending Time]]="",raw[[#This Row],[Starting Time]]=""),"",IF((raw[[#This Row],[Ending Time]]-raw[[#This Row],[Starting Time]])*24&lt;0,24+(((raw[[#This Row],[Ending Time]]-raw[[#This Row],[Starting Time]])*24)),(raw[[#This Row],[Ending Time]]-raw[[#This Row],[Starting Time]])*24)),"")</f>
        <v/>
      </c>
      <c r="I718" s="25" t="str">
        <f>IFERROR(IF(raw[[#This Row],[Date]]="","",TEXT(raw[[#This Row],[Date]],"dddd")),"")</f>
        <v/>
      </c>
      <c r="J718" s="27" t="str">
        <f>IFERROR(IF(raw[[#This Row],[Day]]="","",IF(OR(raw[[#This Row],[Day]]='Workload Calendar'!$E$4,raw[[#This Row],[Day]]='Workload Calendar'!$F$4),'Workload Calendar'!$H$4,'Workload Calendar'!$G$4)),"")</f>
        <v/>
      </c>
      <c r="K718" s="27" t="str">
        <f>IFERROR(IF(raw[[#This Row],[Required hrs]]="","",raw[[#This Row],[Total day hrs]]-SUMIF(raw[Date],raw[[#This Row],[Date]],raw[Required hrs])),"")</f>
        <v/>
      </c>
      <c r="L718" s="26" t="str">
        <f>IFERROR(IF(raw[[#This Row],[Date]]="","","W"&amp;WEEKNUM(raw[[#This Row],[Date]],1)),"")</f>
        <v/>
      </c>
      <c r="M718" s="29" t="str">
        <f>IFERROR(IF(raw[[#This Row],[Date]]="","",VLOOKUP(MONTH(raw[[#This Row],[Date]]),Sheet1!B:C,2,0)),"")</f>
        <v/>
      </c>
      <c r="N718" s="82">
        <f>IF(raw[[#This Row],[Date]]="",0,1)</f>
        <v>0</v>
      </c>
    </row>
    <row r="719" spans="1:14" x14ac:dyDescent="0.3">
      <c r="A719" s="18"/>
      <c r="B719" s="19"/>
      <c r="C719" s="19"/>
      <c r="D719" s="19"/>
      <c r="E719" s="19"/>
      <c r="F719" s="20"/>
      <c r="G719" s="20"/>
      <c r="H719" s="27" t="str">
        <f>IFERROR(IF(OR(raw[[#This Row],[Ending Time]]="",raw[[#This Row],[Starting Time]]=""),"",IF((raw[[#This Row],[Ending Time]]-raw[[#This Row],[Starting Time]])*24&lt;0,24+(((raw[[#This Row],[Ending Time]]-raw[[#This Row],[Starting Time]])*24)),(raw[[#This Row],[Ending Time]]-raw[[#This Row],[Starting Time]])*24)),"")</f>
        <v/>
      </c>
      <c r="I719" s="25" t="str">
        <f>IFERROR(IF(raw[[#This Row],[Date]]="","",TEXT(raw[[#This Row],[Date]],"dddd")),"")</f>
        <v/>
      </c>
      <c r="J719" s="27" t="str">
        <f>IFERROR(IF(raw[[#This Row],[Day]]="","",IF(OR(raw[[#This Row],[Day]]='Workload Calendar'!$E$4,raw[[#This Row],[Day]]='Workload Calendar'!$F$4),'Workload Calendar'!$H$4,'Workload Calendar'!$G$4)),"")</f>
        <v/>
      </c>
      <c r="K719" s="27" t="str">
        <f>IFERROR(IF(raw[[#This Row],[Required hrs]]="","",raw[[#This Row],[Total day hrs]]-SUMIF(raw[Date],raw[[#This Row],[Date]],raw[Required hrs])),"")</f>
        <v/>
      </c>
      <c r="L719" s="26" t="str">
        <f>IFERROR(IF(raw[[#This Row],[Date]]="","","W"&amp;WEEKNUM(raw[[#This Row],[Date]],1)),"")</f>
        <v/>
      </c>
      <c r="M719" s="29" t="str">
        <f>IFERROR(IF(raw[[#This Row],[Date]]="","",VLOOKUP(MONTH(raw[[#This Row],[Date]]),Sheet1!B:C,2,0)),"")</f>
        <v/>
      </c>
      <c r="N719" s="82">
        <f>IF(raw[[#This Row],[Date]]="",0,1)</f>
        <v>0</v>
      </c>
    </row>
    <row r="720" spans="1:14" x14ac:dyDescent="0.3">
      <c r="A720" s="18"/>
      <c r="B720" s="19"/>
      <c r="C720" s="19"/>
      <c r="D720" s="19"/>
      <c r="E720" s="19"/>
      <c r="F720" s="20"/>
      <c r="G720" s="20"/>
      <c r="H720" s="27" t="str">
        <f>IFERROR(IF(OR(raw[[#This Row],[Ending Time]]="",raw[[#This Row],[Starting Time]]=""),"",IF((raw[[#This Row],[Ending Time]]-raw[[#This Row],[Starting Time]])*24&lt;0,24+(((raw[[#This Row],[Ending Time]]-raw[[#This Row],[Starting Time]])*24)),(raw[[#This Row],[Ending Time]]-raw[[#This Row],[Starting Time]])*24)),"")</f>
        <v/>
      </c>
      <c r="I720" s="25" t="str">
        <f>IFERROR(IF(raw[[#This Row],[Date]]="","",TEXT(raw[[#This Row],[Date]],"dddd")),"")</f>
        <v/>
      </c>
      <c r="J720" s="27" t="str">
        <f>IFERROR(IF(raw[[#This Row],[Day]]="","",IF(OR(raw[[#This Row],[Day]]='Workload Calendar'!$E$4,raw[[#This Row],[Day]]='Workload Calendar'!$F$4),'Workload Calendar'!$H$4,'Workload Calendar'!$G$4)),"")</f>
        <v/>
      </c>
      <c r="K720" s="27" t="str">
        <f>IFERROR(IF(raw[[#This Row],[Required hrs]]="","",raw[[#This Row],[Total day hrs]]-SUMIF(raw[Date],raw[[#This Row],[Date]],raw[Required hrs])),"")</f>
        <v/>
      </c>
      <c r="L720" s="26" t="str">
        <f>IFERROR(IF(raw[[#This Row],[Date]]="","","W"&amp;WEEKNUM(raw[[#This Row],[Date]],1)),"")</f>
        <v/>
      </c>
      <c r="M720" s="29" t="str">
        <f>IFERROR(IF(raw[[#This Row],[Date]]="","",VLOOKUP(MONTH(raw[[#This Row],[Date]]),Sheet1!B:C,2,0)),"")</f>
        <v/>
      </c>
      <c r="N720" s="82">
        <f>IF(raw[[#This Row],[Date]]="",0,1)</f>
        <v>0</v>
      </c>
    </row>
    <row r="721" spans="1:14" x14ac:dyDescent="0.3">
      <c r="A721" s="18"/>
      <c r="B721" s="19"/>
      <c r="C721" s="19"/>
      <c r="D721" s="19"/>
      <c r="E721" s="19"/>
      <c r="F721" s="20"/>
      <c r="G721" s="20"/>
      <c r="H721" s="27" t="str">
        <f>IFERROR(IF(OR(raw[[#This Row],[Ending Time]]="",raw[[#This Row],[Starting Time]]=""),"",IF((raw[[#This Row],[Ending Time]]-raw[[#This Row],[Starting Time]])*24&lt;0,24+(((raw[[#This Row],[Ending Time]]-raw[[#This Row],[Starting Time]])*24)),(raw[[#This Row],[Ending Time]]-raw[[#This Row],[Starting Time]])*24)),"")</f>
        <v/>
      </c>
      <c r="I721" s="25" t="str">
        <f>IFERROR(IF(raw[[#This Row],[Date]]="","",TEXT(raw[[#This Row],[Date]],"dddd")),"")</f>
        <v/>
      </c>
      <c r="J721" s="27" t="str">
        <f>IFERROR(IF(raw[[#This Row],[Day]]="","",IF(OR(raw[[#This Row],[Day]]='Workload Calendar'!$E$4,raw[[#This Row],[Day]]='Workload Calendar'!$F$4),'Workload Calendar'!$H$4,'Workload Calendar'!$G$4)),"")</f>
        <v/>
      </c>
      <c r="K721" s="27" t="str">
        <f>IFERROR(IF(raw[[#This Row],[Required hrs]]="","",raw[[#This Row],[Total day hrs]]-SUMIF(raw[Date],raw[[#This Row],[Date]],raw[Required hrs])),"")</f>
        <v/>
      </c>
      <c r="L721" s="26" t="str">
        <f>IFERROR(IF(raw[[#This Row],[Date]]="","","W"&amp;WEEKNUM(raw[[#This Row],[Date]],1)),"")</f>
        <v/>
      </c>
      <c r="M721" s="29" t="str">
        <f>IFERROR(IF(raw[[#This Row],[Date]]="","",VLOOKUP(MONTH(raw[[#This Row],[Date]]),Sheet1!B:C,2,0)),"")</f>
        <v/>
      </c>
      <c r="N721" s="82">
        <f>IF(raw[[#This Row],[Date]]="",0,1)</f>
        <v>0</v>
      </c>
    </row>
    <row r="722" spans="1:14" x14ac:dyDescent="0.3">
      <c r="A722" s="18"/>
      <c r="B722" s="19"/>
      <c r="C722" s="19"/>
      <c r="D722" s="19"/>
      <c r="E722" s="19"/>
      <c r="F722" s="20"/>
      <c r="G722" s="20"/>
      <c r="H722" s="27" t="str">
        <f>IFERROR(IF(OR(raw[[#This Row],[Ending Time]]="",raw[[#This Row],[Starting Time]]=""),"",IF((raw[[#This Row],[Ending Time]]-raw[[#This Row],[Starting Time]])*24&lt;0,24+(((raw[[#This Row],[Ending Time]]-raw[[#This Row],[Starting Time]])*24)),(raw[[#This Row],[Ending Time]]-raw[[#This Row],[Starting Time]])*24)),"")</f>
        <v/>
      </c>
      <c r="I722" s="25" t="str">
        <f>IFERROR(IF(raw[[#This Row],[Date]]="","",TEXT(raw[[#This Row],[Date]],"dddd")),"")</f>
        <v/>
      </c>
      <c r="J722" s="27" t="str">
        <f>IFERROR(IF(raw[[#This Row],[Day]]="","",IF(OR(raw[[#This Row],[Day]]='Workload Calendar'!$E$4,raw[[#This Row],[Day]]='Workload Calendar'!$F$4),'Workload Calendar'!$H$4,'Workload Calendar'!$G$4)),"")</f>
        <v/>
      </c>
      <c r="K722" s="27" t="str">
        <f>IFERROR(IF(raw[[#This Row],[Required hrs]]="","",raw[[#This Row],[Total day hrs]]-SUMIF(raw[Date],raw[[#This Row],[Date]],raw[Required hrs])),"")</f>
        <v/>
      </c>
      <c r="L722" s="26" t="str">
        <f>IFERROR(IF(raw[[#This Row],[Date]]="","","W"&amp;WEEKNUM(raw[[#This Row],[Date]],1)),"")</f>
        <v/>
      </c>
      <c r="M722" s="29" t="str">
        <f>IFERROR(IF(raw[[#This Row],[Date]]="","",VLOOKUP(MONTH(raw[[#This Row],[Date]]),Sheet1!B:C,2,0)),"")</f>
        <v/>
      </c>
      <c r="N722" s="82">
        <f>IF(raw[[#This Row],[Date]]="",0,1)</f>
        <v>0</v>
      </c>
    </row>
    <row r="723" spans="1:14" x14ac:dyDescent="0.3">
      <c r="A723" s="18"/>
      <c r="B723" s="19"/>
      <c r="C723" s="19"/>
      <c r="D723" s="19"/>
      <c r="E723" s="19"/>
      <c r="F723" s="20"/>
      <c r="G723" s="20"/>
      <c r="H723" s="27" t="str">
        <f>IFERROR(IF(OR(raw[[#This Row],[Ending Time]]="",raw[[#This Row],[Starting Time]]=""),"",IF((raw[[#This Row],[Ending Time]]-raw[[#This Row],[Starting Time]])*24&lt;0,24+(((raw[[#This Row],[Ending Time]]-raw[[#This Row],[Starting Time]])*24)),(raw[[#This Row],[Ending Time]]-raw[[#This Row],[Starting Time]])*24)),"")</f>
        <v/>
      </c>
      <c r="I723" s="25" t="str">
        <f>IFERROR(IF(raw[[#This Row],[Date]]="","",TEXT(raw[[#This Row],[Date]],"dddd")),"")</f>
        <v/>
      </c>
      <c r="J723" s="27" t="str">
        <f>IFERROR(IF(raw[[#This Row],[Day]]="","",IF(OR(raw[[#This Row],[Day]]='Workload Calendar'!$E$4,raw[[#This Row],[Day]]='Workload Calendar'!$F$4),'Workload Calendar'!$H$4,'Workload Calendar'!$G$4)),"")</f>
        <v/>
      </c>
      <c r="K723" s="27" t="str">
        <f>IFERROR(IF(raw[[#This Row],[Required hrs]]="","",raw[[#This Row],[Total day hrs]]-SUMIF(raw[Date],raw[[#This Row],[Date]],raw[Required hrs])),"")</f>
        <v/>
      </c>
      <c r="L723" s="26" t="str">
        <f>IFERROR(IF(raw[[#This Row],[Date]]="","","W"&amp;WEEKNUM(raw[[#This Row],[Date]],1)),"")</f>
        <v/>
      </c>
      <c r="M723" s="29" t="str">
        <f>IFERROR(IF(raw[[#This Row],[Date]]="","",VLOOKUP(MONTH(raw[[#This Row],[Date]]),Sheet1!B:C,2,0)),"")</f>
        <v/>
      </c>
      <c r="N723" s="82">
        <f>IF(raw[[#This Row],[Date]]="",0,1)</f>
        <v>0</v>
      </c>
    </row>
    <row r="724" spans="1:14" x14ac:dyDescent="0.3">
      <c r="A724" s="18"/>
      <c r="B724" s="19"/>
      <c r="C724" s="19"/>
      <c r="D724" s="19"/>
      <c r="E724" s="19"/>
      <c r="F724" s="20"/>
      <c r="G724" s="20"/>
      <c r="H724" s="27" t="str">
        <f>IFERROR(IF(OR(raw[[#This Row],[Ending Time]]="",raw[[#This Row],[Starting Time]]=""),"",IF((raw[[#This Row],[Ending Time]]-raw[[#This Row],[Starting Time]])*24&lt;0,24+(((raw[[#This Row],[Ending Time]]-raw[[#This Row],[Starting Time]])*24)),(raw[[#This Row],[Ending Time]]-raw[[#This Row],[Starting Time]])*24)),"")</f>
        <v/>
      </c>
      <c r="I724" s="25" t="str">
        <f>IFERROR(IF(raw[[#This Row],[Date]]="","",TEXT(raw[[#This Row],[Date]],"dddd")),"")</f>
        <v/>
      </c>
      <c r="J724" s="27" t="str">
        <f>IFERROR(IF(raw[[#This Row],[Day]]="","",IF(OR(raw[[#This Row],[Day]]='Workload Calendar'!$E$4,raw[[#This Row],[Day]]='Workload Calendar'!$F$4),'Workload Calendar'!$H$4,'Workload Calendar'!$G$4)),"")</f>
        <v/>
      </c>
      <c r="K724" s="27" t="str">
        <f>IFERROR(IF(raw[[#This Row],[Required hrs]]="","",raw[[#This Row],[Total day hrs]]-SUMIF(raw[Date],raw[[#This Row],[Date]],raw[Required hrs])),"")</f>
        <v/>
      </c>
      <c r="L724" s="26" t="str">
        <f>IFERROR(IF(raw[[#This Row],[Date]]="","","W"&amp;WEEKNUM(raw[[#This Row],[Date]],1)),"")</f>
        <v/>
      </c>
      <c r="M724" s="29" t="str">
        <f>IFERROR(IF(raw[[#This Row],[Date]]="","",VLOOKUP(MONTH(raw[[#This Row],[Date]]),Sheet1!B:C,2,0)),"")</f>
        <v/>
      </c>
      <c r="N724" s="82">
        <f>IF(raw[[#This Row],[Date]]="",0,1)</f>
        <v>0</v>
      </c>
    </row>
    <row r="725" spans="1:14" x14ac:dyDescent="0.3">
      <c r="A725" s="18"/>
      <c r="B725" s="19"/>
      <c r="C725" s="19"/>
      <c r="D725" s="19"/>
      <c r="E725" s="19"/>
      <c r="F725" s="20"/>
      <c r="G725" s="20"/>
      <c r="H725" s="27" t="str">
        <f>IFERROR(IF(OR(raw[[#This Row],[Ending Time]]="",raw[[#This Row],[Starting Time]]=""),"",IF((raw[[#This Row],[Ending Time]]-raw[[#This Row],[Starting Time]])*24&lt;0,24+(((raw[[#This Row],[Ending Time]]-raw[[#This Row],[Starting Time]])*24)),(raw[[#This Row],[Ending Time]]-raw[[#This Row],[Starting Time]])*24)),"")</f>
        <v/>
      </c>
      <c r="I725" s="25" t="str">
        <f>IFERROR(IF(raw[[#This Row],[Date]]="","",TEXT(raw[[#This Row],[Date]],"dddd")),"")</f>
        <v/>
      </c>
      <c r="J725" s="27" t="str">
        <f>IFERROR(IF(raw[[#This Row],[Day]]="","",IF(OR(raw[[#This Row],[Day]]='Workload Calendar'!$E$4,raw[[#This Row],[Day]]='Workload Calendar'!$F$4),'Workload Calendar'!$H$4,'Workload Calendar'!$G$4)),"")</f>
        <v/>
      </c>
      <c r="K725" s="27" t="str">
        <f>IFERROR(IF(raw[[#This Row],[Required hrs]]="","",raw[[#This Row],[Total day hrs]]-SUMIF(raw[Date],raw[[#This Row],[Date]],raw[Required hrs])),"")</f>
        <v/>
      </c>
      <c r="L725" s="26" t="str">
        <f>IFERROR(IF(raw[[#This Row],[Date]]="","","W"&amp;WEEKNUM(raw[[#This Row],[Date]],1)),"")</f>
        <v/>
      </c>
      <c r="M725" s="29" t="str">
        <f>IFERROR(IF(raw[[#This Row],[Date]]="","",VLOOKUP(MONTH(raw[[#This Row],[Date]]),Sheet1!B:C,2,0)),"")</f>
        <v/>
      </c>
      <c r="N725" s="82">
        <f>IF(raw[[#This Row],[Date]]="",0,1)</f>
        <v>0</v>
      </c>
    </row>
    <row r="726" spans="1:14" x14ac:dyDescent="0.3">
      <c r="A726" s="18"/>
      <c r="B726" s="19"/>
      <c r="C726" s="19"/>
      <c r="D726" s="19"/>
      <c r="E726" s="19"/>
      <c r="F726" s="20"/>
      <c r="G726" s="20"/>
      <c r="H726" s="27" t="str">
        <f>IFERROR(IF(OR(raw[[#This Row],[Ending Time]]="",raw[[#This Row],[Starting Time]]=""),"",IF((raw[[#This Row],[Ending Time]]-raw[[#This Row],[Starting Time]])*24&lt;0,24+(((raw[[#This Row],[Ending Time]]-raw[[#This Row],[Starting Time]])*24)),(raw[[#This Row],[Ending Time]]-raw[[#This Row],[Starting Time]])*24)),"")</f>
        <v/>
      </c>
      <c r="I726" s="25" t="str">
        <f>IFERROR(IF(raw[[#This Row],[Date]]="","",TEXT(raw[[#This Row],[Date]],"dddd")),"")</f>
        <v/>
      </c>
      <c r="J726" s="27" t="str">
        <f>IFERROR(IF(raw[[#This Row],[Day]]="","",IF(OR(raw[[#This Row],[Day]]='Workload Calendar'!$E$4,raw[[#This Row],[Day]]='Workload Calendar'!$F$4),'Workload Calendar'!$H$4,'Workload Calendar'!$G$4)),"")</f>
        <v/>
      </c>
      <c r="K726" s="27" t="str">
        <f>IFERROR(IF(raw[[#This Row],[Required hrs]]="","",raw[[#This Row],[Total day hrs]]-SUMIF(raw[Date],raw[[#This Row],[Date]],raw[Required hrs])),"")</f>
        <v/>
      </c>
      <c r="L726" s="26" t="str">
        <f>IFERROR(IF(raw[[#This Row],[Date]]="","","W"&amp;WEEKNUM(raw[[#This Row],[Date]],1)),"")</f>
        <v/>
      </c>
      <c r="M726" s="29" t="str">
        <f>IFERROR(IF(raw[[#This Row],[Date]]="","",VLOOKUP(MONTH(raw[[#This Row],[Date]]),Sheet1!B:C,2,0)),"")</f>
        <v/>
      </c>
      <c r="N726" s="82">
        <f>IF(raw[[#This Row],[Date]]="",0,1)</f>
        <v>0</v>
      </c>
    </row>
    <row r="727" spans="1:14" x14ac:dyDescent="0.3">
      <c r="A727" s="18"/>
      <c r="B727" s="19"/>
      <c r="C727" s="19"/>
      <c r="D727" s="19"/>
      <c r="E727" s="19"/>
      <c r="F727" s="20"/>
      <c r="G727" s="20"/>
      <c r="H727" s="27" t="str">
        <f>IFERROR(IF(OR(raw[[#This Row],[Ending Time]]="",raw[[#This Row],[Starting Time]]=""),"",IF((raw[[#This Row],[Ending Time]]-raw[[#This Row],[Starting Time]])*24&lt;0,24+(((raw[[#This Row],[Ending Time]]-raw[[#This Row],[Starting Time]])*24)),(raw[[#This Row],[Ending Time]]-raw[[#This Row],[Starting Time]])*24)),"")</f>
        <v/>
      </c>
      <c r="I727" s="25" t="str">
        <f>IFERROR(IF(raw[[#This Row],[Date]]="","",TEXT(raw[[#This Row],[Date]],"dddd")),"")</f>
        <v/>
      </c>
      <c r="J727" s="27" t="str">
        <f>IFERROR(IF(raw[[#This Row],[Day]]="","",IF(OR(raw[[#This Row],[Day]]='Workload Calendar'!$E$4,raw[[#This Row],[Day]]='Workload Calendar'!$F$4),'Workload Calendar'!$H$4,'Workload Calendar'!$G$4)),"")</f>
        <v/>
      </c>
      <c r="K727" s="27" t="str">
        <f>IFERROR(IF(raw[[#This Row],[Required hrs]]="","",raw[[#This Row],[Total day hrs]]-SUMIF(raw[Date],raw[[#This Row],[Date]],raw[Required hrs])),"")</f>
        <v/>
      </c>
      <c r="L727" s="26" t="str">
        <f>IFERROR(IF(raw[[#This Row],[Date]]="","","W"&amp;WEEKNUM(raw[[#This Row],[Date]],1)),"")</f>
        <v/>
      </c>
      <c r="M727" s="29" t="str">
        <f>IFERROR(IF(raw[[#This Row],[Date]]="","",VLOOKUP(MONTH(raw[[#This Row],[Date]]),Sheet1!B:C,2,0)),"")</f>
        <v/>
      </c>
      <c r="N727" s="82">
        <f>IF(raw[[#This Row],[Date]]="",0,1)</f>
        <v>0</v>
      </c>
    </row>
    <row r="728" spans="1:14" x14ac:dyDescent="0.3">
      <c r="A728" s="18"/>
      <c r="B728" s="19"/>
      <c r="C728" s="19"/>
      <c r="D728" s="19"/>
      <c r="E728" s="19"/>
      <c r="F728" s="20"/>
      <c r="G728" s="20"/>
      <c r="H728" s="27" t="str">
        <f>IFERROR(IF(OR(raw[[#This Row],[Ending Time]]="",raw[[#This Row],[Starting Time]]=""),"",IF((raw[[#This Row],[Ending Time]]-raw[[#This Row],[Starting Time]])*24&lt;0,24+(((raw[[#This Row],[Ending Time]]-raw[[#This Row],[Starting Time]])*24)),(raw[[#This Row],[Ending Time]]-raw[[#This Row],[Starting Time]])*24)),"")</f>
        <v/>
      </c>
      <c r="I728" s="25" t="str">
        <f>IFERROR(IF(raw[[#This Row],[Date]]="","",TEXT(raw[[#This Row],[Date]],"dddd")),"")</f>
        <v/>
      </c>
      <c r="J728" s="27" t="str">
        <f>IFERROR(IF(raw[[#This Row],[Day]]="","",IF(OR(raw[[#This Row],[Day]]='Workload Calendar'!$E$4,raw[[#This Row],[Day]]='Workload Calendar'!$F$4),'Workload Calendar'!$H$4,'Workload Calendar'!$G$4)),"")</f>
        <v/>
      </c>
      <c r="K728" s="27" t="str">
        <f>IFERROR(IF(raw[[#This Row],[Required hrs]]="","",raw[[#This Row],[Total day hrs]]-SUMIF(raw[Date],raw[[#This Row],[Date]],raw[Required hrs])),"")</f>
        <v/>
      </c>
      <c r="L728" s="26" t="str">
        <f>IFERROR(IF(raw[[#This Row],[Date]]="","","W"&amp;WEEKNUM(raw[[#This Row],[Date]],1)),"")</f>
        <v/>
      </c>
      <c r="M728" s="29" t="str">
        <f>IFERROR(IF(raw[[#This Row],[Date]]="","",VLOOKUP(MONTH(raw[[#This Row],[Date]]),Sheet1!B:C,2,0)),"")</f>
        <v/>
      </c>
      <c r="N728" s="82">
        <f>IF(raw[[#This Row],[Date]]="",0,1)</f>
        <v>0</v>
      </c>
    </row>
    <row r="729" spans="1:14" x14ac:dyDescent="0.3">
      <c r="A729" s="18"/>
      <c r="B729" s="19"/>
      <c r="C729" s="19"/>
      <c r="D729" s="19"/>
      <c r="E729" s="19"/>
      <c r="F729" s="20"/>
      <c r="G729" s="20"/>
      <c r="H729" s="27" t="str">
        <f>IFERROR(IF(OR(raw[[#This Row],[Ending Time]]="",raw[[#This Row],[Starting Time]]=""),"",IF((raw[[#This Row],[Ending Time]]-raw[[#This Row],[Starting Time]])*24&lt;0,24+(((raw[[#This Row],[Ending Time]]-raw[[#This Row],[Starting Time]])*24)),(raw[[#This Row],[Ending Time]]-raw[[#This Row],[Starting Time]])*24)),"")</f>
        <v/>
      </c>
      <c r="I729" s="25" t="str">
        <f>IFERROR(IF(raw[[#This Row],[Date]]="","",TEXT(raw[[#This Row],[Date]],"dddd")),"")</f>
        <v/>
      </c>
      <c r="J729" s="27" t="str">
        <f>IFERROR(IF(raw[[#This Row],[Day]]="","",IF(OR(raw[[#This Row],[Day]]='Workload Calendar'!$E$4,raw[[#This Row],[Day]]='Workload Calendar'!$F$4),'Workload Calendar'!$H$4,'Workload Calendar'!$G$4)),"")</f>
        <v/>
      </c>
      <c r="K729" s="27" t="str">
        <f>IFERROR(IF(raw[[#This Row],[Required hrs]]="","",raw[[#This Row],[Total day hrs]]-SUMIF(raw[Date],raw[[#This Row],[Date]],raw[Required hrs])),"")</f>
        <v/>
      </c>
      <c r="L729" s="26" t="str">
        <f>IFERROR(IF(raw[[#This Row],[Date]]="","","W"&amp;WEEKNUM(raw[[#This Row],[Date]],1)),"")</f>
        <v/>
      </c>
      <c r="M729" s="29" t="str">
        <f>IFERROR(IF(raw[[#This Row],[Date]]="","",VLOOKUP(MONTH(raw[[#This Row],[Date]]),Sheet1!B:C,2,0)),"")</f>
        <v/>
      </c>
      <c r="N729" s="82">
        <f>IF(raw[[#This Row],[Date]]="",0,1)</f>
        <v>0</v>
      </c>
    </row>
    <row r="730" spans="1:14" x14ac:dyDescent="0.3">
      <c r="A730" s="18"/>
      <c r="B730" s="19"/>
      <c r="C730" s="19"/>
      <c r="D730" s="19"/>
      <c r="E730" s="19"/>
      <c r="F730" s="20"/>
      <c r="G730" s="20"/>
      <c r="H730" s="27" t="str">
        <f>IFERROR(IF(OR(raw[[#This Row],[Ending Time]]="",raw[[#This Row],[Starting Time]]=""),"",IF((raw[[#This Row],[Ending Time]]-raw[[#This Row],[Starting Time]])*24&lt;0,24+(((raw[[#This Row],[Ending Time]]-raw[[#This Row],[Starting Time]])*24)),(raw[[#This Row],[Ending Time]]-raw[[#This Row],[Starting Time]])*24)),"")</f>
        <v/>
      </c>
      <c r="I730" s="25" t="str">
        <f>IFERROR(IF(raw[[#This Row],[Date]]="","",TEXT(raw[[#This Row],[Date]],"dddd")),"")</f>
        <v/>
      </c>
      <c r="J730" s="27" t="str">
        <f>IFERROR(IF(raw[[#This Row],[Day]]="","",IF(OR(raw[[#This Row],[Day]]='Workload Calendar'!$E$4,raw[[#This Row],[Day]]='Workload Calendar'!$F$4),'Workload Calendar'!$H$4,'Workload Calendar'!$G$4)),"")</f>
        <v/>
      </c>
      <c r="K730" s="27" t="str">
        <f>IFERROR(IF(raw[[#This Row],[Required hrs]]="","",raw[[#This Row],[Total day hrs]]-SUMIF(raw[Date],raw[[#This Row],[Date]],raw[Required hrs])),"")</f>
        <v/>
      </c>
      <c r="L730" s="26" t="str">
        <f>IFERROR(IF(raw[[#This Row],[Date]]="","","W"&amp;WEEKNUM(raw[[#This Row],[Date]],1)),"")</f>
        <v/>
      </c>
      <c r="M730" s="29" t="str">
        <f>IFERROR(IF(raw[[#This Row],[Date]]="","",VLOOKUP(MONTH(raw[[#This Row],[Date]]),Sheet1!B:C,2,0)),"")</f>
        <v/>
      </c>
      <c r="N730" s="82">
        <f>IF(raw[[#This Row],[Date]]="",0,1)</f>
        <v>0</v>
      </c>
    </row>
    <row r="731" spans="1:14" x14ac:dyDescent="0.3">
      <c r="A731" s="18"/>
      <c r="B731" s="19"/>
      <c r="C731" s="19"/>
      <c r="D731" s="19"/>
      <c r="E731" s="19"/>
      <c r="F731" s="20"/>
      <c r="G731" s="20"/>
      <c r="H731" s="27" t="str">
        <f>IFERROR(IF(OR(raw[[#This Row],[Ending Time]]="",raw[[#This Row],[Starting Time]]=""),"",IF((raw[[#This Row],[Ending Time]]-raw[[#This Row],[Starting Time]])*24&lt;0,24+(((raw[[#This Row],[Ending Time]]-raw[[#This Row],[Starting Time]])*24)),(raw[[#This Row],[Ending Time]]-raw[[#This Row],[Starting Time]])*24)),"")</f>
        <v/>
      </c>
      <c r="I731" s="25" t="str">
        <f>IFERROR(IF(raw[[#This Row],[Date]]="","",TEXT(raw[[#This Row],[Date]],"dddd")),"")</f>
        <v/>
      </c>
      <c r="J731" s="27" t="str">
        <f>IFERROR(IF(raw[[#This Row],[Day]]="","",IF(OR(raw[[#This Row],[Day]]='Workload Calendar'!$E$4,raw[[#This Row],[Day]]='Workload Calendar'!$F$4),'Workload Calendar'!$H$4,'Workload Calendar'!$G$4)),"")</f>
        <v/>
      </c>
      <c r="K731" s="27" t="str">
        <f>IFERROR(IF(raw[[#This Row],[Required hrs]]="","",raw[[#This Row],[Total day hrs]]-SUMIF(raw[Date],raw[[#This Row],[Date]],raw[Required hrs])),"")</f>
        <v/>
      </c>
      <c r="L731" s="26" t="str">
        <f>IFERROR(IF(raw[[#This Row],[Date]]="","","W"&amp;WEEKNUM(raw[[#This Row],[Date]],1)),"")</f>
        <v/>
      </c>
      <c r="M731" s="29" t="str">
        <f>IFERROR(IF(raw[[#This Row],[Date]]="","",VLOOKUP(MONTH(raw[[#This Row],[Date]]),Sheet1!B:C,2,0)),"")</f>
        <v/>
      </c>
      <c r="N731" s="82">
        <f>IF(raw[[#This Row],[Date]]="",0,1)</f>
        <v>0</v>
      </c>
    </row>
    <row r="732" spans="1:14" x14ac:dyDescent="0.3">
      <c r="A732" s="18"/>
      <c r="B732" s="19"/>
      <c r="C732" s="19"/>
      <c r="D732" s="19"/>
      <c r="E732" s="19"/>
      <c r="F732" s="20"/>
      <c r="G732" s="20"/>
      <c r="H732" s="27" t="str">
        <f>IFERROR(IF(OR(raw[[#This Row],[Ending Time]]="",raw[[#This Row],[Starting Time]]=""),"",IF((raw[[#This Row],[Ending Time]]-raw[[#This Row],[Starting Time]])*24&lt;0,24+(((raw[[#This Row],[Ending Time]]-raw[[#This Row],[Starting Time]])*24)),(raw[[#This Row],[Ending Time]]-raw[[#This Row],[Starting Time]])*24)),"")</f>
        <v/>
      </c>
      <c r="I732" s="25" t="str">
        <f>IFERROR(IF(raw[[#This Row],[Date]]="","",TEXT(raw[[#This Row],[Date]],"dddd")),"")</f>
        <v/>
      </c>
      <c r="J732" s="27" t="str">
        <f>IFERROR(IF(raw[[#This Row],[Day]]="","",IF(OR(raw[[#This Row],[Day]]='Workload Calendar'!$E$4,raw[[#This Row],[Day]]='Workload Calendar'!$F$4),'Workload Calendar'!$H$4,'Workload Calendar'!$G$4)),"")</f>
        <v/>
      </c>
      <c r="K732" s="27" t="str">
        <f>IFERROR(IF(raw[[#This Row],[Required hrs]]="","",raw[[#This Row],[Total day hrs]]-SUMIF(raw[Date],raw[[#This Row],[Date]],raw[Required hrs])),"")</f>
        <v/>
      </c>
      <c r="L732" s="26" t="str">
        <f>IFERROR(IF(raw[[#This Row],[Date]]="","","W"&amp;WEEKNUM(raw[[#This Row],[Date]],1)),"")</f>
        <v/>
      </c>
      <c r="M732" s="29" t="str">
        <f>IFERROR(IF(raw[[#This Row],[Date]]="","",VLOOKUP(MONTH(raw[[#This Row],[Date]]),Sheet1!B:C,2,0)),"")</f>
        <v/>
      </c>
      <c r="N732" s="82">
        <f>IF(raw[[#This Row],[Date]]="",0,1)</f>
        <v>0</v>
      </c>
    </row>
    <row r="733" spans="1:14" x14ac:dyDescent="0.3">
      <c r="A733" s="18"/>
      <c r="B733" s="19"/>
      <c r="C733" s="19"/>
      <c r="D733" s="19"/>
      <c r="E733" s="19"/>
      <c r="F733" s="20"/>
      <c r="G733" s="20"/>
      <c r="H733" s="27" t="str">
        <f>IFERROR(IF(OR(raw[[#This Row],[Ending Time]]="",raw[[#This Row],[Starting Time]]=""),"",IF((raw[[#This Row],[Ending Time]]-raw[[#This Row],[Starting Time]])*24&lt;0,24+(((raw[[#This Row],[Ending Time]]-raw[[#This Row],[Starting Time]])*24)),(raw[[#This Row],[Ending Time]]-raw[[#This Row],[Starting Time]])*24)),"")</f>
        <v/>
      </c>
      <c r="I733" s="25" t="str">
        <f>IFERROR(IF(raw[[#This Row],[Date]]="","",TEXT(raw[[#This Row],[Date]],"dddd")),"")</f>
        <v/>
      </c>
      <c r="J733" s="27" t="str">
        <f>IFERROR(IF(raw[[#This Row],[Day]]="","",IF(OR(raw[[#This Row],[Day]]='Workload Calendar'!$E$4,raw[[#This Row],[Day]]='Workload Calendar'!$F$4),'Workload Calendar'!$H$4,'Workload Calendar'!$G$4)),"")</f>
        <v/>
      </c>
      <c r="K733" s="27" t="str">
        <f>IFERROR(IF(raw[[#This Row],[Required hrs]]="","",raw[[#This Row],[Total day hrs]]-SUMIF(raw[Date],raw[[#This Row],[Date]],raw[Required hrs])),"")</f>
        <v/>
      </c>
      <c r="L733" s="26" t="str">
        <f>IFERROR(IF(raw[[#This Row],[Date]]="","","W"&amp;WEEKNUM(raw[[#This Row],[Date]],1)),"")</f>
        <v/>
      </c>
      <c r="M733" s="29" t="str">
        <f>IFERROR(IF(raw[[#This Row],[Date]]="","",VLOOKUP(MONTH(raw[[#This Row],[Date]]),Sheet1!B:C,2,0)),"")</f>
        <v/>
      </c>
      <c r="N733" s="82">
        <f>IF(raw[[#This Row],[Date]]="",0,1)</f>
        <v>0</v>
      </c>
    </row>
    <row r="734" spans="1:14" x14ac:dyDescent="0.3">
      <c r="A734" s="18"/>
      <c r="B734" s="19"/>
      <c r="C734" s="19"/>
      <c r="D734" s="19"/>
      <c r="E734" s="19"/>
      <c r="F734" s="20"/>
      <c r="G734" s="20"/>
      <c r="H734" s="27" t="str">
        <f>IFERROR(IF(OR(raw[[#This Row],[Ending Time]]="",raw[[#This Row],[Starting Time]]=""),"",IF((raw[[#This Row],[Ending Time]]-raw[[#This Row],[Starting Time]])*24&lt;0,24+(((raw[[#This Row],[Ending Time]]-raw[[#This Row],[Starting Time]])*24)),(raw[[#This Row],[Ending Time]]-raw[[#This Row],[Starting Time]])*24)),"")</f>
        <v/>
      </c>
      <c r="I734" s="25" t="str">
        <f>IFERROR(IF(raw[[#This Row],[Date]]="","",TEXT(raw[[#This Row],[Date]],"dddd")),"")</f>
        <v/>
      </c>
      <c r="J734" s="27" t="str">
        <f>IFERROR(IF(raw[[#This Row],[Day]]="","",IF(OR(raw[[#This Row],[Day]]='Workload Calendar'!$E$4,raw[[#This Row],[Day]]='Workload Calendar'!$F$4),'Workload Calendar'!$H$4,'Workload Calendar'!$G$4)),"")</f>
        <v/>
      </c>
      <c r="K734" s="27" t="str">
        <f>IFERROR(IF(raw[[#This Row],[Required hrs]]="","",raw[[#This Row],[Total day hrs]]-SUMIF(raw[Date],raw[[#This Row],[Date]],raw[Required hrs])),"")</f>
        <v/>
      </c>
      <c r="L734" s="26" t="str">
        <f>IFERROR(IF(raw[[#This Row],[Date]]="","","W"&amp;WEEKNUM(raw[[#This Row],[Date]],1)),"")</f>
        <v/>
      </c>
      <c r="M734" s="29" t="str">
        <f>IFERROR(IF(raw[[#This Row],[Date]]="","",VLOOKUP(MONTH(raw[[#This Row],[Date]]),Sheet1!B:C,2,0)),"")</f>
        <v/>
      </c>
      <c r="N734" s="82">
        <f>IF(raw[[#This Row],[Date]]="",0,1)</f>
        <v>0</v>
      </c>
    </row>
    <row r="735" spans="1:14" x14ac:dyDescent="0.3">
      <c r="A735" s="18"/>
      <c r="B735" s="19"/>
      <c r="C735" s="19"/>
      <c r="D735" s="19"/>
      <c r="E735" s="19"/>
      <c r="F735" s="20"/>
      <c r="G735" s="20"/>
      <c r="H735" s="27" t="str">
        <f>IFERROR(IF(OR(raw[[#This Row],[Ending Time]]="",raw[[#This Row],[Starting Time]]=""),"",IF((raw[[#This Row],[Ending Time]]-raw[[#This Row],[Starting Time]])*24&lt;0,24+(((raw[[#This Row],[Ending Time]]-raw[[#This Row],[Starting Time]])*24)),(raw[[#This Row],[Ending Time]]-raw[[#This Row],[Starting Time]])*24)),"")</f>
        <v/>
      </c>
      <c r="I735" s="25" t="str">
        <f>IFERROR(IF(raw[[#This Row],[Date]]="","",TEXT(raw[[#This Row],[Date]],"dddd")),"")</f>
        <v/>
      </c>
      <c r="J735" s="27" t="str">
        <f>IFERROR(IF(raw[[#This Row],[Day]]="","",IF(OR(raw[[#This Row],[Day]]='Workload Calendar'!$E$4,raw[[#This Row],[Day]]='Workload Calendar'!$F$4),'Workload Calendar'!$H$4,'Workload Calendar'!$G$4)),"")</f>
        <v/>
      </c>
      <c r="K735" s="27" t="str">
        <f>IFERROR(IF(raw[[#This Row],[Required hrs]]="","",raw[[#This Row],[Total day hrs]]-SUMIF(raw[Date],raw[[#This Row],[Date]],raw[Required hrs])),"")</f>
        <v/>
      </c>
      <c r="L735" s="26" t="str">
        <f>IFERROR(IF(raw[[#This Row],[Date]]="","","W"&amp;WEEKNUM(raw[[#This Row],[Date]],1)),"")</f>
        <v/>
      </c>
      <c r="M735" s="29" t="str">
        <f>IFERROR(IF(raw[[#This Row],[Date]]="","",VLOOKUP(MONTH(raw[[#This Row],[Date]]),Sheet1!B:C,2,0)),"")</f>
        <v/>
      </c>
      <c r="N735" s="82">
        <f>IF(raw[[#This Row],[Date]]="",0,1)</f>
        <v>0</v>
      </c>
    </row>
    <row r="736" spans="1:14" x14ac:dyDescent="0.3">
      <c r="A736" s="18"/>
      <c r="B736" s="19"/>
      <c r="C736" s="19"/>
      <c r="D736" s="19"/>
      <c r="E736" s="19"/>
      <c r="F736" s="20"/>
      <c r="G736" s="20"/>
      <c r="H736" s="27" t="str">
        <f>IFERROR(IF(OR(raw[[#This Row],[Ending Time]]="",raw[[#This Row],[Starting Time]]=""),"",IF((raw[[#This Row],[Ending Time]]-raw[[#This Row],[Starting Time]])*24&lt;0,24+(((raw[[#This Row],[Ending Time]]-raw[[#This Row],[Starting Time]])*24)),(raw[[#This Row],[Ending Time]]-raw[[#This Row],[Starting Time]])*24)),"")</f>
        <v/>
      </c>
      <c r="I736" s="25" t="str">
        <f>IFERROR(IF(raw[[#This Row],[Date]]="","",TEXT(raw[[#This Row],[Date]],"dddd")),"")</f>
        <v/>
      </c>
      <c r="J736" s="27" t="str">
        <f>IFERROR(IF(raw[[#This Row],[Day]]="","",IF(OR(raw[[#This Row],[Day]]='Workload Calendar'!$E$4,raw[[#This Row],[Day]]='Workload Calendar'!$F$4),'Workload Calendar'!$H$4,'Workload Calendar'!$G$4)),"")</f>
        <v/>
      </c>
      <c r="K736" s="27" t="str">
        <f>IFERROR(IF(raw[[#This Row],[Required hrs]]="","",raw[[#This Row],[Total day hrs]]-SUMIF(raw[Date],raw[[#This Row],[Date]],raw[Required hrs])),"")</f>
        <v/>
      </c>
      <c r="L736" s="26" t="str">
        <f>IFERROR(IF(raw[[#This Row],[Date]]="","","W"&amp;WEEKNUM(raw[[#This Row],[Date]],1)),"")</f>
        <v/>
      </c>
      <c r="M736" s="29" t="str">
        <f>IFERROR(IF(raw[[#This Row],[Date]]="","",VLOOKUP(MONTH(raw[[#This Row],[Date]]),Sheet1!B:C,2,0)),"")</f>
        <v/>
      </c>
      <c r="N736" s="82">
        <f>IF(raw[[#This Row],[Date]]="",0,1)</f>
        <v>0</v>
      </c>
    </row>
    <row r="737" spans="1:14" x14ac:dyDescent="0.3">
      <c r="A737" s="18"/>
      <c r="B737" s="19"/>
      <c r="C737" s="19"/>
      <c r="D737" s="19"/>
      <c r="E737" s="19"/>
      <c r="F737" s="20"/>
      <c r="G737" s="20"/>
      <c r="H737" s="27" t="str">
        <f>IFERROR(IF(OR(raw[[#This Row],[Ending Time]]="",raw[[#This Row],[Starting Time]]=""),"",IF((raw[[#This Row],[Ending Time]]-raw[[#This Row],[Starting Time]])*24&lt;0,24+(((raw[[#This Row],[Ending Time]]-raw[[#This Row],[Starting Time]])*24)),(raw[[#This Row],[Ending Time]]-raw[[#This Row],[Starting Time]])*24)),"")</f>
        <v/>
      </c>
      <c r="I737" s="25" t="str">
        <f>IFERROR(IF(raw[[#This Row],[Date]]="","",TEXT(raw[[#This Row],[Date]],"dddd")),"")</f>
        <v/>
      </c>
      <c r="J737" s="27" t="str">
        <f>IFERROR(IF(raw[[#This Row],[Day]]="","",IF(OR(raw[[#This Row],[Day]]='Workload Calendar'!$E$4,raw[[#This Row],[Day]]='Workload Calendar'!$F$4),'Workload Calendar'!$H$4,'Workload Calendar'!$G$4)),"")</f>
        <v/>
      </c>
      <c r="K737" s="27" t="str">
        <f>IFERROR(IF(raw[[#This Row],[Required hrs]]="","",raw[[#This Row],[Total day hrs]]-SUMIF(raw[Date],raw[[#This Row],[Date]],raw[Required hrs])),"")</f>
        <v/>
      </c>
      <c r="L737" s="26" t="str">
        <f>IFERROR(IF(raw[[#This Row],[Date]]="","","W"&amp;WEEKNUM(raw[[#This Row],[Date]],1)),"")</f>
        <v/>
      </c>
      <c r="M737" s="29" t="str">
        <f>IFERROR(IF(raw[[#This Row],[Date]]="","",VLOOKUP(MONTH(raw[[#This Row],[Date]]),Sheet1!B:C,2,0)),"")</f>
        <v/>
      </c>
      <c r="N737" s="82">
        <f>IF(raw[[#This Row],[Date]]="",0,1)</f>
        <v>0</v>
      </c>
    </row>
    <row r="738" spans="1:14" x14ac:dyDescent="0.3">
      <c r="A738" s="18"/>
      <c r="B738" s="19"/>
      <c r="C738" s="19"/>
      <c r="D738" s="19"/>
      <c r="E738" s="19"/>
      <c r="F738" s="20"/>
      <c r="G738" s="20"/>
      <c r="H738" s="27" t="str">
        <f>IFERROR(IF(OR(raw[[#This Row],[Ending Time]]="",raw[[#This Row],[Starting Time]]=""),"",IF((raw[[#This Row],[Ending Time]]-raw[[#This Row],[Starting Time]])*24&lt;0,24+(((raw[[#This Row],[Ending Time]]-raw[[#This Row],[Starting Time]])*24)),(raw[[#This Row],[Ending Time]]-raw[[#This Row],[Starting Time]])*24)),"")</f>
        <v/>
      </c>
      <c r="I738" s="25" t="str">
        <f>IFERROR(IF(raw[[#This Row],[Date]]="","",TEXT(raw[[#This Row],[Date]],"dddd")),"")</f>
        <v/>
      </c>
      <c r="J738" s="27" t="str">
        <f>IFERROR(IF(raw[[#This Row],[Day]]="","",IF(OR(raw[[#This Row],[Day]]='Workload Calendar'!$E$4,raw[[#This Row],[Day]]='Workload Calendar'!$F$4),'Workload Calendar'!$H$4,'Workload Calendar'!$G$4)),"")</f>
        <v/>
      </c>
      <c r="K738" s="27" t="str">
        <f>IFERROR(IF(raw[[#This Row],[Required hrs]]="","",raw[[#This Row],[Total day hrs]]-SUMIF(raw[Date],raw[[#This Row],[Date]],raw[Required hrs])),"")</f>
        <v/>
      </c>
      <c r="L738" s="26" t="str">
        <f>IFERROR(IF(raw[[#This Row],[Date]]="","","W"&amp;WEEKNUM(raw[[#This Row],[Date]],1)),"")</f>
        <v/>
      </c>
      <c r="M738" s="29" t="str">
        <f>IFERROR(IF(raw[[#This Row],[Date]]="","",VLOOKUP(MONTH(raw[[#This Row],[Date]]),Sheet1!B:C,2,0)),"")</f>
        <v/>
      </c>
      <c r="N738" s="82">
        <f>IF(raw[[#This Row],[Date]]="",0,1)</f>
        <v>0</v>
      </c>
    </row>
    <row r="739" spans="1:14" x14ac:dyDescent="0.3">
      <c r="A739" s="18"/>
      <c r="B739" s="19"/>
      <c r="C739" s="19"/>
      <c r="D739" s="19"/>
      <c r="E739" s="19"/>
      <c r="F739" s="20"/>
      <c r="G739" s="20"/>
      <c r="H739" s="27" t="str">
        <f>IFERROR(IF(OR(raw[[#This Row],[Ending Time]]="",raw[[#This Row],[Starting Time]]=""),"",IF((raw[[#This Row],[Ending Time]]-raw[[#This Row],[Starting Time]])*24&lt;0,24+(((raw[[#This Row],[Ending Time]]-raw[[#This Row],[Starting Time]])*24)),(raw[[#This Row],[Ending Time]]-raw[[#This Row],[Starting Time]])*24)),"")</f>
        <v/>
      </c>
      <c r="I739" s="25" t="str">
        <f>IFERROR(IF(raw[[#This Row],[Date]]="","",TEXT(raw[[#This Row],[Date]],"dddd")),"")</f>
        <v/>
      </c>
      <c r="J739" s="27" t="str">
        <f>IFERROR(IF(raw[[#This Row],[Day]]="","",IF(OR(raw[[#This Row],[Day]]='Workload Calendar'!$E$4,raw[[#This Row],[Day]]='Workload Calendar'!$F$4),'Workload Calendar'!$H$4,'Workload Calendar'!$G$4)),"")</f>
        <v/>
      </c>
      <c r="K739" s="27" t="str">
        <f>IFERROR(IF(raw[[#This Row],[Required hrs]]="","",raw[[#This Row],[Total day hrs]]-SUMIF(raw[Date],raw[[#This Row],[Date]],raw[Required hrs])),"")</f>
        <v/>
      </c>
      <c r="L739" s="26" t="str">
        <f>IFERROR(IF(raw[[#This Row],[Date]]="","","W"&amp;WEEKNUM(raw[[#This Row],[Date]],1)),"")</f>
        <v/>
      </c>
      <c r="M739" s="29" t="str">
        <f>IFERROR(IF(raw[[#This Row],[Date]]="","",VLOOKUP(MONTH(raw[[#This Row],[Date]]),Sheet1!B:C,2,0)),"")</f>
        <v/>
      </c>
      <c r="N739" s="82">
        <f>IF(raw[[#This Row],[Date]]="",0,1)</f>
        <v>0</v>
      </c>
    </row>
    <row r="740" spans="1:14" x14ac:dyDescent="0.3">
      <c r="A740" s="18"/>
      <c r="B740" s="19"/>
      <c r="C740" s="19"/>
      <c r="D740" s="19"/>
      <c r="E740" s="19"/>
      <c r="F740" s="20"/>
      <c r="G740" s="20"/>
      <c r="H740" s="27" t="str">
        <f>IFERROR(IF(OR(raw[[#This Row],[Ending Time]]="",raw[[#This Row],[Starting Time]]=""),"",IF((raw[[#This Row],[Ending Time]]-raw[[#This Row],[Starting Time]])*24&lt;0,24+(((raw[[#This Row],[Ending Time]]-raw[[#This Row],[Starting Time]])*24)),(raw[[#This Row],[Ending Time]]-raw[[#This Row],[Starting Time]])*24)),"")</f>
        <v/>
      </c>
      <c r="I740" s="25" t="str">
        <f>IFERROR(IF(raw[[#This Row],[Date]]="","",TEXT(raw[[#This Row],[Date]],"dddd")),"")</f>
        <v/>
      </c>
      <c r="J740" s="27" t="str">
        <f>IFERROR(IF(raw[[#This Row],[Day]]="","",IF(OR(raw[[#This Row],[Day]]='Workload Calendar'!$E$4,raw[[#This Row],[Day]]='Workload Calendar'!$F$4),'Workload Calendar'!$H$4,'Workload Calendar'!$G$4)),"")</f>
        <v/>
      </c>
      <c r="K740" s="27" t="str">
        <f>IFERROR(IF(raw[[#This Row],[Required hrs]]="","",raw[[#This Row],[Total day hrs]]-SUMIF(raw[Date],raw[[#This Row],[Date]],raw[Required hrs])),"")</f>
        <v/>
      </c>
      <c r="L740" s="26" t="str">
        <f>IFERROR(IF(raw[[#This Row],[Date]]="","","W"&amp;WEEKNUM(raw[[#This Row],[Date]],1)),"")</f>
        <v/>
      </c>
      <c r="M740" s="29" t="str">
        <f>IFERROR(IF(raw[[#This Row],[Date]]="","",VLOOKUP(MONTH(raw[[#This Row],[Date]]),Sheet1!B:C,2,0)),"")</f>
        <v/>
      </c>
      <c r="N740" s="82">
        <f>IF(raw[[#This Row],[Date]]="",0,1)</f>
        <v>0</v>
      </c>
    </row>
    <row r="741" spans="1:14" x14ac:dyDescent="0.3">
      <c r="A741" s="18"/>
      <c r="B741" s="19"/>
      <c r="C741" s="19"/>
      <c r="D741" s="19"/>
      <c r="E741" s="19"/>
      <c r="F741" s="20"/>
      <c r="G741" s="20"/>
      <c r="H741" s="27" t="str">
        <f>IFERROR(IF(OR(raw[[#This Row],[Ending Time]]="",raw[[#This Row],[Starting Time]]=""),"",IF((raw[[#This Row],[Ending Time]]-raw[[#This Row],[Starting Time]])*24&lt;0,24+(((raw[[#This Row],[Ending Time]]-raw[[#This Row],[Starting Time]])*24)),(raw[[#This Row],[Ending Time]]-raw[[#This Row],[Starting Time]])*24)),"")</f>
        <v/>
      </c>
      <c r="I741" s="25" t="str">
        <f>IFERROR(IF(raw[[#This Row],[Date]]="","",TEXT(raw[[#This Row],[Date]],"dddd")),"")</f>
        <v/>
      </c>
      <c r="J741" s="27" t="str">
        <f>IFERROR(IF(raw[[#This Row],[Day]]="","",IF(OR(raw[[#This Row],[Day]]='Workload Calendar'!$E$4,raw[[#This Row],[Day]]='Workload Calendar'!$F$4),'Workload Calendar'!$H$4,'Workload Calendar'!$G$4)),"")</f>
        <v/>
      </c>
      <c r="K741" s="27" t="str">
        <f>IFERROR(IF(raw[[#This Row],[Required hrs]]="","",raw[[#This Row],[Total day hrs]]-SUMIF(raw[Date],raw[[#This Row],[Date]],raw[Required hrs])),"")</f>
        <v/>
      </c>
      <c r="L741" s="26" t="str">
        <f>IFERROR(IF(raw[[#This Row],[Date]]="","","W"&amp;WEEKNUM(raw[[#This Row],[Date]],1)),"")</f>
        <v/>
      </c>
      <c r="M741" s="29" t="str">
        <f>IFERROR(IF(raw[[#This Row],[Date]]="","",VLOOKUP(MONTH(raw[[#This Row],[Date]]),Sheet1!B:C,2,0)),"")</f>
        <v/>
      </c>
      <c r="N741" s="82">
        <f>IF(raw[[#This Row],[Date]]="",0,1)</f>
        <v>0</v>
      </c>
    </row>
    <row r="742" spans="1:14" x14ac:dyDescent="0.3">
      <c r="A742" s="18"/>
      <c r="B742" s="19"/>
      <c r="C742" s="19"/>
      <c r="D742" s="19"/>
      <c r="E742" s="19"/>
      <c r="F742" s="20"/>
      <c r="G742" s="20"/>
      <c r="H742" s="27" t="str">
        <f>IFERROR(IF(OR(raw[[#This Row],[Ending Time]]="",raw[[#This Row],[Starting Time]]=""),"",IF((raw[[#This Row],[Ending Time]]-raw[[#This Row],[Starting Time]])*24&lt;0,24+(((raw[[#This Row],[Ending Time]]-raw[[#This Row],[Starting Time]])*24)),(raw[[#This Row],[Ending Time]]-raw[[#This Row],[Starting Time]])*24)),"")</f>
        <v/>
      </c>
      <c r="I742" s="25" t="str">
        <f>IFERROR(IF(raw[[#This Row],[Date]]="","",TEXT(raw[[#This Row],[Date]],"dddd")),"")</f>
        <v/>
      </c>
      <c r="J742" s="27" t="str">
        <f>IFERROR(IF(raw[[#This Row],[Day]]="","",IF(OR(raw[[#This Row],[Day]]='Workload Calendar'!$E$4,raw[[#This Row],[Day]]='Workload Calendar'!$F$4),'Workload Calendar'!$H$4,'Workload Calendar'!$G$4)),"")</f>
        <v/>
      </c>
      <c r="K742" s="27" t="str">
        <f>IFERROR(IF(raw[[#This Row],[Required hrs]]="","",raw[[#This Row],[Total day hrs]]-SUMIF(raw[Date],raw[[#This Row],[Date]],raw[Required hrs])),"")</f>
        <v/>
      </c>
      <c r="L742" s="26" t="str">
        <f>IFERROR(IF(raw[[#This Row],[Date]]="","","W"&amp;WEEKNUM(raw[[#This Row],[Date]],1)),"")</f>
        <v/>
      </c>
      <c r="M742" s="29" t="str">
        <f>IFERROR(IF(raw[[#This Row],[Date]]="","",VLOOKUP(MONTH(raw[[#This Row],[Date]]),Sheet1!B:C,2,0)),"")</f>
        <v/>
      </c>
      <c r="N742" s="82">
        <f>IF(raw[[#This Row],[Date]]="",0,1)</f>
        <v>0</v>
      </c>
    </row>
    <row r="743" spans="1:14" x14ac:dyDescent="0.3">
      <c r="A743" s="18"/>
      <c r="B743" s="19"/>
      <c r="C743" s="19"/>
      <c r="D743" s="19"/>
      <c r="E743" s="19"/>
      <c r="F743" s="20"/>
      <c r="G743" s="20"/>
      <c r="H743" s="27" t="str">
        <f>IFERROR(IF(OR(raw[[#This Row],[Ending Time]]="",raw[[#This Row],[Starting Time]]=""),"",IF((raw[[#This Row],[Ending Time]]-raw[[#This Row],[Starting Time]])*24&lt;0,24+(((raw[[#This Row],[Ending Time]]-raw[[#This Row],[Starting Time]])*24)),(raw[[#This Row],[Ending Time]]-raw[[#This Row],[Starting Time]])*24)),"")</f>
        <v/>
      </c>
      <c r="I743" s="25" t="str">
        <f>IFERROR(IF(raw[[#This Row],[Date]]="","",TEXT(raw[[#This Row],[Date]],"dddd")),"")</f>
        <v/>
      </c>
      <c r="J743" s="27" t="str">
        <f>IFERROR(IF(raw[[#This Row],[Day]]="","",IF(OR(raw[[#This Row],[Day]]='Workload Calendar'!$E$4,raw[[#This Row],[Day]]='Workload Calendar'!$F$4),'Workload Calendar'!$H$4,'Workload Calendar'!$G$4)),"")</f>
        <v/>
      </c>
      <c r="K743" s="27" t="str">
        <f>IFERROR(IF(raw[[#This Row],[Required hrs]]="","",raw[[#This Row],[Total day hrs]]-SUMIF(raw[Date],raw[[#This Row],[Date]],raw[Required hrs])),"")</f>
        <v/>
      </c>
      <c r="L743" s="26" t="str">
        <f>IFERROR(IF(raw[[#This Row],[Date]]="","","W"&amp;WEEKNUM(raw[[#This Row],[Date]],1)),"")</f>
        <v/>
      </c>
      <c r="M743" s="29" t="str">
        <f>IFERROR(IF(raw[[#This Row],[Date]]="","",VLOOKUP(MONTH(raw[[#This Row],[Date]]),Sheet1!B:C,2,0)),"")</f>
        <v/>
      </c>
      <c r="N743" s="82">
        <f>IF(raw[[#This Row],[Date]]="",0,1)</f>
        <v>0</v>
      </c>
    </row>
    <row r="744" spans="1:14" x14ac:dyDescent="0.3">
      <c r="A744" s="18"/>
      <c r="B744" s="19"/>
      <c r="C744" s="19"/>
      <c r="D744" s="19"/>
      <c r="E744" s="19"/>
      <c r="F744" s="20"/>
      <c r="G744" s="20"/>
      <c r="H744" s="27" t="str">
        <f>IFERROR(IF(OR(raw[[#This Row],[Ending Time]]="",raw[[#This Row],[Starting Time]]=""),"",IF((raw[[#This Row],[Ending Time]]-raw[[#This Row],[Starting Time]])*24&lt;0,24+(((raw[[#This Row],[Ending Time]]-raw[[#This Row],[Starting Time]])*24)),(raw[[#This Row],[Ending Time]]-raw[[#This Row],[Starting Time]])*24)),"")</f>
        <v/>
      </c>
      <c r="I744" s="25" t="str">
        <f>IFERROR(IF(raw[[#This Row],[Date]]="","",TEXT(raw[[#This Row],[Date]],"dddd")),"")</f>
        <v/>
      </c>
      <c r="J744" s="27" t="str">
        <f>IFERROR(IF(raw[[#This Row],[Day]]="","",IF(OR(raw[[#This Row],[Day]]='Workload Calendar'!$E$4,raw[[#This Row],[Day]]='Workload Calendar'!$F$4),'Workload Calendar'!$H$4,'Workload Calendar'!$G$4)),"")</f>
        <v/>
      </c>
      <c r="K744" s="27" t="str">
        <f>IFERROR(IF(raw[[#This Row],[Required hrs]]="","",raw[[#This Row],[Total day hrs]]-SUMIF(raw[Date],raw[[#This Row],[Date]],raw[Required hrs])),"")</f>
        <v/>
      </c>
      <c r="L744" s="26" t="str">
        <f>IFERROR(IF(raw[[#This Row],[Date]]="","","W"&amp;WEEKNUM(raw[[#This Row],[Date]],1)),"")</f>
        <v/>
      </c>
      <c r="M744" s="29" t="str">
        <f>IFERROR(IF(raw[[#This Row],[Date]]="","",VLOOKUP(MONTH(raw[[#This Row],[Date]]),Sheet1!B:C,2,0)),"")</f>
        <v/>
      </c>
      <c r="N744" s="82">
        <f>IF(raw[[#This Row],[Date]]="",0,1)</f>
        <v>0</v>
      </c>
    </row>
    <row r="745" spans="1:14" x14ac:dyDescent="0.3">
      <c r="A745" s="18"/>
      <c r="B745" s="19"/>
      <c r="C745" s="19"/>
      <c r="D745" s="19"/>
      <c r="E745" s="19"/>
      <c r="F745" s="20"/>
      <c r="G745" s="20"/>
      <c r="H745" s="27" t="str">
        <f>IFERROR(IF(OR(raw[[#This Row],[Ending Time]]="",raw[[#This Row],[Starting Time]]=""),"",IF((raw[[#This Row],[Ending Time]]-raw[[#This Row],[Starting Time]])*24&lt;0,24+(((raw[[#This Row],[Ending Time]]-raw[[#This Row],[Starting Time]])*24)),(raw[[#This Row],[Ending Time]]-raw[[#This Row],[Starting Time]])*24)),"")</f>
        <v/>
      </c>
      <c r="I745" s="25" t="str">
        <f>IFERROR(IF(raw[[#This Row],[Date]]="","",TEXT(raw[[#This Row],[Date]],"dddd")),"")</f>
        <v/>
      </c>
      <c r="J745" s="27" t="str">
        <f>IFERROR(IF(raw[[#This Row],[Day]]="","",IF(OR(raw[[#This Row],[Day]]='Workload Calendar'!$E$4,raw[[#This Row],[Day]]='Workload Calendar'!$F$4),'Workload Calendar'!$H$4,'Workload Calendar'!$G$4)),"")</f>
        <v/>
      </c>
      <c r="K745" s="27" t="str">
        <f>IFERROR(IF(raw[[#This Row],[Required hrs]]="","",raw[[#This Row],[Total day hrs]]-SUMIF(raw[Date],raw[[#This Row],[Date]],raw[Required hrs])),"")</f>
        <v/>
      </c>
      <c r="L745" s="26" t="str">
        <f>IFERROR(IF(raw[[#This Row],[Date]]="","","W"&amp;WEEKNUM(raw[[#This Row],[Date]],1)),"")</f>
        <v/>
      </c>
      <c r="M745" s="29" t="str">
        <f>IFERROR(IF(raw[[#This Row],[Date]]="","",VLOOKUP(MONTH(raw[[#This Row],[Date]]),Sheet1!B:C,2,0)),"")</f>
        <v/>
      </c>
      <c r="N745" s="82">
        <f>IF(raw[[#This Row],[Date]]="",0,1)</f>
        <v>0</v>
      </c>
    </row>
    <row r="746" spans="1:14" x14ac:dyDescent="0.3">
      <c r="A746" s="18"/>
      <c r="B746" s="19"/>
      <c r="C746" s="19"/>
      <c r="D746" s="19"/>
      <c r="E746" s="19"/>
      <c r="F746" s="20"/>
      <c r="G746" s="20"/>
      <c r="H746" s="27" t="str">
        <f>IFERROR(IF(OR(raw[[#This Row],[Ending Time]]="",raw[[#This Row],[Starting Time]]=""),"",IF((raw[[#This Row],[Ending Time]]-raw[[#This Row],[Starting Time]])*24&lt;0,24+(((raw[[#This Row],[Ending Time]]-raw[[#This Row],[Starting Time]])*24)),(raw[[#This Row],[Ending Time]]-raw[[#This Row],[Starting Time]])*24)),"")</f>
        <v/>
      </c>
      <c r="I746" s="25" t="str">
        <f>IFERROR(IF(raw[[#This Row],[Date]]="","",TEXT(raw[[#This Row],[Date]],"dddd")),"")</f>
        <v/>
      </c>
      <c r="J746" s="27" t="str">
        <f>IFERROR(IF(raw[[#This Row],[Day]]="","",IF(OR(raw[[#This Row],[Day]]='Workload Calendar'!$E$4,raw[[#This Row],[Day]]='Workload Calendar'!$F$4),'Workload Calendar'!$H$4,'Workload Calendar'!$G$4)),"")</f>
        <v/>
      </c>
      <c r="K746" s="27" t="str">
        <f>IFERROR(IF(raw[[#This Row],[Required hrs]]="","",raw[[#This Row],[Total day hrs]]-SUMIF(raw[Date],raw[[#This Row],[Date]],raw[Required hrs])),"")</f>
        <v/>
      </c>
      <c r="L746" s="26" t="str">
        <f>IFERROR(IF(raw[[#This Row],[Date]]="","","W"&amp;WEEKNUM(raw[[#This Row],[Date]],1)),"")</f>
        <v/>
      </c>
      <c r="M746" s="29" t="str">
        <f>IFERROR(IF(raw[[#This Row],[Date]]="","",VLOOKUP(MONTH(raw[[#This Row],[Date]]),Sheet1!B:C,2,0)),"")</f>
        <v/>
      </c>
      <c r="N746" s="82">
        <f>IF(raw[[#This Row],[Date]]="",0,1)</f>
        <v>0</v>
      </c>
    </row>
    <row r="747" spans="1:14" x14ac:dyDescent="0.3">
      <c r="A747" s="18"/>
      <c r="B747" s="19"/>
      <c r="C747" s="19"/>
      <c r="D747" s="19"/>
      <c r="E747" s="19"/>
      <c r="F747" s="20"/>
      <c r="G747" s="20"/>
      <c r="H747" s="27" t="str">
        <f>IFERROR(IF(OR(raw[[#This Row],[Ending Time]]="",raw[[#This Row],[Starting Time]]=""),"",IF((raw[[#This Row],[Ending Time]]-raw[[#This Row],[Starting Time]])*24&lt;0,24+(((raw[[#This Row],[Ending Time]]-raw[[#This Row],[Starting Time]])*24)),(raw[[#This Row],[Ending Time]]-raw[[#This Row],[Starting Time]])*24)),"")</f>
        <v/>
      </c>
      <c r="I747" s="25" t="str">
        <f>IFERROR(IF(raw[[#This Row],[Date]]="","",TEXT(raw[[#This Row],[Date]],"dddd")),"")</f>
        <v/>
      </c>
      <c r="J747" s="27" t="str">
        <f>IFERROR(IF(raw[[#This Row],[Day]]="","",IF(OR(raw[[#This Row],[Day]]='Workload Calendar'!$E$4,raw[[#This Row],[Day]]='Workload Calendar'!$F$4),'Workload Calendar'!$H$4,'Workload Calendar'!$G$4)),"")</f>
        <v/>
      </c>
      <c r="K747" s="27" t="str">
        <f>IFERROR(IF(raw[[#This Row],[Required hrs]]="","",raw[[#This Row],[Total day hrs]]-SUMIF(raw[Date],raw[[#This Row],[Date]],raw[Required hrs])),"")</f>
        <v/>
      </c>
      <c r="L747" s="26" t="str">
        <f>IFERROR(IF(raw[[#This Row],[Date]]="","","W"&amp;WEEKNUM(raw[[#This Row],[Date]],1)),"")</f>
        <v/>
      </c>
      <c r="M747" s="29" t="str">
        <f>IFERROR(IF(raw[[#This Row],[Date]]="","",VLOOKUP(MONTH(raw[[#This Row],[Date]]),Sheet1!B:C,2,0)),"")</f>
        <v/>
      </c>
      <c r="N747" s="82">
        <f>IF(raw[[#This Row],[Date]]="",0,1)</f>
        <v>0</v>
      </c>
    </row>
    <row r="748" spans="1:14" x14ac:dyDescent="0.3">
      <c r="A748" s="18"/>
      <c r="B748" s="19"/>
      <c r="C748" s="19"/>
      <c r="D748" s="19"/>
      <c r="E748" s="19"/>
      <c r="F748" s="20"/>
      <c r="G748" s="20"/>
      <c r="H748" s="27" t="str">
        <f>IFERROR(IF(OR(raw[[#This Row],[Ending Time]]="",raw[[#This Row],[Starting Time]]=""),"",IF((raw[[#This Row],[Ending Time]]-raw[[#This Row],[Starting Time]])*24&lt;0,24+(((raw[[#This Row],[Ending Time]]-raw[[#This Row],[Starting Time]])*24)),(raw[[#This Row],[Ending Time]]-raw[[#This Row],[Starting Time]])*24)),"")</f>
        <v/>
      </c>
      <c r="I748" s="25" t="str">
        <f>IFERROR(IF(raw[[#This Row],[Date]]="","",TEXT(raw[[#This Row],[Date]],"dddd")),"")</f>
        <v/>
      </c>
      <c r="J748" s="27" t="str">
        <f>IFERROR(IF(raw[[#This Row],[Day]]="","",IF(OR(raw[[#This Row],[Day]]='Workload Calendar'!$E$4,raw[[#This Row],[Day]]='Workload Calendar'!$F$4),'Workload Calendar'!$H$4,'Workload Calendar'!$G$4)),"")</f>
        <v/>
      </c>
      <c r="K748" s="27" t="str">
        <f>IFERROR(IF(raw[[#This Row],[Required hrs]]="","",raw[[#This Row],[Total day hrs]]-SUMIF(raw[Date],raw[[#This Row],[Date]],raw[Required hrs])),"")</f>
        <v/>
      </c>
      <c r="L748" s="26" t="str">
        <f>IFERROR(IF(raw[[#This Row],[Date]]="","","W"&amp;WEEKNUM(raw[[#This Row],[Date]],1)),"")</f>
        <v/>
      </c>
      <c r="M748" s="29" t="str">
        <f>IFERROR(IF(raw[[#This Row],[Date]]="","",VLOOKUP(MONTH(raw[[#This Row],[Date]]),Sheet1!B:C,2,0)),"")</f>
        <v/>
      </c>
      <c r="N748" s="82">
        <f>IF(raw[[#This Row],[Date]]="",0,1)</f>
        <v>0</v>
      </c>
    </row>
    <row r="749" spans="1:14" x14ac:dyDescent="0.3">
      <c r="A749" s="18"/>
      <c r="B749" s="19"/>
      <c r="C749" s="19"/>
      <c r="D749" s="19"/>
      <c r="E749" s="19"/>
      <c r="F749" s="20"/>
      <c r="G749" s="20"/>
      <c r="H749" s="27" t="str">
        <f>IFERROR(IF(OR(raw[[#This Row],[Ending Time]]="",raw[[#This Row],[Starting Time]]=""),"",IF((raw[[#This Row],[Ending Time]]-raw[[#This Row],[Starting Time]])*24&lt;0,24+(((raw[[#This Row],[Ending Time]]-raw[[#This Row],[Starting Time]])*24)),(raw[[#This Row],[Ending Time]]-raw[[#This Row],[Starting Time]])*24)),"")</f>
        <v/>
      </c>
      <c r="I749" s="25" t="str">
        <f>IFERROR(IF(raw[[#This Row],[Date]]="","",TEXT(raw[[#This Row],[Date]],"dddd")),"")</f>
        <v/>
      </c>
      <c r="J749" s="27" t="str">
        <f>IFERROR(IF(raw[[#This Row],[Day]]="","",IF(OR(raw[[#This Row],[Day]]='Workload Calendar'!$E$4,raw[[#This Row],[Day]]='Workload Calendar'!$F$4),'Workload Calendar'!$H$4,'Workload Calendar'!$G$4)),"")</f>
        <v/>
      </c>
      <c r="K749" s="27" t="str">
        <f>IFERROR(IF(raw[[#This Row],[Required hrs]]="","",raw[[#This Row],[Total day hrs]]-SUMIF(raw[Date],raw[[#This Row],[Date]],raw[Required hrs])),"")</f>
        <v/>
      </c>
      <c r="L749" s="26" t="str">
        <f>IFERROR(IF(raw[[#This Row],[Date]]="","","W"&amp;WEEKNUM(raw[[#This Row],[Date]],1)),"")</f>
        <v/>
      </c>
      <c r="M749" s="29" t="str">
        <f>IFERROR(IF(raw[[#This Row],[Date]]="","",VLOOKUP(MONTH(raw[[#This Row],[Date]]),Sheet1!B:C,2,0)),"")</f>
        <v/>
      </c>
      <c r="N749" s="82">
        <f>IF(raw[[#This Row],[Date]]="",0,1)</f>
        <v>0</v>
      </c>
    </row>
    <row r="750" spans="1:14" x14ac:dyDescent="0.3">
      <c r="A750" s="18"/>
      <c r="B750" s="19"/>
      <c r="C750" s="19"/>
      <c r="D750" s="19"/>
      <c r="E750" s="19"/>
      <c r="F750" s="20"/>
      <c r="G750" s="20"/>
      <c r="H750" s="27" t="str">
        <f>IFERROR(IF(OR(raw[[#This Row],[Ending Time]]="",raw[[#This Row],[Starting Time]]=""),"",IF((raw[[#This Row],[Ending Time]]-raw[[#This Row],[Starting Time]])*24&lt;0,24+(((raw[[#This Row],[Ending Time]]-raw[[#This Row],[Starting Time]])*24)),(raw[[#This Row],[Ending Time]]-raw[[#This Row],[Starting Time]])*24)),"")</f>
        <v/>
      </c>
      <c r="I750" s="25" t="str">
        <f>IFERROR(IF(raw[[#This Row],[Date]]="","",TEXT(raw[[#This Row],[Date]],"dddd")),"")</f>
        <v/>
      </c>
      <c r="J750" s="27" t="str">
        <f>IFERROR(IF(raw[[#This Row],[Day]]="","",IF(OR(raw[[#This Row],[Day]]='Workload Calendar'!$E$4,raw[[#This Row],[Day]]='Workload Calendar'!$F$4),'Workload Calendar'!$H$4,'Workload Calendar'!$G$4)),"")</f>
        <v/>
      </c>
      <c r="K750" s="27" t="str">
        <f>IFERROR(IF(raw[[#This Row],[Required hrs]]="","",raw[[#This Row],[Total day hrs]]-SUMIF(raw[Date],raw[[#This Row],[Date]],raw[Required hrs])),"")</f>
        <v/>
      </c>
      <c r="L750" s="26" t="str">
        <f>IFERROR(IF(raw[[#This Row],[Date]]="","","W"&amp;WEEKNUM(raw[[#This Row],[Date]],1)),"")</f>
        <v/>
      </c>
      <c r="M750" s="29" t="str">
        <f>IFERROR(IF(raw[[#This Row],[Date]]="","",VLOOKUP(MONTH(raw[[#This Row],[Date]]),Sheet1!B:C,2,0)),"")</f>
        <v/>
      </c>
      <c r="N750" s="82">
        <f>IF(raw[[#This Row],[Date]]="",0,1)</f>
        <v>0</v>
      </c>
    </row>
    <row r="751" spans="1:14" x14ac:dyDescent="0.3">
      <c r="A751" s="18"/>
      <c r="B751" s="19"/>
      <c r="C751" s="19"/>
      <c r="D751" s="19"/>
      <c r="E751" s="19"/>
      <c r="F751" s="20"/>
      <c r="G751" s="20"/>
      <c r="H751" s="27" t="str">
        <f>IFERROR(IF(OR(raw[[#This Row],[Ending Time]]="",raw[[#This Row],[Starting Time]]=""),"",IF((raw[[#This Row],[Ending Time]]-raw[[#This Row],[Starting Time]])*24&lt;0,24+(((raw[[#This Row],[Ending Time]]-raw[[#This Row],[Starting Time]])*24)),(raw[[#This Row],[Ending Time]]-raw[[#This Row],[Starting Time]])*24)),"")</f>
        <v/>
      </c>
      <c r="I751" s="25" t="str">
        <f>IFERROR(IF(raw[[#This Row],[Date]]="","",TEXT(raw[[#This Row],[Date]],"dddd")),"")</f>
        <v/>
      </c>
      <c r="J751" s="27" t="str">
        <f>IFERROR(IF(raw[[#This Row],[Day]]="","",IF(OR(raw[[#This Row],[Day]]='Workload Calendar'!$E$4,raw[[#This Row],[Day]]='Workload Calendar'!$F$4),'Workload Calendar'!$H$4,'Workload Calendar'!$G$4)),"")</f>
        <v/>
      </c>
      <c r="K751" s="27" t="str">
        <f>IFERROR(IF(raw[[#This Row],[Required hrs]]="","",raw[[#This Row],[Total day hrs]]-SUMIF(raw[Date],raw[[#This Row],[Date]],raw[Required hrs])),"")</f>
        <v/>
      </c>
      <c r="L751" s="26" t="str">
        <f>IFERROR(IF(raw[[#This Row],[Date]]="","","W"&amp;WEEKNUM(raw[[#This Row],[Date]],1)),"")</f>
        <v/>
      </c>
      <c r="M751" s="29" t="str">
        <f>IFERROR(IF(raw[[#This Row],[Date]]="","",VLOOKUP(MONTH(raw[[#This Row],[Date]]),Sheet1!B:C,2,0)),"")</f>
        <v/>
      </c>
      <c r="N751" s="82">
        <f>IF(raw[[#This Row],[Date]]="",0,1)</f>
        <v>0</v>
      </c>
    </row>
    <row r="752" spans="1:14" x14ac:dyDescent="0.3">
      <c r="A752" s="18"/>
      <c r="B752" s="19"/>
      <c r="C752" s="19"/>
      <c r="D752" s="19"/>
      <c r="E752" s="19"/>
      <c r="F752" s="20"/>
      <c r="G752" s="20"/>
      <c r="H752" s="27" t="str">
        <f>IFERROR(IF(OR(raw[[#This Row],[Ending Time]]="",raw[[#This Row],[Starting Time]]=""),"",IF((raw[[#This Row],[Ending Time]]-raw[[#This Row],[Starting Time]])*24&lt;0,24+(((raw[[#This Row],[Ending Time]]-raw[[#This Row],[Starting Time]])*24)),(raw[[#This Row],[Ending Time]]-raw[[#This Row],[Starting Time]])*24)),"")</f>
        <v/>
      </c>
      <c r="I752" s="25" t="str">
        <f>IFERROR(IF(raw[[#This Row],[Date]]="","",TEXT(raw[[#This Row],[Date]],"dddd")),"")</f>
        <v/>
      </c>
      <c r="J752" s="27" t="str">
        <f>IFERROR(IF(raw[[#This Row],[Day]]="","",IF(OR(raw[[#This Row],[Day]]='Workload Calendar'!$E$4,raw[[#This Row],[Day]]='Workload Calendar'!$F$4),'Workload Calendar'!$H$4,'Workload Calendar'!$G$4)),"")</f>
        <v/>
      </c>
      <c r="K752" s="27" t="str">
        <f>IFERROR(IF(raw[[#This Row],[Required hrs]]="","",raw[[#This Row],[Total day hrs]]-SUMIF(raw[Date],raw[[#This Row],[Date]],raw[Required hrs])),"")</f>
        <v/>
      </c>
      <c r="L752" s="26" t="str">
        <f>IFERROR(IF(raw[[#This Row],[Date]]="","","W"&amp;WEEKNUM(raw[[#This Row],[Date]],1)),"")</f>
        <v/>
      </c>
      <c r="M752" s="29" t="str">
        <f>IFERROR(IF(raw[[#This Row],[Date]]="","",VLOOKUP(MONTH(raw[[#This Row],[Date]]),Sheet1!B:C,2,0)),"")</f>
        <v/>
      </c>
      <c r="N752" s="82">
        <f>IF(raw[[#This Row],[Date]]="",0,1)</f>
        <v>0</v>
      </c>
    </row>
    <row r="753" spans="1:14" x14ac:dyDescent="0.3">
      <c r="A753" s="18"/>
      <c r="B753" s="19"/>
      <c r="C753" s="19"/>
      <c r="D753" s="19"/>
      <c r="E753" s="19"/>
      <c r="F753" s="20"/>
      <c r="G753" s="20"/>
      <c r="H753" s="27" t="str">
        <f>IFERROR(IF(OR(raw[[#This Row],[Ending Time]]="",raw[[#This Row],[Starting Time]]=""),"",IF((raw[[#This Row],[Ending Time]]-raw[[#This Row],[Starting Time]])*24&lt;0,24+(((raw[[#This Row],[Ending Time]]-raw[[#This Row],[Starting Time]])*24)),(raw[[#This Row],[Ending Time]]-raw[[#This Row],[Starting Time]])*24)),"")</f>
        <v/>
      </c>
      <c r="I753" s="25" t="str">
        <f>IFERROR(IF(raw[[#This Row],[Date]]="","",TEXT(raw[[#This Row],[Date]],"dddd")),"")</f>
        <v/>
      </c>
      <c r="J753" s="27" t="str">
        <f>IFERROR(IF(raw[[#This Row],[Day]]="","",IF(OR(raw[[#This Row],[Day]]='Workload Calendar'!$E$4,raw[[#This Row],[Day]]='Workload Calendar'!$F$4),'Workload Calendar'!$H$4,'Workload Calendar'!$G$4)),"")</f>
        <v/>
      </c>
      <c r="K753" s="27" t="str">
        <f>IFERROR(IF(raw[[#This Row],[Required hrs]]="","",raw[[#This Row],[Total day hrs]]-SUMIF(raw[Date],raw[[#This Row],[Date]],raw[Required hrs])),"")</f>
        <v/>
      </c>
      <c r="L753" s="26" t="str">
        <f>IFERROR(IF(raw[[#This Row],[Date]]="","","W"&amp;WEEKNUM(raw[[#This Row],[Date]],1)),"")</f>
        <v/>
      </c>
      <c r="M753" s="29" t="str">
        <f>IFERROR(IF(raw[[#This Row],[Date]]="","",VLOOKUP(MONTH(raw[[#This Row],[Date]]),Sheet1!B:C,2,0)),"")</f>
        <v/>
      </c>
      <c r="N753" s="82">
        <f>IF(raw[[#This Row],[Date]]="",0,1)</f>
        <v>0</v>
      </c>
    </row>
    <row r="754" spans="1:14" x14ac:dyDescent="0.3">
      <c r="A754" s="18"/>
      <c r="B754" s="19"/>
      <c r="C754" s="19"/>
      <c r="D754" s="19"/>
      <c r="E754" s="19"/>
      <c r="F754" s="20"/>
      <c r="G754" s="20"/>
      <c r="H754" s="27" t="str">
        <f>IFERROR(IF(OR(raw[[#This Row],[Ending Time]]="",raw[[#This Row],[Starting Time]]=""),"",IF((raw[[#This Row],[Ending Time]]-raw[[#This Row],[Starting Time]])*24&lt;0,24+(((raw[[#This Row],[Ending Time]]-raw[[#This Row],[Starting Time]])*24)),(raw[[#This Row],[Ending Time]]-raw[[#This Row],[Starting Time]])*24)),"")</f>
        <v/>
      </c>
      <c r="I754" s="25" t="str">
        <f>IFERROR(IF(raw[[#This Row],[Date]]="","",TEXT(raw[[#This Row],[Date]],"dddd")),"")</f>
        <v/>
      </c>
      <c r="J754" s="27" t="str">
        <f>IFERROR(IF(raw[[#This Row],[Day]]="","",IF(OR(raw[[#This Row],[Day]]='Workload Calendar'!$E$4,raw[[#This Row],[Day]]='Workload Calendar'!$F$4),'Workload Calendar'!$H$4,'Workload Calendar'!$G$4)),"")</f>
        <v/>
      </c>
      <c r="K754" s="27" t="str">
        <f>IFERROR(IF(raw[[#This Row],[Required hrs]]="","",raw[[#This Row],[Total day hrs]]-SUMIF(raw[Date],raw[[#This Row],[Date]],raw[Required hrs])),"")</f>
        <v/>
      </c>
      <c r="L754" s="26" t="str">
        <f>IFERROR(IF(raw[[#This Row],[Date]]="","","W"&amp;WEEKNUM(raw[[#This Row],[Date]],1)),"")</f>
        <v/>
      </c>
      <c r="M754" s="29" t="str">
        <f>IFERROR(IF(raw[[#This Row],[Date]]="","",VLOOKUP(MONTH(raw[[#This Row],[Date]]),Sheet1!B:C,2,0)),"")</f>
        <v/>
      </c>
      <c r="N754" s="82">
        <f>IF(raw[[#This Row],[Date]]="",0,1)</f>
        <v>0</v>
      </c>
    </row>
    <row r="755" spans="1:14" x14ac:dyDescent="0.3">
      <c r="A755" s="18"/>
      <c r="B755" s="19"/>
      <c r="C755" s="19"/>
      <c r="D755" s="19"/>
      <c r="E755" s="19"/>
      <c r="F755" s="20"/>
      <c r="G755" s="20"/>
      <c r="H755" s="27" t="str">
        <f>IFERROR(IF(OR(raw[[#This Row],[Ending Time]]="",raw[[#This Row],[Starting Time]]=""),"",IF((raw[[#This Row],[Ending Time]]-raw[[#This Row],[Starting Time]])*24&lt;0,24+(((raw[[#This Row],[Ending Time]]-raw[[#This Row],[Starting Time]])*24)),(raw[[#This Row],[Ending Time]]-raw[[#This Row],[Starting Time]])*24)),"")</f>
        <v/>
      </c>
      <c r="I755" s="25" t="str">
        <f>IFERROR(IF(raw[[#This Row],[Date]]="","",TEXT(raw[[#This Row],[Date]],"dddd")),"")</f>
        <v/>
      </c>
      <c r="J755" s="27" t="str">
        <f>IFERROR(IF(raw[[#This Row],[Day]]="","",IF(OR(raw[[#This Row],[Day]]='Workload Calendar'!$E$4,raw[[#This Row],[Day]]='Workload Calendar'!$F$4),'Workload Calendar'!$H$4,'Workload Calendar'!$G$4)),"")</f>
        <v/>
      </c>
      <c r="K755" s="27" t="str">
        <f>IFERROR(IF(raw[[#This Row],[Required hrs]]="","",raw[[#This Row],[Total day hrs]]-SUMIF(raw[Date],raw[[#This Row],[Date]],raw[Required hrs])),"")</f>
        <v/>
      </c>
      <c r="L755" s="26" t="str">
        <f>IFERROR(IF(raw[[#This Row],[Date]]="","","W"&amp;WEEKNUM(raw[[#This Row],[Date]],1)),"")</f>
        <v/>
      </c>
      <c r="M755" s="29" t="str">
        <f>IFERROR(IF(raw[[#This Row],[Date]]="","",VLOOKUP(MONTH(raw[[#This Row],[Date]]),Sheet1!B:C,2,0)),"")</f>
        <v/>
      </c>
      <c r="N755" s="82">
        <f>IF(raw[[#This Row],[Date]]="",0,1)</f>
        <v>0</v>
      </c>
    </row>
    <row r="756" spans="1:14" x14ac:dyDescent="0.3">
      <c r="A756" s="18"/>
      <c r="B756" s="19"/>
      <c r="C756" s="19"/>
      <c r="D756" s="19"/>
      <c r="E756" s="19"/>
      <c r="F756" s="20"/>
      <c r="G756" s="20"/>
      <c r="H756" s="27" t="str">
        <f>IFERROR(IF(OR(raw[[#This Row],[Ending Time]]="",raw[[#This Row],[Starting Time]]=""),"",IF((raw[[#This Row],[Ending Time]]-raw[[#This Row],[Starting Time]])*24&lt;0,24+(((raw[[#This Row],[Ending Time]]-raw[[#This Row],[Starting Time]])*24)),(raw[[#This Row],[Ending Time]]-raw[[#This Row],[Starting Time]])*24)),"")</f>
        <v/>
      </c>
      <c r="I756" s="25" t="str">
        <f>IFERROR(IF(raw[[#This Row],[Date]]="","",TEXT(raw[[#This Row],[Date]],"dddd")),"")</f>
        <v/>
      </c>
      <c r="J756" s="27" t="str">
        <f>IFERROR(IF(raw[[#This Row],[Day]]="","",IF(OR(raw[[#This Row],[Day]]='Workload Calendar'!$E$4,raw[[#This Row],[Day]]='Workload Calendar'!$F$4),'Workload Calendar'!$H$4,'Workload Calendar'!$G$4)),"")</f>
        <v/>
      </c>
      <c r="K756" s="27" t="str">
        <f>IFERROR(IF(raw[[#This Row],[Required hrs]]="","",raw[[#This Row],[Total day hrs]]-SUMIF(raw[Date],raw[[#This Row],[Date]],raw[Required hrs])),"")</f>
        <v/>
      </c>
      <c r="L756" s="26" t="str">
        <f>IFERROR(IF(raw[[#This Row],[Date]]="","","W"&amp;WEEKNUM(raw[[#This Row],[Date]],1)),"")</f>
        <v/>
      </c>
      <c r="M756" s="29" t="str">
        <f>IFERROR(IF(raw[[#This Row],[Date]]="","",VLOOKUP(MONTH(raw[[#This Row],[Date]]),Sheet1!B:C,2,0)),"")</f>
        <v/>
      </c>
      <c r="N756" s="82">
        <f>IF(raw[[#This Row],[Date]]="",0,1)</f>
        <v>0</v>
      </c>
    </row>
    <row r="757" spans="1:14" x14ac:dyDescent="0.3">
      <c r="A757" s="18"/>
      <c r="B757" s="19"/>
      <c r="C757" s="19"/>
      <c r="D757" s="19"/>
      <c r="E757" s="19"/>
      <c r="F757" s="20"/>
      <c r="G757" s="20"/>
      <c r="H757" s="27" t="str">
        <f>IFERROR(IF(OR(raw[[#This Row],[Ending Time]]="",raw[[#This Row],[Starting Time]]=""),"",IF((raw[[#This Row],[Ending Time]]-raw[[#This Row],[Starting Time]])*24&lt;0,24+(((raw[[#This Row],[Ending Time]]-raw[[#This Row],[Starting Time]])*24)),(raw[[#This Row],[Ending Time]]-raw[[#This Row],[Starting Time]])*24)),"")</f>
        <v/>
      </c>
      <c r="I757" s="25" t="str">
        <f>IFERROR(IF(raw[[#This Row],[Date]]="","",TEXT(raw[[#This Row],[Date]],"dddd")),"")</f>
        <v/>
      </c>
      <c r="J757" s="27" t="str">
        <f>IFERROR(IF(raw[[#This Row],[Day]]="","",IF(OR(raw[[#This Row],[Day]]='Workload Calendar'!$E$4,raw[[#This Row],[Day]]='Workload Calendar'!$F$4),'Workload Calendar'!$H$4,'Workload Calendar'!$G$4)),"")</f>
        <v/>
      </c>
      <c r="K757" s="27" t="str">
        <f>IFERROR(IF(raw[[#This Row],[Required hrs]]="","",raw[[#This Row],[Total day hrs]]-SUMIF(raw[Date],raw[[#This Row],[Date]],raw[Required hrs])),"")</f>
        <v/>
      </c>
      <c r="L757" s="26" t="str">
        <f>IFERROR(IF(raw[[#This Row],[Date]]="","","W"&amp;WEEKNUM(raw[[#This Row],[Date]],1)),"")</f>
        <v/>
      </c>
      <c r="M757" s="29" t="str">
        <f>IFERROR(IF(raw[[#This Row],[Date]]="","",VLOOKUP(MONTH(raw[[#This Row],[Date]]),Sheet1!B:C,2,0)),"")</f>
        <v/>
      </c>
      <c r="N757" s="82">
        <f>IF(raw[[#This Row],[Date]]="",0,1)</f>
        <v>0</v>
      </c>
    </row>
    <row r="758" spans="1:14" x14ac:dyDescent="0.3">
      <c r="A758" s="18"/>
      <c r="B758" s="19"/>
      <c r="C758" s="19"/>
      <c r="D758" s="19"/>
      <c r="E758" s="19"/>
      <c r="F758" s="20"/>
      <c r="G758" s="20"/>
      <c r="H758" s="27" t="str">
        <f>IFERROR(IF(OR(raw[[#This Row],[Ending Time]]="",raw[[#This Row],[Starting Time]]=""),"",IF((raw[[#This Row],[Ending Time]]-raw[[#This Row],[Starting Time]])*24&lt;0,24+(((raw[[#This Row],[Ending Time]]-raw[[#This Row],[Starting Time]])*24)),(raw[[#This Row],[Ending Time]]-raw[[#This Row],[Starting Time]])*24)),"")</f>
        <v/>
      </c>
      <c r="I758" s="25" t="str">
        <f>IFERROR(IF(raw[[#This Row],[Date]]="","",TEXT(raw[[#This Row],[Date]],"dddd")),"")</f>
        <v/>
      </c>
      <c r="J758" s="27" t="str">
        <f>IFERROR(IF(raw[[#This Row],[Day]]="","",IF(OR(raw[[#This Row],[Day]]='Workload Calendar'!$E$4,raw[[#This Row],[Day]]='Workload Calendar'!$F$4),'Workload Calendar'!$H$4,'Workload Calendar'!$G$4)),"")</f>
        <v/>
      </c>
      <c r="K758" s="27" t="str">
        <f>IFERROR(IF(raw[[#This Row],[Required hrs]]="","",raw[[#This Row],[Total day hrs]]-SUMIF(raw[Date],raw[[#This Row],[Date]],raw[Required hrs])),"")</f>
        <v/>
      </c>
      <c r="L758" s="26" t="str">
        <f>IFERROR(IF(raw[[#This Row],[Date]]="","","W"&amp;WEEKNUM(raw[[#This Row],[Date]],1)),"")</f>
        <v/>
      </c>
      <c r="M758" s="29" t="str">
        <f>IFERROR(IF(raw[[#This Row],[Date]]="","",VLOOKUP(MONTH(raw[[#This Row],[Date]]),Sheet1!B:C,2,0)),"")</f>
        <v/>
      </c>
      <c r="N758" s="82">
        <f>IF(raw[[#This Row],[Date]]="",0,1)</f>
        <v>0</v>
      </c>
    </row>
    <row r="759" spans="1:14" x14ac:dyDescent="0.3">
      <c r="A759" s="18"/>
      <c r="B759" s="19"/>
      <c r="C759" s="19"/>
      <c r="D759" s="19"/>
      <c r="E759" s="19"/>
      <c r="F759" s="20"/>
      <c r="G759" s="20"/>
      <c r="H759" s="27" t="str">
        <f>IFERROR(IF(OR(raw[[#This Row],[Ending Time]]="",raw[[#This Row],[Starting Time]]=""),"",IF((raw[[#This Row],[Ending Time]]-raw[[#This Row],[Starting Time]])*24&lt;0,24+(((raw[[#This Row],[Ending Time]]-raw[[#This Row],[Starting Time]])*24)),(raw[[#This Row],[Ending Time]]-raw[[#This Row],[Starting Time]])*24)),"")</f>
        <v/>
      </c>
      <c r="I759" s="25" t="str">
        <f>IFERROR(IF(raw[[#This Row],[Date]]="","",TEXT(raw[[#This Row],[Date]],"dddd")),"")</f>
        <v/>
      </c>
      <c r="J759" s="27" t="str">
        <f>IFERROR(IF(raw[[#This Row],[Day]]="","",IF(OR(raw[[#This Row],[Day]]='Workload Calendar'!$E$4,raw[[#This Row],[Day]]='Workload Calendar'!$F$4),'Workload Calendar'!$H$4,'Workload Calendar'!$G$4)),"")</f>
        <v/>
      </c>
      <c r="K759" s="27" t="str">
        <f>IFERROR(IF(raw[[#This Row],[Required hrs]]="","",raw[[#This Row],[Total day hrs]]-SUMIF(raw[Date],raw[[#This Row],[Date]],raw[Required hrs])),"")</f>
        <v/>
      </c>
      <c r="L759" s="26" t="str">
        <f>IFERROR(IF(raw[[#This Row],[Date]]="","","W"&amp;WEEKNUM(raw[[#This Row],[Date]],1)),"")</f>
        <v/>
      </c>
      <c r="M759" s="29" t="str">
        <f>IFERROR(IF(raw[[#This Row],[Date]]="","",VLOOKUP(MONTH(raw[[#This Row],[Date]]),Sheet1!B:C,2,0)),"")</f>
        <v/>
      </c>
      <c r="N759" s="82">
        <f>IF(raw[[#This Row],[Date]]="",0,1)</f>
        <v>0</v>
      </c>
    </row>
    <row r="760" spans="1:14" x14ac:dyDescent="0.3">
      <c r="A760" s="18"/>
      <c r="B760" s="19"/>
      <c r="C760" s="19"/>
      <c r="D760" s="19"/>
      <c r="E760" s="19"/>
      <c r="F760" s="20"/>
      <c r="G760" s="20"/>
      <c r="H760" s="27" t="str">
        <f>IFERROR(IF(OR(raw[[#This Row],[Ending Time]]="",raw[[#This Row],[Starting Time]]=""),"",IF((raw[[#This Row],[Ending Time]]-raw[[#This Row],[Starting Time]])*24&lt;0,24+(((raw[[#This Row],[Ending Time]]-raw[[#This Row],[Starting Time]])*24)),(raw[[#This Row],[Ending Time]]-raw[[#This Row],[Starting Time]])*24)),"")</f>
        <v/>
      </c>
      <c r="I760" s="25" t="str">
        <f>IFERROR(IF(raw[[#This Row],[Date]]="","",TEXT(raw[[#This Row],[Date]],"dddd")),"")</f>
        <v/>
      </c>
      <c r="J760" s="27" t="str">
        <f>IFERROR(IF(raw[[#This Row],[Day]]="","",IF(OR(raw[[#This Row],[Day]]='Workload Calendar'!$E$4,raw[[#This Row],[Day]]='Workload Calendar'!$F$4),'Workload Calendar'!$H$4,'Workload Calendar'!$G$4)),"")</f>
        <v/>
      </c>
      <c r="K760" s="27" t="str">
        <f>IFERROR(IF(raw[[#This Row],[Required hrs]]="","",raw[[#This Row],[Total day hrs]]-SUMIF(raw[Date],raw[[#This Row],[Date]],raw[Required hrs])),"")</f>
        <v/>
      </c>
      <c r="L760" s="26" t="str">
        <f>IFERROR(IF(raw[[#This Row],[Date]]="","","W"&amp;WEEKNUM(raw[[#This Row],[Date]],1)),"")</f>
        <v/>
      </c>
      <c r="M760" s="29" t="str">
        <f>IFERROR(IF(raw[[#This Row],[Date]]="","",VLOOKUP(MONTH(raw[[#This Row],[Date]]),Sheet1!B:C,2,0)),"")</f>
        <v/>
      </c>
      <c r="N760" s="82">
        <f>IF(raw[[#This Row],[Date]]="",0,1)</f>
        <v>0</v>
      </c>
    </row>
    <row r="761" spans="1:14" x14ac:dyDescent="0.3">
      <c r="A761" s="18"/>
      <c r="B761" s="19"/>
      <c r="C761" s="19"/>
      <c r="D761" s="19"/>
      <c r="E761" s="19"/>
      <c r="F761" s="20"/>
      <c r="G761" s="20"/>
      <c r="H761" s="27" t="str">
        <f>IFERROR(IF(OR(raw[[#This Row],[Ending Time]]="",raw[[#This Row],[Starting Time]]=""),"",IF((raw[[#This Row],[Ending Time]]-raw[[#This Row],[Starting Time]])*24&lt;0,24+(((raw[[#This Row],[Ending Time]]-raw[[#This Row],[Starting Time]])*24)),(raw[[#This Row],[Ending Time]]-raw[[#This Row],[Starting Time]])*24)),"")</f>
        <v/>
      </c>
      <c r="I761" s="25" t="str">
        <f>IFERROR(IF(raw[[#This Row],[Date]]="","",TEXT(raw[[#This Row],[Date]],"dddd")),"")</f>
        <v/>
      </c>
      <c r="J761" s="27" t="str">
        <f>IFERROR(IF(raw[[#This Row],[Day]]="","",IF(OR(raw[[#This Row],[Day]]='Workload Calendar'!$E$4,raw[[#This Row],[Day]]='Workload Calendar'!$F$4),'Workload Calendar'!$H$4,'Workload Calendar'!$G$4)),"")</f>
        <v/>
      </c>
      <c r="K761" s="27" t="str">
        <f>IFERROR(IF(raw[[#This Row],[Required hrs]]="","",raw[[#This Row],[Total day hrs]]-SUMIF(raw[Date],raw[[#This Row],[Date]],raw[Required hrs])),"")</f>
        <v/>
      </c>
      <c r="L761" s="26" t="str">
        <f>IFERROR(IF(raw[[#This Row],[Date]]="","","W"&amp;WEEKNUM(raw[[#This Row],[Date]],1)),"")</f>
        <v/>
      </c>
      <c r="M761" s="29" t="str">
        <f>IFERROR(IF(raw[[#This Row],[Date]]="","",VLOOKUP(MONTH(raw[[#This Row],[Date]]),Sheet1!B:C,2,0)),"")</f>
        <v/>
      </c>
      <c r="N761" s="82">
        <f>IF(raw[[#This Row],[Date]]="",0,1)</f>
        <v>0</v>
      </c>
    </row>
    <row r="762" spans="1:14" x14ac:dyDescent="0.3">
      <c r="A762" s="18"/>
      <c r="B762" s="19"/>
      <c r="C762" s="19"/>
      <c r="D762" s="19"/>
      <c r="E762" s="19"/>
      <c r="F762" s="20"/>
      <c r="G762" s="20"/>
      <c r="H762" s="27" t="str">
        <f>IFERROR(IF(OR(raw[[#This Row],[Ending Time]]="",raw[[#This Row],[Starting Time]]=""),"",IF((raw[[#This Row],[Ending Time]]-raw[[#This Row],[Starting Time]])*24&lt;0,24+(((raw[[#This Row],[Ending Time]]-raw[[#This Row],[Starting Time]])*24)),(raw[[#This Row],[Ending Time]]-raw[[#This Row],[Starting Time]])*24)),"")</f>
        <v/>
      </c>
      <c r="I762" s="25" t="str">
        <f>IFERROR(IF(raw[[#This Row],[Date]]="","",TEXT(raw[[#This Row],[Date]],"dddd")),"")</f>
        <v/>
      </c>
      <c r="J762" s="27" t="str">
        <f>IFERROR(IF(raw[[#This Row],[Day]]="","",IF(OR(raw[[#This Row],[Day]]='Workload Calendar'!$E$4,raw[[#This Row],[Day]]='Workload Calendar'!$F$4),'Workload Calendar'!$H$4,'Workload Calendar'!$G$4)),"")</f>
        <v/>
      </c>
      <c r="K762" s="27" t="str">
        <f>IFERROR(IF(raw[[#This Row],[Required hrs]]="","",raw[[#This Row],[Total day hrs]]-SUMIF(raw[Date],raw[[#This Row],[Date]],raw[Required hrs])),"")</f>
        <v/>
      </c>
      <c r="L762" s="26" t="str">
        <f>IFERROR(IF(raw[[#This Row],[Date]]="","","W"&amp;WEEKNUM(raw[[#This Row],[Date]],1)),"")</f>
        <v/>
      </c>
      <c r="M762" s="29" t="str">
        <f>IFERROR(IF(raw[[#This Row],[Date]]="","",VLOOKUP(MONTH(raw[[#This Row],[Date]]),Sheet1!B:C,2,0)),"")</f>
        <v/>
      </c>
      <c r="N762" s="82">
        <f>IF(raw[[#This Row],[Date]]="",0,1)</f>
        <v>0</v>
      </c>
    </row>
    <row r="763" spans="1:14" x14ac:dyDescent="0.3">
      <c r="A763" s="18"/>
      <c r="B763" s="19"/>
      <c r="C763" s="19"/>
      <c r="D763" s="19"/>
      <c r="E763" s="19"/>
      <c r="F763" s="20"/>
      <c r="G763" s="20"/>
      <c r="H763" s="27" t="str">
        <f>IFERROR(IF(OR(raw[[#This Row],[Ending Time]]="",raw[[#This Row],[Starting Time]]=""),"",IF((raw[[#This Row],[Ending Time]]-raw[[#This Row],[Starting Time]])*24&lt;0,24+(((raw[[#This Row],[Ending Time]]-raw[[#This Row],[Starting Time]])*24)),(raw[[#This Row],[Ending Time]]-raw[[#This Row],[Starting Time]])*24)),"")</f>
        <v/>
      </c>
      <c r="I763" s="25" t="str">
        <f>IFERROR(IF(raw[[#This Row],[Date]]="","",TEXT(raw[[#This Row],[Date]],"dddd")),"")</f>
        <v/>
      </c>
      <c r="J763" s="27" t="str">
        <f>IFERROR(IF(raw[[#This Row],[Day]]="","",IF(OR(raw[[#This Row],[Day]]='Workload Calendar'!$E$4,raw[[#This Row],[Day]]='Workload Calendar'!$F$4),'Workload Calendar'!$H$4,'Workload Calendar'!$G$4)),"")</f>
        <v/>
      </c>
      <c r="K763" s="27" t="str">
        <f>IFERROR(IF(raw[[#This Row],[Required hrs]]="","",raw[[#This Row],[Total day hrs]]-SUMIF(raw[Date],raw[[#This Row],[Date]],raw[Required hrs])),"")</f>
        <v/>
      </c>
      <c r="L763" s="26" t="str">
        <f>IFERROR(IF(raw[[#This Row],[Date]]="","","W"&amp;WEEKNUM(raw[[#This Row],[Date]],1)),"")</f>
        <v/>
      </c>
      <c r="M763" s="29" t="str">
        <f>IFERROR(IF(raw[[#This Row],[Date]]="","",VLOOKUP(MONTH(raw[[#This Row],[Date]]),Sheet1!B:C,2,0)),"")</f>
        <v/>
      </c>
      <c r="N763" s="82">
        <f>IF(raw[[#This Row],[Date]]="",0,1)</f>
        <v>0</v>
      </c>
    </row>
    <row r="764" spans="1:14" x14ac:dyDescent="0.3">
      <c r="A764" s="18"/>
      <c r="B764" s="19"/>
      <c r="C764" s="19"/>
      <c r="D764" s="19"/>
      <c r="E764" s="19"/>
      <c r="F764" s="20"/>
      <c r="G764" s="20"/>
      <c r="H764" s="27" t="str">
        <f>IFERROR(IF(OR(raw[[#This Row],[Ending Time]]="",raw[[#This Row],[Starting Time]]=""),"",IF((raw[[#This Row],[Ending Time]]-raw[[#This Row],[Starting Time]])*24&lt;0,24+(((raw[[#This Row],[Ending Time]]-raw[[#This Row],[Starting Time]])*24)),(raw[[#This Row],[Ending Time]]-raw[[#This Row],[Starting Time]])*24)),"")</f>
        <v/>
      </c>
      <c r="I764" s="25" t="str">
        <f>IFERROR(IF(raw[[#This Row],[Date]]="","",TEXT(raw[[#This Row],[Date]],"dddd")),"")</f>
        <v/>
      </c>
      <c r="J764" s="27" t="str">
        <f>IFERROR(IF(raw[[#This Row],[Day]]="","",IF(OR(raw[[#This Row],[Day]]='Workload Calendar'!$E$4,raw[[#This Row],[Day]]='Workload Calendar'!$F$4),'Workload Calendar'!$H$4,'Workload Calendar'!$G$4)),"")</f>
        <v/>
      </c>
      <c r="K764" s="27" t="str">
        <f>IFERROR(IF(raw[[#This Row],[Required hrs]]="","",raw[[#This Row],[Total day hrs]]-SUMIF(raw[Date],raw[[#This Row],[Date]],raw[Required hrs])),"")</f>
        <v/>
      </c>
      <c r="L764" s="26" t="str">
        <f>IFERROR(IF(raw[[#This Row],[Date]]="","","W"&amp;WEEKNUM(raw[[#This Row],[Date]],1)),"")</f>
        <v/>
      </c>
      <c r="M764" s="29" t="str">
        <f>IFERROR(IF(raw[[#This Row],[Date]]="","",VLOOKUP(MONTH(raw[[#This Row],[Date]]),Sheet1!B:C,2,0)),"")</f>
        <v/>
      </c>
      <c r="N764" s="82">
        <f>IF(raw[[#This Row],[Date]]="",0,1)</f>
        <v>0</v>
      </c>
    </row>
    <row r="765" spans="1:14" x14ac:dyDescent="0.3">
      <c r="A765" s="18"/>
      <c r="B765" s="19"/>
      <c r="C765" s="19"/>
      <c r="D765" s="19"/>
      <c r="E765" s="19"/>
      <c r="F765" s="20"/>
      <c r="G765" s="20"/>
      <c r="H765" s="27" t="str">
        <f>IFERROR(IF(OR(raw[[#This Row],[Ending Time]]="",raw[[#This Row],[Starting Time]]=""),"",IF((raw[[#This Row],[Ending Time]]-raw[[#This Row],[Starting Time]])*24&lt;0,24+(((raw[[#This Row],[Ending Time]]-raw[[#This Row],[Starting Time]])*24)),(raw[[#This Row],[Ending Time]]-raw[[#This Row],[Starting Time]])*24)),"")</f>
        <v/>
      </c>
      <c r="I765" s="25" t="str">
        <f>IFERROR(IF(raw[[#This Row],[Date]]="","",TEXT(raw[[#This Row],[Date]],"dddd")),"")</f>
        <v/>
      </c>
      <c r="J765" s="27" t="str">
        <f>IFERROR(IF(raw[[#This Row],[Day]]="","",IF(OR(raw[[#This Row],[Day]]='Workload Calendar'!$E$4,raw[[#This Row],[Day]]='Workload Calendar'!$F$4),'Workload Calendar'!$H$4,'Workload Calendar'!$G$4)),"")</f>
        <v/>
      </c>
      <c r="K765" s="27" t="str">
        <f>IFERROR(IF(raw[[#This Row],[Required hrs]]="","",raw[[#This Row],[Total day hrs]]-SUMIF(raw[Date],raw[[#This Row],[Date]],raw[Required hrs])),"")</f>
        <v/>
      </c>
      <c r="L765" s="26" t="str">
        <f>IFERROR(IF(raw[[#This Row],[Date]]="","","W"&amp;WEEKNUM(raw[[#This Row],[Date]],1)),"")</f>
        <v/>
      </c>
      <c r="M765" s="29" t="str">
        <f>IFERROR(IF(raw[[#This Row],[Date]]="","",VLOOKUP(MONTH(raw[[#This Row],[Date]]),Sheet1!B:C,2,0)),"")</f>
        <v/>
      </c>
      <c r="N765" s="82">
        <f>IF(raw[[#This Row],[Date]]="",0,1)</f>
        <v>0</v>
      </c>
    </row>
    <row r="766" spans="1:14" x14ac:dyDescent="0.3">
      <c r="A766" s="18"/>
      <c r="B766" s="19"/>
      <c r="C766" s="19"/>
      <c r="D766" s="19"/>
      <c r="E766" s="19"/>
      <c r="F766" s="20"/>
      <c r="G766" s="20"/>
      <c r="H766" s="27" t="str">
        <f>IFERROR(IF(OR(raw[[#This Row],[Ending Time]]="",raw[[#This Row],[Starting Time]]=""),"",IF((raw[[#This Row],[Ending Time]]-raw[[#This Row],[Starting Time]])*24&lt;0,24+(((raw[[#This Row],[Ending Time]]-raw[[#This Row],[Starting Time]])*24)),(raw[[#This Row],[Ending Time]]-raw[[#This Row],[Starting Time]])*24)),"")</f>
        <v/>
      </c>
      <c r="I766" s="25" t="str">
        <f>IFERROR(IF(raw[[#This Row],[Date]]="","",TEXT(raw[[#This Row],[Date]],"dddd")),"")</f>
        <v/>
      </c>
      <c r="J766" s="27" t="str">
        <f>IFERROR(IF(raw[[#This Row],[Day]]="","",IF(OR(raw[[#This Row],[Day]]='Workload Calendar'!$E$4,raw[[#This Row],[Day]]='Workload Calendar'!$F$4),'Workload Calendar'!$H$4,'Workload Calendar'!$G$4)),"")</f>
        <v/>
      </c>
      <c r="K766" s="27" t="str">
        <f>IFERROR(IF(raw[[#This Row],[Required hrs]]="","",raw[[#This Row],[Total day hrs]]-SUMIF(raw[Date],raw[[#This Row],[Date]],raw[Required hrs])),"")</f>
        <v/>
      </c>
      <c r="L766" s="26" t="str">
        <f>IFERROR(IF(raw[[#This Row],[Date]]="","","W"&amp;WEEKNUM(raw[[#This Row],[Date]],1)),"")</f>
        <v/>
      </c>
      <c r="M766" s="29" t="str">
        <f>IFERROR(IF(raw[[#This Row],[Date]]="","",VLOOKUP(MONTH(raw[[#This Row],[Date]]),Sheet1!B:C,2,0)),"")</f>
        <v/>
      </c>
      <c r="N766" s="82">
        <f>IF(raw[[#This Row],[Date]]="",0,1)</f>
        <v>0</v>
      </c>
    </row>
    <row r="767" spans="1:14" x14ac:dyDescent="0.3">
      <c r="A767" s="18"/>
      <c r="B767" s="19"/>
      <c r="C767" s="19"/>
      <c r="D767" s="19"/>
      <c r="E767" s="19"/>
      <c r="F767" s="20"/>
      <c r="G767" s="20"/>
      <c r="H767" s="27" t="str">
        <f>IFERROR(IF(OR(raw[[#This Row],[Ending Time]]="",raw[[#This Row],[Starting Time]]=""),"",IF((raw[[#This Row],[Ending Time]]-raw[[#This Row],[Starting Time]])*24&lt;0,24+(((raw[[#This Row],[Ending Time]]-raw[[#This Row],[Starting Time]])*24)),(raw[[#This Row],[Ending Time]]-raw[[#This Row],[Starting Time]])*24)),"")</f>
        <v/>
      </c>
      <c r="I767" s="25" t="str">
        <f>IFERROR(IF(raw[[#This Row],[Date]]="","",TEXT(raw[[#This Row],[Date]],"dddd")),"")</f>
        <v/>
      </c>
      <c r="J767" s="27" t="str">
        <f>IFERROR(IF(raw[[#This Row],[Day]]="","",IF(OR(raw[[#This Row],[Day]]='Workload Calendar'!$E$4,raw[[#This Row],[Day]]='Workload Calendar'!$F$4),'Workload Calendar'!$H$4,'Workload Calendar'!$G$4)),"")</f>
        <v/>
      </c>
      <c r="K767" s="27" t="str">
        <f>IFERROR(IF(raw[[#This Row],[Required hrs]]="","",raw[[#This Row],[Total day hrs]]-SUMIF(raw[Date],raw[[#This Row],[Date]],raw[Required hrs])),"")</f>
        <v/>
      </c>
      <c r="L767" s="26" t="str">
        <f>IFERROR(IF(raw[[#This Row],[Date]]="","","W"&amp;WEEKNUM(raw[[#This Row],[Date]],1)),"")</f>
        <v/>
      </c>
      <c r="M767" s="29" t="str">
        <f>IFERROR(IF(raw[[#This Row],[Date]]="","",VLOOKUP(MONTH(raw[[#This Row],[Date]]),Sheet1!B:C,2,0)),"")</f>
        <v/>
      </c>
      <c r="N767" s="82">
        <f>IF(raw[[#This Row],[Date]]="",0,1)</f>
        <v>0</v>
      </c>
    </row>
    <row r="768" spans="1:14" x14ac:dyDescent="0.3">
      <c r="A768" s="18"/>
      <c r="B768" s="19"/>
      <c r="C768" s="19"/>
      <c r="D768" s="19"/>
      <c r="E768" s="19"/>
      <c r="F768" s="20"/>
      <c r="G768" s="20"/>
      <c r="H768" s="27" t="str">
        <f>IFERROR(IF(OR(raw[[#This Row],[Ending Time]]="",raw[[#This Row],[Starting Time]]=""),"",IF((raw[[#This Row],[Ending Time]]-raw[[#This Row],[Starting Time]])*24&lt;0,24+(((raw[[#This Row],[Ending Time]]-raw[[#This Row],[Starting Time]])*24)),(raw[[#This Row],[Ending Time]]-raw[[#This Row],[Starting Time]])*24)),"")</f>
        <v/>
      </c>
      <c r="I768" s="25" t="str">
        <f>IFERROR(IF(raw[[#This Row],[Date]]="","",TEXT(raw[[#This Row],[Date]],"dddd")),"")</f>
        <v/>
      </c>
      <c r="J768" s="27" t="str">
        <f>IFERROR(IF(raw[[#This Row],[Day]]="","",IF(OR(raw[[#This Row],[Day]]='Workload Calendar'!$E$4,raw[[#This Row],[Day]]='Workload Calendar'!$F$4),'Workload Calendar'!$H$4,'Workload Calendar'!$G$4)),"")</f>
        <v/>
      </c>
      <c r="K768" s="27" t="str">
        <f>IFERROR(IF(raw[[#This Row],[Required hrs]]="","",raw[[#This Row],[Total day hrs]]-SUMIF(raw[Date],raw[[#This Row],[Date]],raw[Required hrs])),"")</f>
        <v/>
      </c>
      <c r="L768" s="26" t="str">
        <f>IFERROR(IF(raw[[#This Row],[Date]]="","","W"&amp;WEEKNUM(raw[[#This Row],[Date]],1)),"")</f>
        <v/>
      </c>
      <c r="M768" s="29" t="str">
        <f>IFERROR(IF(raw[[#This Row],[Date]]="","",VLOOKUP(MONTH(raw[[#This Row],[Date]]),Sheet1!B:C,2,0)),"")</f>
        <v/>
      </c>
      <c r="N768" s="82">
        <f>IF(raw[[#This Row],[Date]]="",0,1)</f>
        <v>0</v>
      </c>
    </row>
    <row r="769" spans="1:14" x14ac:dyDescent="0.3">
      <c r="A769" s="18"/>
      <c r="B769" s="19"/>
      <c r="C769" s="19"/>
      <c r="D769" s="19"/>
      <c r="E769" s="19"/>
      <c r="F769" s="20"/>
      <c r="G769" s="20"/>
      <c r="H769" s="27" t="str">
        <f>IFERROR(IF(OR(raw[[#This Row],[Ending Time]]="",raw[[#This Row],[Starting Time]]=""),"",IF((raw[[#This Row],[Ending Time]]-raw[[#This Row],[Starting Time]])*24&lt;0,24+(((raw[[#This Row],[Ending Time]]-raw[[#This Row],[Starting Time]])*24)),(raw[[#This Row],[Ending Time]]-raw[[#This Row],[Starting Time]])*24)),"")</f>
        <v/>
      </c>
      <c r="I769" s="25" t="str">
        <f>IFERROR(IF(raw[[#This Row],[Date]]="","",TEXT(raw[[#This Row],[Date]],"dddd")),"")</f>
        <v/>
      </c>
      <c r="J769" s="27" t="str">
        <f>IFERROR(IF(raw[[#This Row],[Day]]="","",IF(OR(raw[[#This Row],[Day]]='Workload Calendar'!$E$4,raw[[#This Row],[Day]]='Workload Calendar'!$F$4),'Workload Calendar'!$H$4,'Workload Calendar'!$G$4)),"")</f>
        <v/>
      </c>
      <c r="K769" s="27" t="str">
        <f>IFERROR(IF(raw[[#This Row],[Required hrs]]="","",raw[[#This Row],[Total day hrs]]-SUMIF(raw[Date],raw[[#This Row],[Date]],raw[Required hrs])),"")</f>
        <v/>
      </c>
      <c r="L769" s="26" t="str">
        <f>IFERROR(IF(raw[[#This Row],[Date]]="","","W"&amp;WEEKNUM(raw[[#This Row],[Date]],1)),"")</f>
        <v/>
      </c>
      <c r="M769" s="29" t="str">
        <f>IFERROR(IF(raw[[#This Row],[Date]]="","",VLOOKUP(MONTH(raw[[#This Row],[Date]]),Sheet1!B:C,2,0)),"")</f>
        <v/>
      </c>
      <c r="N769" s="82">
        <f>IF(raw[[#This Row],[Date]]="",0,1)</f>
        <v>0</v>
      </c>
    </row>
    <row r="770" spans="1:14" x14ac:dyDescent="0.3">
      <c r="A770" s="18"/>
      <c r="B770" s="19"/>
      <c r="C770" s="19"/>
      <c r="D770" s="19"/>
      <c r="E770" s="19"/>
      <c r="F770" s="20"/>
      <c r="G770" s="20"/>
      <c r="H770" s="27" t="str">
        <f>IFERROR(IF(OR(raw[[#This Row],[Ending Time]]="",raw[[#This Row],[Starting Time]]=""),"",IF((raw[[#This Row],[Ending Time]]-raw[[#This Row],[Starting Time]])*24&lt;0,24+(((raw[[#This Row],[Ending Time]]-raw[[#This Row],[Starting Time]])*24)),(raw[[#This Row],[Ending Time]]-raw[[#This Row],[Starting Time]])*24)),"")</f>
        <v/>
      </c>
      <c r="I770" s="25" t="str">
        <f>IFERROR(IF(raw[[#This Row],[Date]]="","",TEXT(raw[[#This Row],[Date]],"dddd")),"")</f>
        <v/>
      </c>
      <c r="J770" s="27" t="str">
        <f>IFERROR(IF(raw[[#This Row],[Day]]="","",IF(OR(raw[[#This Row],[Day]]='Workload Calendar'!$E$4,raw[[#This Row],[Day]]='Workload Calendar'!$F$4),'Workload Calendar'!$H$4,'Workload Calendar'!$G$4)),"")</f>
        <v/>
      </c>
      <c r="K770" s="27" t="str">
        <f>IFERROR(IF(raw[[#This Row],[Required hrs]]="","",raw[[#This Row],[Total day hrs]]-SUMIF(raw[Date],raw[[#This Row],[Date]],raw[Required hrs])),"")</f>
        <v/>
      </c>
      <c r="L770" s="26" t="str">
        <f>IFERROR(IF(raw[[#This Row],[Date]]="","","W"&amp;WEEKNUM(raw[[#This Row],[Date]],1)),"")</f>
        <v/>
      </c>
      <c r="M770" s="29" t="str">
        <f>IFERROR(IF(raw[[#This Row],[Date]]="","",VLOOKUP(MONTH(raw[[#This Row],[Date]]),Sheet1!B:C,2,0)),"")</f>
        <v/>
      </c>
      <c r="N770" s="82">
        <f>IF(raw[[#This Row],[Date]]="",0,1)</f>
        <v>0</v>
      </c>
    </row>
    <row r="771" spans="1:14" x14ac:dyDescent="0.3">
      <c r="A771" s="18"/>
      <c r="B771" s="19"/>
      <c r="C771" s="19"/>
      <c r="D771" s="19"/>
      <c r="E771" s="19"/>
      <c r="F771" s="20"/>
      <c r="G771" s="20"/>
      <c r="H771" s="27" t="str">
        <f>IFERROR(IF(OR(raw[[#This Row],[Ending Time]]="",raw[[#This Row],[Starting Time]]=""),"",IF((raw[[#This Row],[Ending Time]]-raw[[#This Row],[Starting Time]])*24&lt;0,24+(((raw[[#This Row],[Ending Time]]-raw[[#This Row],[Starting Time]])*24)),(raw[[#This Row],[Ending Time]]-raw[[#This Row],[Starting Time]])*24)),"")</f>
        <v/>
      </c>
      <c r="I771" s="25" t="str">
        <f>IFERROR(IF(raw[[#This Row],[Date]]="","",TEXT(raw[[#This Row],[Date]],"dddd")),"")</f>
        <v/>
      </c>
      <c r="J771" s="27" t="str">
        <f>IFERROR(IF(raw[[#This Row],[Day]]="","",IF(OR(raw[[#This Row],[Day]]='Workload Calendar'!$E$4,raw[[#This Row],[Day]]='Workload Calendar'!$F$4),'Workload Calendar'!$H$4,'Workload Calendar'!$G$4)),"")</f>
        <v/>
      </c>
      <c r="K771" s="27" t="str">
        <f>IFERROR(IF(raw[[#This Row],[Required hrs]]="","",raw[[#This Row],[Total day hrs]]-SUMIF(raw[Date],raw[[#This Row],[Date]],raw[Required hrs])),"")</f>
        <v/>
      </c>
      <c r="L771" s="26" t="str">
        <f>IFERROR(IF(raw[[#This Row],[Date]]="","","W"&amp;WEEKNUM(raw[[#This Row],[Date]],1)),"")</f>
        <v/>
      </c>
      <c r="M771" s="29" t="str">
        <f>IFERROR(IF(raw[[#This Row],[Date]]="","",VLOOKUP(MONTH(raw[[#This Row],[Date]]),Sheet1!B:C,2,0)),"")</f>
        <v/>
      </c>
      <c r="N771" s="82">
        <f>IF(raw[[#This Row],[Date]]="",0,1)</f>
        <v>0</v>
      </c>
    </row>
    <row r="772" spans="1:14" x14ac:dyDescent="0.3">
      <c r="A772" s="18"/>
      <c r="B772" s="19"/>
      <c r="C772" s="19"/>
      <c r="D772" s="19"/>
      <c r="E772" s="19"/>
      <c r="F772" s="20"/>
      <c r="G772" s="20"/>
      <c r="H772" s="27" t="str">
        <f>IFERROR(IF(OR(raw[[#This Row],[Ending Time]]="",raw[[#This Row],[Starting Time]]=""),"",IF((raw[[#This Row],[Ending Time]]-raw[[#This Row],[Starting Time]])*24&lt;0,24+(((raw[[#This Row],[Ending Time]]-raw[[#This Row],[Starting Time]])*24)),(raw[[#This Row],[Ending Time]]-raw[[#This Row],[Starting Time]])*24)),"")</f>
        <v/>
      </c>
      <c r="I772" s="25" t="str">
        <f>IFERROR(IF(raw[[#This Row],[Date]]="","",TEXT(raw[[#This Row],[Date]],"dddd")),"")</f>
        <v/>
      </c>
      <c r="J772" s="27" t="str">
        <f>IFERROR(IF(raw[[#This Row],[Day]]="","",IF(OR(raw[[#This Row],[Day]]='Workload Calendar'!$E$4,raw[[#This Row],[Day]]='Workload Calendar'!$F$4),'Workload Calendar'!$H$4,'Workload Calendar'!$G$4)),"")</f>
        <v/>
      </c>
      <c r="K772" s="27" t="str">
        <f>IFERROR(IF(raw[[#This Row],[Required hrs]]="","",raw[[#This Row],[Total day hrs]]-SUMIF(raw[Date],raw[[#This Row],[Date]],raw[Required hrs])),"")</f>
        <v/>
      </c>
      <c r="L772" s="26" t="str">
        <f>IFERROR(IF(raw[[#This Row],[Date]]="","","W"&amp;WEEKNUM(raw[[#This Row],[Date]],1)),"")</f>
        <v/>
      </c>
      <c r="M772" s="29" t="str">
        <f>IFERROR(IF(raw[[#This Row],[Date]]="","",VLOOKUP(MONTH(raw[[#This Row],[Date]]),Sheet1!B:C,2,0)),"")</f>
        <v/>
      </c>
      <c r="N772" s="82">
        <f>IF(raw[[#This Row],[Date]]="",0,1)</f>
        <v>0</v>
      </c>
    </row>
    <row r="773" spans="1:14" x14ac:dyDescent="0.3">
      <c r="A773" s="18"/>
      <c r="B773" s="19"/>
      <c r="C773" s="19"/>
      <c r="D773" s="19"/>
      <c r="E773" s="19"/>
      <c r="F773" s="20"/>
      <c r="G773" s="20"/>
      <c r="H773" s="27" t="str">
        <f>IFERROR(IF(OR(raw[[#This Row],[Ending Time]]="",raw[[#This Row],[Starting Time]]=""),"",IF((raw[[#This Row],[Ending Time]]-raw[[#This Row],[Starting Time]])*24&lt;0,24+(((raw[[#This Row],[Ending Time]]-raw[[#This Row],[Starting Time]])*24)),(raw[[#This Row],[Ending Time]]-raw[[#This Row],[Starting Time]])*24)),"")</f>
        <v/>
      </c>
      <c r="I773" s="25" t="str">
        <f>IFERROR(IF(raw[[#This Row],[Date]]="","",TEXT(raw[[#This Row],[Date]],"dddd")),"")</f>
        <v/>
      </c>
      <c r="J773" s="27" t="str">
        <f>IFERROR(IF(raw[[#This Row],[Day]]="","",IF(OR(raw[[#This Row],[Day]]='Workload Calendar'!$E$4,raw[[#This Row],[Day]]='Workload Calendar'!$F$4),'Workload Calendar'!$H$4,'Workload Calendar'!$G$4)),"")</f>
        <v/>
      </c>
      <c r="K773" s="27" t="str">
        <f>IFERROR(IF(raw[[#This Row],[Required hrs]]="","",raw[[#This Row],[Total day hrs]]-SUMIF(raw[Date],raw[[#This Row],[Date]],raw[Required hrs])),"")</f>
        <v/>
      </c>
      <c r="L773" s="26" t="str">
        <f>IFERROR(IF(raw[[#This Row],[Date]]="","","W"&amp;WEEKNUM(raw[[#This Row],[Date]],1)),"")</f>
        <v/>
      </c>
      <c r="M773" s="29" t="str">
        <f>IFERROR(IF(raw[[#This Row],[Date]]="","",VLOOKUP(MONTH(raw[[#This Row],[Date]]),Sheet1!B:C,2,0)),"")</f>
        <v/>
      </c>
      <c r="N773" s="82">
        <f>IF(raw[[#This Row],[Date]]="",0,1)</f>
        <v>0</v>
      </c>
    </row>
    <row r="774" spans="1:14" x14ac:dyDescent="0.3">
      <c r="A774" s="18"/>
      <c r="B774" s="19"/>
      <c r="C774" s="19"/>
      <c r="D774" s="19"/>
      <c r="E774" s="19"/>
      <c r="F774" s="20"/>
      <c r="G774" s="20"/>
      <c r="H774" s="27" t="str">
        <f>IFERROR(IF(OR(raw[[#This Row],[Ending Time]]="",raw[[#This Row],[Starting Time]]=""),"",IF((raw[[#This Row],[Ending Time]]-raw[[#This Row],[Starting Time]])*24&lt;0,24+(((raw[[#This Row],[Ending Time]]-raw[[#This Row],[Starting Time]])*24)),(raw[[#This Row],[Ending Time]]-raw[[#This Row],[Starting Time]])*24)),"")</f>
        <v/>
      </c>
      <c r="I774" s="25" t="str">
        <f>IFERROR(IF(raw[[#This Row],[Date]]="","",TEXT(raw[[#This Row],[Date]],"dddd")),"")</f>
        <v/>
      </c>
      <c r="J774" s="27" t="str">
        <f>IFERROR(IF(raw[[#This Row],[Day]]="","",IF(OR(raw[[#This Row],[Day]]='Workload Calendar'!$E$4,raw[[#This Row],[Day]]='Workload Calendar'!$F$4),'Workload Calendar'!$H$4,'Workload Calendar'!$G$4)),"")</f>
        <v/>
      </c>
      <c r="K774" s="27" t="str">
        <f>IFERROR(IF(raw[[#This Row],[Required hrs]]="","",raw[[#This Row],[Total day hrs]]-SUMIF(raw[Date],raw[[#This Row],[Date]],raw[Required hrs])),"")</f>
        <v/>
      </c>
      <c r="L774" s="26" t="str">
        <f>IFERROR(IF(raw[[#This Row],[Date]]="","","W"&amp;WEEKNUM(raw[[#This Row],[Date]],1)),"")</f>
        <v/>
      </c>
      <c r="M774" s="29" t="str">
        <f>IFERROR(IF(raw[[#This Row],[Date]]="","",VLOOKUP(MONTH(raw[[#This Row],[Date]]),Sheet1!B:C,2,0)),"")</f>
        <v/>
      </c>
      <c r="N774" s="82">
        <f>IF(raw[[#This Row],[Date]]="",0,1)</f>
        <v>0</v>
      </c>
    </row>
    <row r="775" spans="1:14" x14ac:dyDescent="0.3">
      <c r="A775" s="18"/>
      <c r="B775" s="19"/>
      <c r="C775" s="19"/>
      <c r="D775" s="19"/>
      <c r="E775" s="19"/>
      <c r="F775" s="20"/>
      <c r="G775" s="20"/>
      <c r="H775" s="27" t="str">
        <f>IFERROR(IF(OR(raw[[#This Row],[Ending Time]]="",raw[[#This Row],[Starting Time]]=""),"",IF((raw[[#This Row],[Ending Time]]-raw[[#This Row],[Starting Time]])*24&lt;0,24+(((raw[[#This Row],[Ending Time]]-raw[[#This Row],[Starting Time]])*24)),(raw[[#This Row],[Ending Time]]-raw[[#This Row],[Starting Time]])*24)),"")</f>
        <v/>
      </c>
      <c r="I775" s="25" t="str">
        <f>IFERROR(IF(raw[[#This Row],[Date]]="","",TEXT(raw[[#This Row],[Date]],"dddd")),"")</f>
        <v/>
      </c>
      <c r="J775" s="27" t="str">
        <f>IFERROR(IF(raw[[#This Row],[Day]]="","",IF(OR(raw[[#This Row],[Day]]='Workload Calendar'!$E$4,raw[[#This Row],[Day]]='Workload Calendar'!$F$4),'Workload Calendar'!$H$4,'Workload Calendar'!$G$4)),"")</f>
        <v/>
      </c>
      <c r="K775" s="27" t="str">
        <f>IFERROR(IF(raw[[#This Row],[Required hrs]]="","",raw[[#This Row],[Total day hrs]]-SUMIF(raw[Date],raw[[#This Row],[Date]],raw[Required hrs])),"")</f>
        <v/>
      </c>
      <c r="L775" s="26" t="str">
        <f>IFERROR(IF(raw[[#This Row],[Date]]="","","W"&amp;WEEKNUM(raw[[#This Row],[Date]],1)),"")</f>
        <v/>
      </c>
      <c r="M775" s="29" t="str">
        <f>IFERROR(IF(raw[[#This Row],[Date]]="","",VLOOKUP(MONTH(raw[[#This Row],[Date]]),Sheet1!B:C,2,0)),"")</f>
        <v/>
      </c>
      <c r="N775" s="82">
        <f>IF(raw[[#This Row],[Date]]="",0,1)</f>
        <v>0</v>
      </c>
    </row>
    <row r="776" spans="1:14" x14ac:dyDescent="0.3">
      <c r="A776" s="18"/>
      <c r="B776" s="19"/>
      <c r="C776" s="19"/>
      <c r="D776" s="19"/>
      <c r="E776" s="19"/>
      <c r="F776" s="20"/>
      <c r="G776" s="20"/>
      <c r="H776" s="27" t="str">
        <f>IFERROR(IF(OR(raw[[#This Row],[Ending Time]]="",raw[[#This Row],[Starting Time]]=""),"",IF((raw[[#This Row],[Ending Time]]-raw[[#This Row],[Starting Time]])*24&lt;0,24+(((raw[[#This Row],[Ending Time]]-raw[[#This Row],[Starting Time]])*24)),(raw[[#This Row],[Ending Time]]-raw[[#This Row],[Starting Time]])*24)),"")</f>
        <v/>
      </c>
      <c r="I776" s="25" t="str">
        <f>IFERROR(IF(raw[[#This Row],[Date]]="","",TEXT(raw[[#This Row],[Date]],"dddd")),"")</f>
        <v/>
      </c>
      <c r="J776" s="27" t="str">
        <f>IFERROR(IF(raw[[#This Row],[Day]]="","",IF(OR(raw[[#This Row],[Day]]='Workload Calendar'!$E$4,raw[[#This Row],[Day]]='Workload Calendar'!$F$4),'Workload Calendar'!$H$4,'Workload Calendar'!$G$4)),"")</f>
        <v/>
      </c>
      <c r="K776" s="27" t="str">
        <f>IFERROR(IF(raw[[#This Row],[Required hrs]]="","",raw[[#This Row],[Total day hrs]]-SUMIF(raw[Date],raw[[#This Row],[Date]],raw[Required hrs])),"")</f>
        <v/>
      </c>
      <c r="L776" s="26" t="str">
        <f>IFERROR(IF(raw[[#This Row],[Date]]="","","W"&amp;WEEKNUM(raw[[#This Row],[Date]],1)),"")</f>
        <v/>
      </c>
      <c r="M776" s="29" t="str">
        <f>IFERROR(IF(raw[[#This Row],[Date]]="","",VLOOKUP(MONTH(raw[[#This Row],[Date]]),Sheet1!B:C,2,0)),"")</f>
        <v/>
      </c>
      <c r="N776" s="82">
        <f>IF(raw[[#This Row],[Date]]="",0,1)</f>
        <v>0</v>
      </c>
    </row>
    <row r="777" spans="1:14" x14ac:dyDescent="0.3">
      <c r="A777" s="18"/>
      <c r="B777" s="19"/>
      <c r="C777" s="19"/>
      <c r="D777" s="19"/>
      <c r="E777" s="19"/>
      <c r="F777" s="20"/>
      <c r="G777" s="20"/>
      <c r="H777" s="27" t="str">
        <f>IFERROR(IF(OR(raw[[#This Row],[Ending Time]]="",raw[[#This Row],[Starting Time]]=""),"",IF((raw[[#This Row],[Ending Time]]-raw[[#This Row],[Starting Time]])*24&lt;0,24+(((raw[[#This Row],[Ending Time]]-raw[[#This Row],[Starting Time]])*24)),(raw[[#This Row],[Ending Time]]-raw[[#This Row],[Starting Time]])*24)),"")</f>
        <v/>
      </c>
      <c r="I777" s="25" t="str">
        <f>IFERROR(IF(raw[[#This Row],[Date]]="","",TEXT(raw[[#This Row],[Date]],"dddd")),"")</f>
        <v/>
      </c>
      <c r="J777" s="27" t="str">
        <f>IFERROR(IF(raw[[#This Row],[Day]]="","",IF(OR(raw[[#This Row],[Day]]='Workload Calendar'!$E$4,raw[[#This Row],[Day]]='Workload Calendar'!$F$4),'Workload Calendar'!$H$4,'Workload Calendar'!$G$4)),"")</f>
        <v/>
      </c>
      <c r="K777" s="27" t="str">
        <f>IFERROR(IF(raw[[#This Row],[Required hrs]]="","",raw[[#This Row],[Total day hrs]]-SUMIF(raw[Date],raw[[#This Row],[Date]],raw[Required hrs])),"")</f>
        <v/>
      </c>
      <c r="L777" s="26" t="str">
        <f>IFERROR(IF(raw[[#This Row],[Date]]="","","W"&amp;WEEKNUM(raw[[#This Row],[Date]],1)),"")</f>
        <v/>
      </c>
      <c r="M777" s="29" t="str">
        <f>IFERROR(IF(raw[[#This Row],[Date]]="","",VLOOKUP(MONTH(raw[[#This Row],[Date]]),Sheet1!B:C,2,0)),"")</f>
        <v/>
      </c>
      <c r="N777" s="82">
        <f>IF(raw[[#This Row],[Date]]="",0,1)</f>
        <v>0</v>
      </c>
    </row>
    <row r="778" spans="1:14" x14ac:dyDescent="0.3">
      <c r="A778" s="18"/>
      <c r="B778" s="19"/>
      <c r="C778" s="19"/>
      <c r="D778" s="19"/>
      <c r="E778" s="19"/>
      <c r="F778" s="20"/>
      <c r="G778" s="20"/>
      <c r="H778" s="27" t="str">
        <f>IFERROR(IF(OR(raw[[#This Row],[Ending Time]]="",raw[[#This Row],[Starting Time]]=""),"",IF((raw[[#This Row],[Ending Time]]-raw[[#This Row],[Starting Time]])*24&lt;0,24+(((raw[[#This Row],[Ending Time]]-raw[[#This Row],[Starting Time]])*24)),(raw[[#This Row],[Ending Time]]-raw[[#This Row],[Starting Time]])*24)),"")</f>
        <v/>
      </c>
      <c r="I778" s="25" t="str">
        <f>IFERROR(IF(raw[[#This Row],[Date]]="","",TEXT(raw[[#This Row],[Date]],"dddd")),"")</f>
        <v/>
      </c>
      <c r="J778" s="27" t="str">
        <f>IFERROR(IF(raw[[#This Row],[Day]]="","",IF(OR(raw[[#This Row],[Day]]='Workload Calendar'!$E$4,raw[[#This Row],[Day]]='Workload Calendar'!$F$4),'Workload Calendar'!$H$4,'Workload Calendar'!$G$4)),"")</f>
        <v/>
      </c>
      <c r="K778" s="27" t="str">
        <f>IFERROR(IF(raw[[#This Row],[Required hrs]]="","",raw[[#This Row],[Total day hrs]]-SUMIF(raw[Date],raw[[#This Row],[Date]],raw[Required hrs])),"")</f>
        <v/>
      </c>
      <c r="L778" s="26" t="str">
        <f>IFERROR(IF(raw[[#This Row],[Date]]="","","W"&amp;WEEKNUM(raw[[#This Row],[Date]],1)),"")</f>
        <v/>
      </c>
      <c r="M778" s="29" t="str">
        <f>IFERROR(IF(raw[[#This Row],[Date]]="","",VLOOKUP(MONTH(raw[[#This Row],[Date]]),Sheet1!B:C,2,0)),"")</f>
        <v/>
      </c>
      <c r="N778" s="82">
        <f>IF(raw[[#This Row],[Date]]="",0,1)</f>
        <v>0</v>
      </c>
    </row>
    <row r="779" spans="1:14" x14ac:dyDescent="0.3">
      <c r="A779" s="18"/>
      <c r="B779" s="19"/>
      <c r="C779" s="19"/>
      <c r="D779" s="19"/>
      <c r="E779" s="19"/>
      <c r="F779" s="20"/>
      <c r="G779" s="20"/>
      <c r="H779" s="27" t="str">
        <f>IFERROR(IF(OR(raw[[#This Row],[Ending Time]]="",raw[[#This Row],[Starting Time]]=""),"",IF((raw[[#This Row],[Ending Time]]-raw[[#This Row],[Starting Time]])*24&lt;0,24+(((raw[[#This Row],[Ending Time]]-raw[[#This Row],[Starting Time]])*24)),(raw[[#This Row],[Ending Time]]-raw[[#This Row],[Starting Time]])*24)),"")</f>
        <v/>
      </c>
      <c r="I779" s="25" t="str">
        <f>IFERROR(IF(raw[[#This Row],[Date]]="","",TEXT(raw[[#This Row],[Date]],"dddd")),"")</f>
        <v/>
      </c>
      <c r="J779" s="27" t="str">
        <f>IFERROR(IF(raw[[#This Row],[Day]]="","",IF(OR(raw[[#This Row],[Day]]='Workload Calendar'!$E$4,raw[[#This Row],[Day]]='Workload Calendar'!$F$4),'Workload Calendar'!$H$4,'Workload Calendar'!$G$4)),"")</f>
        <v/>
      </c>
      <c r="K779" s="27" t="str">
        <f>IFERROR(IF(raw[[#This Row],[Required hrs]]="","",raw[[#This Row],[Total day hrs]]-SUMIF(raw[Date],raw[[#This Row],[Date]],raw[Required hrs])),"")</f>
        <v/>
      </c>
      <c r="L779" s="26" t="str">
        <f>IFERROR(IF(raw[[#This Row],[Date]]="","","W"&amp;WEEKNUM(raw[[#This Row],[Date]],1)),"")</f>
        <v/>
      </c>
      <c r="M779" s="29" t="str">
        <f>IFERROR(IF(raw[[#This Row],[Date]]="","",VLOOKUP(MONTH(raw[[#This Row],[Date]]),Sheet1!B:C,2,0)),"")</f>
        <v/>
      </c>
      <c r="N779" s="82">
        <f>IF(raw[[#This Row],[Date]]="",0,1)</f>
        <v>0</v>
      </c>
    </row>
    <row r="780" spans="1:14" x14ac:dyDescent="0.3">
      <c r="A780" s="18"/>
      <c r="B780" s="19"/>
      <c r="C780" s="19"/>
      <c r="D780" s="19"/>
      <c r="E780" s="19"/>
      <c r="F780" s="20"/>
      <c r="G780" s="20"/>
      <c r="H780" s="27" t="str">
        <f>IFERROR(IF(OR(raw[[#This Row],[Ending Time]]="",raw[[#This Row],[Starting Time]]=""),"",IF((raw[[#This Row],[Ending Time]]-raw[[#This Row],[Starting Time]])*24&lt;0,24+(((raw[[#This Row],[Ending Time]]-raw[[#This Row],[Starting Time]])*24)),(raw[[#This Row],[Ending Time]]-raw[[#This Row],[Starting Time]])*24)),"")</f>
        <v/>
      </c>
      <c r="I780" s="25" t="str">
        <f>IFERROR(IF(raw[[#This Row],[Date]]="","",TEXT(raw[[#This Row],[Date]],"dddd")),"")</f>
        <v/>
      </c>
      <c r="J780" s="27" t="str">
        <f>IFERROR(IF(raw[[#This Row],[Day]]="","",IF(OR(raw[[#This Row],[Day]]='Workload Calendar'!$E$4,raw[[#This Row],[Day]]='Workload Calendar'!$F$4),'Workload Calendar'!$H$4,'Workload Calendar'!$G$4)),"")</f>
        <v/>
      </c>
      <c r="K780" s="27" t="str">
        <f>IFERROR(IF(raw[[#This Row],[Required hrs]]="","",raw[[#This Row],[Total day hrs]]-SUMIF(raw[Date],raw[[#This Row],[Date]],raw[Required hrs])),"")</f>
        <v/>
      </c>
      <c r="L780" s="26" t="str">
        <f>IFERROR(IF(raw[[#This Row],[Date]]="","","W"&amp;WEEKNUM(raw[[#This Row],[Date]],1)),"")</f>
        <v/>
      </c>
      <c r="M780" s="29" t="str">
        <f>IFERROR(IF(raw[[#This Row],[Date]]="","",VLOOKUP(MONTH(raw[[#This Row],[Date]]),Sheet1!B:C,2,0)),"")</f>
        <v/>
      </c>
      <c r="N780" s="82">
        <f>IF(raw[[#This Row],[Date]]="",0,1)</f>
        <v>0</v>
      </c>
    </row>
    <row r="781" spans="1:14" x14ac:dyDescent="0.3">
      <c r="A781" s="18"/>
      <c r="B781" s="19"/>
      <c r="C781" s="19"/>
      <c r="D781" s="19"/>
      <c r="E781" s="19"/>
      <c r="F781" s="20"/>
      <c r="G781" s="20"/>
      <c r="H781" s="27" t="str">
        <f>IFERROR(IF(OR(raw[[#This Row],[Ending Time]]="",raw[[#This Row],[Starting Time]]=""),"",IF((raw[[#This Row],[Ending Time]]-raw[[#This Row],[Starting Time]])*24&lt;0,24+(((raw[[#This Row],[Ending Time]]-raw[[#This Row],[Starting Time]])*24)),(raw[[#This Row],[Ending Time]]-raw[[#This Row],[Starting Time]])*24)),"")</f>
        <v/>
      </c>
      <c r="I781" s="25" t="str">
        <f>IFERROR(IF(raw[[#This Row],[Date]]="","",TEXT(raw[[#This Row],[Date]],"dddd")),"")</f>
        <v/>
      </c>
      <c r="J781" s="27" t="str">
        <f>IFERROR(IF(raw[[#This Row],[Day]]="","",IF(OR(raw[[#This Row],[Day]]='Workload Calendar'!$E$4,raw[[#This Row],[Day]]='Workload Calendar'!$F$4),'Workload Calendar'!$H$4,'Workload Calendar'!$G$4)),"")</f>
        <v/>
      </c>
      <c r="K781" s="27" t="str">
        <f>IFERROR(IF(raw[[#This Row],[Required hrs]]="","",raw[[#This Row],[Total day hrs]]-SUMIF(raw[Date],raw[[#This Row],[Date]],raw[Required hrs])),"")</f>
        <v/>
      </c>
      <c r="L781" s="26" t="str">
        <f>IFERROR(IF(raw[[#This Row],[Date]]="","","W"&amp;WEEKNUM(raw[[#This Row],[Date]],1)),"")</f>
        <v/>
      </c>
      <c r="M781" s="29" t="str">
        <f>IFERROR(IF(raw[[#This Row],[Date]]="","",VLOOKUP(MONTH(raw[[#This Row],[Date]]),Sheet1!B:C,2,0)),"")</f>
        <v/>
      </c>
      <c r="N781" s="82">
        <f>IF(raw[[#This Row],[Date]]="",0,1)</f>
        <v>0</v>
      </c>
    </row>
    <row r="782" spans="1:14" x14ac:dyDescent="0.3">
      <c r="A782" s="18"/>
      <c r="B782" s="19"/>
      <c r="C782" s="19"/>
      <c r="D782" s="19"/>
      <c r="E782" s="19"/>
      <c r="F782" s="20"/>
      <c r="G782" s="20"/>
      <c r="H782" s="27" t="str">
        <f>IFERROR(IF(OR(raw[[#This Row],[Ending Time]]="",raw[[#This Row],[Starting Time]]=""),"",IF((raw[[#This Row],[Ending Time]]-raw[[#This Row],[Starting Time]])*24&lt;0,24+(((raw[[#This Row],[Ending Time]]-raw[[#This Row],[Starting Time]])*24)),(raw[[#This Row],[Ending Time]]-raw[[#This Row],[Starting Time]])*24)),"")</f>
        <v/>
      </c>
      <c r="I782" s="25" t="str">
        <f>IFERROR(IF(raw[[#This Row],[Date]]="","",TEXT(raw[[#This Row],[Date]],"dddd")),"")</f>
        <v/>
      </c>
      <c r="J782" s="27" t="str">
        <f>IFERROR(IF(raw[[#This Row],[Day]]="","",IF(OR(raw[[#This Row],[Day]]='Workload Calendar'!$E$4,raw[[#This Row],[Day]]='Workload Calendar'!$F$4),'Workload Calendar'!$H$4,'Workload Calendar'!$G$4)),"")</f>
        <v/>
      </c>
      <c r="K782" s="27" t="str">
        <f>IFERROR(IF(raw[[#This Row],[Required hrs]]="","",raw[[#This Row],[Total day hrs]]-SUMIF(raw[Date],raw[[#This Row],[Date]],raw[Required hrs])),"")</f>
        <v/>
      </c>
      <c r="L782" s="26" t="str">
        <f>IFERROR(IF(raw[[#This Row],[Date]]="","","W"&amp;WEEKNUM(raw[[#This Row],[Date]],1)),"")</f>
        <v/>
      </c>
      <c r="M782" s="29" t="str">
        <f>IFERROR(IF(raw[[#This Row],[Date]]="","",VLOOKUP(MONTH(raw[[#This Row],[Date]]),Sheet1!B:C,2,0)),"")</f>
        <v/>
      </c>
      <c r="N782" s="82">
        <f>IF(raw[[#This Row],[Date]]="",0,1)</f>
        <v>0</v>
      </c>
    </row>
    <row r="783" spans="1:14" x14ac:dyDescent="0.3">
      <c r="A783" s="18"/>
      <c r="B783" s="19"/>
      <c r="C783" s="19"/>
      <c r="D783" s="19"/>
      <c r="E783" s="19"/>
      <c r="F783" s="20"/>
      <c r="G783" s="20"/>
      <c r="H783" s="27" t="str">
        <f>IFERROR(IF(OR(raw[[#This Row],[Ending Time]]="",raw[[#This Row],[Starting Time]]=""),"",IF((raw[[#This Row],[Ending Time]]-raw[[#This Row],[Starting Time]])*24&lt;0,24+(((raw[[#This Row],[Ending Time]]-raw[[#This Row],[Starting Time]])*24)),(raw[[#This Row],[Ending Time]]-raw[[#This Row],[Starting Time]])*24)),"")</f>
        <v/>
      </c>
      <c r="I783" s="25" t="str">
        <f>IFERROR(IF(raw[[#This Row],[Date]]="","",TEXT(raw[[#This Row],[Date]],"dddd")),"")</f>
        <v/>
      </c>
      <c r="J783" s="27" t="str">
        <f>IFERROR(IF(raw[[#This Row],[Day]]="","",IF(OR(raw[[#This Row],[Day]]='Workload Calendar'!$E$4,raw[[#This Row],[Day]]='Workload Calendar'!$F$4),'Workload Calendar'!$H$4,'Workload Calendar'!$G$4)),"")</f>
        <v/>
      </c>
      <c r="K783" s="27" t="str">
        <f>IFERROR(IF(raw[[#This Row],[Required hrs]]="","",raw[[#This Row],[Total day hrs]]-SUMIF(raw[Date],raw[[#This Row],[Date]],raw[Required hrs])),"")</f>
        <v/>
      </c>
      <c r="L783" s="26" t="str">
        <f>IFERROR(IF(raw[[#This Row],[Date]]="","","W"&amp;WEEKNUM(raw[[#This Row],[Date]],1)),"")</f>
        <v/>
      </c>
      <c r="M783" s="29" t="str">
        <f>IFERROR(IF(raw[[#This Row],[Date]]="","",VLOOKUP(MONTH(raw[[#This Row],[Date]]),Sheet1!B:C,2,0)),"")</f>
        <v/>
      </c>
      <c r="N783" s="82">
        <f>IF(raw[[#This Row],[Date]]="",0,1)</f>
        <v>0</v>
      </c>
    </row>
    <row r="784" spans="1:14" x14ac:dyDescent="0.3">
      <c r="A784" s="18"/>
      <c r="B784" s="19"/>
      <c r="C784" s="19"/>
      <c r="D784" s="19"/>
      <c r="E784" s="19"/>
      <c r="F784" s="20"/>
      <c r="G784" s="20"/>
      <c r="H784" s="27" t="str">
        <f>IFERROR(IF(OR(raw[[#This Row],[Ending Time]]="",raw[[#This Row],[Starting Time]]=""),"",IF((raw[[#This Row],[Ending Time]]-raw[[#This Row],[Starting Time]])*24&lt;0,24+(((raw[[#This Row],[Ending Time]]-raw[[#This Row],[Starting Time]])*24)),(raw[[#This Row],[Ending Time]]-raw[[#This Row],[Starting Time]])*24)),"")</f>
        <v/>
      </c>
      <c r="I784" s="25" t="str">
        <f>IFERROR(IF(raw[[#This Row],[Date]]="","",TEXT(raw[[#This Row],[Date]],"dddd")),"")</f>
        <v/>
      </c>
      <c r="J784" s="27" t="str">
        <f>IFERROR(IF(raw[[#This Row],[Day]]="","",IF(OR(raw[[#This Row],[Day]]='Workload Calendar'!$E$4,raw[[#This Row],[Day]]='Workload Calendar'!$F$4),'Workload Calendar'!$H$4,'Workload Calendar'!$G$4)),"")</f>
        <v/>
      </c>
      <c r="K784" s="27" t="str">
        <f>IFERROR(IF(raw[[#This Row],[Required hrs]]="","",raw[[#This Row],[Total day hrs]]-SUMIF(raw[Date],raw[[#This Row],[Date]],raw[Required hrs])),"")</f>
        <v/>
      </c>
      <c r="L784" s="26" t="str">
        <f>IFERROR(IF(raw[[#This Row],[Date]]="","","W"&amp;WEEKNUM(raw[[#This Row],[Date]],1)),"")</f>
        <v/>
      </c>
      <c r="M784" s="29" t="str">
        <f>IFERROR(IF(raw[[#This Row],[Date]]="","",VLOOKUP(MONTH(raw[[#This Row],[Date]]),Sheet1!B:C,2,0)),"")</f>
        <v/>
      </c>
      <c r="N784" s="82">
        <f>IF(raw[[#This Row],[Date]]="",0,1)</f>
        <v>0</v>
      </c>
    </row>
    <row r="785" spans="1:14" x14ac:dyDescent="0.3">
      <c r="A785" s="18"/>
      <c r="B785" s="19"/>
      <c r="C785" s="19"/>
      <c r="D785" s="19"/>
      <c r="E785" s="19"/>
      <c r="F785" s="20"/>
      <c r="G785" s="20"/>
      <c r="H785" s="27" t="str">
        <f>IFERROR(IF(OR(raw[[#This Row],[Ending Time]]="",raw[[#This Row],[Starting Time]]=""),"",IF((raw[[#This Row],[Ending Time]]-raw[[#This Row],[Starting Time]])*24&lt;0,24+(((raw[[#This Row],[Ending Time]]-raw[[#This Row],[Starting Time]])*24)),(raw[[#This Row],[Ending Time]]-raw[[#This Row],[Starting Time]])*24)),"")</f>
        <v/>
      </c>
      <c r="I785" s="25" t="str">
        <f>IFERROR(IF(raw[[#This Row],[Date]]="","",TEXT(raw[[#This Row],[Date]],"dddd")),"")</f>
        <v/>
      </c>
      <c r="J785" s="27" t="str">
        <f>IFERROR(IF(raw[[#This Row],[Day]]="","",IF(OR(raw[[#This Row],[Day]]='Workload Calendar'!$E$4,raw[[#This Row],[Day]]='Workload Calendar'!$F$4),'Workload Calendar'!$H$4,'Workload Calendar'!$G$4)),"")</f>
        <v/>
      </c>
      <c r="K785" s="27" t="str">
        <f>IFERROR(IF(raw[[#This Row],[Required hrs]]="","",raw[[#This Row],[Total day hrs]]-SUMIF(raw[Date],raw[[#This Row],[Date]],raw[Required hrs])),"")</f>
        <v/>
      </c>
      <c r="L785" s="26" t="str">
        <f>IFERROR(IF(raw[[#This Row],[Date]]="","","W"&amp;WEEKNUM(raw[[#This Row],[Date]],1)),"")</f>
        <v/>
      </c>
      <c r="M785" s="29" t="str">
        <f>IFERROR(IF(raw[[#This Row],[Date]]="","",VLOOKUP(MONTH(raw[[#This Row],[Date]]),Sheet1!B:C,2,0)),"")</f>
        <v/>
      </c>
      <c r="N785" s="82">
        <f>IF(raw[[#This Row],[Date]]="",0,1)</f>
        <v>0</v>
      </c>
    </row>
    <row r="786" spans="1:14" x14ac:dyDescent="0.3">
      <c r="A786" s="18"/>
      <c r="B786" s="19"/>
      <c r="C786" s="19"/>
      <c r="D786" s="19"/>
      <c r="E786" s="19"/>
      <c r="F786" s="20"/>
      <c r="G786" s="20"/>
      <c r="H786" s="27" t="str">
        <f>IFERROR(IF(OR(raw[[#This Row],[Ending Time]]="",raw[[#This Row],[Starting Time]]=""),"",IF((raw[[#This Row],[Ending Time]]-raw[[#This Row],[Starting Time]])*24&lt;0,24+(((raw[[#This Row],[Ending Time]]-raw[[#This Row],[Starting Time]])*24)),(raw[[#This Row],[Ending Time]]-raw[[#This Row],[Starting Time]])*24)),"")</f>
        <v/>
      </c>
      <c r="I786" s="25" t="str">
        <f>IFERROR(IF(raw[[#This Row],[Date]]="","",TEXT(raw[[#This Row],[Date]],"dddd")),"")</f>
        <v/>
      </c>
      <c r="J786" s="27" t="str">
        <f>IFERROR(IF(raw[[#This Row],[Day]]="","",IF(OR(raw[[#This Row],[Day]]='Workload Calendar'!$E$4,raw[[#This Row],[Day]]='Workload Calendar'!$F$4),'Workload Calendar'!$H$4,'Workload Calendar'!$G$4)),"")</f>
        <v/>
      </c>
      <c r="K786" s="27" t="str">
        <f>IFERROR(IF(raw[[#This Row],[Required hrs]]="","",raw[[#This Row],[Total day hrs]]-SUMIF(raw[Date],raw[[#This Row],[Date]],raw[Required hrs])),"")</f>
        <v/>
      </c>
      <c r="L786" s="26" t="str">
        <f>IFERROR(IF(raw[[#This Row],[Date]]="","","W"&amp;WEEKNUM(raw[[#This Row],[Date]],1)),"")</f>
        <v/>
      </c>
      <c r="M786" s="29" t="str">
        <f>IFERROR(IF(raw[[#This Row],[Date]]="","",VLOOKUP(MONTH(raw[[#This Row],[Date]]),Sheet1!B:C,2,0)),"")</f>
        <v/>
      </c>
      <c r="N786" s="82">
        <f>IF(raw[[#This Row],[Date]]="",0,1)</f>
        <v>0</v>
      </c>
    </row>
    <row r="787" spans="1:14" x14ac:dyDescent="0.3">
      <c r="A787" s="18"/>
      <c r="B787" s="19"/>
      <c r="C787" s="19"/>
      <c r="D787" s="19"/>
      <c r="E787" s="19"/>
      <c r="F787" s="20"/>
      <c r="G787" s="20"/>
      <c r="H787" s="27" t="str">
        <f>IFERROR(IF(OR(raw[[#This Row],[Ending Time]]="",raw[[#This Row],[Starting Time]]=""),"",IF((raw[[#This Row],[Ending Time]]-raw[[#This Row],[Starting Time]])*24&lt;0,24+(((raw[[#This Row],[Ending Time]]-raw[[#This Row],[Starting Time]])*24)),(raw[[#This Row],[Ending Time]]-raw[[#This Row],[Starting Time]])*24)),"")</f>
        <v/>
      </c>
      <c r="I787" s="25" t="str">
        <f>IFERROR(IF(raw[[#This Row],[Date]]="","",TEXT(raw[[#This Row],[Date]],"dddd")),"")</f>
        <v/>
      </c>
      <c r="J787" s="27" t="str">
        <f>IFERROR(IF(raw[[#This Row],[Day]]="","",IF(OR(raw[[#This Row],[Day]]='Workload Calendar'!$E$4,raw[[#This Row],[Day]]='Workload Calendar'!$F$4),'Workload Calendar'!$H$4,'Workload Calendar'!$G$4)),"")</f>
        <v/>
      </c>
      <c r="K787" s="27" t="str">
        <f>IFERROR(IF(raw[[#This Row],[Required hrs]]="","",raw[[#This Row],[Total day hrs]]-SUMIF(raw[Date],raw[[#This Row],[Date]],raw[Required hrs])),"")</f>
        <v/>
      </c>
      <c r="L787" s="26" t="str">
        <f>IFERROR(IF(raw[[#This Row],[Date]]="","","W"&amp;WEEKNUM(raw[[#This Row],[Date]],1)),"")</f>
        <v/>
      </c>
      <c r="M787" s="29" t="str">
        <f>IFERROR(IF(raw[[#This Row],[Date]]="","",VLOOKUP(MONTH(raw[[#This Row],[Date]]),Sheet1!B:C,2,0)),"")</f>
        <v/>
      </c>
      <c r="N787" s="82">
        <f>IF(raw[[#This Row],[Date]]="",0,1)</f>
        <v>0</v>
      </c>
    </row>
    <row r="788" spans="1:14" x14ac:dyDescent="0.3">
      <c r="A788" s="18"/>
      <c r="B788" s="19"/>
      <c r="C788" s="19"/>
      <c r="D788" s="19"/>
      <c r="E788" s="19"/>
      <c r="F788" s="20"/>
      <c r="G788" s="20"/>
      <c r="H788" s="27" t="str">
        <f>IFERROR(IF(OR(raw[[#This Row],[Ending Time]]="",raw[[#This Row],[Starting Time]]=""),"",IF((raw[[#This Row],[Ending Time]]-raw[[#This Row],[Starting Time]])*24&lt;0,24+(((raw[[#This Row],[Ending Time]]-raw[[#This Row],[Starting Time]])*24)),(raw[[#This Row],[Ending Time]]-raw[[#This Row],[Starting Time]])*24)),"")</f>
        <v/>
      </c>
      <c r="I788" s="25" t="str">
        <f>IFERROR(IF(raw[[#This Row],[Date]]="","",TEXT(raw[[#This Row],[Date]],"dddd")),"")</f>
        <v/>
      </c>
      <c r="J788" s="27" t="str">
        <f>IFERROR(IF(raw[[#This Row],[Day]]="","",IF(OR(raw[[#This Row],[Day]]='Workload Calendar'!$E$4,raw[[#This Row],[Day]]='Workload Calendar'!$F$4),'Workload Calendar'!$H$4,'Workload Calendar'!$G$4)),"")</f>
        <v/>
      </c>
      <c r="K788" s="27" t="str">
        <f>IFERROR(IF(raw[[#This Row],[Required hrs]]="","",raw[[#This Row],[Total day hrs]]-SUMIF(raw[Date],raw[[#This Row],[Date]],raw[Required hrs])),"")</f>
        <v/>
      </c>
      <c r="L788" s="26" t="str">
        <f>IFERROR(IF(raw[[#This Row],[Date]]="","","W"&amp;WEEKNUM(raw[[#This Row],[Date]],1)),"")</f>
        <v/>
      </c>
      <c r="M788" s="29" t="str">
        <f>IFERROR(IF(raw[[#This Row],[Date]]="","",VLOOKUP(MONTH(raw[[#This Row],[Date]]),Sheet1!B:C,2,0)),"")</f>
        <v/>
      </c>
      <c r="N788" s="82">
        <f>IF(raw[[#This Row],[Date]]="",0,1)</f>
        <v>0</v>
      </c>
    </row>
    <row r="789" spans="1:14" x14ac:dyDescent="0.3">
      <c r="A789" s="18"/>
      <c r="B789" s="19"/>
      <c r="C789" s="19"/>
      <c r="D789" s="19"/>
      <c r="E789" s="19"/>
      <c r="F789" s="20"/>
      <c r="G789" s="20"/>
      <c r="H789" s="27" t="str">
        <f>IFERROR(IF(OR(raw[[#This Row],[Ending Time]]="",raw[[#This Row],[Starting Time]]=""),"",IF((raw[[#This Row],[Ending Time]]-raw[[#This Row],[Starting Time]])*24&lt;0,24+(((raw[[#This Row],[Ending Time]]-raw[[#This Row],[Starting Time]])*24)),(raw[[#This Row],[Ending Time]]-raw[[#This Row],[Starting Time]])*24)),"")</f>
        <v/>
      </c>
      <c r="I789" s="25" t="str">
        <f>IFERROR(IF(raw[[#This Row],[Date]]="","",TEXT(raw[[#This Row],[Date]],"dddd")),"")</f>
        <v/>
      </c>
      <c r="J789" s="27" t="str">
        <f>IFERROR(IF(raw[[#This Row],[Day]]="","",IF(OR(raw[[#This Row],[Day]]='Workload Calendar'!$E$4,raw[[#This Row],[Day]]='Workload Calendar'!$F$4),'Workload Calendar'!$H$4,'Workload Calendar'!$G$4)),"")</f>
        <v/>
      </c>
      <c r="K789" s="27" t="str">
        <f>IFERROR(IF(raw[[#This Row],[Required hrs]]="","",raw[[#This Row],[Total day hrs]]-SUMIF(raw[Date],raw[[#This Row],[Date]],raw[Required hrs])),"")</f>
        <v/>
      </c>
      <c r="L789" s="26" t="str">
        <f>IFERROR(IF(raw[[#This Row],[Date]]="","","W"&amp;WEEKNUM(raw[[#This Row],[Date]],1)),"")</f>
        <v/>
      </c>
      <c r="M789" s="29" t="str">
        <f>IFERROR(IF(raw[[#This Row],[Date]]="","",VLOOKUP(MONTH(raw[[#This Row],[Date]]),Sheet1!B:C,2,0)),"")</f>
        <v/>
      </c>
      <c r="N789" s="82">
        <f>IF(raw[[#This Row],[Date]]="",0,1)</f>
        <v>0</v>
      </c>
    </row>
    <row r="790" spans="1:14" x14ac:dyDescent="0.3">
      <c r="A790" s="18"/>
      <c r="B790" s="19"/>
      <c r="C790" s="19"/>
      <c r="D790" s="19"/>
      <c r="E790" s="19"/>
      <c r="F790" s="20"/>
      <c r="G790" s="20"/>
      <c r="H790" s="27" t="str">
        <f>IFERROR(IF(OR(raw[[#This Row],[Ending Time]]="",raw[[#This Row],[Starting Time]]=""),"",IF((raw[[#This Row],[Ending Time]]-raw[[#This Row],[Starting Time]])*24&lt;0,24+(((raw[[#This Row],[Ending Time]]-raw[[#This Row],[Starting Time]])*24)),(raw[[#This Row],[Ending Time]]-raw[[#This Row],[Starting Time]])*24)),"")</f>
        <v/>
      </c>
      <c r="I790" s="25" t="str">
        <f>IFERROR(IF(raw[[#This Row],[Date]]="","",TEXT(raw[[#This Row],[Date]],"dddd")),"")</f>
        <v/>
      </c>
      <c r="J790" s="27" t="str">
        <f>IFERROR(IF(raw[[#This Row],[Day]]="","",IF(OR(raw[[#This Row],[Day]]='Workload Calendar'!$E$4,raw[[#This Row],[Day]]='Workload Calendar'!$F$4),'Workload Calendar'!$H$4,'Workload Calendar'!$G$4)),"")</f>
        <v/>
      </c>
      <c r="K790" s="27" t="str">
        <f>IFERROR(IF(raw[[#This Row],[Required hrs]]="","",raw[[#This Row],[Total day hrs]]-SUMIF(raw[Date],raw[[#This Row],[Date]],raw[Required hrs])),"")</f>
        <v/>
      </c>
      <c r="L790" s="26" t="str">
        <f>IFERROR(IF(raw[[#This Row],[Date]]="","","W"&amp;WEEKNUM(raw[[#This Row],[Date]],1)),"")</f>
        <v/>
      </c>
      <c r="M790" s="29" t="str">
        <f>IFERROR(IF(raw[[#This Row],[Date]]="","",VLOOKUP(MONTH(raw[[#This Row],[Date]]),Sheet1!B:C,2,0)),"")</f>
        <v/>
      </c>
      <c r="N790" s="82">
        <f>IF(raw[[#This Row],[Date]]="",0,1)</f>
        <v>0</v>
      </c>
    </row>
    <row r="791" spans="1:14" x14ac:dyDescent="0.3">
      <c r="A791" s="18"/>
      <c r="B791" s="19"/>
      <c r="C791" s="19"/>
      <c r="D791" s="19"/>
      <c r="E791" s="19"/>
      <c r="F791" s="20"/>
      <c r="G791" s="20"/>
      <c r="H791" s="27" t="str">
        <f>IFERROR(IF(OR(raw[[#This Row],[Ending Time]]="",raw[[#This Row],[Starting Time]]=""),"",IF((raw[[#This Row],[Ending Time]]-raw[[#This Row],[Starting Time]])*24&lt;0,24+(((raw[[#This Row],[Ending Time]]-raw[[#This Row],[Starting Time]])*24)),(raw[[#This Row],[Ending Time]]-raw[[#This Row],[Starting Time]])*24)),"")</f>
        <v/>
      </c>
      <c r="I791" s="25" t="str">
        <f>IFERROR(IF(raw[[#This Row],[Date]]="","",TEXT(raw[[#This Row],[Date]],"dddd")),"")</f>
        <v/>
      </c>
      <c r="J791" s="27" t="str">
        <f>IFERROR(IF(raw[[#This Row],[Day]]="","",IF(OR(raw[[#This Row],[Day]]='Workload Calendar'!$E$4,raw[[#This Row],[Day]]='Workload Calendar'!$F$4),'Workload Calendar'!$H$4,'Workload Calendar'!$G$4)),"")</f>
        <v/>
      </c>
      <c r="K791" s="27" t="str">
        <f>IFERROR(IF(raw[[#This Row],[Required hrs]]="","",raw[[#This Row],[Total day hrs]]-SUMIF(raw[Date],raw[[#This Row],[Date]],raw[Required hrs])),"")</f>
        <v/>
      </c>
      <c r="L791" s="26" t="str">
        <f>IFERROR(IF(raw[[#This Row],[Date]]="","","W"&amp;WEEKNUM(raw[[#This Row],[Date]],1)),"")</f>
        <v/>
      </c>
      <c r="M791" s="29" t="str">
        <f>IFERROR(IF(raw[[#This Row],[Date]]="","",VLOOKUP(MONTH(raw[[#This Row],[Date]]),Sheet1!B:C,2,0)),"")</f>
        <v/>
      </c>
      <c r="N791" s="82">
        <f>IF(raw[[#This Row],[Date]]="",0,1)</f>
        <v>0</v>
      </c>
    </row>
    <row r="792" spans="1:14" x14ac:dyDescent="0.3">
      <c r="A792" s="18"/>
      <c r="B792" s="19"/>
      <c r="C792" s="19"/>
      <c r="D792" s="19"/>
      <c r="E792" s="19"/>
      <c r="F792" s="20"/>
      <c r="G792" s="20"/>
      <c r="H792" s="27" t="str">
        <f>IFERROR(IF(OR(raw[[#This Row],[Ending Time]]="",raw[[#This Row],[Starting Time]]=""),"",IF((raw[[#This Row],[Ending Time]]-raw[[#This Row],[Starting Time]])*24&lt;0,24+(((raw[[#This Row],[Ending Time]]-raw[[#This Row],[Starting Time]])*24)),(raw[[#This Row],[Ending Time]]-raw[[#This Row],[Starting Time]])*24)),"")</f>
        <v/>
      </c>
      <c r="I792" s="25" t="str">
        <f>IFERROR(IF(raw[[#This Row],[Date]]="","",TEXT(raw[[#This Row],[Date]],"dddd")),"")</f>
        <v/>
      </c>
      <c r="J792" s="27" t="str">
        <f>IFERROR(IF(raw[[#This Row],[Day]]="","",IF(OR(raw[[#This Row],[Day]]='Workload Calendar'!$E$4,raw[[#This Row],[Day]]='Workload Calendar'!$F$4),'Workload Calendar'!$H$4,'Workload Calendar'!$G$4)),"")</f>
        <v/>
      </c>
      <c r="K792" s="27" t="str">
        <f>IFERROR(IF(raw[[#This Row],[Required hrs]]="","",raw[[#This Row],[Total day hrs]]-SUMIF(raw[Date],raw[[#This Row],[Date]],raw[Required hrs])),"")</f>
        <v/>
      </c>
      <c r="L792" s="26" t="str">
        <f>IFERROR(IF(raw[[#This Row],[Date]]="","","W"&amp;WEEKNUM(raw[[#This Row],[Date]],1)),"")</f>
        <v/>
      </c>
      <c r="M792" s="29" t="str">
        <f>IFERROR(IF(raw[[#This Row],[Date]]="","",VLOOKUP(MONTH(raw[[#This Row],[Date]]),Sheet1!B:C,2,0)),"")</f>
        <v/>
      </c>
      <c r="N792" s="82">
        <f>IF(raw[[#This Row],[Date]]="",0,1)</f>
        <v>0</v>
      </c>
    </row>
    <row r="793" spans="1:14" x14ac:dyDescent="0.3">
      <c r="A793" s="18"/>
      <c r="B793" s="19"/>
      <c r="C793" s="19"/>
      <c r="D793" s="19"/>
      <c r="E793" s="19"/>
      <c r="F793" s="20"/>
      <c r="G793" s="20"/>
      <c r="H793" s="27" t="str">
        <f>IFERROR(IF(OR(raw[[#This Row],[Ending Time]]="",raw[[#This Row],[Starting Time]]=""),"",IF((raw[[#This Row],[Ending Time]]-raw[[#This Row],[Starting Time]])*24&lt;0,24+(((raw[[#This Row],[Ending Time]]-raw[[#This Row],[Starting Time]])*24)),(raw[[#This Row],[Ending Time]]-raw[[#This Row],[Starting Time]])*24)),"")</f>
        <v/>
      </c>
      <c r="I793" s="25" t="str">
        <f>IFERROR(IF(raw[[#This Row],[Date]]="","",TEXT(raw[[#This Row],[Date]],"dddd")),"")</f>
        <v/>
      </c>
      <c r="J793" s="27" t="str">
        <f>IFERROR(IF(raw[[#This Row],[Day]]="","",IF(OR(raw[[#This Row],[Day]]='Workload Calendar'!$E$4,raw[[#This Row],[Day]]='Workload Calendar'!$F$4),'Workload Calendar'!$H$4,'Workload Calendar'!$G$4)),"")</f>
        <v/>
      </c>
      <c r="K793" s="27" t="str">
        <f>IFERROR(IF(raw[[#This Row],[Required hrs]]="","",raw[[#This Row],[Total day hrs]]-SUMIF(raw[Date],raw[[#This Row],[Date]],raw[Required hrs])),"")</f>
        <v/>
      </c>
      <c r="L793" s="26" t="str">
        <f>IFERROR(IF(raw[[#This Row],[Date]]="","","W"&amp;WEEKNUM(raw[[#This Row],[Date]],1)),"")</f>
        <v/>
      </c>
      <c r="M793" s="29" t="str">
        <f>IFERROR(IF(raw[[#This Row],[Date]]="","",VLOOKUP(MONTH(raw[[#This Row],[Date]]),Sheet1!B:C,2,0)),"")</f>
        <v/>
      </c>
      <c r="N793" s="82">
        <f>IF(raw[[#This Row],[Date]]="",0,1)</f>
        <v>0</v>
      </c>
    </row>
    <row r="794" spans="1:14" x14ac:dyDescent="0.3">
      <c r="A794" s="18"/>
      <c r="B794" s="19"/>
      <c r="C794" s="19"/>
      <c r="D794" s="19"/>
      <c r="E794" s="19"/>
      <c r="F794" s="20"/>
      <c r="G794" s="20"/>
      <c r="H794" s="27" t="str">
        <f>IFERROR(IF(OR(raw[[#This Row],[Ending Time]]="",raw[[#This Row],[Starting Time]]=""),"",IF((raw[[#This Row],[Ending Time]]-raw[[#This Row],[Starting Time]])*24&lt;0,24+(((raw[[#This Row],[Ending Time]]-raw[[#This Row],[Starting Time]])*24)),(raw[[#This Row],[Ending Time]]-raw[[#This Row],[Starting Time]])*24)),"")</f>
        <v/>
      </c>
      <c r="I794" s="25" t="str">
        <f>IFERROR(IF(raw[[#This Row],[Date]]="","",TEXT(raw[[#This Row],[Date]],"dddd")),"")</f>
        <v/>
      </c>
      <c r="J794" s="27" t="str">
        <f>IFERROR(IF(raw[[#This Row],[Day]]="","",IF(OR(raw[[#This Row],[Day]]='Workload Calendar'!$E$4,raw[[#This Row],[Day]]='Workload Calendar'!$F$4),'Workload Calendar'!$H$4,'Workload Calendar'!$G$4)),"")</f>
        <v/>
      </c>
      <c r="K794" s="27" t="str">
        <f>IFERROR(IF(raw[[#This Row],[Required hrs]]="","",raw[[#This Row],[Total day hrs]]-SUMIF(raw[Date],raw[[#This Row],[Date]],raw[Required hrs])),"")</f>
        <v/>
      </c>
      <c r="L794" s="26" t="str">
        <f>IFERROR(IF(raw[[#This Row],[Date]]="","","W"&amp;WEEKNUM(raw[[#This Row],[Date]],1)),"")</f>
        <v/>
      </c>
      <c r="M794" s="29" t="str">
        <f>IFERROR(IF(raw[[#This Row],[Date]]="","",VLOOKUP(MONTH(raw[[#This Row],[Date]]),Sheet1!B:C,2,0)),"")</f>
        <v/>
      </c>
      <c r="N794" s="82">
        <f>IF(raw[[#This Row],[Date]]="",0,1)</f>
        <v>0</v>
      </c>
    </row>
    <row r="795" spans="1:14" x14ac:dyDescent="0.3">
      <c r="A795" s="18"/>
      <c r="B795" s="19"/>
      <c r="C795" s="19"/>
      <c r="D795" s="19"/>
      <c r="E795" s="19"/>
      <c r="F795" s="20"/>
      <c r="G795" s="20"/>
      <c r="H795" s="27" t="str">
        <f>IFERROR(IF(OR(raw[[#This Row],[Ending Time]]="",raw[[#This Row],[Starting Time]]=""),"",IF((raw[[#This Row],[Ending Time]]-raw[[#This Row],[Starting Time]])*24&lt;0,24+(((raw[[#This Row],[Ending Time]]-raw[[#This Row],[Starting Time]])*24)),(raw[[#This Row],[Ending Time]]-raw[[#This Row],[Starting Time]])*24)),"")</f>
        <v/>
      </c>
      <c r="I795" s="25" t="str">
        <f>IFERROR(IF(raw[[#This Row],[Date]]="","",TEXT(raw[[#This Row],[Date]],"dddd")),"")</f>
        <v/>
      </c>
      <c r="J795" s="27" t="str">
        <f>IFERROR(IF(raw[[#This Row],[Day]]="","",IF(OR(raw[[#This Row],[Day]]='Workload Calendar'!$E$4,raw[[#This Row],[Day]]='Workload Calendar'!$F$4),'Workload Calendar'!$H$4,'Workload Calendar'!$G$4)),"")</f>
        <v/>
      </c>
      <c r="K795" s="27" t="str">
        <f>IFERROR(IF(raw[[#This Row],[Required hrs]]="","",raw[[#This Row],[Total day hrs]]-SUMIF(raw[Date],raw[[#This Row],[Date]],raw[Required hrs])),"")</f>
        <v/>
      </c>
      <c r="L795" s="26" t="str">
        <f>IFERROR(IF(raw[[#This Row],[Date]]="","","W"&amp;WEEKNUM(raw[[#This Row],[Date]],1)),"")</f>
        <v/>
      </c>
      <c r="M795" s="29" t="str">
        <f>IFERROR(IF(raw[[#This Row],[Date]]="","",VLOOKUP(MONTH(raw[[#This Row],[Date]]),Sheet1!B:C,2,0)),"")</f>
        <v/>
      </c>
      <c r="N795" s="82">
        <f>IF(raw[[#This Row],[Date]]="",0,1)</f>
        <v>0</v>
      </c>
    </row>
    <row r="796" spans="1:14" x14ac:dyDescent="0.3">
      <c r="A796" s="18"/>
      <c r="B796" s="19"/>
      <c r="C796" s="19"/>
      <c r="D796" s="19"/>
      <c r="E796" s="19"/>
      <c r="F796" s="20"/>
      <c r="G796" s="20"/>
      <c r="H796" s="27" t="str">
        <f>IFERROR(IF(OR(raw[[#This Row],[Ending Time]]="",raw[[#This Row],[Starting Time]]=""),"",IF((raw[[#This Row],[Ending Time]]-raw[[#This Row],[Starting Time]])*24&lt;0,24+(((raw[[#This Row],[Ending Time]]-raw[[#This Row],[Starting Time]])*24)),(raw[[#This Row],[Ending Time]]-raw[[#This Row],[Starting Time]])*24)),"")</f>
        <v/>
      </c>
      <c r="I796" s="25" t="str">
        <f>IFERROR(IF(raw[[#This Row],[Date]]="","",TEXT(raw[[#This Row],[Date]],"dddd")),"")</f>
        <v/>
      </c>
      <c r="J796" s="27" t="str">
        <f>IFERROR(IF(raw[[#This Row],[Day]]="","",IF(OR(raw[[#This Row],[Day]]='Workload Calendar'!$E$4,raw[[#This Row],[Day]]='Workload Calendar'!$F$4),'Workload Calendar'!$H$4,'Workload Calendar'!$G$4)),"")</f>
        <v/>
      </c>
      <c r="K796" s="27" t="str">
        <f>IFERROR(IF(raw[[#This Row],[Required hrs]]="","",raw[[#This Row],[Total day hrs]]-SUMIF(raw[Date],raw[[#This Row],[Date]],raw[Required hrs])),"")</f>
        <v/>
      </c>
      <c r="L796" s="26" t="str">
        <f>IFERROR(IF(raw[[#This Row],[Date]]="","","W"&amp;WEEKNUM(raw[[#This Row],[Date]],1)),"")</f>
        <v/>
      </c>
      <c r="M796" s="29" t="str">
        <f>IFERROR(IF(raw[[#This Row],[Date]]="","",VLOOKUP(MONTH(raw[[#This Row],[Date]]),Sheet1!B:C,2,0)),"")</f>
        <v/>
      </c>
      <c r="N796" s="82">
        <f>IF(raw[[#This Row],[Date]]="",0,1)</f>
        <v>0</v>
      </c>
    </row>
    <row r="797" spans="1:14" x14ac:dyDescent="0.3">
      <c r="A797" s="18"/>
      <c r="B797" s="19"/>
      <c r="C797" s="19"/>
      <c r="D797" s="19"/>
      <c r="E797" s="19"/>
      <c r="F797" s="20"/>
      <c r="G797" s="20"/>
      <c r="H797" s="27" t="str">
        <f>IFERROR(IF(OR(raw[[#This Row],[Ending Time]]="",raw[[#This Row],[Starting Time]]=""),"",IF((raw[[#This Row],[Ending Time]]-raw[[#This Row],[Starting Time]])*24&lt;0,24+(((raw[[#This Row],[Ending Time]]-raw[[#This Row],[Starting Time]])*24)),(raw[[#This Row],[Ending Time]]-raw[[#This Row],[Starting Time]])*24)),"")</f>
        <v/>
      </c>
      <c r="I797" s="25" t="str">
        <f>IFERROR(IF(raw[[#This Row],[Date]]="","",TEXT(raw[[#This Row],[Date]],"dddd")),"")</f>
        <v/>
      </c>
      <c r="J797" s="27" t="str">
        <f>IFERROR(IF(raw[[#This Row],[Day]]="","",IF(OR(raw[[#This Row],[Day]]='Workload Calendar'!$E$4,raw[[#This Row],[Day]]='Workload Calendar'!$F$4),'Workload Calendar'!$H$4,'Workload Calendar'!$G$4)),"")</f>
        <v/>
      </c>
      <c r="K797" s="27" t="str">
        <f>IFERROR(IF(raw[[#This Row],[Required hrs]]="","",raw[[#This Row],[Total day hrs]]-SUMIF(raw[Date],raw[[#This Row],[Date]],raw[Required hrs])),"")</f>
        <v/>
      </c>
      <c r="L797" s="26" t="str">
        <f>IFERROR(IF(raw[[#This Row],[Date]]="","","W"&amp;WEEKNUM(raw[[#This Row],[Date]],1)),"")</f>
        <v/>
      </c>
      <c r="M797" s="29" t="str">
        <f>IFERROR(IF(raw[[#This Row],[Date]]="","",VLOOKUP(MONTH(raw[[#This Row],[Date]]),Sheet1!B:C,2,0)),"")</f>
        <v/>
      </c>
      <c r="N797" s="82">
        <f>IF(raw[[#This Row],[Date]]="",0,1)</f>
        <v>0</v>
      </c>
    </row>
    <row r="798" spans="1:14" x14ac:dyDescent="0.3">
      <c r="A798" s="18"/>
      <c r="B798" s="19"/>
      <c r="C798" s="19"/>
      <c r="D798" s="19"/>
      <c r="E798" s="19"/>
      <c r="F798" s="20"/>
      <c r="G798" s="20"/>
      <c r="H798" s="27" t="str">
        <f>IFERROR(IF(OR(raw[[#This Row],[Ending Time]]="",raw[[#This Row],[Starting Time]]=""),"",IF((raw[[#This Row],[Ending Time]]-raw[[#This Row],[Starting Time]])*24&lt;0,24+(((raw[[#This Row],[Ending Time]]-raw[[#This Row],[Starting Time]])*24)),(raw[[#This Row],[Ending Time]]-raw[[#This Row],[Starting Time]])*24)),"")</f>
        <v/>
      </c>
      <c r="I798" s="25" t="str">
        <f>IFERROR(IF(raw[[#This Row],[Date]]="","",TEXT(raw[[#This Row],[Date]],"dddd")),"")</f>
        <v/>
      </c>
      <c r="J798" s="27" t="str">
        <f>IFERROR(IF(raw[[#This Row],[Day]]="","",IF(OR(raw[[#This Row],[Day]]='Workload Calendar'!$E$4,raw[[#This Row],[Day]]='Workload Calendar'!$F$4),'Workload Calendar'!$H$4,'Workload Calendar'!$G$4)),"")</f>
        <v/>
      </c>
      <c r="K798" s="27" t="str">
        <f>IFERROR(IF(raw[[#This Row],[Required hrs]]="","",raw[[#This Row],[Total day hrs]]-SUMIF(raw[Date],raw[[#This Row],[Date]],raw[Required hrs])),"")</f>
        <v/>
      </c>
      <c r="L798" s="26" t="str">
        <f>IFERROR(IF(raw[[#This Row],[Date]]="","","W"&amp;WEEKNUM(raw[[#This Row],[Date]],1)),"")</f>
        <v/>
      </c>
      <c r="M798" s="29" t="str">
        <f>IFERROR(IF(raw[[#This Row],[Date]]="","",VLOOKUP(MONTH(raw[[#This Row],[Date]]),Sheet1!B:C,2,0)),"")</f>
        <v/>
      </c>
      <c r="N798" s="82">
        <f>IF(raw[[#This Row],[Date]]="",0,1)</f>
        <v>0</v>
      </c>
    </row>
    <row r="799" spans="1:14" x14ac:dyDescent="0.3">
      <c r="A799" s="18"/>
      <c r="B799" s="19"/>
      <c r="C799" s="19"/>
      <c r="D799" s="19"/>
      <c r="E799" s="19"/>
      <c r="F799" s="20"/>
      <c r="G799" s="20"/>
      <c r="H799" s="27" t="str">
        <f>IFERROR(IF(OR(raw[[#This Row],[Ending Time]]="",raw[[#This Row],[Starting Time]]=""),"",IF((raw[[#This Row],[Ending Time]]-raw[[#This Row],[Starting Time]])*24&lt;0,24+(((raw[[#This Row],[Ending Time]]-raw[[#This Row],[Starting Time]])*24)),(raw[[#This Row],[Ending Time]]-raw[[#This Row],[Starting Time]])*24)),"")</f>
        <v/>
      </c>
      <c r="I799" s="25" t="str">
        <f>IFERROR(IF(raw[[#This Row],[Date]]="","",TEXT(raw[[#This Row],[Date]],"dddd")),"")</f>
        <v/>
      </c>
      <c r="J799" s="27" t="str">
        <f>IFERROR(IF(raw[[#This Row],[Day]]="","",IF(OR(raw[[#This Row],[Day]]='Workload Calendar'!$E$4,raw[[#This Row],[Day]]='Workload Calendar'!$F$4),'Workload Calendar'!$H$4,'Workload Calendar'!$G$4)),"")</f>
        <v/>
      </c>
      <c r="K799" s="27" t="str">
        <f>IFERROR(IF(raw[[#This Row],[Required hrs]]="","",raw[[#This Row],[Total day hrs]]-SUMIF(raw[Date],raw[[#This Row],[Date]],raw[Required hrs])),"")</f>
        <v/>
      </c>
      <c r="L799" s="26" t="str">
        <f>IFERROR(IF(raw[[#This Row],[Date]]="","","W"&amp;WEEKNUM(raw[[#This Row],[Date]],1)),"")</f>
        <v/>
      </c>
      <c r="M799" s="29" t="str">
        <f>IFERROR(IF(raw[[#This Row],[Date]]="","",VLOOKUP(MONTH(raw[[#This Row],[Date]]),Sheet1!B:C,2,0)),"")</f>
        <v/>
      </c>
      <c r="N799" s="82">
        <f>IF(raw[[#This Row],[Date]]="",0,1)</f>
        <v>0</v>
      </c>
    </row>
    <row r="800" spans="1:14" x14ac:dyDescent="0.3">
      <c r="A800" s="18"/>
      <c r="B800" s="19"/>
      <c r="C800" s="19"/>
      <c r="D800" s="19"/>
      <c r="E800" s="19"/>
      <c r="F800" s="20"/>
      <c r="G800" s="20"/>
      <c r="H800" s="27" t="str">
        <f>IFERROR(IF(OR(raw[[#This Row],[Ending Time]]="",raw[[#This Row],[Starting Time]]=""),"",IF((raw[[#This Row],[Ending Time]]-raw[[#This Row],[Starting Time]])*24&lt;0,24+(((raw[[#This Row],[Ending Time]]-raw[[#This Row],[Starting Time]])*24)),(raw[[#This Row],[Ending Time]]-raw[[#This Row],[Starting Time]])*24)),"")</f>
        <v/>
      </c>
      <c r="I800" s="25" t="str">
        <f>IFERROR(IF(raw[[#This Row],[Date]]="","",TEXT(raw[[#This Row],[Date]],"dddd")),"")</f>
        <v/>
      </c>
      <c r="J800" s="27" t="str">
        <f>IFERROR(IF(raw[[#This Row],[Day]]="","",IF(OR(raw[[#This Row],[Day]]='Workload Calendar'!$E$4,raw[[#This Row],[Day]]='Workload Calendar'!$F$4),'Workload Calendar'!$H$4,'Workload Calendar'!$G$4)),"")</f>
        <v/>
      </c>
      <c r="K800" s="27" t="str">
        <f>IFERROR(IF(raw[[#This Row],[Required hrs]]="","",raw[[#This Row],[Total day hrs]]-SUMIF(raw[Date],raw[[#This Row],[Date]],raw[Required hrs])),"")</f>
        <v/>
      </c>
      <c r="L800" s="26" t="str">
        <f>IFERROR(IF(raw[[#This Row],[Date]]="","","W"&amp;WEEKNUM(raw[[#This Row],[Date]],1)),"")</f>
        <v/>
      </c>
      <c r="M800" s="29" t="str">
        <f>IFERROR(IF(raw[[#This Row],[Date]]="","",VLOOKUP(MONTH(raw[[#This Row],[Date]]),Sheet1!B:C,2,0)),"")</f>
        <v/>
      </c>
      <c r="N800" s="82">
        <f>IF(raw[[#This Row],[Date]]="",0,1)</f>
        <v>0</v>
      </c>
    </row>
    <row r="801" spans="1:14" x14ac:dyDescent="0.3">
      <c r="A801" s="18"/>
      <c r="B801" s="19"/>
      <c r="C801" s="19"/>
      <c r="D801" s="19"/>
      <c r="E801" s="19"/>
      <c r="F801" s="20"/>
      <c r="G801" s="20"/>
      <c r="H801" s="27" t="str">
        <f>IFERROR(IF(OR(raw[[#This Row],[Ending Time]]="",raw[[#This Row],[Starting Time]]=""),"",IF((raw[[#This Row],[Ending Time]]-raw[[#This Row],[Starting Time]])*24&lt;0,24+(((raw[[#This Row],[Ending Time]]-raw[[#This Row],[Starting Time]])*24)),(raw[[#This Row],[Ending Time]]-raw[[#This Row],[Starting Time]])*24)),"")</f>
        <v/>
      </c>
      <c r="I801" s="25" t="str">
        <f>IFERROR(IF(raw[[#This Row],[Date]]="","",TEXT(raw[[#This Row],[Date]],"dddd")),"")</f>
        <v/>
      </c>
      <c r="J801" s="27" t="str">
        <f>IFERROR(IF(raw[[#This Row],[Day]]="","",IF(OR(raw[[#This Row],[Day]]='Workload Calendar'!$E$4,raw[[#This Row],[Day]]='Workload Calendar'!$F$4),'Workload Calendar'!$H$4,'Workload Calendar'!$G$4)),"")</f>
        <v/>
      </c>
      <c r="K801" s="27" t="str">
        <f>IFERROR(IF(raw[[#This Row],[Required hrs]]="","",raw[[#This Row],[Total day hrs]]-SUMIF(raw[Date],raw[[#This Row],[Date]],raw[Required hrs])),"")</f>
        <v/>
      </c>
      <c r="L801" s="26" t="str">
        <f>IFERROR(IF(raw[[#This Row],[Date]]="","","W"&amp;WEEKNUM(raw[[#This Row],[Date]],1)),"")</f>
        <v/>
      </c>
      <c r="M801" s="29" t="str">
        <f>IFERROR(IF(raw[[#This Row],[Date]]="","",VLOOKUP(MONTH(raw[[#This Row],[Date]]),Sheet1!B:C,2,0)),"")</f>
        <v/>
      </c>
      <c r="N801" s="82">
        <f>IF(raw[[#This Row],[Date]]="",0,1)</f>
        <v>0</v>
      </c>
    </row>
    <row r="802" spans="1:14" x14ac:dyDescent="0.3">
      <c r="A802" s="18"/>
      <c r="B802" s="19"/>
      <c r="C802" s="19"/>
      <c r="D802" s="19"/>
      <c r="E802" s="19"/>
      <c r="F802" s="20"/>
      <c r="G802" s="20"/>
      <c r="H802" s="27" t="str">
        <f>IFERROR(IF(OR(raw[[#This Row],[Ending Time]]="",raw[[#This Row],[Starting Time]]=""),"",IF((raw[[#This Row],[Ending Time]]-raw[[#This Row],[Starting Time]])*24&lt;0,24+(((raw[[#This Row],[Ending Time]]-raw[[#This Row],[Starting Time]])*24)),(raw[[#This Row],[Ending Time]]-raw[[#This Row],[Starting Time]])*24)),"")</f>
        <v/>
      </c>
      <c r="I802" s="25" t="str">
        <f>IFERROR(IF(raw[[#This Row],[Date]]="","",TEXT(raw[[#This Row],[Date]],"dddd")),"")</f>
        <v/>
      </c>
      <c r="J802" s="27" t="str">
        <f>IFERROR(IF(raw[[#This Row],[Day]]="","",IF(OR(raw[[#This Row],[Day]]='Workload Calendar'!$E$4,raw[[#This Row],[Day]]='Workload Calendar'!$F$4),'Workload Calendar'!$H$4,'Workload Calendar'!$G$4)),"")</f>
        <v/>
      </c>
      <c r="K802" s="27" t="str">
        <f>IFERROR(IF(raw[[#This Row],[Required hrs]]="","",raw[[#This Row],[Total day hrs]]-SUMIF(raw[Date],raw[[#This Row],[Date]],raw[Required hrs])),"")</f>
        <v/>
      </c>
      <c r="L802" s="26" t="str">
        <f>IFERROR(IF(raw[[#This Row],[Date]]="","","W"&amp;WEEKNUM(raw[[#This Row],[Date]],1)),"")</f>
        <v/>
      </c>
      <c r="M802" s="29" t="str">
        <f>IFERROR(IF(raw[[#This Row],[Date]]="","",VLOOKUP(MONTH(raw[[#This Row],[Date]]),Sheet1!B:C,2,0)),"")</f>
        <v/>
      </c>
      <c r="N802" s="82">
        <f>IF(raw[[#This Row],[Date]]="",0,1)</f>
        <v>0</v>
      </c>
    </row>
    <row r="803" spans="1:14" x14ac:dyDescent="0.3">
      <c r="A803" s="18"/>
      <c r="B803" s="19"/>
      <c r="C803" s="19"/>
      <c r="D803" s="19"/>
      <c r="E803" s="19"/>
      <c r="F803" s="20"/>
      <c r="G803" s="20"/>
      <c r="H803" s="27" t="str">
        <f>IFERROR(IF(OR(raw[[#This Row],[Ending Time]]="",raw[[#This Row],[Starting Time]]=""),"",IF((raw[[#This Row],[Ending Time]]-raw[[#This Row],[Starting Time]])*24&lt;0,24+(((raw[[#This Row],[Ending Time]]-raw[[#This Row],[Starting Time]])*24)),(raw[[#This Row],[Ending Time]]-raw[[#This Row],[Starting Time]])*24)),"")</f>
        <v/>
      </c>
      <c r="I803" s="25" t="str">
        <f>IFERROR(IF(raw[[#This Row],[Date]]="","",TEXT(raw[[#This Row],[Date]],"dddd")),"")</f>
        <v/>
      </c>
      <c r="J803" s="27" t="str">
        <f>IFERROR(IF(raw[[#This Row],[Day]]="","",IF(OR(raw[[#This Row],[Day]]='Workload Calendar'!$E$4,raw[[#This Row],[Day]]='Workload Calendar'!$F$4),'Workload Calendar'!$H$4,'Workload Calendar'!$G$4)),"")</f>
        <v/>
      </c>
      <c r="K803" s="27" t="str">
        <f>IFERROR(IF(raw[[#This Row],[Required hrs]]="","",raw[[#This Row],[Total day hrs]]-SUMIF(raw[Date],raw[[#This Row],[Date]],raw[Required hrs])),"")</f>
        <v/>
      </c>
      <c r="L803" s="26" t="str">
        <f>IFERROR(IF(raw[[#This Row],[Date]]="","","W"&amp;WEEKNUM(raw[[#This Row],[Date]],1)),"")</f>
        <v/>
      </c>
      <c r="M803" s="29" t="str">
        <f>IFERROR(IF(raw[[#This Row],[Date]]="","",VLOOKUP(MONTH(raw[[#This Row],[Date]]),Sheet1!B:C,2,0)),"")</f>
        <v/>
      </c>
      <c r="N803" s="82">
        <f>IF(raw[[#This Row],[Date]]="",0,1)</f>
        <v>0</v>
      </c>
    </row>
    <row r="804" spans="1:14" x14ac:dyDescent="0.3">
      <c r="A804" s="18"/>
      <c r="B804" s="19"/>
      <c r="C804" s="19"/>
      <c r="D804" s="19"/>
      <c r="E804" s="19"/>
      <c r="F804" s="20"/>
      <c r="G804" s="20"/>
      <c r="H804" s="27" t="str">
        <f>IFERROR(IF(OR(raw[[#This Row],[Ending Time]]="",raw[[#This Row],[Starting Time]]=""),"",IF((raw[[#This Row],[Ending Time]]-raw[[#This Row],[Starting Time]])*24&lt;0,24+(((raw[[#This Row],[Ending Time]]-raw[[#This Row],[Starting Time]])*24)),(raw[[#This Row],[Ending Time]]-raw[[#This Row],[Starting Time]])*24)),"")</f>
        <v/>
      </c>
      <c r="I804" s="25" t="str">
        <f>IFERROR(IF(raw[[#This Row],[Date]]="","",TEXT(raw[[#This Row],[Date]],"dddd")),"")</f>
        <v/>
      </c>
      <c r="J804" s="27" t="str">
        <f>IFERROR(IF(raw[[#This Row],[Day]]="","",IF(OR(raw[[#This Row],[Day]]='Workload Calendar'!$E$4,raw[[#This Row],[Day]]='Workload Calendar'!$F$4),'Workload Calendar'!$H$4,'Workload Calendar'!$G$4)),"")</f>
        <v/>
      </c>
      <c r="K804" s="27" t="str">
        <f>IFERROR(IF(raw[[#This Row],[Required hrs]]="","",raw[[#This Row],[Total day hrs]]-SUMIF(raw[Date],raw[[#This Row],[Date]],raw[Required hrs])),"")</f>
        <v/>
      </c>
      <c r="L804" s="26" t="str">
        <f>IFERROR(IF(raw[[#This Row],[Date]]="","","W"&amp;WEEKNUM(raw[[#This Row],[Date]],1)),"")</f>
        <v/>
      </c>
      <c r="M804" s="29" t="str">
        <f>IFERROR(IF(raw[[#This Row],[Date]]="","",VLOOKUP(MONTH(raw[[#This Row],[Date]]),Sheet1!B:C,2,0)),"")</f>
        <v/>
      </c>
      <c r="N804" s="82">
        <f>IF(raw[[#This Row],[Date]]="",0,1)</f>
        <v>0</v>
      </c>
    </row>
    <row r="805" spans="1:14" x14ac:dyDescent="0.3">
      <c r="A805" s="18"/>
      <c r="B805" s="19"/>
      <c r="C805" s="19"/>
      <c r="D805" s="19"/>
      <c r="E805" s="19"/>
      <c r="F805" s="20"/>
      <c r="G805" s="20"/>
      <c r="H805" s="27" t="str">
        <f>IFERROR(IF(OR(raw[[#This Row],[Ending Time]]="",raw[[#This Row],[Starting Time]]=""),"",IF((raw[[#This Row],[Ending Time]]-raw[[#This Row],[Starting Time]])*24&lt;0,24+(((raw[[#This Row],[Ending Time]]-raw[[#This Row],[Starting Time]])*24)),(raw[[#This Row],[Ending Time]]-raw[[#This Row],[Starting Time]])*24)),"")</f>
        <v/>
      </c>
      <c r="I805" s="25" t="str">
        <f>IFERROR(IF(raw[[#This Row],[Date]]="","",TEXT(raw[[#This Row],[Date]],"dddd")),"")</f>
        <v/>
      </c>
      <c r="J805" s="27" t="str">
        <f>IFERROR(IF(raw[[#This Row],[Day]]="","",IF(OR(raw[[#This Row],[Day]]='Workload Calendar'!$E$4,raw[[#This Row],[Day]]='Workload Calendar'!$F$4),'Workload Calendar'!$H$4,'Workload Calendar'!$G$4)),"")</f>
        <v/>
      </c>
      <c r="K805" s="27" t="str">
        <f>IFERROR(IF(raw[[#This Row],[Required hrs]]="","",raw[[#This Row],[Total day hrs]]-SUMIF(raw[Date],raw[[#This Row],[Date]],raw[Required hrs])),"")</f>
        <v/>
      </c>
      <c r="L805" s="26" t="str">
        <f>IFERROR(IF(raw[[#This Row],[Date]]="","","W"&amp;WEEKNUM(raw[[#This Row],[Date]],1)),"")</f>
        <v/>
      </c>
      <c r="M805" s="29" t="str">
        <f>IFERROR(IF(raw[[#This Row],[Date]]="","",VLOOKUP(MONTH(raw[[#This Row],[Date]]),Sheet1!B:C,2,0)),"")</f>
        <v/>
      </c>
      <c r="N805" s="82">
        <f>IF(raw[[#This Row],[Date]]="",0,1)</f>
        <v>0</v>
      </c>
    </row>
    <row r="806" spans="1:14" x14ac:dyDescent="0.3">
      <c r="A806" s="18"/>
      <c r="B806" s="19"/>
      <c r="C806" s="19"/>
      <c r="D806" s="19"/>
      <c r="E806" s="19"/>
      <c r="F806" s="20"/>
      <c r="G806" s="20"/>
      <c r="H806" s="27" t="str">
        <f>IFERROR(IF(OR(raw[[#This Row],[Ending Time]]="",raw[[#This Row],[Starting Time]]=""),"",IF((raw[[#This Row],[Ending Time]]-raw[[#This Row],[Starting Time]])*24&lt;0,24+(((raw[[#This Row],[Ending Time]]-raw[[#This Row],[Starting Time]])*24)),(raw[[#This Row],[Ending Time]]-raw[[#This Row],[Starting Time]])*24)),"")</f>
        <v/>
      </c>
      <c r="I806" s="25" t="str">
        <f>IFERROR(IF(raw[[#This Row],[Date]]="","",TEXT(raw[[#This Row],[Date]],"dddd")),"")</f>
        <v/>
      </c>
      <c r="J806" s="27" t="str">
        <f>IFERROR(IF(raw[[#This Row],[Day]]="","",IF(OR(raw[[#This Row],[Day]]='Workload Calendar'!$E$4,raw[[#This Row],[Day]]='Workload Calendar'!$F$4),'Workload Calendar'!$H$4,'Workload Calendar'!$G$4)),"")</f>
        <v/>
      </c>
      <c r="K806" s="27" t="str">
        <f>IFERROR(IF(raw[[#This Row],[Required hrs]]="","",raw[[#This Row],[Total day hrs]]-SUMIF(raw[Date],raw[[#This Row],[Date]],raw[Required hrs])),"")</f>
        <v/>
      </c>
      <c r="L806" s="26" t="str">
        <f>IFERROR(IF(raw[[#This Row],[Date]]="","","W"&amp;WEEKNUM(raw[[#This Row],[Date]],1)),"")</f>
        <v/>
      </c>
      <c r="M806" s="29" t="str">
        <f>IFERROR(IF(raw[[#This Row],[Date]]="","",VLOOKUP(MONTH(raw[[#This Row],[Date]]),Sheet1!B:C,2,0)),"")</f>
        <v/>
      </c>
      <c r="N806" s="82">
        <f>IF(raw[[#This Row],[Date]]="",0,1)</f>
        <v>0</v>
      </c>
    </row>
    <row r="807" spans="1:14" x14ac:dyDescent="0.3">
      <c r="A807" s="18"/>
      <c r="B807" s="19"/>
      <c r="C807" s="19"/>
      <c r="D807" s="19"/>
      <c r="E807" s="19"/>
      <c r="F807" s="20"/>
      <c r="G807" s="20"/>
      <c r="H807" s="27" t="str">
        <f>IFERROR(IF(OR(raw[[#This Row],[Ending Time]]="",raw[[#This Row],[Starting Time]]=""),"",IF((raw[[#This Row],[Ending Time]]-raw[[#This Row],[Starting Time]])*24&lt;0,24+(((raw[[#This Row],[Ending Time]]-raw[[#This Row],[Starting Time]])*24)),(raw[[#This Row],[Ending Time]]-raw[[#This Row],[Starting Time]])*24)),"")</f>
        <v/>
      </c>
      <c r="I807" s="25" t="str">
        <f>IFERROR(IF(raw[[#This Row],[Date]]="","",TEXT(raw[[#This Row],[Date]],"dddd")),"")</f>
        <v/>
      </c>
      <c r="J807" s="27" t="str">
        <f>IFERROR(IF(raw[[#This Row],[Day]]="","",IF(OR(raw[[#This Row],[Day]]='Workload Calendar'!$E$4,raw[[#This Row],[Day]]='Workload Calendar'!$F$4),'Workload Calendar'!$H$4,'Workload Calendar'!$G$4)),"")</f>
        <v/>
      </c>
      <c r="K807" s="27" t="str">
        <f>IFERROR(IF(raw[[#This Row],[Required hrs]]="","",raw[[#This Row],[Total day hrs]]-SUMIF(raw[Date],raw[[#This Row],[Date]],raw[Required hrs])),"")</f>
        <v/>
      </c>
      <c r="L807" s="26" t="str">
        <f>IFERROR(IF(raw[[#This Row],[Date]]="","","W"&amp;WEEKNUM(raw[[#This Row],[Date]],1)),"")</f>
        <v/>
      </c>
      <c r="M807" s="29" t="str">
        <f>IFERROR(IF(raw[[#This Row],[Date]]="","",VLOOKUP(MONTH(raw[[#This Row],[Date]]),Sheet1!B:C,2,0)),"")</f>
        <v/>
      </c>
      <c r="N807" s="82">
        <f>IF(raw[[#This Row],[Date]]="",0,1)</f>
        <v>0</v>
      </c>
    </row>
    <row r="808" spans="1:14" x14ac:dyDescent="0.3">
      <c r="A808" s="18"/>
      <c r="B808" s="19"/>
      <c r="C808" s="19"/>
      <c r="D808" s="19"/>
      <c r="E808" s="19"/>
      <c r="F808" s="20"/>
      <c r="G808" s="20"/>
      <c r="H808" s="27" t="str">
        <f>IFERROR(IF(OR(raw[[#This Row],[Ending Time]]="",raw[[#This Row],[Starting Time]]=""),"",IF((raw[[#This Row],[Ending Time]]-raw[[#This Row],[Starting Time]])*24&lt;0,24+(((raw[[#This Row],[Ending Time]]-raw[[#This Row],[Starting Time]])*24)),(raw[[#This Row],[Ending Time]]-raw[[#This Row],[Starting Time]])*24)),"")</f>
        <v/>
      </c>
      <c r="I808" s="25" t="str">
        <f>IFERROR(IF(raw[[#This Row],[Date]]="","",TEXT(raw[[#This Row],[Date]],"dddd")),"")</f>
        <v/>
      </c>
      <c r="J808" s="27" t="str">
        <f>IFERROR(IF(raw[[#This Row],[Day]]="","",IF(OR(raw[[#This Row],[Day]]='Workload Calendar'!$E$4,raw[[#This Row],[Day]]='Workload Calendar'!$F$4),'Workload Calendar'!$H$4,'Workload Calendar'!$G$4)),"")</f>
        <v/>
      </c>
      <c r="K808" s="27" t="str">
        <f>IFERROR(IF(raw[[#This Row],[Required hrs]]="","",raw[[#This Row],[Total day hrs]]-SUMIF(raw[Date],raw[[#This Row],[Date]],raw[Required hrs])),"")</f>
        <v/>
      </c>
      <c r="L808" s="26" t="str">
        <f>IFERROR(IF(raw[[#This Row],[Date]]="","","W"&amp;WEEKNUM(raw[[#This Row],[Date]],1)),"")</f>
        <v/>
      </c>
      <c r="M808" s="29" t="str">
        <f>IFERROR(IF(raw[[#This Row],[Date]]="","",VLOOKUP(MONTH(raw[[#This Row],[Date]]),Sheet1!B:C,2,0)),"")</f>
        <v/>
      </c>
      <c r="N808" s="82">
        <f>IF(raw[[#This Row],[Date]]="",0,1)</f>
        <v>0</v>
      </c>
    </row>
    <row r="809" spans="1:14" x14ac:dyDescent="0.3">
      <c r="A809" s="18"/>
      <c r="B809" s="19"/>
      <c r="C809" s="19"/>
      <c r="D809" s="19"/>
      <c r="E809" s="19"/>
      <c r="F809" s="20"/>
      <c r="G809" s="20"/>
      <c r="H809" s="27" t="str">
        <f>IFERROR(IF(OR(raw[[#This Row],[Ending Time]]="",raw[[#This Row],[Starting Time]]=""),"",IF((raw[[#This Row],[Ending Time]]-raw[[#This Row],[Starting Time]])*24&lt;0,24+(((raw[[#This Row],[Ending Time]]-raw[[#This Row],[Starting Time]])*24)),(raw[[#This Row],[Ending Time]]-raw[[#This Row],[Starting Time]])*24)),"")</f>
        <v/>
      </c>
      <c r="I809" s="25" t="str">
        <f>IFERROR(IF(raw[[#This Row],[Date]]="","",TEXT(raw[[#This Row],[Date]],"dddd")),"")</f>
        <v/>
      </c>
      <c r="J809" s="27" t="str">
        <f>IFERROR(IF(raw[[#This Row],[Day]]="","",IF(OR(raw[[#This Row],[Day]]='Workload Calendar'!$E$4,raw[[#This Row],[Day]]='Workload Calendar'!$F$4),'Workload Calendar'!$H$4,'Workload Calendar'!$G$4)),"")</f>
        <v/>
      </c>
      <c r="K809" s="27" t="str">
        <f>IFERROR(IF(raw[[#This Row],[Required hrs]]="","",raw[[#This Row],[Total day hrs]]-SUMIF(raw[Date],raw[[#This Row],[Date]],raw[Required hrs])),"")</f>
        <v/>
      </c>
      <c r="L809" s="26" t="str">
        <f>IFERROR(IF(raw[[#This Row],[Date]]="","","W"&amp;WEEKNUM(raw[[#This Row],[Date]],1)),"")</f>
        <v/>
      </c>
      <c r="M809" s="29" t="str">
        <f>IFERROR(IF(raw[[#This Row],[Date]]="","",VLOOKUP(MONTH(raw[[#This Row],[Date]]),Sheet1!B:C,2,0)),"")</f>
        <v/>
      </c>
      <c r="N809" s="82">
        <f>IF(raw[[#This Row],[Date]]="",0,1)</f>
        <v>0</v>
      </c>
    </row>
    <row r="810" spans="1:14" x14ac:dyDescent="0.3">
      <c r="A810" s="18"/>
      <c r="B810" s="19"/>
      <c r="C810" s="19"/>
      <c r="D810" s="19"/>
      <c r="E810" s="19"/>
      <c r="F810" s="20"/>
      <c r="G810" s="20"/>
      <c r="H810" s="27" t="str">
        <f>IFERROR(IF(OR(raw[[#This Row],[Ending Time]]="",raw[[#This Row],[Starting Time]]=""),"",IF((raw[[#This Row],[Ending Time]]-raw[[#This Row],[Starting Time]])*24&lt;0,24+(((raw[[#This Row],[Ending Time]]-raw[[#This Row],[Starting Time]])*24)),(raw[[#This Row],[Ending Time]]-raw[[#This Row],[Starting Time]])*24)),"")</f>
        <v/>
      </c>
      <c r="I810" s="25" t="str">
        <f>IFERROR(IF(raw[[#This Row],[Date]]="","",TEXT(raw[[#This Row],[Date]],"dddd")),"")</f>
        <v/>
      </c>
      <c r="J810" s="27" t="str">
        <f>IFERROR(IF(raw[[#This Row],[Day]]="","",IF(OR(raw[[#This Row],[Day]]='Workload Calendar'!$E$4,raw[[#This Row],[Day]]='Workload Calendar'!$F$4),'Workload Calendar'!$H$4,'Workload Calendar'!$G$4)),"")</f>
        <v/>
      </c>
      <c r="K810" s="27" t="str">
        <f>IFERROR(IF(raw[[#This Row],[Required hrs]]="","",raw[[#This Row],[Total day hrs]]-SUMIF(raw[Date],raw[[#This Row],[Date]],raw[Required hrs])),"")</f>
        <v/>
      </c>
      <c r="L810" s="26" t="str">
        <f>IFERROR(IF(raw[[#This Row],[Date]]="","","W"&amp;WEEKNUM(raw[[#This Row],[Date]],1)),"")</f>
        <v/>
      </c>
      <c r="M810" s="29" t="str">
        <f>IFERROR(IF(raw[[#This Row],[Date]]="","",VLOOKUP(MONTH(raw[[#This Row],[Date]]),Sheet1!B:C,2,0)),"")</f>
        <v/>
      </c>
      <c r="N810" s="82">
        <f>IF(raw[[#This Row],[Date]]="",0,1)</f>
        <v>0</v>
      </c>
    </row>
    <row r="811" spans="1:14" x14ac:dyDescent="0.3">
      <c r="A811" s="18"/>
      <c r="B811" s="19"/>
      <c r="C811" s="19"/>
      <c r="D811" s="19"/>
      <c r="E811" s="19"/>
      <c r="F811" s="20"/>
      <c r="G811" s="20"/>
      <c r="H811" s="27" t="str">
        <f>IFERROR(IF(OR(raw[[#This Row],[Ending Time]]="",raw[[#This Row],[Starting Time]]=""),"",IF((raw[[#This Row],[Ending Time]]-raw[[#This Row],[Starting Time]])*24&lt;0,24+(((raw[[#This Row],[Ending Time]]-raw[[#This Row],[Starting Time]])*24)),(raw[[#This Row],[Ending Time]]-raw[[#This Row],[Starting Time]])*24)),"")</f>
        <v/>
      </c>
      <c r="I811" s="25" t="str">
        <f>IFERROR(IF(raw[[#This Row],[Date]]="","",TEXT(raw[[#This Row],[Date]],"dddd")),"")</f>
        <v/>
      </c>
      <c r="J811" s="27" t="str">
        <f>IFERROR(IF(raw[[#This Row],[Day]]="","",IF(OR(raw[[#This Row],[Day]]='Workload Calendar'!$E$4,raw[[#This Row],[Day]]='Workload Calendar'!$F$4),'Workload Calendar'!$H$4,'Workload Calendar'!$G$4)),"")</f>
        <v/>
      </c>
      <c r="K811" s="27" t="str">
        <f>IFERROR(IF(raw[[#This Row],[Required hrs]]="","",raw[[#This Row],[Total day hrs]]-SUMIF(raw[Date],raw[[#This Row],[Date]],raw[Required hrs])),"")</f>
        <v/>
      </c>
      <c r="L811" s="26" t="str">
        <f>IFERROR(IF(raw[[#This Row],[Date]]="","","W"&amp;WEEKNUM(raw[[#This Row],[Date]],1)),"")</f>
        <v/>
      </c>
      <c r="M811" s="29" t="str">
        <f>IFERROR(IF(raw[[#This Row],[Date]]="","",VLOOKUP(MONTH(raw[[#This Row],[Date]]),Sheet1!B:C,2,0)),"")</f>
        <v/>
      </c>
      <c r="N811" s="82">
        <f>IF(raw[[#This Row],[Date]]="",0,1)</f>
        <v>0</v>
      </c>
    </row>
    <row r="812" spans="1:14" x14ac:dyDescent="0.3">
      <c r="A812" s="18"/>
      <c r="B812" s="19"/>
      <c r="C812" s="19"/>
      <c r="D812" s="19"/>
      <c r="E812" s="19"/>
      <c r="F812" s="20"/>
      <c r="G812" s="20"/>
      <c r="H812" s="27" t="str">
        <f>IFERROR(IF(OR(raw[[#This Row],[Ending Time]]="",raw[[#This Row],[Starting Time]]=""),"",IF((raw[[#This Row],[Ending Time]]-raw[[#This Row],[Starting Time]])*24&lt;0,24+(((raw[[#This Row],[Ending Time]]-raw[[#This Row],[Starting Time]])*24)),(raw[[#This Row],[Ending Time]]-raw[[#This Row],[Starting Time]])*24)),"")</f>
        <v/>
      </c>
      <c r="I812" s="25" t="str">
        <f>IFERROR(IF(raw[[#This Row],[Date]]="","",TEXT(raw[[#This Row],[Date]],"dddd")),"")</f>
        <v/>
      </c>
      <c r="J812" s="27" t="str">
        <f>IFERROR(IF(raw[[#This Row],[Day]]="","",IF(OR(raw[[#This Row],[Day]]='Workload Calendar'!$E$4,raw[[#This Row],[Day]]='Workload Calendar'!$F$4),'Workload Calendar'!$H$4,'Workload Calendar'!$G$4)),"")</f>
        <v/>
      </c>
      <c r="K812" s="27" t="str">
        <f>IFERROR(IF(raw[[#This Row],[Required hrs]]="","",raw[[#This Row],[Total day hrs]]-SUMIF(raw[Date],raw[[#This Row],[Date]],raw[Required hrs])),"")</f>
        <v/>
      </c>
      <c r="L812" s="26" t="str">
        <f>IFERROR(IF(raw[[#This Row],[Date]]="","","W"&amp;WEEKNUM(raw[[#This Row],[Date]],1)),"")</f>
        <v/>
      </c>
      <c r="M812" s="29" t="str">
        <f>IFERROR(IF(raw[[#This Row],[Date]]="","",VLOOKUP(MONTH(raw[[#This Row],[Date]]),Sheet1!B:C,2,0)),"")</f>
        <v/>
      </c>
      <c r="N812" s="82">
        <f>IF(raw[[#This Row],[Date]]="",0,1)</f>
        <v>0</v>
      </c>
    </row>
    <row r="813" spans="1:14" x14ac:dyDescent="0.3">
      <c r="A813" s="18"/>
      <c r="B813" s="19"/>
      <c r="C813" s="19"/>
      <c r="D813" s="19"/>
      <c r="E813" s="19"/>
      <c r="F813" s="20"/>
      <c r="G813" s="20"/>
      <c r="H813" s="27" t="str">
        <f>IFERROR(IF(OR(raw[[#This Row],[Ending Time]]="",raw[[#This Row],[Starting Time]]=""),"",IF((raw[[#This Row],[Ending Time]]-raw[[#This Row],[Starting Time]])*24&lt;0,24+(((raw[[#This Row],[Ending Time]]-raw[[#This Row],[Starting Time]])*24)),(raw[[#This Row],[Ending Time]]-raw[[#This Row],[Starting Time]])*24)),"")</f>
        <v/>
      </c>
      <c r="I813" s="25" t="str">
        <f>IFERROR(IF(raw[[#This Row],[Date]]="","",TEXT(raw[[#This Row],[Date]],"dddd")),"")</f>
        <v/>
      </c>
      <c r="J813" s="27" t="str">
        <f>IFERROR(IF(raw[[#This Row],[Day]]="","",IF(OR(raw[[#This Row],[Day]]='Workload Calendar'!$E$4,raw[[#This Row],[Day]]='Workload Calendar'!$F$4),'Workload Calendar'!$H$4,'Workload Calendar'!$G$4)),"")</f>
        <v/>
      </c>
      <c r="K813" s="27" t="str">
        <f>IFERROR(IF(raw[[#This Row],[Required hrs]]="","",raw[[#This Row],[Total day hrs]]-SUMIF(raw[Date],raw[[#This Row],[Date]],raw[Required hrs])),"")</f>
        <v/>
      </c>
      <c r="L813" s="26" t="str">
        <f>IFERROR(IF(raw[[#This Row],[Date]]="","","W"&amp;WEEKNUM(raw[[#This Row],[Date]],1)),"")</f>
        <v/>
      </c>
      <c r="M813" s="29" t="str">
        <f>IFERROR(IF(raw[[#This Row],[Date]]="","",VLOOKUP(MONTH(raw[[#This Row],[Date]]),Sheet1!B:C,2,0)),"")</f>
        <v/>
      </c>
      <c r="N813" s="82">
        <f>IF(raw[[#This Row],[Date]]="",0,1)</f>
        <v>0</v>
      </c>
    </row>
    <row r="814" spans="1:14" x14ac:dyDescent="0.3">
      <c r="A814" s="18"/>
      <c r="B814" s="19"/>
      <c r="C814" s="19"/>
      <c r="D814" s="19"/>
      <c r="E814" s="19"/>
      <c r="F814" s="20"/>
      <c r="G814" s="20"/>
      <c r="H814" s="27" t="str">
        <f>IFERROR(IF(OR(raw[[#This Row],[Ending Time]]="",raw[[#This Row],[Starting Time]]=""),"",IF((raw[[#This Row],[Ending Time]]-raw[[#This Row],[Starting Time]])*24&lt;0,24+(((raw[[#This Row],[Ending Time]]-raw[[#This Row],[Starting Time]])*24)),(raw[[#This Row],[Ending Time]]-raw[[#This Row],[Starting Time]])*24)),"")</f>
        <v/>
      </c>
      <c r="I814" s="25" t="str">
        <f>IFERROR(IF(raw[[#This Row],[Date]]="","",TEXT(raw[[#This Row],[Date]],"dddd")),"")</f>
        <v/>
      </c>
      <c r="J814" s="27" t="str">
        <f>IFERROR(IF(raw[[#This Row],[Day]]="","",IF(OR(raw[[#This Row],[Day]]='Workload Calendar'!$E$4,raw[[#This Row],[Day]]='Workload Calendar'!$F$4),'Workload Calendar'!$H$4,'Workload Calendar'!$G$4)),"")</f>
        <v/>
      </c>
      <c r="K814" s="27" t="str">
        <f>IFERROR(IF(raw[[#This Row],[Required hrs]]="","",raw[[#This Row],[Total day hrs]]-SUMIF(raw[Date],raw[[#This Row],[Date]],raw[Required hrs])),"")</f>
        <v/>
      </c>
      <c r="L814" s="26" t="str">
        <f>IFERROR(IF(raw[[#This Row],[Date]]="","","W"&amp;WEEKNUM(raw[[#This Row],[Date]],1)),"")</f>
        <v/>
      </c>
      <c r="M814" s="29" t="str">
        <f>IFERROR(IF(raw[[#This Row],[Date]]="","",VLOOKUP(MONTH(raw[[#This Row],[Date]]),Sheet1!B:C,2,0)),"")</f>
        <v/>
      </c>
      <c r="N814" s="82">
        <f>IF(raw[[#This Row],[Date]]="",0,1)</f>
        <v>0</v>
      </c>
    </row>
    <row r="815" spans="1:14" x14ac:dyDescent="0.3">
      <c r="A815" s="18"/>
      <c r="B815" s="19"/>
      <c r="C815" s="19"/>
      <c r="D815" s="19"/>
      <c r="E815" s="19"/>
      <c r="F815" s="20"/>
      <c r="G815" s="20"/>
      <c r="H815" s="27" t="str">
        <f>IFERROR(IF(OR(raw[[#This Row],[Ending Time]]="",raw[[#This Row],[Starting Time]]=""),"",IF((raw[[#This Row],[Ending Time]]-raw[[#This Row],[Starting Time]])*24&lt;0,24+(((raw[[#This Row],[Ending Time]]-raw[[#This Row],[Starting Time]])*24)),(raw[[#This Row],[Ending Time]]-raw[[#This Row],[Starting Time]])*24)),"")</f>
        <v/>
      </c>
      <c r="I815" s="25" t="str">
        <f>IFERROR(IF(raw[[#This Row],[Date]]="","",TEXT(raw[[#This Row],[Date]],"dddd")),"")</f>
        <v/>
      </c>
      <c r="J815" s="27" t="str">
        <f>IFERROR(IF(raw[[#This Row],[Day]]="","",IF(OR(raw[[#This Row],[Day]]='Workload Calendar'!$E$4,raw[[#This Row],[Day]]='Workload Calendar'!$F$4),'Workload Calendar'!$H$4,'Workload Calendar'!$G$4)),"")</f>
        <v/>
      </c>
      <c r="K815" s="27" t="str">
        <f>IFERROR(IF(raw[[#This Row],[Required hrs]]="","",raw[[#This Row],[Total day hrs]]-SUMIF(raw[Date],raw[[#This Row],[Date]],raw[Required hrs])),"")</f>
        <v/>
      </c>
      <c r="L815" s="26" t="str">
        <f>IFERROR(IF(raw[[#This Row],[Date]]="","","W"&amp;WEEKNUM(raw[[#This Row],[Date]],1)),"")</f>
        <v/>
      </c>
      <c r="M815" s="29" t="str">
        <f>IFERROR(IF(raw[[#This Row],[Date]]="","",VLOOKUP(MONTH(raw[[#This Row],[Date]]),Sheet1!B:C,2,0)),"")</f>
        <v/>
      </c>
      <c r="N815" s="82">
        <f>IF(raw[[#This Row],[Date]]="",0,1)</f>
        <v>0</v>
      </c>
    </row>
    <row r="816" spans="1:14" x14ac:dyDescent="0.3">
      <c r="A816" s="18"/>
      <c r="B816" s="19"/>
      <c r="C816" s="19"/>
      <c r="D816" s="19"/>
      <c r="E816" s="19"/>
      <c r="F816" s="20"/>
      <c r="G816" s="20"/>
      <c r="H816" s="27" t="str">
        <f>IFERROR(IF(OR(raw[[#This Row],[Ending Time]]="",raw[[#This Row],[Starting Time]]=""),"",IF((raw[[#This Row],[Ending Time]]-raw[[#This Row],[Starting Time]])*24&lt;0,24+(((raw[[#This Row],[Ending Time]]-raw[[#This Row],[Starting Time]])*24)),(raw[[#This Row],[Ending Time]]-raw[[#This Row],[Starting Time]])*24)),"")</f>
        <v/>
      </c>
      <c r="I816" s="25" t="str">
        <f>IFERROR(IF(raw[[#This Row],[Date]]="","",TEXT(raw[[#This Row],[Date]],"dddd")),"")</f>
        <v/>
      </c>
      <c r="J816" s="27" t="str">
        <f>IFERROR(IF(raw[[#This Row],[Day]]="","",IF(OR(raw[[#This Row],[Day]]='Workload Calendar'!$E$4,raw[[#This Row],[Day]]='Workload Calendar'!$F$4),'Workload Calendar'!$H$4,'Workload Calendar'!$G$4)),"")</f>
        <v/>
      </c>
      <c r="K816" s="27" t="str">
        <f>IFERROR(IF(raw[[#This Row],[Required hrs]]="","",raw[[#This Row],[Total day hrs]]-SUMIF(raw[Date],raw[[#This Row],[Date]],raw[Required hrs])),"")</f>
        <v/>
      </c>
      <c r="L816" s="26" t="str">
        <f>IFERROR(IF(raw[[#This Row],[Date]]="","","W"&amp;WEEKNUM(raw[[#This Row],[Date]],1)),"")</f>
        <v/>
      </c>
      <c r="M816" s="29" t="str">
        <f>IFERROR(IF(raw[[#This Row],[Date]]="","",VLOOKUP(MONTH(raw[[#This Row],[Date]]),Sheet1!B:C,2,0)),"")</f>
        <v/>
      </c>
      <c r="N816" s="82">
        <f>IF(raw[[#This Row],[Date]]="",0,1)</f>
        <v>0</v>
      </c>
    </row>
    <row r="817" spans="1:14" x14ac:dyDescent="0.3">
      <c r="A817" s="18"/>
      <c r="B817" s="19"/>
      <c r="C817" s="19"/>
      <c r="D817" s="19"/>
      <c r="E817" s="19"/>
      <c r="F817" s="20"/>
      <c r="G817" s="20"/>
      <c r="H817" s="27" t="str">
        <f>IFERROR(IF(OR(raw[[#This Row],[Ending Time]]="",raw[[#This Row],[Starting Time]]=""),"",IF((raw[[#This Row],[Ending Time]]-raw[[#This Row],[Starting Time]])*24&lt;0,24+(((raw[[#This Row],[Ending Time]]-raw[[#This Row],[Starting Time]])*24)),(raw[[#This Row],[Ending Time]]-raw[[#This Row],[Starting Time]])*24)),"")</f>
        <v/>
      </c>
      <c r="I817" s="25" t="str">
        <f>IFERROR(IF(raw[[#This Row],[Date]]="","",TEXT(raw[[#This Row],[Date]],"dddd")),"")</f>
        <v/>
      </c>
      <c r="J817" s="27" t="str">
        <f>IFERROR(IF(raw[[#This Row],[Day]]="","",IF(OR(raw[[#This Row],[Day]]='Workload Calendar'!$E$4,raw[[#This Row],[Day]]='Workload Calendar'!$F$4),'Workload Calendar'!$H$4,'Workload Calendar'!$G$4)),"")</f>
        <v/>
      </c>
      <c r="K817" s="27" t="str">
        <f>IFERROR(IF(raw[[#This Row],[Required hrs]]="","",raw[[#This Row],[Total day hrs]]-SUMIF(raw[Date],raw[[#This Row],[Date]],raw[Required hrs])),"")</f>
        <v/>
      </c>
      <c r="L817" s="26" t="str">
        <f>IFERROR(IF(raw[[#This Row],[Date]]="","","W"&amp;WEEKNUM(raw[[#This Row],[Date]],1)),"")</f>
        <v/>
      </c>
      <c r="M817" s="29" t="str">
        <f>IFERROR(IF(raw[[#This Row],[Date]]="","",VLOOKUP(MONTH(raw[[#This Row],[Date]]),Sheet1!B:C,2,0)),"")</f>
        <v/>
      </c>
      <c r="N817" s="82">
        <f>IF(raw[[#This Row],[Date]]="",0,1)</f>
        <v>0</v>
      </c>
    </row>
    <row r="818" spans="1:14" x14ac:dyDescent="0.3">
      <c r="A818" s="18"/>
      <c r="B818" s="19"/>
      <c r="C818" s="19"/>
      <c r="D818" s="19"/>
      <c r="E818" s="19"/>
      <c r="F818" s="20"/>
      <c r="G818" s="20"/>
      <c r="H818" s="27" t="str">
        <f>IFERROR(IF(OR(raw[[#This Row],[Ending Time]]="",raw[[#This Row],[Starting Time]]=""),"",IF((raw[[#This Row],[Ending Time]]-raw[[#This Row],[Starting Time]])*24&lt;0,24+(((raw[[#This Row],[Ending Time]]-raw[[#This Row],[Starting Time]])*24)),(raw[[#This Row],[Ending Time]]-raw[[#This Row],[Starting Time]])*24)),"")</f>
        <v/>
      </c>
      <c r="I818" s="25" t="str">
        <f>IFERROR(IF(raw[[#This Row],[Date]]="","",TEXT(raw[[#This Row],[Date]],"dddd")),"")</f>
        <v/>
      </c>
      <c r="J818" s="27" t="str">
        <f>IFERROR(IF(raw[[#This Row],[Day]]="","",IF(OR(raw[[#This Row],[Day]]='Workload Calendar'!$E$4,raw[[#This Row],[Day]]='Workload Calendar'!$F$4),'Workload Calendar'!$H$4,'Workload Calendar'!$G$4)),"")</f>
        <v/>
      </c>
      <c r="K818" s="27" t="str">
        <f>IFERROR(IF(raw[[#This Row],[Required hrs]]="","",raw[[#This Row],[Total day hrs]]-SUMIF(raw[Date],raw[[#This Row],[Date]],raw[Required hrs])),"")</f>
        <v/>
      </c>
      <c r="L818" s="26" t="str">
        <f>IFERROR(IF(raw[[#This Row],[Date]]="","","W"&amp;WEEKNUM(raw[[#This Row],[Date]],1)),"")</f>
        <v/>
      </c>
      <c r="M818" s="29" t="str">
        <f>IFERROR(IF(raw[[#This Row],[Date]]="","",VLOOKUP(MONTH(raw[[#This Row],[Date]]),Sheet1!B:C,2,0)),"")</f>
        <v/>
      </c>
      <c r="N818" s="82">
        <f>IF(raw[[#This Row],[Date]]="",0,1)</f>
        <v>0</v>
      </c>
    </row>
    <row r="819" spans="1:14" x14ac:dyDescent="0.3">
      <c r="A819" s="18"/>
      <c r="B819" s="19"/>
      <c r="C819" s="19"/>
      <c r="D819" s="19"/>
      <c r="E819" s="19"/>
      <c r="F819" s="20"/>
      <c r="G819" s="20"/>
      <c r="H819" s="27" t="str">
        <f>IFERROR(IF(OR(raw[[#This Row],[Ending Time]]="",raw[[#This Row],[Starting Time]]=""),"",IF((raw[[#This Row],[Ending Time]]-raw[[#This Row],[Starting Time]])*24&lt;0,24+(((raw[[#This Row],[Ending Time]]-raw[[#This Row],[Starting Time]])*24)),(raw[[#This Row],[Ending Time]]-raw[[#This Row],[Starting Time]])*24)),"")</f>
        <v/>
      </c>
      <c r="I819" s="25" t="str">
        <f>IFERROR(IF(raw[[#This Row],[Date]]="","",TEXT(raw[[#This Row],[Date]],"dddd")),"")</f>
        <v/>
      </c>
      <c r="J819" s="27" t="str">
        <f>IFERROR(IF(raw[[#This Row],[Day]]="","",IF(OR(raw[[#This Row],[Day]]='Workload Calendar'!$E$4,raw[[#This Row],[Day]]='Workload Calendar'!$F$4),'Workload Calendar'!$H$4,'Workload Calendar'!$G$4)),"")</f>
        <v/>
      </c>
      <c r="K819" s="27" t="str">
        <f>IFERROR(IF(raw[[#This Row],[Required hrs]]="","",raw[[#This Row],[Total day hrs]]-SUMIF(raw[Date],raw[[#This Row],[Date]],raw[Required hrs])),"")</f>
        <v/>
      </c>
      <c r="L819" s="26" t="str">
        <f>IFERROR(IF(raw[[#This Row],[Date]]="","","W"&amp;WEEKNUM(raw[[#This Row],[Date]],1)),"")</f>
        <v/>
      </c>
      <c r="M819" s="29" t="str">
        <f>IFERROR(IF(raw[[#This Row],[Date]]="","",VLOOKUP(MONTH(raw[[#This Row],[Date]]),Sheet1!B:C,2,0)),"")</f>
        <v/>
      </c>
      <c r="N819" s="82">
        <f>IF(raw[[#This Row],[Date]]="",0,1)</f>
        <v>0</v>
      </c>
    </row>
    <row r="820" spans="1:14" x14ac:dyDescent="0.3">
      <c r="A820" s="18"/>
      <c r="B820" s="19"/>
      <c r="C820" s="19"/>
      <c r="D820" s="19"/>
      <c r="E820" s="19"/>
      <c r="F820" s="20"/>
      <c r="G820" s="20"/>
      <c r="H820" s="27" t="str">
        <f>IFERROR(IF(OR(raw[[#This Row],[Ending Time]]="",raw[[#This Row],[Starting Time]]=""),"",IF((raw[[#This Row],[Ending Time]]-raw[[#This Row],[Starting Time]])*24&lt;0,24+(((raw[[#This Row],[Ending Time]]-raw[[#This Row],[Starting Time]])*24)),(raw[[#This Row],[Ending Time]]-raw[[#This Row],[Starting Time]])*24)),"")</f>
        <v/>
      </c>
      <c r="I820" s="25" t="str">
        <f>IFERROR(IF(raw[[#This Row],[Date]]="","",TEXT(raw[[#This Row],[Date]],"dddd")),"")</f>
        <v/>
      </c>
      <c r="J820" s="27" t="str">
        <f>IFERROR(IF(raw[[#This Row],[Day]]="","",IF(OR(raw[[#This Row],[Day]]='Workload Calendar'!$E$4,raw[[#This Row],[Day]]='Workload Calendar'!$F$4),'Workload Calendar'!$H$4,'Workload Calendar'!$G$4)),"")</f>
        <v/>
      </c>
      <c r="K820" s="27" t="str">
        <f>IFERROR(IF(raw[[#This Row],[Required hrs]]="","",raw[[#This Row],[Total day hrs]]-SUMIF(raw[Date],raw[[#This Row],[Date]],raw[Required hrs])),"")</f>
        <v/>
      </c>
      <c r="L820" s="26" t="str">
        <f>IFERROR(IF(raw[[#This Row],[Date]]="","","W"&amp;WEEKNUM(raw[[#This Row],[Date]],1)),"")</f>
        <v/>
      </c>
      <c r="M820" s="29" t="str">
        <f>IFERROR(IF(raw[[#This Row],[Date]]="","",VLOOKUP(MONTH(raw[[#This Row],[Date]]),Sheet1!B:C,2,0)),"")</f>
        <v/>
      </c>
      <c r="N820" s="82">
        <f>IF(raw[[#This Row],[Date]]="",0,1)</f>
        <v>0</v>
      </c>
    </row>
    <row r="821" spans="1:14" x14ac:dyDescent="0.3">
      <c r="A821" s="18"/>
      <c r="B821" s="19"/>
      <c r="C821" s="19"/>
      <c r="D821" s="19"/>
      <c r="E821" s="19"/>
      <c r="F821" s="20"/>
      <c r="G821" s="20"/>
      <c r="H821" s="27" t="str">
        <f>IFERROR(IF(OR(raw[[#This Row],[Ending Time]]="",raw[[#This Row],[Starting Time]]=""),"",IF((raw[[#This Row],[Ending Time]]-raw[[#This Row],[Starting Time]])*24&lt;0,24+(((raw[[#This Row],[Ending Time]]-raw[[#This Row],[Starting Time]])*24)),(raw[[#This Row],[Ending Time]]-raw[[#This Row],[Starting Time]])*24)),"")</f>
        <v/>
      </c>
      <c r="I821" s="25" t="str">
        <f>IFERROR(IF(raw[[#This Row],[Date]]="","",TEXT(raw[[#This Row],[Date]],"dddd")),"")</f>
        <v/>
      </c>
      <c r="J821" s="27" t="str">
        <f>IFERROR(IF(raw[[#This Row],[Day]]="","",IF(OR(raw[[#This Row],[Day]]='Workload Calendar'!$E$4,raw[[#This Row],[Day]]='Workload Calendar'!$F$4),'Workload Calendar'!$H$4,'Workload Calendar'!$G$4)),"")</f>
        <v/>
      </c>
      <c r="K821" s="27" t="str">
        <f>IFERROR(IF(raw[[#This Row],[Required hrs]]="","",raw[[#This Row],[Total day hrs]]-SUMIF(raw[Date],raw[[#This Row],[Date]],raw[Required hrs])),"")</f>
        <v/>
      </c>
      <c r="L821" s="26" t="str">
        <f>IFERROR(IF(raw[[#This Row],[Date]]="","","W"&amp;WEEKNUM(raw[[#This Row],[Date]],1)),"")</f>
        <v/>
      </c>
      <c r="M821" s="29" t="str">
        <f>IFERROR(IF(raw[[#This Row],[Date]]="","",VLOOKUP(MONTH(raw[[#This Row],[Date]]),Sheet1!B:C,2,0)),"")</f>
        <v/>
      </c>
      <c r="N821" s="82">
        <f>IF(raw[[#This Row],[Date]]="",0,1)</f>
        <v>0</v>
      </c>
    </row>
    <row r="822" spans="1:14" x14ac:dyDescent="0.3">
      <c r="A822" s="18"/>
      <c r="B822" s="19"/>
      <c r="C822" s="19"/>
      <c r="D822" s="19"/>
      <c r="E822" s="19"/>
      <c r="F822" s="20"/>
      <c r="G822" s="20"/>
      <c r="H822" s="27" t="str">
        <f>IFERROR(IF(OR(raw[[#This Row],[Ending Time]]="",raw[[#This Row],[Starting Time]]=""),"",IF((raw[[#This Row],[Ending Time]]-raw[[#This Row],[Starting Time]])*24&lt;0,24+(((raw[[#This Row],[Ending Time]]-raw[[#This Row],[Starting Time]])*24)),(raw[[#This Row],[Ending Time]]-raw[[#This Row],[Starting Time]])*24)),"")</f>
        <v/>
      </c>
      <c r="I822" s="25" t="str">
        <f>IFERROR(IF(raw[[#This Row],[Date]]="","",TEXT(raw[[#This Row],[Date]],"dddd")),"")</f>
        <v/>
      </c>
      <c r="J822" s="27" t="str">
        <f>IFERROR(IF(raw[[#This Row],[Day]]="","",IF(OR(raw[[#This Row],[Day]]='Workload Calendar'!$E$4,raw[[#This Row],[Day]]='Workload Calendar'!$F$4),'Workload Calendar'!$H$4,'Workload Calendar'!$G$4)),"")</f>
        <v/>
      </c>
      <c r="K822" s="27" t="str">
        <f>IFERROR(IF(raw[[#This Row],[Required hrs]]="","",raw[[#This Row],[Total day hrs]]-SUMIF(raw[Date],raw[[#This Row],[Date]],raw[Required hrs])),"")</f>
        <v/>
      </c>
      <c r="L822" s="26" t="str">
        <f>IFERROR(IF(raw[[#This Row],[Date]]="","","W"&amp;WEEKNUM(raw[[#This Row],[Date]],1)),"")</f>
        <v/>
      </c>
      <c r="M822" s="29" t="str">
        <f>IFERROR(IF(raw[[#This Row],[Date]]="","",VLOOKUP(MONTH(raw[[#This Row],[Date]]),Sheet1!B:C,2,0)),"")</f>
        <v/>
      </c>
      <c r="N822" s="82">
        <f>IF(raw[[#This Row],[Date]]="",0,1)</f>
        <v>0</v>
      </c>
    </row>
    <row r="823" spans="1:14" x14ac:dyDescent="0.3">
      <c r="A823" s="18"/>
      <c r="B823" s="19"/>
      <c r="C823" s="19"/>
      <c r="D823" s="19"/>
      <c r="E823" s="19"/>
      <c r="F823" s="20"/>
      <c r="G823" s="20"/>
      <c r="H823" s="27" t="str">
        <f>IFERROR(IF(OR(raw[[#This Row],[Ending Time]]="",raw[[#This Row],[Starting Time]]=""),"",IF((raw[[#This Row],[Ending Time]]-raw[[#This Row],[Starting Time]])*24&lt;0,24+(((raw[[#This Row],[Ending Time]]-raw[[#This Row],[Starting Time]])*24)),(raw[[#This Row],[Ending Time]]-raw[[#This Row],[Starting Time]])*24)),"")</f>
        <v/>
      </c>
      <c r="I823" s="25" t="str">
        <f>IFERROR(IF(raw[[#This Row],[Date]]="","",TEXT(raw[[#This Row],[Date]],"dddd")),"")</f>
        <v/>
      </c>
      <c r="J823" s="27" t="str">
        <f>IFERROR(IF(raw[[#This Row],[Day]]="","",IF(OR(raw[[#This Row],[Day]]='Workload Calendar'!$E$4,raw[[#This Row],[Day]]='Workload Calendar'!$F$4),'Workload Calendar'!$H$4,'Workload Calendar'!$G$4)),"")</f>
        <v/>
      </c>
      <c r="K823" s="27" t="str">
        <f>IFERROR(IF(raw[[#This Row],[Required hrs]]="","",raw[[#This Row],[Total day hrs]]-SUMIF(raw[Date],raw[[#This Row],[Date]],raw[Required hrs])),"")</f>
        <v/>
      </c>
      <c r="L823" s="26" t="str">
        <f>IFERROR(IF(raw[[#This Row],[Date]]="","","W"&amp;WEEKNUM(raw[[#This Row],[Date]],1)),"")</f>
        <v/>
      </c>
      <c r="M823" s="29" t="str">
        <f>IFERROR(IF(raw[[#This Row],[Date]]="","",VLOOKUP(MONTH(raw[[#This Row],[Date]]),Sheet1!B:C,2,0)),"")</f>
        <v/>
      </c>
      <c r="N823" s="82">
        <f>IF(raw[[#This Row],[Date]]="",0,1)</f>
        <v>0</v>
      </c>
    </row>
    <row r="824" spans="1:14" x14ac:dyDescent="0.3">
      <c r="A824" s="18"/>
      <c r="B824" s="19"/>
      <c r="C824" s="19"/>
      <c r="D824" s="19"/>
      <c r="E824" s="19"/>
      <c r="F824" s="20"/>
      <c r="G824" s="20"/>
      <c r="H824" s="27" t="str">
        <f>IFERROR(IF(OR(raw[[#This Row],[Ending Time]]="",raw[[#This Row],[Starting Time]]=""),"",IF((raw[[#This Row],[Ending Time]]-raw[[#This Row],[Starting Time]])*24&lt;0,24+(((raw[[#This Row],[Ending Time]]-raw[[#This Row],[Starting Time]])*24)),(raw[[#This Row],[Ending Time]]-raw[[#This Row],[Starting Time]])*24)),"")</f>
        <v/>
      </c>
      <c r="I824" s="25" t="str">
        <f>IFERROR(IF(raw[[#This Row],[Date]]="","",TEXT(raw[[#This Row],[Date]],"dddd")),"")</f>
        <v/>
      </c>
      <c r="J824" s="27" t="str">
        <f>IFERROR(IF(raw[[#This Row],[Day]]="","",IF(OR(raw[[#This Row],[Day]]='Workload Calendar'!$E$4,raw[[#This Row],[Day]]='Workload Calendar'!$F$4),'Workload Calendar'!$H$4,'Workload Calendar'!$G$4)),"")</f>
        <v/>
      </c>
      <c r="K824" s="27" t="str">
        <f>IFERROR(IF(raw[[#This Row],[Required hrs]]="","",raw[[#This Row],[Total day hrs]]-SUMIF(raw[Date],raw[[#This Row],[Date]],raw[Required hrs])),"")</f>
        <v/>
      </c>
      <c r="L824" s="26" t="str">
        <f>IFERROR(IF(raw[[#This Row],[Date]]="","","W"&amp;WEEKNUM(raw[[#This Row],[Date]],1)),"")</f>
        <v/>
      </c>
      <c r="M824" s="29" t="str">
        <f>IFERROR(IF(raw[[#This Row],[Date]]="","",VLOOKUP(MONTH(raw[[#This Row],[Date]]),Sheet1!B:C,2,0)),"")</f>
        <v/>
      </c>
      <c r="N824" s="82">
        <f>IF(raw[[#This Row],[Date]]="",0,1)</f>
        <v>0</v>
      </c>
    </row>
    <row r="825" spans="1:14" x14ac:dyDescent="0.3">
      <c r="A825" s="18"/>
      <c r="B825" s="19"/>
      <c r="C825" s="19"/>
      <c r="D825" s="19"/>
      <c r="E825" s="19"/>
      <c r="F825" s="20"/>
      <c r="G825" s="20"/>
      <c r="H825" s="27" t="str">
        <f>IFERROR(IF(OR(raw[[#This Row],[Ending Time]]="",raw[[#This Row],[Starting Time]]=""),"",IF((raw[[#This Row],[Ending Time]]-raw[[#This Row],[Starting Time]])*24&lt;0,24+(((raw[[#This Row],[Ending Time]]-raw[[#This Row],[Starting Time]])*24)),(raw[[#This Row],[Ending Time]]-raw[[#This Row],[Starting Time]])*24)),"")</f>
        <v/>
      </c>
      <c r="I825" s="25" t="str">
        <f>IFERROR(IF(raw[[#This Row],[Date]]="","",TEXT(raw[[#This Row],[Date]],"dddd")),"")</f>
        <v/>
      </c>
      <c r="J825" s="27" t="str">
        <f>IFERROR(IF(raw[[#This Row],[Day]]="","",IF(OR(raw[[#This Row],[Day]]='Workload Calendar'!$E$4,raw[[#This Row],[Day]]='Workload Calendar'!$F$4),'Workload Calendar'!$H$4,'Workload Calendar'!$G$4)),"")</f>
        <v/>
      </c>
      <c r="K825" s="27" t="str">
        <f>IFERROR(IF(raw[[#This Row],[Required hrs]]="","",raw[[#This Row],[Total day hrs]]-SUMIF(raw[Date],raw[[#This Row],[Date]],raw[Required hrs])),"")</f>
        <v/>
      </c>
      <c r="L825" s="26" t="str">
        <f>IFERROR(IF(raw[[#This Row],[Date]]="","","W"&amp;WEEKNUM(raw[[#This Row],[Date]],1)),"")</f>
        <v/>
      </c>
      <c r="M825" s="29" t="str">
        <f>IFERROR(IF(raw[[#This Row],[Date]]="","",VLOOKUP(MONTH(raw[[#This Row],[Date]]),Sheet1!B:C,2,0)),"")</f>
        <v/>
      </c>
      <c r="N825" s="82">
        <f>IF(raw[[#This Row],[Date]]="",0,1)</f>
        <v>0</v>
      </c>
    </row>
    <row r="826" spans="1:14" x14ac:dyDescent="0.3">
      <c r="A826" s="18"/>
      <c r="B826" s="19"/>
      <c r="C826" s="19"/>
      <c r="D826" s="19"/>
      <c r="E826" s="19"/>
      <c r="F826" s="20"/>
      <c r="G826" s="20"/>
      <c r="H826" s="27" t="str">
        <f>IFERROR(IF(OR(raw[[#This Row],[Ending Time]]="",raw[[#This Row],[Starting Time]]=""),"",IF((raw[[#This Row],[Ending Time]]-raw[[#This Row],[Starting Time]])*24&lt;0,24+(((raw[[#This Row],[Ending Time]]-raw[[#This Row],[Starting Time]])*24)),(raw[[#This Row],[Ending Time]]-raw[[#This Row],[Starting Time]])*24)),"")</f>
        <v/>
      </c>
      <c r="I826" s="25" t="str">
        <f>IFERROR(IF(raw[[#This Row],[Date]]="","",TEXT(raw[[#This Row],[Date]],"dddd")),"")</f>
        <v/>
      </c>
      <c r="J826" s="27" t="str">
        <f>IFERROR(IF(raw[[#This Row],[Day]]="","",IF(OR(raw[[#This Row],[Day]]='Workload Calendar'!$E$4,raw[[#This Row],[Day]]='Workload Calendar'!$F$4),'Workload Calendar'!$H$4,'Workload Calendar'!$G$4)),"")</f>
        <v/>
      </c>
      <c r="K826" s="27" t="str">
        <f>IFERROR(IF(raw[[#This Row],[Required hrs]]="","",raw[[#This Row],[Total day hrs]]-SUMIF(raw[Date],raw[[#This Row],[Date]],raw[Required hrs])),"")</f>
        <v/>
      </c>
      <c r="L826" s="26" t="str">
        <f>IFERROR(IF(raw[[#This Row],[Date]]="","","W"&amp;WEEKNUM(raw[[#This Row],[Date]],1)),"")</f>
        <v/>
      </c>
      <c r="M826" s="29" t="str">
        <f>IFERROR(IF(raw[[#This Row],[Date]]="","",VLOOKUP(MONTH(raw[[#This Row],[Date]]),Sheet1!B:C,2,0)),"")</f>
        <v/>
      </c>
      <c r="N826" s="82">
        <f>IF(raw[[#This Row],[Date]]="",0,1)</f>
        <v>0</v>
      </c>
    </row>
    <row r="827" spans="1:14" x14ac:dyDescent="0.3">
      <c r="A827" s="18"/>
      <c r="B827" s="19"/>
      <c r="C827" s="19"/>
      <c r="D827" s="19"/>
      <c r="E827" s="19"/>
      <c r="F827" s="20"/>
      <c r="G827" s="20"/>
      <c r="H827" s="27" t="str">
        <f>IFERROR(IF(OR(raw[[#This Row],[Ending Time]]="",raw[[#This Row],[Starting Time]]=""),"",IF((raw[[#This Row],[Ending Time]]-raw[[#This Row],[Starting Time]])*24&lt;0,24+(((raw[[#This Row],[Ending Time]]-raw[[#This Row],[Starting Time]])*24)),(raw[[#This Row],[Ending Time]]-raw[[#This Row],[Starting Time]])*24)),"")</f>
        <v/>
      </c>
      <c r="I827" s="25" t="str">
        <f>IFERROR(IF(raw[[#This Row],[Date]]="","",TEXT(raw[[#This Row],[Date]],"dddd")),"")</f>
        <v/>
      </c>
      <c r="J827" s="27" t="str">
        <f>IFERROR(IF(raw[[#This Row],[Day]]="","",IF(OR(raw[[#This Row],[Day]]='Workload Calendar'!$E$4,raw[[#This Row],[Day]]='Workload Calendar'!$F$4),'Workload Calendar'!$H$4,'Workload Calendar'!$G$4)),"")</f>
        <v/>
      </c>
      <c r="K827" s="27" t="str">
        <f>IFERROR(IF(raw[[#This Row],[Required hrs]]="","",raw[[#This Row],[Total day hrs]]-SUMIF(raw[Date],raw[[#This Row],[Date]],raw[Required hrs])),"")</f>
        <v/>
      </c>
      <c r="L827" s="26" t="str">
        <f>IFERROR(IF(raw[[#This Row],[Date]]="","","W"&amp;WEEKNUM(raw[[#This Row],[Date]],1)),"")</f>
        <v/>
      </c>
      <c r="M827" s="29" t="str">
        <f>IFERROR(IF(raw[[#This Row],[Date]]="","",VLOOKUP(MONTH(raw[[#This Row],[Date]]),Sheet1!B:C,2,0)),"")</f>
        <v/>
      </c>
      <c r="N827" s="82">
        <f>IF(raw[[#This Row],[Date]]="",0,1)</f>
        <v>0</v>
      </c>
    </row>
    <row r="828" spans="1:14" x14ac:dyDescent="0.3">
      <c r="A828" s="18"/>
      <c r="B828" s="19"/>
      <c r="C828" s="19"/>
      <c r="D828" s="19"/>
      <c r="E828" s="19"/>
      <c r="F828" s="20"/>
      <c r="G828" s="20"/>
      <c r="H828" s="27" t="str">
        <f>IFERROR(IF(OR(raw[[#This Row],[Ending Time]]="",raw[[#This Row],[Starting Time]]=""),"",IF((raw[[#This Row],[Ending Time]]-raw[[#This Row],[Starting Time]])*24&lt;0,24+(((raw[[#This Row],[Ending Time]]-raw[[#This Row],[Starting Time]])*24)),(raw[[#This Row],[Ending Time]]-raw[[#This Row],[Starting Time]])*24)),"")</f>
        <v/>
      </c>
      <c r="I828" s="25" t="str">
        <f>IFERROR(IF(raw[[#This Row],[Date]]="","",TEXT(raw[[#This Row],[Date]],"dddd")),"")</f>
        <v/>
      </c>
      <c r="J828" s="27" t="str">
        <f>IFERROR(IF(raw[[#This Row],[Day]]="","",IF(OR(raw[[#This Row],[Day]]='Workload Calendar'!$E$4,raw[[#This Row],[Day]]='Workload Calendar'!$F$4),'Workload Calendar'!$H$4,'Workload Calendar'!$G$4)),"")</f>
        <v/>
      </c>
      <c r="K828" s="27" t="str">
        <f>IFERROR(IF(raw[[#This Row],[Required hrs]]="","",raw[[#This Row],[Total day hrs]]-SUMIF(raw[Date],raw[[#This Row],[Date]],raw[Required hrs])),"")</f>
        <v/>
      </c>
      <c r="L828" s="26" t="str">
        <f>IFERROR(IF(raw[[#This Row],[Date]]="","","W"&amp;WEEKNUM(raw[[#This Row],[Date]],1)),"")</f>
        <v/>
      </c>
      <c r="M828" s="29" t="str">
        <f>IFERROR(IF(raw[[#This Row],[Date]]="","",VLOOKUP(MONTH(raw[[#This Row],[Date]]),Sheet1!B:C,2,0)),"")</f>
        <v/>
      </c>
      <c r="N828" s="82">
        <f>IF(raw[[#This Row],[Date]]="",0,1)</f>
        <v>0</v>
      </c>
    </row>
    <row r="829" spans="1:14" x14ac:dyDescent="0.3">
      <c r="A829" s="18"/>
      <c r="B829" s="19"/>
      <c r="C829" s="19"/>
      <c r="D829" s="19"/>
      <c r="E829" s="19"/>
      <c r="F829" s="20"/>
      <c r="G829" s="20"/>
      <c r="H829" s="27" t="str">
        <f>IFERROR(IF(OR(raw[[#This Row],[Ending Time]]="",raw[[#This Row],[Starting Time]]=""),"",IF((raw[[#This Row],[Ending Time]]-raw[[#This Row],[Starting Time]])*24&lt;0,24+(((raw[[#This Row],[Ending Time]]-raw[[#This Row],[Starting Time]])*24)),(raw[[#This Row],[Ending Time]]-raw[[#This Row],[Starting Time]])*24)),"")</f>
        <v/>
      </c>
      <c r="I829" s="25" t="str">
        <f>IFERROR(IF(raw[[#This Row],[Date]]="","",TEXT(raw[[#This Row],[Date]],"dddd")),"")</f>
        <v/>
      </c>
      <c r="J829" s="27" t="str">
        <f>IFERROR(IF(raw[[#This Row],[Day]]="","",IF(OR(raw[[#This Row],[Day]]='Workload Calendar'!$E$4,raw[[#This Row],[Day]]='Workload Calendar'!$F$4),'Workload Calendar'!$H$4,'Workload Calendar'!$G$4)),"")</f>
        <v/>
      </c>
      <c r="K829" s="27" t="str">
        <f>IFERROR(IF(raw[[#This Row],[Required hrs]]="","",raw[[#This Row],[Total day hrs]]-SUMIF(raw[Date],raw[[#This Row],[Date]],raw[Required hrs])),"")</f>
        <v/>
      </c>
      <c r="L829" s="26" t="str">
        <f>IFERROR(IF(raw[[#This Row],[Date]]="","","W"&amp;WEEKNUM(raw[[#This Row],[Date]],1)),"")</f>
        <v/>
      </c>
      <c r="M829" s="29" t="str">
        <f>IFERROR(IF(raw[[#This Row],[Date]]="","",VLOOKUP(MONTH(raw[[#This Row],[Date]]),Sheet1!B:C,2,0)),"")</f>
        <v/>
      </c>
      <c r="N829" s="82">
        <f>IF(raw[[#This Row],[Date]]="",0,1)</f>
        <v>0</v>
      </c>
    </row>
    <row r="830" spans="1:14" x14ac:dyDescent="0.3">
      <c r="A830" s="18"/>
      <c r="B830" s="19"/>
      <c r="C830" s="19"/>
      <c r="D830" s="19"/>
      <c r="E830" s="19"/>
      <c r="F830" s="20"/>
      <c r="G830" s="20"/>
      <c r="H830" s="27" t="str">
        <f>IFERROR(IF(OR(raw[[#This Row],[Ending Time]]="",raw[[#This Row],[Starting Time]]=""),"",IF((raw[[#This Row],[Ending Time]]-raw[[#This Row],[Starting Time]])*24&lt;0,24+(((raw[[#This Row],[Ending Time]]-raw[[#This Row],[Starting Time]])*24)),(raw[[#This Row],[Ending Time]]-raw[[#This Row],[Starting Time]])*24)),"")</f>
        <v/>
      </c>
      <c r="I830" s="25" t="str">
        <f>IFERROR(IF(raw[[#This Row],[Date]]="","",TEXT(raw[[#This Row],[Date]],"dddd")),"")</f>
        <v/>
      </c>
      <c r="J830" s="27" t="str">
        <f>IFERROR(IF(raw[[#This Row],[Day]]="","",IF(OR(raw[[#This Row],[Day]]='Workload Calendar'!$E$4,raw[[#This Row],[Day]]='Workload Calendar'!$F$4),'Workload Calendar'!$H$4,'Workload Calendar'!$G$4)),"")</f>
        <v/>
      </c>
      <c r="K830" s="27" t="str">
        <f>IFERROR(IF(raw[[#This Row],[Required hrs]]="","",raw[[#This Row],[Total day hrs]]-SUMIF(raw[Date],raw[[#This Row],[Date]],raw[Required hrs])),"")</f>
        <v/>
      </c>
      <c r="L830" s="26" t="str">
        <f>IFERROR(IF(raw[[#This Row],[Date]]="","","W"&amp;WEEKNUM(raw[[#This Row],[Date]],1)),"")</f>
        <v/>
      </c>
      <c r="M830" s="29" t="str">
        <f>IFERROR(IF(raw[[#This Row],[Date]]="","",VLOOKUP(MONTH(raw[[#This Row],[Date]]),Sheet1!B:C,2,0)),"")</f>
        <v/>
      </c>
      <c r="N830" s="82">
        <f>IF(raw[[#This Row],[Date]]="",0,1)</f>
        <v>0</v>
      </c>
    </row>
    <row r="831" spans="1:14" x14ac:dyDescent="0.3">
      <c r="A831" s="18"/>
      <c r="B831" s="19"/>
      <c r="C831" s="19"/>
      <c r="D831" s="19"/>
      <c r="E831" s="19"/>
      <c r="F831" s="20"/>
      <c r="G831" s="20"/>
      <c r="H831" s="27" t="str">
        <f>IFERROR(IF(OR(raw[[#This Row],[Ending Time]]="",raw[[#This Row],[Starting Time]]=""),"",IF((raw[[#This Row],[Ending Time]]-raw[[#This Row],[Starting Time]])*24&lt;0,24+(((raw[[#This Row],[Ending Time]]-raw[[#This Row],[Starting Time]])*24)),(raw[[#This Row],[Ending Time]]-raw[[#This Row],[Starting Time]])*24)),"")</f>
        <v/>
      </c>
      <c r="I831" s="25" t="str">
        <f>IFERROR(IF(raw[[#This Row],[Date]]="","",TEXT(raw[[#This Row],[Date]],"dddd")),"")</f>
        <v/>
      </c>
      <c r="J831" s="27" t="str">
        <f>IFERROR(IF(raw[[#This Row],[Day]]="","",IF(OR(raw[[#This Row],[Day]]='Workload Calendar'!$E$4,raw[[#This Row],[Day]]='Workload Calendar'!$F$4),'Workload Calendar'!$H$4,'Workload Calendar'!$G$4)),"")</f>
        <v/>
      </c>
      <c r="K831" s="27" t="str">
        <f>IFERROR(IF(raw[[#This Row],[Required hrs]]="","",raw[[#This Row],[Total day hrs]]-SUMIF(raw[Date],raw[[#This Row],[Date]],raw[Required hrs])),"")</f>
        <v/>
      </c>
      <c r="L831" s="26" t="str">
        <f>IFERROR(IF(raw[[#This Row],[Date]]="","","W"&amp;WEEKNUM(raw[[#This Row],[Date]],1)),"")</f>
        <v/>
      </c>
      <c r="M831" s="29" t="str">
        <f>IFERROR(IF(raw[[#This Row],[Date]]="","",VLOOKUP(MONTH(raw[[#This Row],[Date]]),Sheet1!B:C,2,0)),"")</f>
        <v/>
      </c>
      <c r="N831" s="82">
        <f>IF(raw[[#This Row],[Date]]="",0,1)</f>
        <v>0</v>
      </c>
    </row>
    <row r="832" spans="1:14" x14ac:dyDescent="0.3">
      <c r="A832" s="18"/>
      <c r="B832" s="19"/>
      <c r="C832" s="19"/>
      <c r="D832" s="19"/>
      <c r="E832" s="19"/>
      <c r="F832" s="20"/>
      <c r="G832" s="20"/>
      <c r="H832" s="27" t="str">
        <f>IFERROR(IF(OR(raw[[#This Row],[Ending Time]]="",raw[[#This Row],[Starting Time]]=""),"",IF((raw[[#This Row],[Ending Time]]-raw[[#This Row],[Starting Time]])*24&lt;0,24+(((raw[[#This Row],[Ending Time]]-raw[[#This Row],[Starting Time]])*24)),(raw[[#This Row],[Ending Time]]-raw[[#This Row],[Starting Time]])*24)),"")</f>
        <v/>
      </c>
      <c r="I832" s="25" t="str">
        <f>IFERROR(IF(raw[[#This Row],[Date]]="","",TEXT(raw[[#This Row],[Date]],"dddd")),"")</f>
        <v/>
      </c>
      <c r="J832" s="27" t="str">
        <f>IFERROR(IF(raw[[#This Row],[Day]]="","",IF(OR(raw[[#This Row],[Day]]='Workload Calendar'!$E$4,raw[[#This Row],[Day]]='Workload Calendar'!$F$4),'Workload Calendar'!$H$4,'Workload Calendar'!$G$4)),"")</f>
        <v/>
      </c>
      <c r="K832" s="27" t="str">
        <f>IFERROR(IF(raw[[#This Row],[Required hrs]]="","",raw[[#This Row],[Total day hrs]]-SUMIF(raw[Date],raw[[#This Row],[Date]],raw[Required hrs])),"")</f>
        <v/>
      </c>
      <c r="L832" s="26" t="str">
        <f>IFERROR(IF(raw[[#This Row],[Date]]="","","W"&amp;WEEKNUM(raw[[#This Row],[Date]],1)),"")</f>
        <v/>
      </c>
      <c r="M832" s="29" t="str">
        <f>IFERROR(IF(raw[[#This Row],[Date]]="","",VLOOKUP(MONTH(raw[[#This Row],[Date]]),Sheet1!B:C,2,0)),"")</f>
        <v/>
      </c>
      <c r="N832" s="82">
        <f>IF(raw[[#This Row],[Date]]="",0,1)</f>
        <v>0</v>
      </c>
    </row>
    <row r="833" spans="1:14" x14ac:dyDescent="0.3">
      <c r="A833" s="18"/>
      <c r="B833" s="19"/>
      <c r="C833" s="19"/>
      <c r="D833" s="19"/>
      <c r="E833" s="19"/>
      <c r="F833" s="20"/>
      <c r="G833" s="20"/>
      <c r="H833" s="27" t="str">
        <f>IFERROR(IF(OR(raw[[#This Row],[Ending Time]]="",raw[[#This Row],[Starting Time]]=""),"",IF((raw[[#This Row],[Ending Time]]-raw[[#This Row],[Starting Time]])*24&lt;0,24+(((raw[[#This Row],[Ending Time]]-raw[[#This Row],[Starting Time]])*24)),(raw[[#This Row],[Ending Time]]-raw[[#This Row],[Starting Time]])*24)),"")</f>
        <v/>
      </c>
      <c r="I833" s="25" t="str">
        <f>IFERROR(IF(raw[[#This Row],[Date]]="","",TEXT(raw[[#This Row],[Date]],"dddd")),"")</f>
        <v/>
      </c>
      <c r="J833" s="27" t="str">
        <f>IFERROR(IF(raw[[#This Row],[Day]]="","",IF(OR(raw[[#This Row],[Day]]='Workload Calendar'!$E$4,raw[[#This Row],[Day]]='Workload Calendar'!$F$4),'Workload Calendar'!$H$4,'Workload Calendar'!$G$4)),"")</f>
        <v/>
      </c>
      <c r="K833" s="27" t="str">
        <f>IFERROR(IF(raw[[#This Row],[Required hrs]]="","",raw[[#This Row],[Total day hrs]]-SUMIF(raw[Date],raw[[#This Row],[Date]],raw[Required hrs])),"")</f>
        <v/>
      </c>
      <c r="L833" s="26" t="str">
        <f>IFERROR(IF(raw[[#This Row],[Date]]="","","W"&amp;WEEKNUM(raw[[#This Row],[Date]],1)),"")</f>
        <v/>
      </c>
      <c r="M833" s="29" t="str">
        <f>IFERROR(IF(raw[[#This Row],[Date]]="","",VLOOKUP(MONTH(raw[[#This Row],[Date]]),Sheet1!B:C,2,0)),"")</f>
        <v/>
      </c>
      <c r="N833" s="82">
        <f>IF(raw[[#This Row],[Date]]="",0,1)</f>
        <v>0</v>
      </c>
    </row>
    <row r="834" spans="1:14" x14ac:dyDescent="0.3">
      <c r="A834" s="18"/>
      <c r="B834" s="19"/>
      <c r="C834" s="19"/>
      <c r="D834" s="19"/>
      <c r="E834" s="19"/>
      <c r="F834" s="20"/>
      <c r="G834" s="20"/>
      <c r="H834" s="27" t="str">
        <f>IFERROR(IF(OR(raw[[#This Row],[Ending Time]]="",raw[[#This Row],[Starting Time]]=""),"",IF((raw[[#This Row],[Ending Time]]-raw[[#This Row],[Starting Time]])*24&lt;0,24+(((raw[[#This Row],[Ending Time]]-raw[[#This Row],[Starting Time]])*24)),(raw[[#This Row],[Ending Time]]-raw[[#This Row],[Starting Time]])*24)),"")</f>
        <v/>
      </c>
      <c r="I834" s="25" t="str">
        <f>IFERROR(IF(raw[[#This Row],[Date]]="","",TEXT(raw[[#This Row],[Date]],"dddd")),"")</f>
        <v/>
      </c>
      <c r="J834" s="27" t="str">
        <f>IFERROR(IF(raw[[#This Row],[Day]]="","",IF(OR(raw[[#This Row],[Day]]='Workload Calendar'!$E$4,raw[[#This Row],[Day]]='Workload Calendar'!$F$4),'Workload Calendar'!$H$4,'Workload Calendar'!$G$4)),"")</f>
        <v/>
      </c>
      <c r="K834" s="27" t="str">
        <f>IFERROR(IF(raw[[#This Row],[Required hrs]]="","",raw[[#This Row],[Total day hrs]]-SUMIF(raw[Date],raw[[#This Row],[Date]],raw[Required hrs])),"")</f>
        <v/>
      </c>
      <c r="L834" s="26" t="str">
        <f>IFERROR(IF(raw[[#This Row],[Date]]="","","W"&amp;WEEKNUM(raw[[#This Row],[Date]],1)),"")</f>
        <v/>
      </c>
      <c r="M834" s="29" t="str">
        <f>IFERROR(IF(raw[[#This Row],[Date]]="","",VLOOKUP(MONTH(raw[[#This Row],[Date]]),Sheet1!B:C,2,0)),"")</f>
        <v/>
      </c>
      <c r="N834" s="82">
        <f>IF(raw[[#This Row],[Date]]="",0,1)</f>
        <v>0</v>
      </c>
    </row>
    <row r="835" spans="1:14" x14ac:dyDescent="0.3">
      <c r="A835" s="18"/>
      <c r="B835" s="19"/>
      <c r="C835" s="19"/>
      <c r="D835" s="19"/>
      <c r="E835" s="19"/>
      <c r="F835" s="20"/>
      <c r="G835" s="20"/>
      <c r="H835" s="27" t="str">
        <f>IFERROR(IF(OR(raw[[#This Row],[Ending Time]]="",raw[[#This Row],[Starting Time]]=""),"",IF((raw[[#This Row],[Ending Time]]-raw[[#This Row],[Starting Time]])*24&lt;0,24+(((raw[[#This Row],[Ending Time]]-raw[[#This Row],[Starting Time]])*24)),(raw[[#This Row],[Ending Time]]-raw[[#This Row],[Starting Time]])*24)),"")</f>
        <v/>
      </c>
      <c r="I835" s="25" t="str">
        <f>IFERROR(IF(raw[[#This Row],[Date]]="","",TEXT(raw[[#This Row],[Date]],"dddd")),"")</f>
        <v/>
      </c>
      <c r="J835" s="27" t="str">
        <f>IFERROR(IF(raw[[#This Row],[Day]]="","",IF(OR(raw[[#This Row],[Day]]='Workload Calendar'!$E$4,raw[[#This Row],[Day]]='Workload Calendar'!$F$4),'Workload Calendar'!$H$4,'Workload Calendar'!$G$4)),"")</f>
        <v/>
      </c>
      <c r="K835" s="27" t="str">
        <f>IFERROR(IF(raw[[#This Row],[Required hrs]]="","",raw[[#This Row],[Total day hrs]]-SUMIF(raw[Date],raw[[#This Row],[Date]],raw[Required hrs])),"")</f>
        <v/>
      </c>
      <c r="L835" s="26" t="str">
        <f>IFERROR(IF(raw[[#This Row],[Date]]="","","W"&amp;WEEKNUM(raw[[#This Row],[Date]],1)),"")</f>
        <v/>
      </c>
      <c r="M835" s="29" t="str">
        <f>IFERROR(IF(raw[[#This Row],[Date]]="","",VLOOKUP(MONTH(raw[[#This Row],[Date]]),Sheet1!B:C,2,0)),"")</f>
        <v/>
      </c>
      <c r="N835" s="82">
        <f>IF(raw[[#This Row],[Date]]="",0,1)</f>
        <v>0</v>
      </c>
    </row>
    <row r="836" spans="1:14" x14ac:dyDescent="0.3">
      <c r="A836" s="18"/>
      <c r="B836" s="19"/>
      <c r="C836" s="19"/>
      <c r="D836" s="19"/>
      <c r="E836" s="19"/>
      <c r="F836" s="20"/>
      <c r="G836" s="20"/>
      <c r="H836" s="27" t="str">
        <f>IFERROR(IF(OR(raw[[#This Row],[Ending Time]]="",raw[[#This Row],[Starting Time]]=""),"",IF((raw[[#This Row],[Ending Time]]-raw[[#This Row],[Starting Time]])*24&lt;0,24+(((raw[[#This Row],[Ending Time]]-raw[[#This Row],[Starting Time]])*24)),(raw[[#This Row],[Ending Time]]-raw[[#This Row],[Starting Time]])*24)),"")</f>
        <v/>
      </c>
      <c r="I836" s="25" t="str">
        <f>IFERROR(IF(raw[[#This Row],[Date]]="","",TEXT(raw[[#This Row],[Date]],"dddd")),"")</f>
        <v/>
      </c>
      <c r="J836" s="27" t="str">
        <f>IFERROR(IF(raw[[#This Row],[Day]]="","",IF(OR(raw[[#This Row],[Day]]='Workload Calendar'!$E$4,raw[[#This Row],[Day]]='Workload Calendar'!$F$4),'Workload Calendar'!$H$4,'Workload Calendar'!$G$4)),"")</f>
        <v/>
      </c>
      <c r="K836" s="27" t="str">
        <f>IFERROR(IF(raw[[#This Row],[Required hrs]]="","",raw[[#This Row],[Total day hrs]]-SUMIF(raw[Date],raw[[#This Row],[Date]],raw[Required hrs])),"")</f>
        <v/>
      </c>
      <c r="L836" s="26" t="str">
        <f>IFERROR(IF(raw[[#This Row],[Date]]="","","W"&amp;WEEKNUM(raw[[#This Row],[Date]],1)),"")</f>
        <v/>
      </c>
      <c r="M836" s="29" t="str">
        <f>IFERROR(IF(raw[[#This Row],[Date]]="","",VLOOKUP(MONTH(raw[[#This Row],[Date]]),Sheet1!B:C,2,0)),"")</f>
        <v/>
      </c>
      <c r="N836" s="82">
        <f>IF(raw[[#This Row],[Date]]="",0,1)</f>
        <v>0</v>
      </c>
    </row>
    <row r="837" spans="1:14" x14ac:dyDescent="0.3">
      <c r="A837" s="18"/>
      <c r="B837" s="19"/>
      <c r="C837" s="19"/>
      <c r="D837" s="19"/>
      <c r="E837" s="19"/>
      <c r="F837" s="20"/>
      <c r="G837" s="20"/>
      <c r="H837" s="27" t="str">
        <f>IFERROR(IF(OR(raw[[#This Row],[Ending Time]]="",raw[[#This Row],[Starting Time]]=""),"",IF((raw[[#This Row],[Ending Time]]-raw[[#This Row],[Starting Time]])*24&lt;0,24+(((raw[[#This Row],[Ending Time]]-raw[[#This Row],[Starting Time]])*24)),(raw[[#This Row],[Ending Time]]-raw[[#This Row],[Starting Time]])*24)),"")</f>
        <v/>
      </c>
      <c r="I837" s="25" t="str">
        <f>IFERROR(IF(raw[[#This Row],[Date]]="","",TEXT(raw[[#This Row],[Date]],"dddd")),"")</f>
        <v/>
      </c>
      <c r="J837" s="27" t="str">
        <f>IFERROR(IF(raw[[#This Row],[Day]]="","",IF(OR(raw[[#This Row],[Day]]='Workload Calendar'!$E$4,raw[[#This Row],[Day]]='Workload Calendar'!$F$4),'Workload Calendar'!$H$4,'Workload Calendar'!$G$4)),"")</f>
        <v/>
      </c>
      <c r="K837" s="27" t="str">
        <f>IFERROR(IF(raw[[#This Row],[Required hrs]]="","",raw[[#This Row],[Total day hrs]]-SUMIF(raw[Date],raw[[#This Row],[Date]],raw[Required hrs])),"")</f>
        <v/>
      </c>
      <c r="L837" s="26" t="str">
        <f>IFERROR(IF(raw[[#This Row],[Date]]="","","W"&amp;WEEKNUM(raw[[#This Row],[Date]],1)),"")</f>
        <v/>
      </c>
      <c r="M837" s="29" t="str">
        <f>IFERROR(IF(raw[[#This Row],[Date]]="","",VLOOKUP(MONTH(raw[[#This Row],[Date]]),Sheet1!B:C,2,0)),"")</f>
        <v/>
      </c>
      <c r="N837" s="82">
        <f>IF(raw[[#This Row],[Date]]="",0,1)</f>
        <v>0</v>
      </c>
    </row>
    <row r="838" spans="1:14" x14ac:dyDescent="0.3">
      <c r="A838" s="18"/>
      <c r="B838" s="19"/>
      <c r="C838" s="19"/>
      <c r="D838" s="19"/>
      <c r="E838" s="19"/>
      <c r="F838" s="20"/>
      <c r="G838" s="20"/>
      <c r="H838" s="27" t="str">
        <f>IFERROR(IF(OR(raw[[#This Row],[Ending Time]]="",raw[[#This Row],[Starting Time]]=""),"",IF((raw[[#This Row],[Ending Time]]-raw[[#This Row],[Starting Time]])*24&lt;0,24+(((raw[[#This Row],[Ending Time]]-raw[[#This Row],[Starting Time]])*24)),(raw[[#This Row],[Ending Time]]-raw[[#This Row],[Starting Time]])*24)),"")</f>
        <v/>
      </c>
      <c r="I838" s="25" t="str">
        <f>IFERROR(IF(raw[[#This Row],[Date]]="","",TEXT(raw[[#This Row],[Date]],"dddd")),"")</f>
        <v/>
      </c>
      <c r="J838" s="27" t="str">
        <f>IFERROR(IF(raw[[#This Row],[Day]]="","",IF(OR(raw[[#This Row],[Day]]='Workload Calendar'!$E$4,raw[[#This Row],[Day]]='Workload Calendar'!$F$4),'Workload Calendar'!$H$4,'Workload Calendar'!$G$4)),"")</f>
        <v/>
      </c>
      <c r="K838" s="27" t="str">
        <f>IFERROR(IF(raw[[#This Row],[Required hrs]]="","",raw[[#This Row],[Total day hrs]]-SUMIF(raw[Date],raw[[#This Row],[Date]],raw[Required hrs])),"")</f>
        <v/>
      </c>
      <c r="L838" s="26" t="str">
        <f>IFERROR(IF(raw[[#This Row],[Date]]="","","W"&amp;WEEKNUM(raw[[#This Row],[Date]],1)),"")</f>
        <v/>
      </c>
      <c r="M838" s="29" t="str">
        <f>IFERROR(IF(raw[[#This Row],[Date]]="","",VLOOKUP(MONTH(raw[[#This Row],[Date]]),Sheet1!B:C,2,0)),"")</f>
        <v/>
      </c>
      <c r="N838" s="82">
        <f>IF(raw[[#This Row],[Date]]="",0,1)</f>
        <v>0</v>
      </c>
    </row>
    <row r="839" spans="1:14" x14ac:dyDescent="0.3">
      <c r="A839" s="18"/>
      <c r="B839" s="19"/>
      <c r="C839" s="19"/>
      <c r="D839" s="19"/>
      <c r="E839" s="19"/>
      <c r="F839" s="20"/>
      <c r="G839" s="20"/>
      <c r="H839" s="27" t="str">
        <f>IFERROR(IF(OR(raw[[#This Row],[Ending Time]]="",raw[[#This Row],[Starting Time]]=""),"",IF((raw[[#This Row],[Ending Time]]-raw[[#This Row],[Starting Time]])*24&lt;0,24+(((raw[[#This Row],[Ending Time]]-raw[[#This Row],[Starting Time]])*24)),(raw[[#This Row],[Ending Time]]-raw[[#This Row],[Starting Time]])*24)),"")</f>
        <v/>
      </c>
      <c r="I839" s="25" t="str">
        <f>IFERROR(IF(raw[[#This Row],[Date]]="","",TEXT(raw[[#This Row],[Date]],"dddd")),"")</f>
        <v/>
      </c>
      <c r="J839" s="27" t="str">
        <f>IFERROR(IF(raw[[#This Row],[Day]]="","",IF(OR(raw[[#This Row],[Day]]='Workload Calendar'!$E$4,raw[[#This Row],[Day]]='Workload Calendar'!$F$4),'Workload Calendar'!$H$4,'Workload Calendar'!$G$4)),"")</f>
        <v/>
      </c>
      <c r="K839" s="27" t="str">
        <f>IFERROR(IF(raw[[#This Row],[Required hrs]]="","",raw[[#This Row],[Total day hrs]]-SUMIF(raw[Date],raw[[#This Row],[Date]],raw[Required hrs])),"")</f>
        <v/>
      </c>
      <c r="L839" s="26" t="str">
        <f>IFERROR(IF(raw[[#This Row],[Date]]="","","W"&amp;WEEKNUM(raw[[#This Row],[Date]],1)),"")</f>
        <v/>
      </c>
      <c r="M839" s="29" t="str">
        <f>IFERROR(IF(raw[[#This Row],[Date]]="","",VLOOKUP(MONTH(raw[[#This Row],[Date]]),Sheet1!B:C,2,0)),"")</f>
        <v/>
      </c>
      <c r="N839" s="82">
        <f>IF(raw[[#This Row],[Date]]="",0,1)</f>
        <v>0</v>
      </c>
    </row>
    <row r="840" spans="1:14" x14ac:dyDescent="0.3">
      <c r="A840" s="18"/>
      <c r="B840" s="19"/>
      <c r="C840" s="19"/>
      <c r="D840" s="19"/>
      <c r="E840" s="19"/>
      <c r="F840" s="20"/>
      <c r="G840" s="20"/>
      <c r="H840" s="27" t="str">
        <f>IFERROR(IF(OR(raw[[#This Row],[Ending Time]]="",raw[[#This Row],[Starting Time]]=""),"",IF((raw[[#This Row],[Ending Time]]-raw[[#This Row],[Starting Time]])*24&lt;0,24+(((raw[[#This Row],[Ending Time]]-raw[[#This Row],[Starting Time]])*24)),(raw[[#This Row],[Ending Time]]-raw[[#This Row],[Starting Time]])*24)),"")</f>
        <v/>
      </c>
      <c r="I840" s="25" t="str">
        <f>IFERROR(IF(raw[[#This Row],[Date]]="","",TEXT(raw[[#This Row],[Date]],"dddd")),"")</f>
        <v/>
      </c>
      <c r="J840" s="27" t="str">
        <f>IFERROR(IF(raw[[#This Row],[Day]]="","",IF(OR(raw[[#This Row],[Day]]='Workload Calendar'!$E$4,raw[[#This Row],[Day]]='Workload Calendar'!$F$4),'Workload Calendar'!$H$4,'Workload Calendar'!$G$4)),"")</f>
        <v/>
      </c>
      <c r="K840" s="27" t="str">
        <f>IFERROR(IF(raw[[#This Row],[Required hrs]]="","",raw[[#This Row],[Total day hrs]]-SUMIF(raw[Date],raw[[#This Row],[Date]],raw[Required hrs])),"")</f>
        <v/>
      </c>
      <c r="L840" s="26" t="str">
        <f>IFERROR(IF(raw[[#This Row],[Date]]="","","W"&amp;WEEKNUM(raw[[#This Row],[Date]],1)),"")</f>
        <v/>
      </c>
      <c r="M840" s="29" t="str">
        <f>IFERROR(IF(raw[[#This Row],[Date]]="","",VLOOKUP(MONTH(raw[[#This Row],[Date]]),Sheet1!B:C,2,0)),"")</f>
        <v/>
      </c>
      <c r="N840" s="82">
        <f>IF(raw[[#This Row],[Date]]="",0,1)</f>
        <v>0</v>
      </c>
    </row>
    <row r="841" spans="1:14" x14ac:dyDescent="0.3">
      <c r="A841" s="18"/>
      <c r="B841" s="19"/>
      <c r="C841" s="19"/>
      <c r="D841" s="19"/>
      <c r="E841" s="19"/>
      <c r="F841" s="20"/>
      <c r="G841" s="20"/>
      <c r="H841" s="27" t="str">
        <f>IFERROR(IF(OR(raw[[#This Row],[Ending Time]]="",raw[[#This Row],[Starting Time]]=""),"",IF((raw[[#This Row],[Ending Time]]-raw[[#This Row],[Starting Time]])*24&lt;0,24+(((raw[[#This Row],[Ending Time]]-raw[[#This Row],[Starting Time]])*24)),(raw[[#This Row],[Ending Time]]-raw[[#This Row],[Starting Time]])*24)),"")</f>
        <v/>
      </c>
      <c r="I841" s="25" t="str">
        <f>IFERROR(IF(raw[[#This Row],[Date]]="","",TEXT(raw[[#This Row],[Date]],"dddd")),"")</f>
        <v/>
      </c>
      <c r="J841" s="27" t="str">
        <f>IFERROR(IF(raw[[#This Row],[Day]]="","",IF(OR(raw[[#This Row],[Day]]='Workload Calendar'!$E$4,raw[[#This Row],[Day]]='Workload Calendar'!$F$4),'Workload Calendar'!$H$4,'Workload Calendar'!$G$4)),"")</f>
        <v/>
      </c>
      <c r="K841" s="27" t="str">
        <f>IFERROR(IF(raw[[#This Row],[Required hrs]]="","",raw[[#This Row],[Total day hrs]]-SUMIF(raw[Date],raw[[#This Row],[Date]],raw[Required hrs])),"")</f>
        <v/>
      </c>
      <c r="L841" s="26" t="str">
        <f>IFERROR(IF(raw[[#This Row],[Date]]="","","W"&amp;WEEKNUM(raw[[#This Row],[Date]],1)),"")</f>
        <v/>
      </c>
      <c r="M841" s="29" t="str">
        <f>IFERROR(IF(raw[[#This Row],[Date]]="","",VLOOKUP(MONTH(raw[[#This Row],[Date]]),Sheet1!B:C,2,0)),"")</f>
        <v/>
      </c>
      <c r="N841" s="82">
        <f>IF(raw[[#This Row],[Date]]="",0,1)</f>
        <v>0</v>
      </c>
    </row>
    <row r="842" spans="1:14" x14ac:dyDescent="0.3">
      <c r="A842" s="18"/>
      <c r="B842" s="19"/>
      <c r="C842" s="19"/>
      <c r="D842" s="19"/>
      <c r="E842" s="19"/>
      <c r="F842" s="20"/>
      <c r="G842" s="20"/>
      <c r="H842" s="27" t="str">
        <f>IFERROR(IF(OR(raw[[#This Row],[Ending Time]]="",raw[[#This Row],[Starting Time]]=""),"",IF((raw[[#This Row],[Ending Time]]-raw[[#This Row],[Starting Time]])*24&lt;0,24+(((raw[[#This Row],[Ending Time]]-raw[[#This Row],[Starting Time]])*24)),(raw[[#This Row],[Ending Time]]-raw[[#This Row],[Starting Time]])*24)),"")</f>
        <v/>
      </c>
      <c r="I842" s="25" t="str">
        <f>IFERROR(IF(raw[[#This Row],[Date]]="","",TEXT(raw[[#This Row],[Date]],"dddd")),"")</f>
        <v/>
      </c>
      <c r="J842" s="27" t="str">
        <f>IFERROR(IF(raw[[#This Row],[Day]]="","",IF(OR(raw[[#This Row],[Day]]='Workload Calendar'!$E$4,raw[[#This Row],[Day]]='Workload Calendar'!$F$4),'Workload Calendar'!$H$4,'Workload Calendar'!$G$4)),"")</f>
        <v/>
      </c>
      <c r="K842" s="27" t="str">
        <f>IFERROR(IF(raw[[#This Row],[Required hrs]]="","",raw[[#This Row],[Total day hrs]]-SUMIF(raw[Date],raw[[#This Row],[Date]],raw[Required hrs])),"")</f>
        <v/>
      </c>
      <c r="L842" s="26" t="str">
        <f>IFERROR(IF(raw[[#This Row],[Date]]="","","W"&amp;WEEKNUM(raw[[#This Row],[Date]],1)),"")</f>
        <v/>
      </c>
      <c r="M842" s="29" t="str">
        <f>IFERROR(IF(raw[[#This Row],[Date]]="","",VLOOKUP(MONTH(raw[[#This Row],[Date]]),Sheet1!B:C,2,0)),"")</f>
        <v/>
      </c>
      <c r="N842" s="82">
        <f>IF(raw[[#This Row],[Date]]="",0,1)</f>
        <v>0</v>
      </c>
    </row>
    <row r="843" spans="1:14" x14ac:dyDescent="0.3">
      <c r="A843" s="18"/>
      <c r="B843" s="19"/>
      <c r="C843" s="19"/>
      <c r="D843" s="19"/>
      <c r="E843" s="19"/>
      <c r="F843" s="20"/>
      <c r="G843" s="20"/>
      <c r="H843" s="27" t="str">
        <f>IFERROR(IF(OR(raw[[#This Row],[Ending Time]]="",raw[[#This Row],[Starting Time]]=""),"",IF((raw[[#This Row],[Ending Time]]-raw[[#This Row],[Starting Time]])*24&lt;0,24+(((raw[[#This Row],[Ending Time]]-raw[[#This Row],[Starting Time]])*24)),(raw[[#This Row],[Ending Time]]-raw[[#This Row],[Starting Time]])*24)),"")</f>
        <v/>
      </c>
      <c r="I843" s="25" t="str">
        <f>IFERROR(IF(raw[[#This Row],[Date]]="","",TEXT(raw[[#This Row],[Date]],"dddd")),"")</f>
        <v/>
      </c>
      <c r="J843" s="27" t="str">
        <f>IFERROR(IF(raw[[#This Row],[Day]]="","",IF(OR(raw[[#This Row],[Day]]='Workload Calendar'!$E$4,raw[[#This Row],[Day]]='Workload Calendar'!$F$4),'Workload Calendar'!$H$4,'Workload Calendar'!$G$4)),"")</f>
        <v/>
      </c>
      <c r="K843" s="27" t="str">
        <f>IFERROR(IF(raw[[#This Row],[Required hrs]]="","",raw[[#This Row],[Total day hrs]]-SUMIF(raw[Date],raw[[#This Row],[Date]],raw[Required hrs])),"")</f>
        <v/>
      </c>
      <c r="L843" s="26" t="str">
        <f>IFERROR(IF(raw[[#This Row],[Date]]="","","W"&amp;WEEKNUM(raw[[#This Row],[Date]],1)),"")</f>
        <v/>
      </c>
      <c r="M843" s="29" t="str">
        <f>IFERROR(IF(raw[[#This Row],[Date]]="","",VLOOKUP(MONTH(raw[[#This Row],[Date]]),Sheet1!B:C,2,0)),"")</f>
        <v/>
      </c>
      <c r="N843" s="82">
        <f>IF(raw[[#This Row],[Date]]="",0,1)</f>
        <v>0</v>
      </c>
    </row>
    <row r="844" spans="1:14" x14ac:dyDescent="0.3">
      <c r="A844" s="18"/>
      <c r="B844" s="19"/>
      <c r="C844" s="19"/>
      <c r="D844" s="19"/>
      <c r="E844" s="19"/>
      <c r="F844" s="20"/>
      <c r="G844" s="20"/>
      <c r="H844" s="27" t="str">
        <f>IFERROR(IF(OR(raw[[#This Row],[Ending Time]]="",raw[[#This Row],[Starting Time]]=""),"",IF((raw[[#This Row],[Ending Time]]-raw[[#This Row],[Starting Time]])*24&lt;0,24+(((raw[[#This Row],[Ending Time]]-raw[[#This Row],[Starting Time]])*24)),(raw[[#This Row],[Ending Time]]-raw[[#This Row],[Starting Time]])*24)),"")</f>
        <v/>
      </c>
      <c r="I844" s="25" t="str">
        <f>IFERROR(IF(raw[[#This Row],[Date]]="","",TEXT(raw[[#This Row],[Date]],"dddd")),"")</f>
        <v/>
      </c>
      <c r="J844" s="27" t="str">
        <f>IFERROR(IF(raw[[#This Row],[Day]]="","",IF(OR(raw[[#This Row],[Day]]='Workload Calendar'!$E$4,raw[[#This Row],[Day]]='Workload Calendar'!$F$4),'Workload Calendar'!$H$4,'Workload Calendar'!$G$4)),"")</f>
        <v/>
      </c>
      <c r="K844" s="27" t="str">
        <f>IFERROR(IF(raw[[#This Row],[Required hrs]]="","",raw[[#This Row],[Total day hrs]]-SUMIF(raw[Date],raw[[#This Row],[Date]],raw[Required hrs])),"")</f>
        <v/>
      </c>
      <c r="L844" s="26" t="str">
        <f>IFERROR(IF(raw[[#This Row],[Date]]="","","W"&amp;WEEKNUM(raw[[#This Row],[Date]],1)),"")</f>
        <v/>
      </c>
      <c r="M844" s="29" t="str">
        <f>IFERROR(IF(raw[[#This Row],[Date]]="","",VLOOKUP(MONTH(raw[[#This Row],[Date]]),Sheet1!B:C,2,0)),"")</f>
        <v/>
      </c>
      <c r="N844" s="82">
        <f>IF(raw[[#This Row],[Date]]="",0,1)</f>
        <v>0</v>
      </c>
    </row>
    <row r="845" spans="1:14" x14ac:dyDescent="0.3">
      <c r="A845" s="18"/>
      <c r="B845" s="19"/>
      <c r="C845" s="19"/>
      <c r="D845" s="19"/>
      <c r="E845" s="19"/>
      <c r="F845" s="20"/>
      <c r="G845" s="20"/>
      <c r="H845" s="27" t="str">
        <f>IFERROR(IF(OR(raw[[#This Row],[Ending Time]]="",raw[[#This Row],[Starting Time]]=""),"",IF((raw[[#This Row],[Ending Time]]-raw[[#This Row],[Starting Time]])*24&lt;0,24+(((raw[[#This Row],[Ending Time]]-raw[[#This Row],[Starting Time]])*24)),(raw[[#This Row],[Ending Time]]-raw[[#This Row],[Starting Time]])*24)),"")</f>
        <v/>
      </c>
      <c r="I845" s="25" t="str">
        <f>IFERROR(IF(raw[[#This Row],[Date]]="","",TEXT(raw[[#This Row],[Date]],"dddd")),"")</f>
        <v/>
      </c>
      <c r="J845" s="27" t="str">
        <f>IFERROR(IF(raw[[#This Row],[Day]]="","",IF(OR(raw[[#This Row],[Day]]='Workload Calendar'!$E$4,raw[[#This Row],[Day]]='Workload Calendar'!$F$4),'Workload Calendar'!$H$4,'Workload Calendar'!$G$4)),"")</f>
        <v/>
      </c>
      <c r="K845" s="27" t="str">
        <f>IFERROR(IF(raw[[#This Row],[Required hrs]]="","",raw[[#This Row],[Total day hrs]]-SUMIF(raw[Date],raw[[#This Row],[Date]],raw[Required hrs])),"")</f>
        <v/>
      </c>
      <c r="L845" s="26" t="str">
        <f>IFERROR(IF(raw[[#This Row],[Date]]="","","W"&amp;WEEKNUM(raw[[#This Row],[Date]],1)),"")</f>
        <v/>
      </c>
      <c r="M845" s="29" t="str">
        <f>IFERROR(IF(raw[[#This Row],[Date]]="","",VLOOKUP(MONTH(raw[[#This Row],[Date]]),Sheet1!B:C,2,0)),"")</f>
        <v/>
      </c>
      <c r="N845" s="82">
        <f>IF(raw[[#This Row],[Date]]="",0,1)</f>
        <v>0</v>
      </c>
    </row>
    <row r="846" spans="1:14" x14ac:dyDescent="0.3">
      <c r="A846" s="18"/>
      <c r="B846" s="19"/>
      <c r="C846" s="19"/>
      <c r="D846" s="19"/>
      <c r="E846" s="19"/>
      <c r="F846" s="20"/>
      <c r="G846" s="20"/>
      <c r="H846" s="27" t="str">
        <f>IFERROR(IF(OR(raw[[#This Row],[Ending Time]]="",raw[[#This Row],[Starting Time]]=""),"",IF((raw[[#This Row],[Ending Time]]-raw[[#This Row],[Starting Time]])*24&lt;0,24+(((raw[[#This Row],[Ending Time]]-raw[[#This Row],[Starting Time]])*24)),(raw[[#This Row],[Ending Time]]-raw[[#This Row],[Starting Time]])*24)),"")</f>
        <v/>
      </c>
      <c r="I846" s="25" t="str">
        <f>IFERROR(IF(raw[[#This Row],[Date]]="","",TEXT(raw[[#This Row],[Date]],"dddd")),"")</f>
        <v/>
      </c>
      <c r="J846" s="27" t="str">
        <f>IFERROR(IF(raw[[#This Row],[Day]]="","",IF(OR(raw[[#This Row],[Day]]='Workload Calendar'!$E$4,raw[[#This Row],[Day]]='Workload Calendar'!$F$4),'Workload Calendar'!$H$4,'Workload Calendar'!$G$4)),"")</f>
        <v/>
      </c>
      <c r="K846" s="27" t="str">
        <f>IFERROR(IF(raw[[#This Row],[Required hrs]]="","",raw[[#This Row],[Total day hrs]]-SUMIF(raw[Date],raw[[#This Row],[Date]],raw[Required hrs])),"")</f>
        <v/>
      </c>
      <c r="L846" s="26" t="str">
        <f>IFERROR(IF(raw[[#This Row],[Date]]="","","W"&amp;WEEKNUM(raw[[#This Row],[Date]],1)),"")</f>
        <v/>
      </c>
      <c r="M846" s="29" t="str">
        <f>IFERROR(IF(raw[[#This Row],[Date]]="","",VLOOKUP(MONTH(raw[[#This Row],[Date]]),Sheet1!B:C,2,0)),"")</f>
        <v/>
      </c>
      <c r="N846" s="82">
        <f>IF(raw[[#This Row],[Date]]="",0,1)</f>
        <v>0</v>
      </c>
    </row>
    <row r="847" spans="1:14" x14ac:dyDescent="0.3">
      <c r="A847" s="18"/>
      <c r="B847" s="19"/>
      <c r="C847" s="19"/>
      <c r="D847" s="19"/>
      <c r="E847" s="19"/>
      <c r="F847" s="20"/>
      <c r="G847" s="20"/>
      <c r="H847" s="27" t="str">
        <f>IFERROR(IF(OR(raw[[#This Row],[Ending Time]]="",raw[[#This Row],[Starting Time]]=""),"",IF((raw[[#This Row],[Ending Time]]-raw[[#This Row],[Starting Time]])*24&lt;0,24+(((raw[[#This Row],[Ending Time]]-raw[[#This Row],[Starting Time]])*24)),(raw[[#This Row],[Ending Time]]-raw[[#This Row],[Starting Time]])*24)),"")</f>
        <v/>
      </c>
      <c r="I847" s="25" t="str">
        <f>IFERROR(IF(raw[[#This Row],[Date]]="","",TEXT(raw[[#This Row],[Date]],"dddd")),"")</f>
        <v/>
      </c>
      <c r="J847" s="27" t="str">
        <f>IFERROR(IF(raw[[#This Row],[Day]]="","",IF(OR(raw[[#This Row],[Day]]='Workload Calendar'!$E$4,raw[[#This Row],[Day]]='Workload Calendar'!$F$4),'Workload Calendar'!$H$4,'Workload Calendar'!$G$4)),"")</f>
        <v/>
      </c>
      <c r="K847" s="27" t="str">
        <f>IFERROR(IF(raw[[#This Row],[Required hrs]]="","",raw[[#This Row],[Total day hrs]]-SUMIF(raw[Date],raw[[#This Row],[Date]],raw[Required hrs])),"")</f>
        <v/>
      </c>
      <c r="L847" s="26" t="str">
        <f>IFERROR(IF(raw[[#This Row],[Date]]="","","W"&amp;WEEKNUM(raw[[#This Row],[Date]],1)),"")</f>
        <v/>
      </c>
      <c r="M847" s="29" t="str">
        <f>IFERROR(IF(raw[[#This Row],[Date]]="","",VLOOKUP(MONTH(raw[[#This Row],[Date]]),Sheet1!B:C,2,0)),"")</f>
        <v/>
      </c>
      <c r="N847" s="82">
        <f>IF(raw[[#This Row],[Date]]="",0,1)</f>
        <v>0</v>
      </c>
    </row>
    <row r="848" spans="1:14" x14ac:dyDescent="0.3">
      <c r="A848" s="18"/>
      <c r="B848" s="19"/>
      <c r="C848" s="19"/>
      <c r="D848" s="19"/>
      <c r="E848" s="19"/>
      <c r="F848" s="20"/>
      <c r="G848" s="20"/>
      <c r="H848" s="27" t="str">
        <f>IFERROR(IF(OR(raw[[#This Row],[Ending Time]]="",raw[[#This Row],[Starting Time]]=""),"",IF((raw[[#This Row],[Ending Time]]-raw[[#This Row],[Starting Time]])*24&lt;0,24+(((raw[[#This Row],[Ending Time]]-raw[[#This Row],[Starting Time]])*24)),(raw[[#This Row],[Ending Time]]-raw[[#This Row],[Starting Time]])*24)),"")</f>
        <v/>
      </c>
      <c r="I848" s="25" t="str">
        <f>IFERROR(IF(raw[[#This Row],[Date]]="","",TEXT(raw[[#This Row],[Date]],"dddd")),"")</f>
        <v/>
      </c>
      <c r="J848" s="27" t="str">
        <f>IFERROR(IF(raw[[#This Row],[Day]]="","",IF(OR(raw[[#This Row],[Day]]='Workload Calendar'!$E$4,raw[[#This Row],[Day]]='Workload Calendar'!$F$4),'Workload Calendar'!$H$4,'Workload Calendar'!$G$4)),"")</f>
        <v/>
      </c>
      <c r="K848" s="27" t="str">
        <f>IFERROR(IF(raw[[#This Row],[Required hrs]]="","",raw[[#This Row],[Total day hrs]]-SUMIF(raw[Date],raw[[#This Row],[Date]],raw[Required hrs])),"")</f>
        <v/>
      </c>
      <c r="L848" s="26" t="str">
        <f>IFERROR(IF(raw[[#This Row],[Date]]="","","W"&amp;WEEKNUM(raw[[#This Row],[Date]],1)),"")</f>
        <v/>
      </c>
      <c r="M848" s="29" t="str">
        <f>IFERROR(IF(raw[[#This Row],[Date]]="","",VLOOKUP(MONTH(raw[[#This Row],[Date]]),Sheet1!B:C,2,0)),"")</f>
        <v/>
      </c>
      <c r="N848" s="82">
        <f>IF(raw[[#This Row],[Date]]="",0,1)</f>
        <v>0</v>
      </c>
    </row>
    <row r="849" spans="1:14" x14ac:dyDescent="0.3">
      <c r="A849" s="18"/>
      <c r="B849" s="19"/>
      <c r="C849" s="19"/>
      <c r="D849" s="19"/>
      <c r="E849" s="19"/>
      <c r="F849" s="20"/>
      <c r="G849" s="20"/>
      <c r="H849" s="27" t="str">
        <f>IFERROR(IF(OR(raw[[#This Row],[Ending Time]]="",raw[[#This Row],[Starting Time]]=""),"",IF((raw[[#This Row],[Ending Time]]-raw[[#This Row],[Starting Time]])*24&lt;0,24+(((raw[[#This Row],[Ending Time]]-raw[[#This Row],[Starting Time]])*24)),(raw[[#This Row],[Ending Time]]-raw[[#This Row],[Starting Time]])*24)),"")</f>
        <v/>
      </c>
      <c r="I849" s="25" t="str">
        <f>IFERROR(IF(raw[[#This Row],[Date]]="","",TEXT(raw[[#This Row],[Date]],"dddd")),"")</f>
        <v/>
      </c>
      <c r="J849" s="27" t="str">
        <f>IFERROR(IF(raw[[#This Row],[Day]]="","",IF(OR(raw[[#This Row],[Day]]='Workload Calendar'!$E$4,raw[[#This Row],[Day]]='Workload Calendar'!$F$4),'Workload Calendar'!$H$4,'Workload Calendar'!$G$4)),"")</f>
        <v/>
      </c>
      <c r="K849" s="27" t="str">
        <f>IFERROR(IF(raw[[#This Row],[Required hrs]]="","",raw[[#This Row],[Total day hrs]]-SUMIF(raw[Date],raw[[#This Row],[Date]],raw[Required hrs])),"")</f>
        <v/>
      </c>
      <c r="L849" s="26" t="str">
        <f>IFERROR(IF(raw[[#This Row],[Date]]="","","W"&amp;WEEKNUM(raw[[#This Row],[Date]],1)),"")</f>
        <v/>
      </c>
      <c r="M849" s="29" t="str">
        <f>IFERROR(IF(raw[[#This Row],[Date]]="","",VLOOKUP(MONTH(raw[[#This Row],[Date]]),Sheet1!B:C,2,0)),"")</f>
        <v/>
      </c>
      <c r="N849" s="82">
        <f>IF(raw[[#This Row],[Date]]="",0,1)</f>
        <v>0</v>
      </c>
    </row>
    <row r="850" spans="1:14" x14ac:dyDescent="0.3">
      <c r="A850" s="18"/>
      <c r="B850" s="19"/>
      <c r="C850" s="19"/>
      <c r="D850" s="19"/>
      <c r="E850" s="19"/>
      <c r="F850" s="20"/>
      <c r="G850" s="20"/>
      <c r="H850" s="27" t="str">
        <f>IFERROR(IF(OR(raw[[#This Row],[Ending Time]]="",raw[[#This Row],[Starting Time]]=""),"",IF((raw[[#This Row],[Ending Time]]-raw[[#This Row],[Starting Time]])*24&lt;0,24+(((raw[[#This Row],[Ending Time]]-raw[[#This Row],[Starting Time]])*24)),(raw[[#This Row],[Ending Time]]-raw[[#This Row],[Starting Time]])*24)),"")</f>
        <v/>
      </c>
      <c r="I850" s="25" t="str">
        <f>IFERROR(IF(raw[[#This Row],[Date]]="","",TEXT(raw[[#This Row],[Date]],"dddd")),"")</f>
        <v/>
      </c>
      <c r="J850" s="27" t="str">
        <f>IFERROR(IF(raw[[#This Row],[Day]]="","",IF(OR(raw[[#This Row],[Day]]='Workload Calendar'!$E$4,raw[[#This Row],[Day]]='Workload Calendar'!$F$4),'Workload Calendar'!$H$4,'Workload Calendar'!$G$4)),"")</f>
        <v/>
      </c>
      <c r="K850" s="27" t="str">
        <f>IFERROR(IF(raw[[#This Row],[Required hrs]]="","",raw[[#This Row],[Total day hrs]]-SUMIF(raw[Date],raw[[#This Row],[Date]],raw[Required hrs])),"")</f>
        <v/>
      </c>
      <c r="L850" s="26" t="str">
        <f>IFERROR(IF(raw[[#This Row],[Date]]="","","W"&amp;WEEKNUM(raw[[#This Row],[Date]],1)),"")</f>
        <v/>
      </c>
      <c r="M850" s="29" t="str">
        <f>IFERROR(IF(raw[[#This Row],[Date]]="","",VLOOKUP(MONTH(raw[[#This Row],[Date]]),Sheet1!B:C,2,0)),"")</f>
        <v/>
      </c>
      <c r="N850" s="82">
        <f>IF(raw[[#This Row],[Date]]="",0,1)</f>
        <v>0</v>
      </c>
    </row>
    <row r="851" spans="1:14" x14ac:dyDescent="0.3">
      <c r="A851" s="18"/>
      <c r="B851" s="19"/>
      <c r="C851" s="19"/>
      <c r="D851" s="19"/>
      <c r="E851" s="19"/>
      <c r="F851" s="20"/>
      <c r="G851" s="20"/>
      <c r="H851" s="27" t="str">
        <f>IFERROR(IF(OR(raw[[#This Row],[Ending Time]]="",raw[[#This Row],[Starting Time]]=""),"",IF((raw[[#This Row],[Ending Time]]-raw[[#This Row],[Starting Time]])*24&lt;0,24+(((raw[[#This Row],[Ending Time]]-raw[[#This Row],[Starting Time]])*24)),(raw[[#This Row],[Ending Time]]-raw[[#This Row],[Starting Time]])*24)),"")</f>
        <v/>
      </c>
      <c r="I851" s="25" t="str">
        <f>IFERROR(IF(raw[[#This Row],[Date]]="","",TEXT(raw[[#This Row],[Date]],"dddd")),"")</f>
        <v/>
      </c>
      <c r="J851" s="27" t="str">
        <f>IFERROR(IF(raw[[#This Row],[Day]]="","",IF(OR(raw[[#This Row],[Day]]='Workload Calendar'!$E$4,raw[[#This Row],[Day]]='Workload Calendar'!$F$4),'Workload Calendar'!$H$4,'Workload Calendar'!$G$4)),"")</f>
        <v/>
      </c>
      <c r="K851" s="27" t="str">
        <f>IFERROR(IF(raw[[#This Row],[Required hrs]]="","",raw[[#This Row],[Total day hrs]]-SUMIF(raw[Date],raw[[#This Row],[Date]],raw[Required hrs])),"")</f>
        <v/>
      </c>
      <c r="L851" s="26" t="str">
        <f>IFERROR(IF(raw[[#This Row],[Date]]="","","W"&amp;WEEKNUM(raw[[#This Row],[Date]],1)),"")</f>
        <v/>
      </c>
      <c r="M851" s="29" t="str">
        <f>IFERROR(IF(raw[[#This Row],[Date]]="","",VLOOKUP(MONTH(raw[[#This Row],[Date]]),Sheet1!B:C,2,0)),"")</f>
        <v/>
      </c>
      <c r="N851" s="82">
        <f>IF(raw[[#This Row],[Date]]="",0,1)</f>
        <v>0</v>
      </c>
    </row>
    <row r="852" spans="1:14" x14ac:dyDescent="0.3">
      <c r="A852" s="18"/>
      <c r="B852" s="19"/>
      <c r="C852" s="19"/>
      <c r="D852" s="19"/>
      <c r="E852" s="19"/>
      <c r="F852" s="20"/>
      <c r="G852" s="20"/>
      <c r="H852" s="27" t="str">
        <f>IFERROR(IF(OR(raw[[#This Row],[Ending Time]]="",raw[[#This Row],[Starting Time]]=""),"",IF((raw[[#This Row],[Ending Time]]-raw[[#This Row],[Starting Time]])*24&lt;0,24+(((raw[[#This Row],[Ending Time]]-raw[[#This Row],[Starting Time]])*24)),(raw[[#This Row],[Ending Time]]-raw[[#This Row],[Starting Time]])*24)),"")</f>
        <v/>
      </c>
      <c r="I852" s="25" t="str">
        <f>IFERROR(IF(raw[[#This Row],[Date]]="","",TEXT(raw[[#This Row],[Date]],"dddd")),"")</f>
        <v/>
      </c>
      <c r="J852" s="27" t="str">
        <f>IFERROR(IF(raw[[#This Row],[Day]]="","",IF(OR(raw[[#This Row],[Day]]='Workload Calendar'!$E$4,raw[[#This Row],[Day]]='Workload Calendar'!$F$4),'Workload Calendar'!$H$4,'Workload Calendar'!$G$4)),"")</f>
        <v/>
      </c>
      <c r="K852" s="27" t="str">
        <f>IFERROR(IF(raw[[#This Row],[Required hrs]]="","",raw[[#This Row],[Total day hrs]]-SUMIF(raw[Date],raw[[#This Row],[Date]],raw[Required hrs])),"")</f>
        <v/>
      </c>
      <c r="L852" s="26" t="str">
        <f>IFERROR(IF(raw[[#This Row],[Date]]="","","W"&amp;WEEKNUM(raw[[#This Row],[Date]],1)),"")</f>
        <v/>
      </c>
      <c r="M852" s="29" t="str">
        <f>IFERROR(IF(raw[[#This Row],[Date]]="","",VLOOKUP(MONTH(raw[[#This Row],[Date]]),Sheet1!B:C,2,0)),"")</f>
        <v/>
      </c>
      <c r="N852" s="82">
        <f>IF(raw[[#This Row],[Date]]="",0,1)</f>
        <v>0</v>
      </c>
    </row>
    <row r="853" spans="1:14" x14ac:dyDescent="0.3">
      <c r="A853" s="18"/>
      <c r="B853" s="19"/>
      <c r="C853" s="19"/>
      <c r="D853" s="19"/>
      <c r="E853" s="19"/>
      <c r="F853" s="20"/>
      <c r="G853" s="20"/>
      <c r="H853" s="27" t="str">
        <f>IFERROR(IF(OR(raw[[#This Row],[Ending Time]]="",raw[[#This Row],[Starting Time]]=""),"",IF((raw[[#This Row],[Ending Time]]-raw[[#This Row],[Starting Time]])*24&lt;0,24+(((raw[[#This Row],[Ending Time]]-raw[[#This Row],[Starting Time]])*24)),(raw[[#This Row],[Ending Time]]-raw[[#This Row],[Starting Time]])*24)),"")</f>
        <v/>
      </c>
      <c r="I853" s="25" t="str">
        <f>IFERROR(IF(raw[[#This Row],[Date]]="","",TEXT(raw[[#This Row],[Date]],"dddd")),"")</f>
        <v/>
      </c>
      <c r="J853" s="27" t="str">
        <f>IFERROR(IF(raw[[#This Row],[Day]]="","",IF(OR(raw[[#This Row],[Day]]='Workload Calendar'!$E$4,raw[[#This Row],[Day]]='Workload Calendar'!$F$4),'Workload Calendar'!$H$4,'Workload Calendar'!$G$4)),"")</f>
        <v/>
      </c>
      <c r="K853" s="27" t="str">
        <f>IFERROR(IF(raw[[#This Row],[Required hrs]]="","",raw[[#This Row],[Total day hrs]]-SUMIF(raw[Date],raw[[#This Row],[Date]],raw[Required hrs])),"")</f>
        <v/>
      </c>
      <c r="L853" s="26" t="str">
        <f>IFERROR(IF(raw[[#This Row],[Date]]="","","W"&amp;WEEKNUM(raw[[#This Row],[Date]],1)),"")</f>
        <v/>
      </c>
      <c r="M853" s="29" t="str">
        <f>IFERROR(IF(raw[[#This Row],[Date]]="","",VLOOKUP(MONTH(raw[[#This Row],[Date]]),Sheet1!B:C,2,0)),"")</f>
        <v/>
      </c>
      <c r="N853" s="82">
        <f>IF(raw[[#This Row],[Date]]="",0,1)</f>
        <v>0</v>
      </c>
    </row>
    <row r="854" spans="1:14" x14ac:dyDescent="0.3">
      <c r="A854" s="18"/>
      <c r="B854" s="19"/>
      <c r="C854" s="19"/>
      <c r="D854" s="19"/>
      <c r="E854" s="19"/>
      <c r="F854" s="20"/>
      <c r="G854" s="20"/>
      <c r="H854" s="27" t="str">
        <f>IFERROR(IF(OR(raw[[#This Row],[Ending Time]]="",raw[[#This Row],[Starting Time]]=""),"",IF((raw[[#This Row],[Ending Time]]-raw[[#This Row],[Starting Time]])*24&lt;0,24+(((raw[[#This Row],[Ending Time]]-raw[[#This Row],[Starting Time]])*24)),(raw[[#This Row],[Ending Time]]-raw[[#This Row],[Starting Time]])*24)),"")</f>
        <v/>
      </c>
      <c r="I854" s="25" t="str">
        <f>IFERROR(IF(raw[[#This Row],[Date]]="","",TEXT(raw[[#This Row],[Date]],"dddd")),"")</f>
        <v/>
      </c>
      <c r="J854" s="27" t="str">
        <f>IFERROR(IF(raw[[#This Row],[Day]]="","",IF(OR(raw[[#This Row],[Day]]='Workload Calendar'!$E$4,raw[[#This Row],[Day]]='Workload Calendar'!$F$4),'Workload Calendar'!$H$4,'Workload Calendar'!$G$4)),"")</f>
        <v/>
      </c>
      <c r="K854" s="27" t="str">
        <f>IFERROR(IF(raw[[#This Row],[Required hrs]]="","",raw[[#This Row],[Total day hrs]]-SUMIF(raw[Date],raw[[#This Row],[Date]],raw[Required hrs])),"")</f>
        <v/>
      </c>
      <c r="L854" s="26" t="str">
        <f>IFERROR(IF(raw[[#This Row],[Date]]="","","W"&amp;WEEKNUM(raw[[#This Row],[Date]],1)),"")</f>
        <v/>
      </c>
      <c r="M854" s="29" t="str">
        <f>IFERROR(IF(raw[[#This Row],[Date]]="","",VLOOKUP(MONTH(raw[[#This Row],[Date]]),Sheet1!B:C,2,0)),"")</f>
        <v/>
      </c>
      <c r="N854" s="82">
        <f>IF(raw[[#This Row],[Date]]="",0,1)</f>
        <v>0</v>
      </c>
    </row>
    <row r="855" spans="1:14" x14ac:dyDescent="0.3">
      <c r="A855" s="18"/>
      <c r="B855" s="19"/>
      <c r="C855" s="19"/>
      <c r="D855" s="19"/>
      <c r="E855" s="19"/>
      <c r="F855" s="20"/>
      <c r="G855" s="20"/>
      <c r="H855" s="27" t="str">
        <f>IFERROR(IF(OR(raw[[#This Row],[Ending Time]]="",raw[[#This Row],[Starting Time]]=""),"",IF((raw[[#This Row],[Ending Time]]-raw[[#This Row],[Starting Time]])*24&lt;0,24+(((raw[[#This Row],[Ending Time]]-raw[[#This Row],[Starting Time]])*24)),(raw[[#This Row],[Ending Time]]-raw[[#This Row],[Starting Time]])*24)),"")</f>
        <v/>
      </c>
      <c r="I855" s="25" t="str">
        <f>IFERROR(IF(raw[[#This Row],[Date]]="","",TEXT(raw[[#This Row],[Date]],"dddd")),"")</f>
        <v/>
      </c>
      <c r="J855" s="27" t="str">
        <f>IFERROR(IF(raw[[#This Row],[Day]]="","",IF(OR(raw[[#This Row],[Day]]='Workload Calendar'!$E$4,raw[[#This Row],[Day]]='Workload Calendar'!$F$4),'Workload Calendar'!$H$4,'Workload Calendar'!$G$4)),"")</f>
        <v/>
      </c>
      <c r="K855" s="27" t="str">
        <f>IFERROR(IF(raw[[#This Row],[Required hrs]]="","",raw[[#This Row],[Total day hrs]]-SUMIF(raw[Date],raw[[#This Row],[Date]],raw[Required hrs])),"")</f>
        <v/>
      </c>
      <c r="L855" s="26" t="str">
        <f>IFERROR(IF(raw[[#This Row],[Date]]="","","W"&amp;WEEKNUM(raw[[#This Row],[Date]],1)),"")</f>
        <v/>
      </c>
      <c r="M855" s="29" t="str">
        <f>IFERROR(IF(raw[[#This Row],[Date]]="","",VLOOKUP(MONTH(raw[[#This Row],[Date]]),Sheet1!B:C,2,0)),"")</f>
        <v/>
      </c>
      <c r="N855" s="82">
        <f>IF(raw[[#This Row],[Date]]="",0,1)</f>
        <v>0</v>
      </c>
    </row>
    <row r="856" spans="1:14" x14ac:dyDescent="0.3">
      <c r="A856" s="18"/>
      <c r="B856" s="19"/>
      <c r="C856" s="19"/>
      <c r="D856" s="19"/>
      <c r="E856" s="19"/>
      <c r="F856" s="20"/>
      <c r="G856" s="20"/>
      <c r="H856" s="27" t="str">
        <f>IFERROR(IF(OR(raw[[#This Row],[Ending Time]]="",raw[[#This Row],[Starting Time]]=""),"",IF((raw[[#This Row],[Ending Time]]-raw[[#This Row],[Starting Time]])*24&lt;0,24+(((raw[[#This Row],[Ending Time]]-raw[[#This Row],[Starting Time]])*24)),(raw[[#This Row],[Ending Time]]-raw[[#This Row],[Starting Time]])*24)),"")</f>
        <v/>
      </c>
      <c r="I856" s="25" t="str">
        <f>IFERROR(IF(raw[[#This Row],[Date]]="","",TEXT(raw[[#This Row],[Date]],"dddd")),"")</f>
        <v/>
      </c>
      <c r="J856" s="27" t="str">
        <f>IFERROR(IF(raw[[#This Row],[Day]]="","",IF(OR(raw[[#This Row],[Day]]='Workload Calendar'!$E$4,raw[[#This Row],[Day]]='Workload Calendar'!$F$4),'Workload Calendar'!$H$4,'Workload Calendar'!$G$4)),"")</f>
        <v/>
      </c>
      <c r="K856" s="27" t="str">
        <f>IFERROR(IF(raw[[#This Row],[Required hrs]]="","",raw[[#This Row],[Total day hrs]]-SUMIF(raw[Date],raw[[#This Row],[Date]],raw[Required hrs])),"")</f>
        <v/>
      </c>
      <c r="L856" s="26" t="str">
        <f>IFERROR(IF(raw[[#This Row],[Date]]="","","W"&amp;WEEKNUM(raw[[#This Row],[Date]],1)),"")</f>
        <v/>
      </c>
      <c r="M856" s="29" t="str">
        <f>IFERROR(IF(raw[[#This Row],[Date]]="","",VLOOKUP(MONTH(raw[[#This Row],[Date]]),Sheet1!B:C,2,0)),"")</f>
        <v/>
      </c>
      <c r="N856" s="82">
        <f>IF(raw[[#This Row],[Date]]="",0,1)</f>
        <v>0</v>
      </c>
    </row>
    <row r="857" spans="1:14" x14ac:dyDescent="0.3">
      <c r="A857" s="18"/>
      <c r="B857" s="19"/>
      <c r="C857" s="19"/>
      <c r="D857" s="19"/>
      <c r="E857" s="19"/>
      <c r="F857" s="20"/>
      <c r="G857" s="20"/>
      <c r="H857" s="27" t="str">
        <f>IFERROR(IF(OR(raw[[#This Row],[Ending Time]]="",raw[[#This Row],[Starting Time]]=""),"",IF((raw[[#This Row],[Ending Time]]-raw[[#This Row],[Starting Time]])*24&lt;0,24+(((raw[[#This Row],[Ending Time]]-raw[[#This Row],[Starting Time]])*24)),(raw[[#This Row],[Ending Time]]-raw[[#This Row],[Starting Time]])*24)),"")</f>
        <v/>
      </c>
      <c r="I857" s="25" t="str">
        <f>IFERROR(IF(raw[[#This Row],[Date]]="","",TEXT(raw[[#This Row],[Date]],"dddd")),"")</f>
        <v/>
      </c>
      <c r="J857" s="27" t="str">
        <f>IFERROR(IF(raw[[#This Row],[Day]]="","",IF(OR(raw[[#This Row],[Day]]='Workload Calendar'!$E$4,raw[[#This Row],[Day]]='Workload Calendar'!$F$4),'Workload Calendar'!$H$4,'Workload Calendar'!$G$4)),"")</f>
        <v/>
      </c>
      <c r="K857" s="27" t="str">
        <f>IFERROR(IF(raw[[#This Row],[Required hrs]]="","",raw[[#This Row],[Total day hrs]]-SUMIF(raw[Date],raw[[#This Row],[Date]],raw[Required hrs])),"")</f>
        <v/>
      </c>
      <c r="L857" s="26" t="str">
        <f>IFERROR(IF(raw[[#This Row],[Date]]="","","W"&amp;WEEKNUM(raw[[#This Row],[Date]],1)),"")</f>
        <v/>
      </c>
      <c r="M857" s="29" t="str">
        <f>IFERROR(IF(raw[[#This Row],[Date]]="","",VLOOKUP(MONTH(raw[[#This Row],[Date]]),Sheet1!B:C,2,0)),"")</f>
        <v/>
      </c>
      <c r="N857" s="82">
        <f>IF(raw[[#This Row],[Date]]="",0,1)</f>
        <v>0</v>
      </c>
    </row>
    <row r="858" spans="1:14" x14ac:dyDescent="0.3">
      <c r="A858" s="18"/>
      <c r="B858" s="19"/>
      <c r="C858" s="19"/>
      <c r="D858" s="19"/>
      <c r="E858" s="19"/>
      <c r="F858" s="20"/>
      <c r="G858" s="20"/>
      <c r="H858" s="27" t="str">
        <f>IFERROR(IF(OR(raw[[#This Row],[Ending Time]]="",raw[[#This Row],[Starting Time]]=""),"",IF((raw[[#This Row],[Ending Time]]-raw[[#This Row],[Starting Time]])*24&lt;0,24+(((raw[[#This Row],[Ending Time]]-raw[[#This Row],[Starting Time]])*24)),(raw[[#This Row],[Ending Time]]-raw[[#This Row],[Starting Time]])*24)),"")</f>
        <v/>
      </c>
      <c r="I858" s="25" t="str">
        <f>IFERROR(IF(raw[[#This Row],[Date]]="","",TEXT(raw[[#This Row],[Date]],"dddd")),"")</f>
        <v/>
      </c>
      <c r="J858" s="27" t="str">
        <f>IFERROR(IF(raw[[#This Row],[Day]]="","",IF(OR(raw[[#This Row],[Day]]='Workload Calendar'!$E$4,raw[[#This Row],[Day]]='Workload Calendar'!$F$4),'Workload Calendar'!$H$4,'Workload Calendar'!$G$4)),"")</f>
        <v/>
      </c>
      <c r="K858" s="27" t="str">
        <f>IFERROR(IF(raw[[#This Row],[Required hrs]]="","",raw[[#This Row],[Total day hrs]]-SUMIF(raw[Date],raw[[#This Row],[Date]],raw[Required hrs])),"")</f>
        <v/>
      </c>
      <c r="L858" s="26" t="str">
        <f>IFERROR(IF(raw[[#This Row],[Date]]="","","W"&amp;WEEKNUM(raw[[#This Row],[Date]],1)),"")</f>
        <v/>
      </c>
      <c r="M858" s="29" t="str">
        <f>IFERROR(IF(raw[[#This Row],[Date]]="","",VLOOKUP(MONTH(raw[[#This Row],[Date]]),Sheet1!B:C,2,0)),"")</f>
        <v/>
      </c>
      <c r="N858" s="82">
        <f>IF(raw[[#This Row],[Date]]="",0,1)</f>
        <v>0</v>
      </c>
    </row>
    <row r="859" spans="1:14" x14ac:dyDescent="0.3">
      <c r="A859" s="18"/>
      <c r="B859" s="19"/>
      <c r="C859" s="19"/>
      <c r="D859" s="19"/>
      <c r="E859" s="19"/>
      <c r="F859" s="20"/>
      <c r="G859" s="20"/>
      <c r="H859" s="27" t="str">
        <f>IFERROR(IF(OR(raw[[#This Row],[Ending Time]]="",raw[[#This Row],[Starting Time]]=""),"",IF((raw[[#This Row],[Ending Time]]-raw[[#This Row],[Starting Time]])*24&lt;0,24+(((raw[[#This Row],[Ending Time]]-raw[[#This Row],[Starting Time]])*24)),(raw[[#This Row],[Ending Time]]-raw[[#This Row],[Starting Time]])*24)),"")</f>
        <v/>
      </c>
      <c r="I859" s="25" t="str">
        <f>IFERROR(IF(raw[[#This Row],[Date]]="","",TEXT(raw[[#This Row],[Date]],"dddd")),"")</f>
        <v/>
      </c>
      <c r="J859" s="27" t="str">
        <f>IFERROR(IF(raw[[#This Row],[Day]]="","",IF(OR(raw[[#This Row],[Day]]='Workload Calendar'!$E$4,raw[[#This Row],[Day]]='Workload Calendar'!$F$4),'Workload Calendar'!$H$4,'Workload Calendar'!$G$4)),"")</f>
        <v/>
      </c>
      <c r="K859" s="27" t="str">
        <f>IFERROR(IF(raw[[#This Row],[Required hrs]]="","",raw[[#This Row],[Total day hrs]]-SUMIF(raw[Date],raw[[#This Row],[Date]],raw[Required hrs])),"")</f>
        <v/>
      </c>
      <c r="L859" s="26" t="str">
        <f>IFERROR(IF(raw[[#This Row],[Date]]="","","W"&amp;WEEKNUM(raw[[#This Row],[Date]],1)),"")</f>
        <v/>
      </c>
      <c r="M859" s="29" t="str">
        <f>IFERROR(IF(raw[[#This Row],[Date]]="","",VLOOKUP(MONTH(raw[[#This Row],[Date]]),Sheet1!B:C,2,0)),"")</f>
        <v/>
      </c>
      <c r="N859" s="82">
        <f>IF(raw[[#This Row],[Date]]="",0,1)</f>
        <v>0</v>
      </c>
    </row>
    <row r="860" spans="1:14" x14ac:dyDescent="0.3">
      <c r="A860" s="18"/>
      <c r="B860" s="19"/>
      <c r="C860" s="19"/>
      <c r="D860" s="19"/>
      <c r="E860" s="19"/>
      <c r="F860" s="20"/>
      <c r="G860" s="20"/>
      <c r="H860" s="27" t="str">
        <f>IFERROR(IF(OR(raw[[#This Row],[Ending Time]]="",raw[[#This Row],[Starting Time]]=""),"",IF((raw[[#This Row],[Ending Time]]-raw[[#This Row],[Starting Time]])*24&lt;0,24+(((raw[[#This Row],[Ending Time]]-raw[[#This Row],[Starting Time]])*24)),(raw[[#This Row],[Ending Time]]-raw[[#This Row],[Starting Time]])*24)),"")</f>
        <v/>
      </c>
      <c r="I860" s="25" t="str">
        <f>IFERROR(IF(raw[[#This Row],[Date]]="","",TEXT(raw[[#This Row],[Date]],"dddd")),"")</f>
        <v/>
      </c>
      <c r="J860" s="27" t="str">
        <f>IFERROR(IF(raw[[#This Row],[Day]]="","",IF(OR(raw[[#This Row],[Day]]='Workload Calendar'!$E$4,raw[[#This Row],[Day]]='Workload Calendar'!$F$4),'Workload Calendar'!$H$4,'Workload Calendar'!$G$4)),"")</f>
        <v/>
      </c>
      <c r="K860" s="27" t="str">
        <f>IFERROR(IF(raw[[#This Row],[Required hrs]]="","",raw[[#This Row],[Total day hrs]]-SUMIF(raw[Date],raw[[#This Row],[Date]],raw[Required hrs])),"")</f>
        <v/>
      </c>
      <c r="L860" s="26" t="str">
        <f>IFERROR(IF(raw[[#This Row],[Date]]="","","W"&amp;WEEKNUM(raw[[#This Row],[Date]],1)),"")</f>
        <v/>
      </c>
      <c r="M860" s="29" t="str">
        <f>IFERROR(IF(raw[[#This Row],[Date]]="","",VLOOKUP(MONTH(raw[[#This Row],[Date]]),Sheet1!B:C,2,0)),"")</f>
        <v/>
      </c>
      <c r="N860" s="82">
        <f>IF(raw[[#This Row],[Date]]="",0,1)</f>
        <v>0</v>
      </c>
    </row>
    <row r="861" spans="1:14" x14ac:dyDescent="0.3">
      <c r="A861" s="18"/>
      <c r="B861" s="19"/>
      <c r="C861" s="19"/>
      <c r="D861" s="19"/>
      <c r="E861" s="19"/>
      <c r="F861" s="20"/>
      <c r="G861" s="20"/>
      <c r="H861" s="27" t="str">
        <f>IFERROR(IF(OR(raw[[#This Row],[Ending Time]]="",raw[[#This Row],[Starting Time]]=""),"",IF((raw[[#This Row],[Ending Time]]-raw[[#This Row],[Starting Time]])*24&lt;0,24+(((raw[[#This Row],[Ending Time]]-raw[[#This Row],[Starting Time]])*24)),(raw[[#This Row],[Ending Time]]-raw[[#This Row],[Starting Time]])*24)),"")</f>
        <v/>
      </c>
      <c r="I861" s="25" t="str">
        <f>IFERROR(IF(raw[[#This Row],[Date]]="","",TEXT(raw[[#This Row],[Date]],"dddd")),"")</f>
        <v/>
      </c>
      <c r="J861" s="27" t="str">
        <f>IFERROR(IF(raw[[#This Row],[Day]]="","",IF(OR(raw[[#This Row],[Day]]='Workload Calendar'!$E$4,raw[[#This Row],[Day]]='Workload Calendar'!$F$4),'Workload Calendar'!$H$4,'Workload Calendar'!$G$4)),"")</f>
        <v/>
      </c>
      <c r="K861" s="27" t="str">
        <f>IFERROR(IF(raw[[#This Row],[Required hrs]]="","",raw[[#This Row],[Total day hrs]]-SUMIF(raw[Date],raw[[#This Row],[Date]],raw[Required hrs])),"")</f>
        <v/>
      </c>
      <c r="L861" s="26" t="str">
        <f>IFERROR(IF(raw[[#This Row],[Date]]="","","W"&amp;WEEKNUM(raw[[#This Row],[Date]],1)),"")</f>
        <v/>
      </c>
      <c r="M861" s="29" t="str">
        <f>IFERROR(IF(raw[[#This Row],[Date]]="","",VLOOKUP(MONTH(raw[[#This Row],[Date]]),Sheet1!B:C,2,0)),"")</f>
        <v/>
      </c>
      <c r="N861" s="82">
        <f>IF(raw[[#This Row],[Date]]="",0,1)</f>
        <v>0</v>
      </c>
    </row>
    <row r="862" spans="1:14" x14ac:dyDescent="0.3">
      <c r="A862" s="18"/>
      <c r="B862" s="19"/>
      <c r="C862" s="19"/>
      <c r="D862" s="19"/>
      <c r="E862" s="19"/>
      <c r="F862" s="20"/>
      <c r="G862" s="20"/>
      <c r="H862" s="27" t="str">
        <f>IFERROR(IF(OR(raw[[#This Row],[Ending Time]]="",raw[[#This Row],[Starting Time]]=""),"",IF((raw[[#This Row],[Ending Time]]-raw[[#This Row],[Starting Time]])*24&lt;0,24+(((raw[[#This Row],[Ending Time]]-raw[[#This Row],[Starting Time]])*24)),(raw[[#This Row],[Ending Time]]-raw[[#This Row],[Starting Time]])*24)),"")</f>
        <v/>
      </c>
      <c r="I862" s="25" t="str">
        <f>IFERROR(IF(raw[[#This Row],[Date]]="","",TEXT(raw[[#This Row],[Date]],"dddd")),"")</f>
        <v/>
      </c>
      <c r="J862" s="27" t="str">
        <f>IFERROR(IF(raw[[#This Row],[Day]]="","",IF(OR(raw[[#This Row],[Day]]='Workload Calendar'!$E$4,raw[[#This Row],[Day]]='Workload Calendar'!$F$4),'Workload Calendar'!$H$4,'Workload Calendar'!$G$4)),"")</f>
        <v/>
      </c>
      <c r="K862" s="27" t="str">
        <f>IFERROR(IF(raw[[#This Row],[Required hrs]]="","",raw[[#This Row],[Total day hrs]]-SUMIF(raw[Date],raw[[#This Row],[Date]],raw[Required hrs])),"")</f>
        <v/>
      </c>
      <c r="L862" s="26" t="str">
        <f>IFERROR(IF(raw[[#This Row],[Date]]="","","W"&amp;WEEKNUM(raw[[#This Row],[Date]],1)),"")</f>
        <v/>
      </c>
      <c r="M862" s="29" t="str">
        <f>IFERROR(IF(raw[[#This Row],[Date]]="","",VLOOKUP(MONTH(raw[[#This Row],[Date]]),Sheet1!B:C,2,0)),"")</f>
        <v/>
      </c>
      <c r="N862" s="82">
        <f>IF(raw[[#This Row],[Date]]="",0,1)</f>
        <v>0</v>
      </c>
    </row>
    <row r="863" spans="1:14" x14ac:dyDescent="0.3">
      <c r="A863" s="18"/>
      <c r="B863" s="19"/>
      <c r="C863" s="19"/>
      <c r="D863" s="19"/>
      <c r="E863" s="19"/>
      <c r="F863" s="20"/>
      <c r="G863" s="20"/>
      <c r="H863" s="27" t="str">
        <f>IFERROR(IF(OR(raw[[#This Row],[Ending Time]]="",raw[[#This Row],[Starting Time]]=""),"",IF((raw[[#This Row],[Ending Time]]-raw[[#This Row],[Starting Time]])*24&lt;0,24+(((raw[[#This Row],[Ending Time]]-raw[[#This Row],[Starting Time]])*24)),(raw[[#This Row],[Ending Time]]-raw[[#This Row],[Starting Time]])*24)),"")</f>
        <v/>
      </c>
      <c r="I863" s="25" t="str">
        <f>IFERROR(IF(raw[[#This Row],[Date]]="","",TEXT(raw[[#This Row],[Date]],"dddd")),"")</f>
        <v/>
      </c>
      <c r="J863" s="27" t="str">
        <f>IFERROR(IF(raw[[#This Row],[Day]]="","",IF(OR(raw[[#This Row],[Day]]='Workload Calendar'!$E$4,raw[[#This Row],[Day]]='Workload Calendar'!$F$4),'Workload Calendar'!$H$4,'Workload Calendar'!$G$4)),"")</f>
        <v/>
      </c>
      <c r="K863" s="27" t="str">
        <f>IFERROR(IF(raw[[#This Row],[Required hrs]]="","",raw[[#This Row],[Total day hrs]]-SUMIF(raw[Date],raw[[#This Row],[Date]],raw[Required hrs])),"")</f>
        <v/>
      </c>
      <c r="L863" s="26" t="str">
        <f>IFERROR(IF(raw[[#This Row],[Date]]="","","W"&amp;WEEKNUM(raw[[#This Row],[Date]],1)),"")</f>
        <v/>
      </c>
      <c r="M863" s="29" t="str">
        <f>IFERROR(IF(raw[[#This Row],[Date]]="","",VLOOKUP(MONTH(raw[[#This Row],[Date]]),Sheet1!B:C,2,0)),"")</f>
        <v/>
      </c>
      <c r="N863" s="82">
        <f>IF(raw[[#This Row],[Date]]="",0,1)</f>
        <v>0</v>
      </c>
    </row>
    <row r="864" spans="1:14" x14ac:dyDescent="0.3">
      <c r="A864" s="18"/>
      <c r="B864" s="19"/>
      <c r="C864" s="19"/>
      <c r="D864" s="19"/>
      <c r="E864" s="19"/>
      <c r="F864" s="20"/>
      <c r="G864" s="20"/>
      <c r="H864" s="27" t="str">
        <f>IFERROR(IF(OR(raw[[#This Row],[Ending Time]]="",raw[[#This Row],[Starting Time]]=""),"",IF((raw[[#This Row],[Ending Time]]-raw[[#This Row],[Starting Time]])*24&lt;0,24+(((raw[[#This Row],[Ending Time]]-raw[[#This Row],[Starting Time]])*24)),(raw[[#This Row],[Ending Time]]-raw[[#This Row],[Starting Time]])*24)),"")</f>
        <v/>
      </c>
      <c r="I864" s="25" t="str">
        <f>IFERROR(IF(raw[[#This Row],[Date]]="","",TEXT(raw[[#This Row],[Date]],"dddd")),"")</f>
        <v/>
      </c>
      <c r="J864" s="27" t="str">
        <f>IFERROR(IF(raw[[#This Row],[Day]]="","",IF(OR(raw[[#This Row],[Day]]='Workload Calendar'!$E$4,raw[[#This Row],[Day]]='Workload Calendar'!$F$4),'Workload Calendar'!$H$4,'Workload Calendar'!$G$4)),"")</f>
        <v/>
      </c>
      <c r="K864" s="27" t="str">
        <f>IFERROR(IF(raw[[#This Row],[Required hrs]]="","",raw[[#This Row],[Total day hrs]]-SUMIF(raw[Date],raw[[#This Row],[Date]],raw[Required hrs])),"")</f>
        <v/>
      </c>
      <c r="L864" s="26" t="str">
        <f>IFERROR(IF(raw[[#This Row],[Date]]="","","W"&amp;WEEKNUM(raw[[#This Row],[Date]],1)),"")</f>
        <v/>
      </c>
      <c r="M864" s="29" t="str">
        <f>IFERROR(IF(raw[[#This Row],[Date]]="","",VLOOKUP(MONTH(raw[[#This Row],[Date]]),Sheet1!B:C,2,0)),"")</f>
        <v/>
      </c>
      <c r="N864" s="82">
        <f>IF(raw[[#This Row],[Date]]="",0,1)</f>
        <v>0</v>
      </c>
    </row>
    <row r="865" spans="1:14" x14ac:dyDescent="0.3">
      <c r="A865" s="18"/>
      <c r="B865" s="19"/>
      <c r="C865" s="19"/>
      <c r="D865" s="19"/>
      <c r="E865" s="19"/>
      <c r="F865" s="20"/>
      <c r="G865" s="20"/>
      <c r="H865" s="27" t="str">
        <f>IFERROR(IF(OR(raw[[#This Row],[Ending Time]]="",raw[[#This Row],[Starting Time]]=""),"",IF((raw[[#This Row],[Ending Time]]-raw[[#This Row],[Starting Time]])*24&lt;0,24+(((raw[[#This Row],[Ending Time]]-raw[[#This Row],[Starting Time]])*24)),(raw[[#This Row],[Ending Time]]-raw[[#This Row],[Starting Time]])*24)),"")</f>
        <v/>
      </c>
      <c r="I865" s="25" t="str">
        <f>IFERROR(IF(raw[[#This Row],[Date]]="","",TEXT(raw[[#This Row],[Date]],"dddd")),"")</f>
        <v/>
      </c>
      <c r="J865" s="27" t="str">
        <f>IFERROR(IF(raw[[#This Row],[Day]]="","",IF(OR(raw[[#This Row],[Day]]='Workload Calendar'!$E$4,raw[[#This Row],[Day]]='Workload Calendar'!$F$4),'Workload Calendar'!$H$4,'Workload Calendar'!$G$4)),"")</f>
        <v/>
      </c>
      <c r="K865" s="27" t="str">
        <f>IFERROR(IF(raw[[#This Row],[Required hrs]]="","",raw[[#This Row],[Total day hrs]]-SUMIF(raw[Date],raw[[#This Row],[Date]],raw[Required hrs])),"")</f>
        <v/>
      </c>
      <c r="L865" s="26" t="str">
        <f>IFERROR(IF(raw[[#This Row],[Date]]="","","W"&amp;WEEKNUM(raw[[#This Row],[Date]],1)),"")</f>
        <v/>
      </c>
      <c r="M865" s="29" t="str">
        <f>IFERROR(IF(raw[[#This Row],[Date]]="","",VLOOKUP(MONTH(raw[[#This Row],[Date]]),Sheet1!B:C,2,0)),"")</f>
        <v/>
      </c>
      <c r="N865" s="82">
        <f>IF(raw[[#This Row],[Date]]="",0,1)</f>
        <v>0</v>
      </c>
    </row>
    <row r="866" spans="1:14" x14ac:dyDescent="0.3">
      <c r="A866" s="18"/>
      <c r="B866" s="19"/>
      <c r="C866" s="19"/>
      <c r="D866" s="19"/>
      <c r="E866" s="19"/>
      <c r="F866" s="20"/>
      <c r="G866" s="20"/>
      <c r="H866" s="27" t="str">
        <f>IFERROR(IF(OR(raw[[#This Row],[Ending Time]]="",raw[[#This Row],[Starting Time]]=""),"",IF((raw[[#This Row],[Ending Time]]-raw[[#This Row],[Starting Time]])*24&lt;0,24+(((raw[[#This Row],[Ending Time]]-raw[[#This Row],[Starting Time]])*24)),(raw[[#This Row],[Ending Time]]-raw[[#This Row],[Starting Time]])*24)),"")</f>
        <v/>
      </c>
      <c r="I866" s="25" t="str">
        <f>IFERROR(IF(raw[[#This Row],[Date]]="","",TEXT(raw[[#This Row],[Date]],"dddd")),"")</f>
        <v/>
      </c>
      <c r="J866" s="27" t="str">
        <f>IFERROR(IF(raw[[#This Row],[Day]]="","",IF(OR(raw[[#This Row],[Day]]='Workload Calendar'!$E$4,raw[[#This Row],[Day]]='Workload Calendar'!$F$4),'Workload Calendar'!$H$4,'Workload Calendar'!$G$4)),"")</f>
        <v/>
      </c>
      <c r="K866" s="27" t="str">
        <f>IFERROR(IF(raw[[#This Row],[Required hrs]]="","",raw[[#This Row],[Total day hrs]]-SUMIF(raw[Date],raw[[#This Row],[Date]],raw[Required hrs])),"")</f>
        <v/>
      </c>
      <c r="L866" s="26" t="str">
        <f>IFERROR(IF(raw[[#This Row],[Date]]="","","W"&amp;WEEKNUM(raw[[#This Row],[Date]],1)),"")</f>
        <v/>
      </c>
      <c r="M866" s="29" t="str">
        <f>IFERROR(IF(raw[[#This Row],[Date]]="","",VLOOKUP(MONTH(raw[[#This Row],[Date]]),Sheet1!B:C,2,0)),"")</f>
        <v/>
      </c>
      <c r="N866" s="82">
        <f>IF(raw[[#This Row],[Date]]="",0,1)</f>
        <v>0</v>
      </c>
    </row>
    <row r="867" spans="1:14" x14ac:dyDescent="0.3">
      <c r="A867" s="18"/>
      <c r="B867" s="19"/>
      <c r="C867" s="19"/>
      <c r="D867" s="19"/>
      <c r="E867" s="19"/>
      <c r="F867" s="20"/>
      <c r="G867" s="20"/>
      <c r="H867" s="27" t="str">
        <f>IFERROR(IF(OR(raw[[#This Row],[Ending Time]]="",raw[[#This Row],[Starting Time]]=""),"",IF((raw[[#This Row],[Ending Time]]-raw[[#This Row],[Starting Time]])*24&lt;0,24+(((raw[[#This Row],[Ending Time]]-raw[[#This Row],[Starting Time]])*24)),(raw[[#This Row],[Ending Time]]-raw[[#This Row],[Starting Time]])*24)),"")</f>
        <v/>
      </c>
      <c r="I867" s="25" t="str">
        <f>IFERROR(IF(raw[[#This Row],[Date]]="","",TEXT(raw[[#This Row],[Date]],"dddd")),"")</f>
        <v/>
      </c>
      <c r="J867" s="27" t="str">
        <f>IFERROR(IF(raw[[#This Row],[Day]]="","",IF(OR(raw[[#This Row],[Day]]='Workload Calendar'!$E$4,raw[[#This Row],[Day]]='Workload Calendar'!$F$4),'Workload Calendar'!$H$4,'Workload Calendar'!$G$4)),"")</f>
        <v/>
      </c>
      <c r="K867" s="27" t="str">
        <f>IFERROR(IF(raw[[#This Row],[Required hrs]]="","",raw[[#This Row],[Total day hrs]]-SUMIF(raw[Date],raw[[#This Row],[Date]],raw[Required hrs])),"")</f>
        <v/>
      </c>
      <c r="L867" s="26" t="str">
        <f>IFERROR(IF(raw[[#This Row],[Date]]="","","W"&amp;WEEKNUM(raw[[#This Row],[Date]],1)),"")</f>
        <v/>
      </c>
      <c r="M867" s="29" t="str">
        <f>IFERROR(IF(raw[[#This Row],[Date]]="","",VLOOKUP(MONTH(raw[[#This Row],[Date]]),Sheet1!B:C,2,0)),"")</f>
        <v/>
      </c>
      <c r="N867" s="82">
        <f>IF(raw[[#This Row],[Date]]="",0,1)</f>
        <v>0</v>
      </c>
    </row>
    <row r="868" spans="1:14" x14ac:dyDescent="0.3">
      <c r="A868" s="18"/>
      <c r="B868" s="19"/>
      <c r="C868" s="19"/>
      <c r="D868" s="19"/>
      <c r="E868" s="19"/>
      <c r="F868" s="20"/>
      <c r="G868" s="20"/>
      <c r="H868" s="27" t="str">
        <f>IFERROR(IF(OR(raw[[#This Row],[Ending Time]]="",raw[[#This Row],[Starting Time]]=""),"",IF((raw[[#This Row],[Ending Time]]-raw[[#This Row],[Starting Time]])*24&lt;0,24+(((raw[[#This Row],[Ending Time]]-raw[[#This Row],[Starting Time]])*24)),(raw[[#This Row],[Ending Time]]-raw[[#This Row],[Starting Time]])*24)),"")</f>
        <v/>
      </c>
      <c r="I868" s="25" t="str">
        <f>IFERROR(IF(raw[[#This Row],[Date]]="","",TEXT(raw[[#This Row],[Date]],"dddd")),"")</f>
        <v/>
      </c>
      <c r="J868" s="27" t="str">
        <f>IFERROR(IF(raw[[#This Row],[Day]]="","",IF(OR(raw[[#This Row],[Day]]='Workload Calendar'!$E$4,raw[[#This Row],[Day]]='Workload Calendar'!$F$4),'Workload Calendar'!$H$4,'Workload Calendar'!$G$4)),"")</f>
        <v/>
      </c>
      <c r="K868" s="27" t="str">
        <f>IFERROR(IF(raw[[#This Row],[Required hrs]]="","",raw[[#This Row],[Total day hrs]]-SUMIF(raw[Date],raw[[#This Row],[Date]],raw[Required hrs])),"")</f>
        <v/>
      </c>
      <c r="L868" s="26" t="str">
        <f>IFERROR(IF(raw[[#This Row],[Date]]="","","W"&amp;WEEKNUM(raw[[#This Row],[Date]],1)),"")</f>
        <v/>
      </c>
      <c r="M868" s="29" t="str">
        <f>IFERROR(IF(raw[[#This Row],[Date]]="","",VLOOKUP(MONTH(raw[[#This Row],[Date]]),Sheet1!B:C,2,0)),"")</f>
        <v/>
      </c>
      <c r="N868" s="82">
        <f>IF(raw[[#This Row],[Date]]="",0,1)</f>
        <v>0</v>
      </c>
    </row>
    <row r="869" spans="1:14" x14ac:dyDescent="0.3">
      <c r="A869" s="18"/>
      <c r="B869" s="19"/>
      <c r="C869" s="19"/>
      <c r="D869" s="19"/>
      <c r="E869" s="19"/>
      <c r="F869" s="20"/>
      <c r="G869" s="20"/>
      <c r="H869" s="27" t="str">
        <f>IFERROR(IF(OR(raw[[#This Row],[Ending Time]]="",raw[[#This Row],[Starting Time]]=""),"",IF((raw[[#This Row],[Ending Time]]-raw[[#This Row],[Starting Time]])*24&lt;0,24+(((raw[[#This Row],[Ending Time]]-raw[[#This Row],[Starting Time]])*24)),(raw[[#This Row],[Ending Time]]-raw[[#This Row],[Starting Time]])*24)),"")</f>
        <v/>
      </c>
      <c r="I869" s="25" t="str">
        <f>IFERROR(IF(raw[[#This Row],[Date]]="","",TEXT(raw[[#This Row],[Date]],"dddd")),"")</f>
        <v/>
      </c>
      <c r="J869" s="27" t="str">
        <f>IFERROR(IF(raw[[#This Row],[Day]]="","",IF(OR(raw[[#This Row],[Day]]='Workload Calendar'!$E$4,raw[[#This Row],[Day]]='Workload Calendar'!$F$4),'Workload Calendar'!$H$4,'Workload Calendar'!$G$4)),"")</f>
        <v/>
      </c>
      <c r="K869" s="27" t="str">
        <f>IFERROR(IF(raw[[#This Row],[Required hrs]]="","",raw[[#This Row],[Total day hrs]]-SUMIF(raw[Date],raw[[#This Row],[Date]],raw[Required hrs])),"")</f>
        <v/>
      </c>
      <c r="L869" s="26" t="str">
        <f>IFERROR(IF(raw[[#This Row],[Date]]="","","W"&amp;WEEKNUM(raw[[#This Row],[Date]],1)),"")</f>
        <v/>
      </c>
      <c r="M869" s="29" t="str">
        <f>IFERROR(IF(raw[[#This Row],[Date]]="","",VLOOKUP(MONTH(raw[[#This Row],[Date]]),Sheet1!B:C,2,0)),"")</f>
        <v/>
      </c>
      <c r="N869" s="82">
        <f>IF(raw[[#This Row],[Date]]="",0,1)</f>
        <v>0</v>
      </c>
    </row>
    <row r="870" spans="1:14" x14ac:dyDescent="0.3">
      <c r="A870" s="18"/>
      <c r="B870" s="19"/>
      <c r="C870" s="19"/>
      <c r="D870" s="19"/>
      <c r="E870" s="19"/>
      <c r="F870" s="20"/>
      <c r="G870" s="20"/>
      <c r="H870" s="27" t="str">
        <f>IFERROR(IF(OR(raw[[#This Row],[Ending Time]]="",raw[[#This Row],[Starting Time]]=""),"",IF((raw[[#This Row],[Ending Time]]-raw[[#This Row],[Starting Time]])*24&lt;0,24+(((raw[[#This Row],[Ending Time]]-raw[[#This Row],[Starting Time]])*24)),(raw[[#This Row],[Ending Time]]-raw[[#This Row],[Starting Time]])*24)),"")</f>
        <v/>
      </c>
      <c r="I870" s="25" t="str">
        <f>IFERROR(IF(raw[[#This Row],[Date]]="","",TEXT(raw[[#This Row],[Date]],"dddd")),"")</f>
        <v/>
      </c>
      <c r="J870" s="27" t="str">
        <f>IFERROR(IF(raw[[#This Row],[Day]]="","",IF(OR(raw[[#This Row],[Day]]='Workload Calendar'!$E$4,raw[[#This Row],[Day]]='Workload Calendar'!$F$4),'Workload Calendar'!$H$4,'Workload Calendar'!$G$4)),"")</f>
        <v/>
      </c>
      <c r="K870" s="27" t="str">
        <f>IFERROR(IF(raw[[#This Row],[Required hrs]]="","",raw[[#This Row],[Total day hrs]]-SUMIF(raw[Date],raw[[#This Row],[Date]],raw[Required hrs])),"")</f>
        <v/>
      </c>
      <c r="L870" s="26" t="str">
        <f>IFERROR(IF(raw[[#This Row],[Date]]="","","W"&amp;WEEKNUM(raw[[#This Row],[Date]],1)),"")</f>
        <v/>
      </c>
      <c r="M870" s="29" t="str">
        <f>IFERROR(IF(raw[[#This Row],[Date]]="","",VLOOKUP(MONTH(raw[[#This Row],[Date]]),Sheet1!B:C,2,0)),"")</f>
        <v/>
      </c>
      <c r="N870" s="82">
        <f>IF(raw[[#This Row],[Date]]="",0,1)</f>
        <v>0</v>
      </c>
    </row>
    <row r="871" spans="1:14" x14ac:dyDescent="0.3">
      <c r="A871" s="18"/>
      <c r="B871" s="19"/>
      <c r="C871" s="19"/>
      <c r="D871" s="19"/>
      <c r="E871" s="19"/>
      <c r="F871" s="20"/>
      <c r="G871" s="20"/>
      <c r="H871" s="27" t="str">
        <f>IFERROR(IF(OR(raw[[#This Row],[Ending Time]]="",raw[[#This Row],[Starting Time]]=""),"",IF((raw[[#This Row],[Ending Time]]-raw[[#This Row],[Starting Time]])*24&lt;0,24+(((raw[[#This Row],[Ending Time]]-raw[[#This Row],[Starting Time]])*24)),(raw[[#This Row],[Ending Time]]-raw[[#This Row],[Starting Time]])*24)),"")</f>
        <v/>
      </c>
      <c r="I871" s="25" t="str">
        <f>IFERROR(IF(raw[[#This Row],[Date]]="","",TEXT(raw[[#This Row],[Date]],"dddd")),"")</f>
        <v/>
      </c>
      <c r="J871" s="27" t="str">
        <f>IFERROR(IF(raw[[#This Row],[Day]]="","",IF(OR(raw[[#This Row],[Day]]='Workload Calendar'!$E$4,raw[[#This Row],[Day]]='Workload Calendar'!$F$4),'Workload Calendar'!$H$4,'Workload Calendar'!$G$4)),"")</f>
        <v/>
      </c>
      <c r="K871" s="27" t="str">
        <f>IFERROR(IF(raw[[#This Row],[Required hrs]]="","",raw[[#This Row],[Total day hrs]]-SUMIF(raw[Date],raw[[#This Row],[Date]],raw[Required hrs])),"")</f>
        <v/>
      </c>
      <c r="L871" s="26" t="str">
        <f>IFERROR(IF(raw[[#This Row],[Date]]="","","W"&amp;WEEKNUM(raw[[#This Row],[Date]],1)),"")</f>
        <v/>
      </c>
      <c r="M871" s="29" t="str">
        <f>IFERROR(IF(raw[[#This Row],[Date]]="","",VLOOKUP(MONTH(raw[[#This Row],[Date]]),Sheet1!B:C,2,0)),"")</f>
        <v/>
      </c>
      <c r="N871" s="82">
        <f>IF(raw[[#This Row],[Date]]="",0,1)</f>
        <v>0</v>
      </c>
    </row>
    <row r="872" spans="1:14" x14ac:dyDescent="0.3">
      <c r="A872" s="18"/>
      <c r="B872" s="19"/>
      <c r="C872" s="19"/>
      <c r="D872" s="19"/>
      <c r="E872" s="19"/>
      <c r="F872" s="20"/>
      <c r="G872" s="20"/>
      <c r="H872" s="27" t="str">
        <f>IFERROR(IF(OR(raw[[#This Row],[Ending Time]]="",raw[[#This Row],[Starting Time]]=""),"",IF((raw[[#This Row],[Ending Time]]-raw[[#This Row],[Starting Time]])*24&lt;0,24+(((raw[[#This Row],[Ending Time]]-raw[[#This Row],[Starting Time]])*24)),(raw[[#This Row],[Ending Time]]-raw[[#This Row],[Starting Time]])*24)),"")</f>
        <v/>
      </c>
      <c r="I872" s="25" t="str">
        <f>IFERROR(IF(raw[[#This Row],[Date]]="","",TEXT(raw[[#This Row],[Date]],"dddd")),"")</f>
        <v/>
      </c>
      <c r="J872" s="27" t="str">
        <f>IFERROR(IF(raw[[#This Row],[Day]]="","",IF(OR(raw[[#This Row],[Day]]='Workload Calendar'!$E$4,raw[[#This Row],[Day]]='Workload Calendar'!$F$4),'Workload Calendar'!$H$4,'Workload Calendar'!$G$4)),"")</f>
        <v/>
      </c>
      <c r="K872" s="27" t="str">
        <f>IFERROR(IF(raw[[#This Row],[Required hrs]]="","",raw[[#This Row],[Total day hrs]]-SUMIF(raw[Date],raw[[#This Row],[Date]],raw[Required hrs])),"")</f>
        <v/>
      </c>
      <c r="L872" s="26" t="str">
        <f>IFERROR(IF(raw[[#This Row],[Date]]="","","W"&amp;WEEKNUM(raw[[#This Row],[Date]],1)),"")</f>
        <v/>
      </c>
      <c r="M872" s="29" t="str">
        <f>IFERROR(IF(raw[[#This Row],[Date]]="","",VLOOKUP(MONTH(raw[[#This Row],[Date]]),Sheet1!B:C,2,0)),"")</f>
        <v/>
      </c>
      <c r="N872" s="82">
        <f>IF(raw[[#This Row],[Date]]="",0,1)</f>
        <v>0</v>
      </c>
    </row>
    <row r="873" spans="1:14" x14ac:dyDescent="0.3">
      <c r="A873" s="18"/>
      <c r="B873" s="19"/>
      <c r="C873" s="19"/>
      <c r="D873" s="19"/>
      <c r="E873" s="19"/>
      <c r="F873" s="20"/>
      <c r="G873" s="20"/>
      <c r="H873" s="27" t="str">
        <f>IFERROR(IF(OR(raw[[#This Row],[Ending Time]]="",raw[[#This Row],[Starting Time]]=""),"",IF((raw[[#This Row],[Ending Time]]-raw[[#This Row],[Starting Time]])*24&lt;0,24+(((raw[[#This Row],[Ending Time]]-raw[[#This Row],[Starting Time]])*24)),(raw[[#This Row],[Ending Time]]-raw[[#This Row],[Starting Time]])*24)),"")</f>
        <v/>
      </c>
      <c r="I873" s="25" t="str">
        <f>IFERROR(IF(raw[[#This Row],[Date]]="","",TEXT(raw[[#This Row],[Date]],"dddd")),"")</f>
        <v/>
      </c>
      <c r="J873" s="27" t="str">
        <f>IFERROR(IF(raw[[#This Row],[Day]]="","",IF(OR(raw[[#This Row],[Day]]='Workload Calendar'!$E$4,raw[[#This Row],[Day]]='Workload Calendar'!$F$4),'Workload Calendar'!$H$4,'Workload Calendar'!$G$4)),"")</f>
        <v/>
      </c>
      <c r="K873" s="27" t="str">
        <f>IFERROR(IF(raw[[#This Row],[Required hrs]]="","",raw[[#This Row],[Total day hrs]]-SUMIF(raw[Date],raw[[#This Row],[Date]],raw[Required hrs])),"")</f>
        <v/>
      </c>
      <c r="L873" s="26" t="str">
        <f>IFERROR(IF(raw[[#This Row],[Date]]="","","W"&amp;WEEKNUM(raw[[#This Row],[Date]],1)),"")</f>
        <v/>
      </c>
      <c r="M873" s="29" t="str">
        <f>IFERROR(IF(raw[[#This Row],[Date]]="","",VLOOKUP(MONTH(raw[[#This Row],[Date]]),Sheet1!B:C,2,0)),"")</f>
        <v/>
      </c>
      <c r="N873" s="82">
        <f>IF(raw[[#This Row],[Date]]="",0,1)</f>
        <v>0</v>
      </c>
    </row>
    <row r="874" spans="1:14" x14ac:dyDescent="0.3">
      <c r="A874" s="18"/>
      <c r="B874" s="19"/>
      <c r="C874" s="19"/>
      <c r="D874" s="19"/>
      <c r="E874" s="19"/>
      <c r="F874" s="20"/>
      <c r="G874" s="20"/>
      <c r="H874" s="27" t="str">
        <f>IFERROR(IF(OR(raw[[#This Row],[Ending Time]]="",raw[[#This Row],[Starting Time]]=""),"",IF((raw[[#This Row],[Ending Time]]-raw[[#This Row],[Starting Time]])*24&lt;0,24+(((raw[[#This Row],[Ending Time]]-raw[[#This Row],[Starting Time]])*24)),(raw[[#This Row],[Ending Time]]-raw[[#This Row],[Starting Time]])*24)),"")</f>
        <v/>
      </c>
      <c r="I874" s="25" t="str">
        <f>IFERROR(IF(raw[[#This Row],[Date]]="","",TEXT(raw[[#This Row],[Date]],"dddd")),"")</f>
        <v/>
      </c>
      <c r="J874" s="27" t="str">
        <f>IFERROR(IF(raw[[#This Row],[Day]]="","",IF(OR(raw[[#This Row],[Day]]='Workload Calendar'!$E$4,raw[[#This Row],[Day]]='Workload Calendar'!$F$4),'Workload Calendar'!$H$4,'Workload Calendar'!$G$4)),"")</f>
        <v/>
      </c>
      <c r="K874" s="27" t="str">
        <f>IFERROR(IF(raw[[#This Row],[Required hrs]]="","",raw[[#This Row],[Total day hrs]]-SUMIF(raw[Date],raw[[#This Row],[Date]],raw[Required hrs])),"")</f>
        <v/>
      </c>
      <c r="L874" s="26" t="str">
        <f>IFERROR(IF(raw[[#This Row],[Date]]="","","W"&amp;WEEKNUM(raw[[#This Row],[Date]],1)),"")</f>
        <v/>
      </c>
      <c r="M874" s="29" t="str">
        <f>IFERROR(IF(raw[[#This Row],[Date]]="","",VLOOKUP(MONTH(raw[[#This Row],[Date]]),Sheet1!B:C,2,0)),"")</f>
        <v/>
      </c>
      <c r="N874" s="82">
        <f>IF(raw[[#This Row],[Date]]="",0,1)</f>
        <v>0</v>
      </c>
    </row>
    <row r="875" spans="1:14" x14ac:dyDescent="0.3">
      <c r="A875" s="18"/>
      <c r="B875" s="19"/>
      <c r="C875" s="19"/>
      <c r="D875" s="19"/>
      <c r="E875" s="19"/>
      <c r="F875" s="20"/>
      <c r="G875" s="20"/>
      <c r="H875" s="27" t="str">
        <f>IFERROR(IF(OR(raw[[#This Row],[Ending Time]]="",raw[[#This Row],[Starting Time]]=""),"",IF((raw[[#This Row],[Ending Time]]-raw[[#This Row],[Starting Time]])*24&lt;0,24+(((raw[[#This Row],[Ending Time]]-raw[[#This Row],[Starting Time]])*24)),(raw[[#This Row],[Ending Time]]-raw[[#This Row],[Starting Time]])*24)),"")</f>
        <v/>
      </c>
      <c r="I875" s="25" t="str">
        <f>IFERROR(IF(raw[[#This Row],[Date]]="","",TEXT(raw[[#This Row],[Date]],"dddd")),"")</f>
        <v/>
      </c>
      <c r="J875" s="27" t="str">
        <f>IFERROR(IF(raw[[#This Row],[Day]]="","",IF(OR(raw[[#This Row],[Day]]='Workload Calendar'!$E$4,raw[[#This Row],[Day]]='Workload Calendar'!$F$4),'Workload Calendar'!$H$4,'Workload Calendar'!$G$4)),"")</f>
        <v/>
      </c>
      <c r="K875" s="27" t="str">
        <f>IFERROR(IF(raw[[#This Row],[Required hrs]]="","",raw[[#This Row],[Total day hrs]]-SUMIF(raw[Date],raw[[#This Row],[Date]],raw[Required hrs])),"")</f>
        <v/>
      </c>
      <c r="L875" s="26" t="str">
        <f>IFERROR(IF(raw[[#This Row],[Date]]="","","W"&amp;WEEKNUM(raw[[#This Row],[Date]],1)),"")</f>
        <v/>
      </c>
      <c r="M875" s="29" t="str">
        <f>IFERROR(IF(raw[[#This Row],[Date]]="","",VLOOKUP(MONTH(raw[[#This Row],[Date]]),Sheet1!B:C,2,0)),"")</f>
        <v/>
      </c>
      <c r="N875" s="82">
        <f>IF(raw[[#This Row],[Date]]="",0,1)</f>
        <v>0</v>
      </c>
    </row>
    <row r="876" spans="1:14" x14ac:dyDescent="0.3">
      <c r="A876" s="18"/>
      <c r="B876" s="19"/>
      <c r="C876" s="19"/>
      <c r="D876" s="19"/>
      <c r="E876" s="19"/>
      <c r="F876" s="20"/>
      <c r="G876" s="20"/>
      <c r="H876" s="27" t="str">
        <f>IFERROR(IF(OR(raw[[#This Row],[Ending Time]]="",raw[[#This Row],[Starting Time]]=""),"",IF((raw[[#This Row],[Ending Time]]-raw[[#This Row],[Starting Time]])*24&lt;0,24+(((raw[[#This Row],[Ending Time]]-raw[[#This Row],[Starting Time]])*24)),(raw[[#This Row],[Ending Time]]-raw[[#This Row],[Starting Time]])*24)),"")</f>
        <v/>
      </c>
      <c r="I876" s="25" t="str">
        <f>IFERROR(IF(raw[[#This Row],[Date]]="","",TEXT(raw[[#This Row],[Date]],"dddd")),"")</f>
        <v/>
      </c>
      <c r="J876" s="27" t="str">
        <f>IFERROR(IF(raw[[#This Row],[Day]]="","",IF(OR(raw[[#This Row],[Day]]='Workload Calendar'!$E$4,raw[[#This Row],[Day]]='Workload Calendar'!$F$4),'Workload Calendar'!$H$4,'Workload Calendar'!$G$4)),"")</f>
        <v/>
      </c>
      <c r="K876" s="27" t="str">
        <f>IFERROR(IF(raw[[#This Row],[Required hrs]]="","",raw[[#This Row],[Total day hrs]]-SUMIF(raw[Date],raw[[#This Row],[Date]],raw[Required hrs])),"")</f>
        <v/>
      </c>
      <c r="L876" s="26" t="str">
        <f>IFERROR(IF(raw[[#This Row],[Date]]="","","W"&amp;WEEKNUM(raw[[#This Row],[Date]],1)),"")</f>
        <v/>
      </c>
      <c r="M876" s="29" t="str">
        <f>IFERROR(IF(raw[[#This Row],[Date]]="","",VLOOKUP(MONTH(raw[[#This Row],[Date]]),Sheet1!B:C,2,0)),"")</f>
        <v/>
      </c>
      <c r="N876" s="82">
        <f>IF(raw[[#This Row],[Date]]="",0,1)</f>
        <v>0</v>
      </c>
    </row>
    <row r="877" spans="1:14" x14ac:dyDescent="0.3">
      <c r="A877" s="18"/>
      <c r="B877" s="19"/>
      <c r="C877" s="19"/>
      <c r="D877" s="19"/>
      <c r="E877" s="19"/>
      <c r="F877" s="20"/>
      <c r="G877" s="20"/>
      <c r="H877" s="27" t="str">
        <f>IFERROR(IF(OR(raw[[#This Row],[Ending Time]]="",raw[[#This Row],[Starting Time]]=""),"",IF((raw[[#This Row],[Ending Time]]-raw[[#This Row],[Starting Time]])*24&lt;0,24+(((raw[[#This Row],[Ending Time]]-raw[[#This Row],[Starting Time]])*24)),(raw[[#This Row],[Ending Time]]-raw[[#This Row],[Starting Time]])*24)),"")</f>
        <v/>
      </c>
      <c r="I877" s="25" t="str">
        <f>IFERROR(IF(raw[[#This Row],[Date]]="","",TEXT(raw[[#This Row],[Date]],"dddd")),"")</f>
        <v/>
      </c>
      <c r="J877" s="27" t="str">
        <f>IFERROR(IF(raw[[#This Row],[Day]]="","",IF(OR(raw[[#This Row],[Day]]='Workload Calendar'!$E$4,raw[[#This Row],[Day]]='Workload Calendar'!$F$4),'Workload Calendar'!$H$4,'Workload Calendar'!$G$4)),"")</f>
        <v/>
      </c>
      <c r="K877" s="27" t="str">
        <f>IFERROR(IF(raw[[#This Row],[Required hrs]]="","",raw[[#This Row],[Total day hrs]]-SUMIF(raw[Date],raw[[#This Row],[Date]],raw[Required hrs])),"")</f>
        <v/>
      </c>
      <c r="L877" s="26" t="str">
        <f>IFERROR(IF(raw[[#This Row],[Date]]="","","W"&amp;WEEKNUM(raw[[#This Row],[Date]],1)),"")</f>
        <v/>
      </c>
      <c r="M877" s="29" t="str">
        <f>IFERROR(IF(raw[[#This Row],[Date]]="","",VLOOKUP(MONTH(raw[[#This Row],[Date]]),Sheet1!B:C,2,0)),"")</f>
        <v/>
      </c>
      <c r="N877" s="82">
        <f>IF(raw[[#This Row],[Date]]="",0,1)</f>
        <v>0</v>
      </c>
    </row>
    <row r="878" spans="1:14" x14ac:dyDescent="0.3">
      <c r="A878" s="18"/>
      <c r="B878" s="19"/>
      <c r="C878" s="19"/>
      <c r="D878" s="19"/>
      <c r="E878" s="19"/>
      <c r="F878" s="20"/>
      <c r="G878" s="20"/>
      <c r="H878" s="27" t="str">
        <f>IFERROR(IF(OR(raw[[#This Row],[Ending Time]]="",raw[[#This Row],[Starting Time]]=""),"",IF((raw[[#This Row],[Ending Time]]-raw[[#This Row],[Starting Time]])*24&lt;0,24+(((raw[[#This Row],[Ending Time]]-raw[[#This Row],[Starting Time]])*24)),(raw[[#This Row],[Ending Time]]-raw[[#This Row],[Starting Time]])*24)),"")</f>
        <v/>
      </c>
      <c r="I878" s="25" t="str">
        <f>IFERROR(IF(raw[[#This Row],[Date]]="","",TEXT(raw[[#This Row],[Date]],"dddd")),"")</f>
        <v/>
      </c>
      <c r="J878" s="27" t="str">
        <f>IFERROR(IF(raw[[#This Row],[Day]]="","",IF(OR(raw[[#This Row],[Day]]='Workload Calendar'!$E$4,raw[[#This Row],[Day]]='Workload Calendar'!$F$4),'Workload Calendar'!$H$4,'Workload Calendar'!$G$4)),"")</f>
        <v/>
      </c>
      <c r="K878" s="27" t="str">
        <f>IFERROR(IF(raw[[#This Row],[Required hrs]]="","",raw[[#This Row],[Total day hrs]]-SUMIF(raw[Date],raw[[#This Row],[Date]],raw[Required hrs])),"")</f>
        <v/>
      </c>
      <c r="L878" s="26" t="str">
        <f>IFERROR(IF(raw[[#This Row],[Date]]="","","W"&amp;WEEKNUM(raw[[#This Row],[Date]],1)),"")</f>
        <v/>
      </c>
      <c r="M878" s="29" t="str">
        <f>IFERROR(IF(raw[[#This Row],[Date]]="","",VLOOKUP(MONTH(raw[[#This Row],[Date]]),Sheet1!B:C,2,0)),"")</f>
        <v/>
      </c>
      <c r="N878" s="82">
        <f>IF(raw[[#This Row],[Date]]="",0,1)</f>
        <v>0</v>
      </c>
    </row>
    <row r="879" spans="1:14" x14ac:dyDescent="0.3">
      <c r="A879" s="18"/>
      <c r="B879" s="19"/>
      <c r="C879" s="19"/>
      <c r="D879" s="19"/>
      <c r="E879" s="19"/>
      <c r="F879" s="20"/>
      <c r="G879" s="20"/>
      <c r="H879" s="27" t="str">
        <f>IFERROR(IF(OR(raw[[#This Row],[Ending Time]]="",raw[[#This Row],[Starting Time]]=""),"",IF((raw[[#This Row],[Ending Time]]-raw[[#This Row],[Starting Time]])*24&lt;0,24+(((raw[[#This Row],[Ending Time]]-raw[[#This Row],[Starting Time]])*24)),(raw[[#This Row],[Ending Time]]-raw[[#This Row],[Starting Time]])*24)),"")</f>
        <v/>
      </c>
      <c r="I879" s="25" t="str">
        <f>IFERROR(IF(raw[[#This Row],[Date]]="","",TEXT(raw[[#This Row],[Date]],"dddd")),"")</f>
        <v/>
      </c>
      <c r="J879" s="27" t="str">
        <f>IFERROR(IF(raw[[#This Row],[Day]]="","",IF(OR(raw[[#This Row],[Day]]='Workload Calendar'!$E$4,raw[[#This Row],[Day]]='Workload Calendar'!$F$4),'Workload Calendar'!$H$4,'Workload Calendar'!$G$4)),"")</f>
        <v/>
      </c>
      <c r="K879" s="27" t="str">
        <f>IFERROR(IF(raw[[#This Row],[Required hrs]]="","",raw[[#This Row],[Total day hrs]]-SUMIF(raw[Date],raw[[#This Row],[Date]],raw[Required hrs])),"")</f>
        <v/>
      </c>
      <c r="L879" s="26" t="str">
        <f>IFERROR(IF(raw[[#This Row],[Date]]="","","W"&amp;WEEKNUM(raw[[#This Row],[Date]],1)),"")</f>
        <v/>
      </c>
      <c r="M879" s="29" t="str">
        <f>IFERROR(IF(raw[[#This Row],[Date]]="","",VLOOKUP(MONTH(raw[[#This Row],[Date]]),Sheet1!B:C,2,0)),"")</f>
        <v/>
      </c>
      <c r="N879" s="82">
        <f>IF(raw[[#This Row],[Date]]="",0,1)</f>
        <v>0</v>
      </c>
    </row>
    <row r="880" spans="1:14" x14ac:dyDescent="0.3">
      <c r="A880" s="18"/>
      <c r="B880" s="19"/>
      <c r="C880" s="19"/>
      <c r="D880" s="19"/>
      <c r="E880" s="19"/>
      <c r="F880" s="20"/>
      <c r="G880" s="20"/>
      <c r="H880" s="27" t="str">
        <f>IFERROR(IF(OR(raw[[#This Row],[Ending Time]]="",raw[[#This Row],[Starting Time]]=""),"",IF((raw[[#This Row],[Ending Time]]-raw[[#This Row],[Starting Time]])*24&lt;0,24+(((raw[[#This Row],[Ending Time]]-raw[[#This Row],[Starting Time]])*24)),(raw[[#This Row],[Ending Time]]-raw[[#This Row],[Starting Time]])*24)),"")</f>
        <v/>
      </c>
      <c r="I880" s="25" t="str">
        <f>IFERROR(IF(raw[[#This Row],[Date]]="","",TEXT(raw[[#This Row],[Date]],"dddd")),"")</f>
        <v/>
      </c>
      <c r="J880" s="27" t="str">
        <f>IFERROR(IF(raw[[#This Row],[Day]]="","",IF(OR(raw[[#This Row],[Day]]='Workload Calendar'!$E$4,raw[[#This Row],[Day]]='Workload Calendar'!$F$4),'Workload Calendar'!$H$4,'Workload Calendar'!$G$4)),"")</f>
        <v/>
      </c>
      <c r="K880" s="27" t="str">
        <f>IFERROR(IF(raw[[#This Row],[Required hrs]]="","",raw[[#This Row],[Total day hrs]]-SUMIF(raw[Date],raw[[#This Row],[Date]],raw[Required hrs])),"")</f>
        <v/>
      </c>
      <c r="L880" s="26" t="str">
        <f>IFERROR(IF(raw[[#This Row],[Date]]="","","W"&amp;WEEKNUM(raw[[#This Row],[Date]],1)),"")</f>
        <v/>
      </c>
      <c r="M880" s="29" t="str">
        <f>IFERROR(IF(raw[[#This Row],[Date]]="","",VLOOKUP(MONTH(raw[[#This Row],[Date]]),Sheet1!B:C,2,0)),"")</f>
        <v/>
      </c>
      <c r="N880" s="82">
        <f>IF(raw[[#This Row],[Date]]="",0,1)</f>
        <v>0</v>
      </c>
    </row>
    <row r="881" spans="1:14" x14ac:dyDescent="0.3">
      <c r="A881" s="18"/>
      <c r="B881" s="19"/>
      <c r="C881" s="19"/>
      <c r="D881" s="19"/>
      <c r="E881" s="19"/>
      <c r="F881" s="20"/>
      <c r="G881" s="20"/>
      <c r="H881" s="27" t="str">
        <f>IFERROR(IF(OR(raw[[#This Row],[Ending Time]]="",raw[[#This Row],[Starting Time]]=""),"",IF((raw[[#This Row],[Ending Time]]-raw[[#This Row],[Starting Time]])*24&lt;0,24+(((raw[[#This Row],[Ending Time]]-raw[[#This Row],[Starting Time]])*24)),(raw[[#This Row],[Ending Time]]-raw[[#This Row],[Starting Time]])*24)),"")</f>
        <v/>
      </c>
      <c r="I881" s="25" t="str">
        <f>IFERROR(IF(raw[[#This Row],[Date]]="","",TEXT(raw[[#This Row],[Date]],"dddd")),"")</f>
        <v/>
      </c>
      <c r="J881" s="27" t="str">
        <f>IFERROR(IF(raw[[#This Row],[Day]]="","",IF(OR(raw[[#This Row],[Day]]='Workload Calendar'!$E$4,raw[[#This Row],[Day]]='Workload Calendar'!$F$4),'Workload Calendar'!$H$4,'Workload Calendar'!$G$4)),"")</f>
        <v/>
      </c>
      <c r="K881" s="27" t="str">
        <f>IFERROR(IF(raw[[#This Row],[Required hrs]]="","",raw[[#This Row],[Total day hrs]]-SUMIF(raw[Date],raw[[#This Row],[Date]],raw[Required hrs])),"")</f>
        <v/>
      </c>
      <c r="L881" s="26" t="str">
        <f>IFERROR(IF(raw[[#This Row],[Date]]="","","W"&amp;WEEKNUM(raw[[#This Row],[Date]],1)),"")</f>
        <v/>
      </c>
      <c r="M881" s="29" t="str">
        <f>IFERROR(IF(raw[[#This Row],[Date]]="","",VLOOKUP(MONTH(raw[[#This Row],[Date]]),Sheet1!B:C,2,0)),"")</f>
        <v/>
      </c>
      <c r="N881" s="82">
        <f>IF(raw[[#This Row],[Date]]="",0,1)</f>
        <v>0</v>
      </c>
    </row>
    <row r="882" spans="1:14" x14ac:dyDescent="0.3">
      <c r="A882" s="18"/>
      <c r="B882" s="19"/>
      <c r="C882" s="19"/>
      <c r="D882" s="19"/>
      <c r="E882" s="19"/>
      <c r="F882" s="20"/>
      <c r="G882" s="20"/>
      <c r="H882" s="27" t="str">
        <f>IFERROR(IF(OR(raw[[#This Row],[Ending Time]]="",raw[[#This Row],[Starting Time]]=""),"",IF((raw[[#This Row],[Ending Time]]-raw[[#This Row],[Starting Time]])*24&lt;0,24+(((raw[[#This Row],[Ending Time]]-raw[[#This Row],[Starting Time]])*24)),(raw[[#This Row],[Ending Time]]-raw[[#This Row],[Starting Time]])*24)),"")</f>
        <v/>
      </c>
      <c r="I882" s="25" t="str">
        <f>IFERROR(IF(raw[[#This Row],[Date]]="","",TEXT(raw[[#This Row],[Date]],"dddd")),"")</f>
        <v/>
      </c>
      <c r="J882" s="27" t="str">
        <f>IFERROR(IF(raw[[#This Row],[Day]]="","",IF(OR(raw[[#This Row],[Day]]='Workload Calendar'!$E$4,raw[[#This Row],[Day]]='Workload Calendar'!$F$4),'Workload Calendar'!$H$4,'Workload Calendar'!$G$4)),"")</f>
        <v/>
      </c>
      <c r="K882" s="27" t="str">
        <f>IFERROR(IF(raw[[#This Row],[Required hrs]]="","",raw[[#This Row],[Total day hrs]]-SUMIF(raw[Date],raw[[#This Row],[Date]],raw[Required hrs])),"")</f>
        <v/>
      </c>
      <c r="L882" s="26" t="str">
        <f>IFERROR(IF(raw[[#This Row],[Date]]="","","W"&amp;WEEKNUM(raw[[#This Row],[Date]],1)),"")</f>
        <v/>
      </c>
      <c r="M882" s="29" t="str">
        <f>IFERROR(IF(raw[[#This Row],[Date]]="","",VLOOKUP(MONTH(raw[[#This Row],[Date]]),Sheet1!B:C,2,0)),"")</f>
        <v/>
      </c>
      <c r="N882" s="82">
        <f>IF(raw[[#This Row],[Date]]="",0,1)</f>
        <v>0</v>
      </c>
    </row>
    <row r="883" spans="1:14" x14ac:dyDescent="0.3">
      <c r="A883" s="18"/>
      <c r="B883" s="19"/>
      <c r="C883" s="19"/>
      <c r="D883" s="19"/>
      <c r="E883" s="19"/>
      <c r="F883" s="20"/>
      <c r="G883" s="20"/>
      <c r="H883" s="27" t="str">
        <f>IFERROR(IF(OR(raw[[#This Row],[Ending Time]]="",raw[[#This Row],[Starting Time]]=""),"",IF((raw[[#This Row],[Ending Time]]-raw[[#This Row],[Starting Time]])*24&lt;0,24+(((raw[[#This Row],[Ending Time]]-raw[[#This Row],[Starting Time]])*24)),(raw[[#This Row],[Ending Time]]-raw[[#This Row],[Starting Time]])*24)),"")</f>
        <v/>
      </c>
      <c r="I883" s="25" t="str">
        <f>IFERROR(IF(raw[[#This Row],[Date]]="","",TEXT(raw[[#This Row],[Date]],"dddd")),"")</f>
        <v/>
      </c>
      <c r="J883" s="27" t="str">
        <f>IFERROR(IF(raw[[#This Row],[Day]]="","",IF(OR(raw[[#This Row],[Day]]='Workload Calendar'!$E$4,raw[[#This Row],[Day]]='Workload Calendar'!$F$4),'Workload Calendar'!$H$4,'Workload Calendar'!$G$4)),"")</f>
        <v/>
      </c>
      <c r="K883" s="27" t="str">
        <f>IFERROR(IF(raw[[#This Row],[Required hrs]]="","",raw[[#This Row],[Total day hrs]]-SUMIF(raw[Date],raw[[#This Row],[Date]],raw[Required hrs])),"")</f>
        <v/>
      </c>
      <c r="L883" s="26" t="str">
        <f>IFERROR(IF(raw[[#This Row],[Date]]="","","W"&amp;WEEKNUM(raw[[#This Row],[Date]],1)),"")</f>
        <v/>
      </c>
      <c r="M883" s="29" t="str">
        <f>IFERROR(IF(raw[[#This Row],[Date]]="","",VLOOKUP(MONTH(raw[[#This Row],[Date]]),Sheet1!B:C,2,0)),"")</f>
        <v/>
      </c>
      <c r="N883" s="82">
        <f>IF(raw[[#This Row],[Date]]="",0,1)</f>
        <v>0</v>
      </c>
    </row>
    <row r="884" spans="1:14" x14ac:dyDescent="0.3">
      <c r="A884" s="18"/>
      <c r="B884" s="19"/>
      <c r="C884" s="19"/>
      <c r="D884" s="19"/>
      <c r="E884" s="19"/>
      <c r="F884" s="20"/>
      <c r="G884" s="20"/>
      <c r="H884" s="27" t="str">
        <f>IFERROR(IF(OR(raw[[#This Row],[Ending Time]]="",raw[[#This Row],[Starting Time]]=""),"",IF((raw[[#This Row],[Ending Time]]-raw[[#This Row],[Starting Time]])*24&lt;0,24+(((raw[[#This Row],[Ending Time]]-raw[[#This Row],[Starting Time]])*24)),(raw[[#This Row],[Ending Time]]-raw[[#This Row],[Starting Time]])*24)),"")</f>
        <v/>
      </c>
      <c r="I884" s="25" t="str">
        <f>IFERROR(IF(raw[[#This Row],[Date]]="","",TEXT(raw[[#This Row],[Date]],"dddd")),"")</f>
        <v/>
      </c>
      <c r="J884" s="27" t="str">
        <f>IFERROR(IF(raw[[#This Row],[Day]]="","",IF(OR(raw[[#This Row],[Day]]='Workload Calendar'!$E$4,raw[[#This Row],[Day]]='Workload Calendar'!$F$4),'Workload Calendar'!$H$4,'Workload Calendar'!$G$4)),"")</f>
        <v/>
      </c>
      <c r="K884" s="27" t="str">
        <f>IFERROR(IF(raw[[#This Row],[Required hrs]]="","",raw[[#This Row],[Total day hrs]]-SUMIF(raw[Date],raw[[#This Row],[Date]],raw[Required hrs])),"")</f>
        <v/>
      </c>
      <c r="L884" s="26" t="str">
        <f>IFERROR(IF(raw[[#This Row],[Date]]="","","W"&amp;WEEKNUM(raw[[#This Row],[Date]],1)),"")</f>
        <v/>
      </c>
      <c r="M884" s="29" t="str">
        <f>IFERROR(IF(raw[[#This Row],[Date]]="","",VLOOKUP(MONTH(raw[[#This Row],[Date]]),Sheet1!B:C,2,0)),"")</f>
        <v/>
      </c>
      <c r="N884" s="82">
        <f>IF(raw[[#This Row],[Date]]="",0,1)</f>
        <v>0</v>
      </c>
    </row>
    <row r="885" spans="1:14" x14ac:dyDescent="0.3">
      <c r="A885" s="18"/>
      <c r="B885" s="19"/>
      <c r="C885" s="19"/>
      <c r="D885" s="19"/>
      <c r="E885" s="19"/>
      <c r="F885" s="20"/>
      <c r="G885" s="20"/>
      <c r="H885" s="27" t="str">
        <f>IFERROR(IF(OR(raw[[#This Row],[Ending Time]]="",raw[[#This Row],[Starting Time]]=""),"",IF((raw[[#This Row],[Ending Time]]-raw[[#This Row],[Starting Time]])*24&lt;0,24+(((raw[[#This Row],[Ending Time]]-raw[[#This Row],[Starting Time]])*24)),(raw[[#This Row],[Ending Time]]-raw[[#This Row],[Starting Time]])*24)),"")</f>
        <v/>
      </c>
      <c r="I885" s="25" t="str">
        <f>IFERROR(IF(raw[[#This Row],[Date]]="","",TEXT(raw[[#This Row],[Date]],"dddd")),"")</f>
        <v/>
      </c>
      <c r="J885" s="27" t="str">
        <f>IFERROR(IF(raw[[#This Row],[Day]]="","",IF(OR(raw[[#This Row],[Day]]='Workload Calendar'!$E$4,raw[[#This Row],[Day]]='Workload Calendar'!$F$4),'Workload Calendar'!$H$4,'Workload Calendar'!$G$4)),"")</f>
        <v/>
      </c>
      <c r="K885" s="27" t="str">
        <f>IFERROR(IF(raw[[#This Row],[Required hrs]]="","",raw[[#This Row],[Total day hrs]]-SUMIF(raw[Date],raw[[#This Row],[Date]],raw[Required hrs])),"")</f>
        <v/>
      </c>
      <c r="L885" s="26" t="str">
        <f>IFERROR(IF(raw[[#This Row],[Date]]="","","W"&amp;WEEKNUM(raw[[#This Row],[Date]],1)),"")</f>
        <v/>
      </c>
      <c r="M885" s="29" t="str">
        <f>IFERROR(IF(raw[[#This Row],[Date]]="","",VLOOKUP(MONTH(raw[[#This Row],[Date]]),Sheet1!B:C,2,0)),"")</f>
        <v/>
      </c>
      <c r="N885" s="82">
        <f>IF(raw[[#This Row],[Date]]="",0,1)</f>
        <v>0</v>
      </c>
    </row>
    <row r="886" spans="1:14" x14ac:dyDescent="0.3">
      <c r="A886" s="18"/>
      <c r="B886" s="19"/>
      <c r="C886" s="19"/>
      <c r="D886" s="19"/>
      <c r="E886" s="19"/>
      <c r="F886" s="20"/>
      <c r="G886" s="20"/>
      <c r="H886" s="27" t="str">
        <f>IFERROR(IF(OR(raw[[#This Row],[Ending Time]]="",raw[[#This Row],[Starting Time]]=""),"",IF((raw[[#This Row],[Ending Time]]-raw[[#This Row],[Starting Time]])*24&lt;0,24+(((raw[[#This Row],[Ending Time]]-raw[[#This Row],[Starting Time]])*24)),(raw[[#This Row],[Ending Time]]-raw[[#This Row],[Starting Time]])*24)),"")</f>
        <v/>
      </c>
      <c r="I886" s="25" t="str">
        <f>IFERROR(IF(raw[[#This Row],[Date]]="","",TEXT(raw[[#This Row],[Date]],"dddd")),"")</f>
        <v/>
      </c>
      <c r="J886" s="27" t="str">
        <f>IFERROR(IF(raw[[#This Row],[Day]]="","",IF(OR(raw[[#This Row],[Day]]='Workload Calendar'!$E$4,raw[[#This Row],[Day]]='Workload Calendar'!$F$4),'Workload Calendar'!$H$4,'Workload Calendar'!$G$4)),"")</f>
        <v/>
      </c>
      <c r="K886" s="27" t="str">
        <f>IFERROR(IF(raw[[#This Row],[Required hrs]]="","",raw[[#This Row],[Total day hrs]]-SUMIF(raw[Date],raw[[#This Row],[Date]],raw[Required hrs])),"")</f>
        <v/>
      </c>
      <c r="L886" s="26" t="str">
        <f>IFERROR(IF(raw[[#This Row],[Date]]="","","W"&amp;WEEKNUM(raw[[#This Row],[Date]],1)),"")</f>
        <v/>
      </c>
      <c r="M886" s="29" t="str">
        <f>IFERROR(IF(raw[[#This Row],[Date]]="","",VLOOKUP(MONTH(raw[[#This Row],[Date]]),Sheet1!B:C,2,0)),"")</f>
        <v/>
      </c>
      <c r="N886" s="82">
        <f>IF(raw[[#This Row],[Date]]="",0,1)</f>
        <v>0</v>
      </c>
    </row>
    <row r="887" spans="1:14" x14ac:dyDescent="0.3">
      <c r="A887" s="18"/>
      <c r="B887" s="19"/>
      <c r="C887" s="19"/>
      <c r="D887" s="19"/>
      <c r="E887" s="19"/>
      <c r="F887" s="20"/>
      <c r="G887" s="20"/>
      <c r="H887" s="27" t="str">
        <f>IFERROR(IF(OR(raw[[#This Row],[Ending Time]]="",raw[[#This Row],[Starting Time]]=""),"",IF((raw[[#This Row],[Ending Time]]-raw[[#This Row],[Starting Time]])*24&lt;0,24+(((raw[[#This Row],[Ending Time]]-raw[[#This Row],[Starting Time]])*24)),(raw[[#This Row],[Ending Time]]-raw[[#This Row],[Starting Time]])*24)),"")</f>
        <v/>
      </c>
      <c r="I887" s="25" t="str">
        <f>IFERROR(IF(raw[[#This Row],[Date]]="","",TEXT(raw[[#This Row],[Date]],"dddd")),"")</f>
        <v/>
      </c>
      <c r="J887" s="27" t="str">
        <f>IFERROR(IF(raw[[#This Row],[Day]]="","",IF(OR(raw[[#This Row],[Day]]='Workload Calendar'!$E$4,raw[[#This Row],[Day]]='Workload Calendar'!$F$4),'Workload Calendar'!$H$4,'Workload Calendar'!$G$4)),"")</f>
        <v/>
      </c>
      <c r="K887" s="27" t="str">
        <f>IFERROR(IF(raw[[#This Row],[Required hrs]]="","",raw[[#This Row],[Total day hrs]]-SUMIF(raw[Date],raw[[#This Row],[Date]],raw[Required hrs])),"")</f>
        <v/>
      </c>
      <c r="L887" s="26" t="str">
        <f>IFERROR(IF(raw[[#This Row],[Date]]="","","W"&amp;WEEKNUM(raw[[#This Row],[Date]],1)),"")</f>
        <v/>
      </c>
      <c r="M887" s="29" t="str">
        <f>IFERROR(IF(raw[[#This Row],[Date]]="","",VLOOKUP(MONTH(raw[[#This Row],[Date]]),Sheet1!B:C,2,0)),"")</f>
        <v/>
      </c>
      <c r="N887" s="82">
        <f>IF(raw[[#This Row],[Date]]="",0,1)</f>
        <v>0</v>
      </c>
    </row>
    <row r="888" spans="1:14" x14ac:dyDescent="0.3">
      <c r="A888" s="18"/>
      <c r="B888" s="19"/>
      <c r="C888" s="19"/>
      <c r="D888" s="19"/>
      <c r="E888" s="19"/>
      <c r="F888" s="20"/>
      <c r="G888" s="20"/>
      <c r="H888" s="27" t="str">
        <f>IFERROR(IF(OR(raw[[#This Row],[Ending Time]]="",raw[[#This Row],[Starting Time]]=""),"",IF((raw[[#This Row],[Ending Time]]-raw[[#This Row],[Starting Time]])*24&lt;0,24+(((raw[[#This Row],[Ending Time]]-raw[[#This Row],[Starting Time]])*24)),(raw[[#This Row],[Ending Time]]-raw[[#This Row],[Starting Time]])*24)),"")</f>
        <v/>
      </c>
      <c r="I888" s="25" t="str">
        <f>IFERROR(IF(raw[[#This Row],[Date]]="","",TEXT(raw[[#This Row],[Date]],"dddd")),"")</f>
        <v/>
      </c>
      <c r="J888" s="27" t="str">
        <f>IFERROR(IF(raw[[#This Row],[Day]]="","",IF(OR(raw[[#This Row],[Day]]='Workload Calendar'!$E$4,raw[[#This Row],[Day]]='Workload Calendar'!$F$4),'Workload Calendar'!$H$4,'Workload Calendar'!$G$4)),"")</f>
        <v/>
      </c>
      <c r="K888" s="27" t="str">
        <f>IFERROR(IF(raw[[#This Row],[Required hrs]]="","",raw[[#This Row],[Total day hrs]]-SUMIF(raw[Date],raw[[#This Row],[Date]],raw[Required hrs])),"")</f>
        <v/>
      </c>
      <c r="L888" s="26" t="str">
        <f>IFERROR(IF(raw[[#This Row],[Date]]="","","W"&amp;WEEKNUM(raw[[#This Row],[Date]],1)),"")</f>
        <v/>
      </c>
      <c r="M888" s="29" t="str">
        <f>IFERROR(IF(raw[[#This Row],[Date]]="","",VLOOKUP(MONTH(raw[[#This Row],[Date]]),Sheet1!B:C,2,0)),"")</f>
        <v/>
      </c>
      <c r="N888" s="82">
        <f>IF(raw[[#This Row],[Date]]="",0,1)</f>
        <v>0</v>
      </c>
    </row>
    <row r="889" spans="1:14" x14ac:dyDescent="0.3">
      <c r="A889" s="18"/>
      <c r="B889" s="19"/>
      <c r="C889" s="19"/>
      <c r="D889" s="19"/>
      <c r="E889" s="19"/>
      <c r="F889" s="20"/>
      <c r="G889" s="20"/>
      <c r="H889" s="27" t="str">
        <f>IFERROR(IF(OR(raw[[#This Row],[Ending Time]]="",raw[[#This Row],[Starting Time]]=""),"",IF((raw[[#This Row],[Ending Time]]-raw[[#This Row],[Starting Time]])*24&lt;0,24+(((raw[[#This Row],[Ending Time]]-raw[[#This Row],[Starting Time]])*24)),(raw[[#This Row],[Ending Time]]-raw[[#This Row],[Starting Time]])*24)),"")</f>
        <v/>
      </c>
      <c r="I889" s="25" t="str">
        <f>IFERROR(IF(raw[[#This Row],[Date]]="","",TEXT(raw[[#This Row],[Date]],"dddd")),"")</f>
        <v/>
      </c>
      <c r="J889" s="27" t="str">
        <f>IFERROR(IF(raw[[#This Row],[Day]]="","",IF(OR(raw[[#This Row],[Day]]='Workload Calendar'!$E$4,raw[[#This Row],[Day]]='Workload Calendar'!$F$4),'Workload Calendar'!$H$4,'Workload Calendar'!$G$4)),"")</f>
        <v/>
      </c>
      <c r="K889" s="27" t="str">
        <f>IFERROR(IF(raw[[#This Row],[Required hrs]]="","",raw[[#This Row],[Total day hrs]]-SUMIF(raw[Date],raw[[#This Row],[Date]],raw[Required hrs])),"")</f>
        <v/>
      </c>
      <c r="L889" s="26" t="str">
        <f>IFERROR(IF(raw[[#This Row],[Date]]="","","W"&amp;WEEKNUM(raw[[#This Row],[Date]],1)),"")</f>
        <v/>
      </c>
      <c r="M889" s="29" t="str">
        <f>IFERROR(IF(raw[[#This Row],[Date]]="","",VLOOKUP(MONTH(raw[[#This Row],[Date]]),Sheet1!B:C,2,0)),"")</f>
        <v/>
      </c>
      <c r="N889" s="82">
        <f>IF(raw[[#This Row],[Date]]="",0,1)</f>
        <v>0</v>
      </c>
    </row>
    <row r="890" spans="1:14" x14ac:dyDescent="0.3">
      <c r="A890" s="18"/>
      <c r="B890" s="19"/>
      <c r="C890" s="19"/>
      <c r="D890" s="19"/>
      <c r="E890" s="19"/>
      <c r="F890" s="20"/>
      <c r="G890" s="20"/>
      <c r="H890" s="27" t="str">
        <f>IFERROR(IF(OR(raw[[#This Row],[Ending Time]]="",raw[[#This Row],[Starting Time]]=""),"",IF((raw[[#This Row],[Ending Time]]-raw[[#This Row],[Starting Time]])*24&lt;0,24+(((raw[[#This Row],[Ending Time]]-raw[[#This Row],[Starting Time]])*24)),(raw[[#This Row],[Ending Time]]-raw[[#This Row],[Starting Time]])*24)),"")</f>
        <v/>
      </c>
      <c r="I890" s="25" t="str">
        <f>IFERROR(IF(raw[[#This Row],[Date]]="","",TEXT(raw[[#This Row],[Date]],"dddd")),"")</f>
        <v/>
      </c>
      <c r="J890" s="27" t="str">
        <f>IFERROR(IF(raw[[#This Row],[Day]]="","",IF(OR(raw[[#This Row],[Day]]='Workload Calendar'!$E$4,raw[[#This Row],[Day]]='Workload Calendar'!$F$4),'Workload Calendar'!$H$4,'Workload Calendar'!$G$4)),"")</f>
        <v/>
      </c>
      <c r="K890" s="27" t="str">
        <f>IFERROR(IF(raw[[#This Row],[Required hrs]]="","",raw[[#This Row],[Total day hrs]]-SUMIF(raw[Date],raw[[#This Row],[Date]],raw[Required hrs])),"")</f>
        <v/>
      </c>
      <c r="L890" s="26" t="str">
        <f>IFERROR(IF(raw[[#This Row],[Date]]="","","W"&amp;WEEKNUM(raw[[#This Row],[Date]],1)),"")</f>
        <v/>
      </c>
      <c r="M890" s="29" t="str">
        <f>IFERROR(IF(raw[[#This Row],[Date]]="","",VLOOKUP(MONTH(raw[[#This Row],[Date]]),Sheet1!B:C,2,0)),"")</f>
        <v/>
      </c>
      <c r="N890" s="82">
        <f>IF(raw[[#This Row],[Date]]="",0,1)</f>
        <v>0</v>
      </c>
    </row>
    <row r="891" spans="1:14" x14ac:dyDescent="0.3">
      <c r="A891" s="18"/>
      <c r="B891" s="19"/>
      <c r="C891" s="19"/>
      <c r="D891" s="19"/>
      <c r="E891" s="19"/>
      <c r="F891" s="20"/>
      <c r="G891" s="20"/>
      <c r="H891" s="27" t="str">
        <f>IFERROR(IF(OR(raw[[#This Row],[Ending Time]]="",raw[[#This Row],[Starting Time]]=""),"",IF((raw[[#This Row],[Ending Time]]-raw[[#This Row],[Starting Time]])*24&lt;0,24+(((raw[[#This Row],[Ending Time]]-raw[[#This Row],[Starting Time]])*24)),(raw[[#This Row],[Ending Time]]-raw[[#This Row],[Starting Time]])*24)),"")</f>
        <v/>
      </c>
      <c r="I891" s="25" t="str">
        <f>IFERROR(IF(raw[[#This Row],[Date]]="","",TEXT(raw[[#This Row],[Date]],"dddd")),"")</f>
        <v/>
      </c>
      <c r="J891" s="27" t="str">
        <f>IFERROR(IF(raw[[#This Row],[Day]]="","",IF(OR(raw[[#This Row],[Day]]='Workload Calendar'!$E$4,raw[[#This Row],[Day]]='Workload Calendar'!$F$4),'Workload Calendar'!$H$4,'Workload Calendar'!$G$4)),"")</f>
        <v/>
      </c>
      <c r="K891" s="27" t="str">
        <f>IFERROR(IF(raw[[#This Row],[Required hrs]]="","",raw[[#This Row],[Total day hrs]]-SUMIF(raw[Date],raw[[#This Row],[Date]],raw[Required hrs])),"")</f>
        <v/>
      </c>
      <c r="L891" s="26" t="str">
        <f>IFERROR(IF(raw[[#This Row],[Date]]="","","W"&amp;WEEKNUM(raw[[#This Row],[Date]],1)),"")</f>
        <v/>
      </c>
      <c r="M891" s="29" t="str">
        <f>IFERROR(IF(raw[[#This Row],[Date]]="","",VLOOKUP(MONTH(raw[[#This Row],[Date]]),Sheet1!B:C,2,0)),"")</f>
        <v/>
      </c>
      <c r="N891" s="82">
        <f>IF(raw[[#This Row],[Date]]="",0,1)</f>
        <v>0</v>
      </c>
    </row>
    <row r="892" spans="1:14" x14ac:dyDescent="0.3">
      <c r="A892" s="18"/>
      <c r="B892" s="19"/>
      <c r="C892" s="19"/>
      <c r="D892" s="19"/>
      <c r="E892" s="19"/>
      <c r="F892" s="20"/>
      <c r="G892" s="20"/>
      <c r="H892" s="27" t="str">
        <f>IFERROR(IF(OR(raw[[#This Row],[Ending Time]]="",raw[[#This Row],[Starting Time]]=""),"",IF((raw[[#This Row],[Ending Time]]-raw[[#This Row],[Starting Time]])*24&lt;0,24+(((raw[[#This Row],[Ending Time]]-raw[[#This Row],[Starting Time]])*24)),(raw[[#This Row],[Ending Time]]-raw[[#This Row],[Starting Time]])*24)),"")</f>
        <v/>
      </c>
      <c r="I892" s="25" t="str">
        <f>IFERROR(IF(raw[[#This Row],[Date]]="","",TEXT(raw[[#This Row],[Date]],"dddd")),"")</f>
        <v/>
      </c>
      <c r="J892" s="27" t="str">
        <f>IFERROR(IF(raw[[#This Row],[Day]]="","",IF(OR(raw[[#This Row],[Day]]='Workload Calendar'!$E$4,raw[[#This Row],[Day]]='Workload Calendar'!$F$4),'Workload Calendar'!$H$4,'Workload Calendar'!$G$4)),"")</f>
        <v/>
      </c>
      <c r="K892" s="27" t="str">
        <f>IFERROR(IF(raw[[#This Row],[Required hrs]]="","",raw[[#This Row],[Total day hrs]]-SUMIF(raw[Date],raw[[#This Row],[Date]],raw[Required hrs])),"")</f>
        <v/>
      </c>
      <c r="L892" s="26" t="str">
        <f>IFERROR(IF(raw[[#This Row],[Date]]="","","W"&amp;WEEKNUM(raw[[#This Row],[Date]],1)),"")</f>
        <v/>
      </c>
      <c r="M892" s="29" t="str">
        <f>IFERROR(IF(raw[[#This Row],[Date]]="","",VLOOKUP(MONTH(raw[[#This Row],[Date]]),Sheet1!B:C,2,0)),"")</f>
        <v/>
      </c>
      <c r="N892" s="82">
        <f>IF(raw[[#This Row],[Date]]="",0,1)</f>
        <v>0</v>
      </c>
    </row>
    <row r="893" spans="1:14" x14ac:dyDescent="0.3">
      <c r="A893" s="18"/>
      <c r="B893" s="19"/>
      <c r="C893" s="19"/>
      <c r="D893" s="19"/>
      <c r="E893" s="19"/>
      <c r="F893" s="20"/>
      <c r="G893" s="20"/>
      <c r="H893" s="27" t="str">
        <f>IFERROR(IF(OR(raw[[#This Row],[Ending Time]]="",raw[[#This Row],[Starting Time]]=""),"",IF((raw[[#This Row],[Ending Time]]-raw[[#This Row],[Starting Time]])*24&lt;0,24+(((raw[[#This Row],[Ending Time]]-raw[[#This Row],[Starting Time]])*24)),(raw[[#This Row],[Ending Time]]-raw[[#This Row],[Starting Time]])*24)),"")</f>
        <v/>
      </c>
      <c r="I893" s="25" t="str">
        <f>IFERROR(IF(raw[[#This Row],[Date]]="","",TEXT(raw[[#This Row],[Date]],"dddd")),"")</f>
        <v/>
      </c>
      <c r="J893" s="27" t="str">
        <f>IFERROR(IF(raw[[#This Row],[Day]]="","",IF(OR(raw[[#This Row],[Day]]='Workload Calendar'!$E$4,raw[[#This Row],[Day]]='Workload Calendar'!$F$4),'Workload Calendar'!$H$4,'Workload Calendar'!$G$4)),"")</f>
        <v/>
      </c>
      <c r="K893" s="27" t="str">
        <f>IFERROR(IF(raw[[#This Row],[Required hrs]]="","",raw[[#This Row],[Total day hrs]]-SUMIF(raw[Date],raw[[#This Row],[Date]],raw[Required hrs])),"")</f>
        <v/>
      </c>
      <c r="L893" s="26" t="str">
        <f>IFERROR(IF(raw[[#This Row],[Date]]="","","W"&amp;WEEKNUM(raw[[#This Row],[Date]],1)),"")</f>
        <v/>
      </c>
      <c r="M893" s="29" t="str">
        <f>IFERROR(IF(raw[[#This Row],[Date]]="","",VLOOKUP(MONTH(raw[[#This Row],[Date]]),Sheet1!B:C,2,0)),"")</f>
        <v/>
      </c>
      <c r="N893" s="82">
        <f>IF(raw[[#This Row],[Date]]="",0,1)</f>
        <v>0</v>
      </c>
    </row>
    <row r="894" spans="1:14" x14ac:dyDescent="0.3">
      <c r="A894" s="18"/>
      <c r="B894" s="19"/>
      <c r="C894" s="19"/>
      <c r="D894" s="19"/>
      <c r="E894" s="19"/>
      <c r="F894" s="20"/>
      <c r="G894" s="20"/>
      <c r="H894" s="27" t="str">
        <f>IFERROR(IF(OR(raw[[#This Row],[Ending Time]]="",raw[[#This Row],[Starting Time]]=""),"",IF((raw[[#This Row],[Ending Time]]-raw[[#This Row],[Starting Time]])*24&lt;0,24+(((raw[[#This Row],[Ending Time]]-raw[[#This Row],[Starting Time]])*24)),(raw[[#This Row],[Ending Time]]-raw[[#This Row],[Starting Time]])*24)),"")</f>
        <v/>
      </c>
      <c r="I894" s="25" t="str">
        <f>IFERROR(IF(raw[[#This Row],[Date]]="","",TEXT(raw[[#This Row],[Date]],"dddd")),"")</f>
        <v/>
      </c>
      <c r="J894" s="27" t="str">
        <f>IFERROR(IF(raw[[#This Row],[Day]]="","",IF(OR(raw[[#This Row],[Day]]='Workload Calendar'!$E$4,raw[[#This Row],[Day]]='Workload Calendar'!$F$4),'Workload Calendar'!$H$4,'Workload Calendar'!$G$4)),"")</f>
        <v/>
      </c>
      <c r="K894" s="27" t="str">
        <f>IFERROR(IF(raw[[#This Row],[Required hrs]]="","",raw[[#This Row],[Total day hrs]]-SUMIF(raw[Date],raw[[#This Row],[Date]],raw[Required hrs])),"")</f>
        <v/>
      </c>
      <c r="L894" s="26" t="str">
        <f>IFERROR(IF(raw[[#This Row],[Date]]="","","W"&amp;WEEKNUM(raw[[#This Row],[Date]],1)),"")</f>
        <v/>
      </c>
      <c r="M894" s="29" t="str">
        <f>IFERROR(IF(raw[[#This Row],[Date]]="","",VLOOKUP(MONTH(raw[[#This Row],[Date]]),Sheet1!B:C,2,0)),"")</f>
        <v/>
      </c>
      <c r="N894" s="82">
        <f>IF(raw[[#This Row],[Date]]="",0,1)</f>
        <v>0</v>
      </c>
    </row>
    <row r="895" spans="1:14" x14ac:dyDescent="0.3">
      <c r="A895" s="18"/>
      <c r="B895" s="19"/>
      <c r="C895" s="19"/>
      <c r="D895" s="19"/>
      <c r="E895" s="19"/>
      <c r="F895" s="20"/>
      <c r="G895" s="20"/>
      <c r="H895" s="27" t="str">
        <f>IFERROR(IF(OR(raw[[#This Row],[Ending Time]]="",raw[[#This Row],[Starting Time]]=""),"",IF((raw[[#This Row],[Ending Time]]-raw[[#This Row],[Starting Time]])*24&lt;0,24+(((raw[[#This Row],[Ending Time]]-raw[[#This Row],[Starting Time]])*24)),(raw[[#This Row],[Ending Time]]-raw[[#This Row],[Starting Time]])*24)),"")</f>
        <v/>
      </c>
      <c r="I895" s="25" t="str">
        <f>IFERROR(IF(raw[[#This Row],[Date]]="","",TEXT(raw[[#This Row],[Date]],"dddd")),"")</f>
        <v/>
      </c>
      <c r="J895" s="27" t="str">
        <f>IFERROR(IF(raw[[#This Row],[Day]]="","",IF(OR(raw[[#This Row],[Day]]='Workload Calendar'!$E$4,raw[[#This Row],[Day]]='Workload Calendar'!$F$4),'Workload Calendar'!$H$4,'Workload Calendar'!$G$4)),"")</f>
        <v/>
      </c>
      <c r="K895" s="27" t="str">
        <f>IFERROR(IF(raw[[#This Row],[Required hrs]]="","",raw[[#This Row],[Total day hrs]]-SUMIF(raw[Date],raw[[#This Row],[Date]],raw[Required hrs])),"")</f>
        <v/>
      </c>
      <c r="L895" s="26" t="str">
        <f>IFERROR(IF(raw[[#This Row],[Date]]="","","W"&amp;WEEKNUM(raw[[#This Row],[Date]],1)),"")</f>
        <v/>
      </c>
      <c r="M895" s="29" t="str">
        <f>IFERROR(IF(raw[[#This Row],[Date]]="","",VLOOKUP(MONTH(raw[[#This Row],[Date]]),Sheet1!B:C,2,0)),"")</f>
        <v/>
      </c>
      <c r="N895" s="82">
        <f>IF(raw[[#This Row],[Date]]="",0,1)</f>
        <v>0</v>
      </c>
    </row>
    <row r="896" spans="1:14" x14ac:dyDescent="0.3">
      <c r="A896" s="18"/>
      <c r="B896" s="19"/>
      <c r="C896" s="19"/>
      <c r="D896" s="19"/>
      <c r="E896" s="19"/>
      <c r="F896" s="20"/>
      <c r="G896" s="20"/>
      <c r="H896" s="27" t="str">
        <f>IFERROR(IF(OR(raw[[#This Row],[Ending Time]]="",raw[[#This Row],[Starting Time]]=""),"",IF((raw[[#This Row],[Ending Time]]-raw[[#This Row],[Starting Time]])*24&lt;0,24+(((raw[[#This Row],[Ending Time]]-raw[[#This Row],[Starting Time]])*24)),(raw[[#This Row],[Ending Time]]-raw[[#This Row],[Starting Time]])*24)),"")</f>
        <v/>
      </c>
      <c r="I896" s="25" t="str">
        <f>IFERROR(IF(raw[[#This Row],[Date]]="","",TEXT(raw[[#This Row],[Date]],"dddd")),"")</f>
        <v/>
      </c>
      <c r="J896" s="27" t="str">
        <f>IFERROR(IF(raw[[#This Row],[Day]]="","",IF(OR(raw[[#This Row],[Day]]='Workload Calendar'!$E$4,raw[[#This Row],[Day]]='Workload Calendar'!$F$4),'Workload Calendar'!$H$4,'Workload Calendar'!$G$4)),"")</f>
        <v/>
      </c>
      <c r="K896" s="27" t="str">
        <f>IFERROR(IF(raw[[#This Row],[Required hrs]]="","",raw[[#This Row],[Total day hrs]]-SUMIF(raw[Date],raw[[#This Row],[Date]],raw[Required hrs])),"")</f>
        <v/>
      </c>
      <c r="L896" s="26" t="str">
        <f>IFERROR(IF(raw[[#This Row],[Date]]="","","W"&amp;WEEKNUM(raw[[#This Row],[Date]],1)),"")</f>
        <v/>
      </c>
      <c r="M896" s="29" t="str">
        <f>IFERROR(IF(raw[[#This Row],[Date]]="","",VLOOKUP(MONTH(raw[[#This Row],[Date]]),Sheet1!B:C,2,0)),"")</f>
        <v/>
      </c>
      <c r="N896" s="82">
        <f>IF(raw[[#This Row],[Date]]="",0,1)</f>
        <v>0</v>
      </c>
    </row>
    <row r="897" spans="1:14" x14ac:dyDescent="0.3">
      <c r="A897" s="18"/>
      <c r="B897" s="19"/>
      <c r="C897" s="19"/>
      <c r="D897" s="19"/>
      <c r="E897" s="19"/>
      <c r="F897" s="20"/>
      <c r="G897" s="20"/>
      <c r="H897" s="27" t="str">
        <f>IFERROR(IF(OR(raw[[#This Row],[Ending Time]]="",raw[[#This Row],[Starting Time]]=""),"",IF((raw[[#This Row],[Ending Time]]-raw[[#This Row],[Starting Time]])*24&lt;0,24+(((raw[[#This Row],[Ending Time]]-raw[[#This Row],[Starting Time]])*24)),(raw[[#This Row],[Ending Time]]-raw[[#This Row],[Starting Time]])*24)),"")</f>
        <v/>
      </c>
      <c r="I897" s="25" t="str">
        <f>IFERROR(IF(raw[[#This Row],[Date]]="","",TEXT(raw[[#This Row],[Date]],"dddd")),"")</f>
        <v/>
      </c>
      <c r="J897" s="27" t="str">
        <f>IFERROR(IF(raw[[#This Row],[Day]]="","",IF(OR(raw[[#This Row],[Day]]='Workload Calendar'!$E$4,raw[[#This Row],[Day]]='Workload Calendar'!$F$4),'Workload Calendar'!$H$4,'Workload Calendar'!$G$4)),"")</f>
        <v/>
      </c>
      <c r="K897" s="27" t="str">
        <f>IFERROR(IF(raw[[#This Row],[Required hrs]]="","",raw[[#This Row],[Total day hrs]]-SUMIF(raw[Date],raw[[#This Row],[Date]],raw[Required hrs])),"")</f>
        <v/>
      </c>
      <c r="L897" s="26" t="str">
        <f>IFERROR(IF(raw[[#This Row],[Date]]="","","W"&amp;WEEKNUM(raw[[#This Row],[Date]],1)),"")</f>
        <v/>
      </c>
      <c r="M897" s="29" t="str">
        <f>IFERROR(IF(raw[[#This Row],[Date]]="","",VLOOKUP(MONTH(raw[[#This Row],[Date]]),Sheet1!B:C,2,0)),"")</f>
        <v/>
      </c>
      <c r="N897" s="82">
        <f>IF(raw[[#This Row],[Date]]="",0,1)</f>
        <v>0</v>
      </c>
    </row>
    <row r="898" spans="1:14" x14ac:dyDescent="0.3">
      <c r="A898" s="18"/>
      <c r="B898" s="19"/>
      <c r="C898" s="19"/>
      <c r="D898" s="19"/>
      <c r="E898" s="19"/>
      <c r="F898" s="20"/>
      <c r="G898" s="20"/>
      <c r="H898" s="27" t="str">
        <f>IFERROR(IF(OR(raw[[#This Row],[Ending Time]]="",raw[[#This Row],[Starting Time]]=""),"",IF((raw[[#This Row],[Ending Time]]-raw[[#This Row],[Starting Time]])*24&lt;0,24+(((raw[[#This Row],[Ending Time]]-raw[[#This Row],[Starting Time]])*24)),(raw[[#This Row],[Ending Time]]-raw[[#This Row],[Starting Time]])*24)),"")</f>
        <v/>
      </c>
      <c r="I898" s="25" t="str">
        <f>IFERROR(IF(raw[[#This Row],[Date]]="","",TEXT(raw[[#This Row],[Date]],"dddd")),"")</f>
        <v/>
      </c>
      <c r="J898" s="27" t="str">
        <f>IFERROR(IF(raw[[#This Row],[Day]]="","",IF(OR(raw[[#This Row],[Day]]='Workload Calendar'!$E$4,raw[[#This Row],[Day]]='Workload Calendar'!$F$4),'Workload Calendar'!$H$4,'Workload Calendar'!$G$4)),"")</f>
        <v/>
      </c>
      <c r="K898" s="27" t="str">
        <f>IFERROR(IF(raw[[#This Row],[Required hrs]]="","",raw[[#This Row],[Total day hrs]]-SUMIF(raw[Date],raw[[#This Row],[Date]],raw[Required hrs])),"")</f>
        <v/>
      </c>
      <c r="L898" s="26" t="str">
        <f>IFERROR(IF(raw[[#This Row],[Date]]="","","W"&amp;WEEKNUM(raw[[#This Row],[Date]],1)),"")</f>
        <v/>
      </c>
      <c r="M898" s="29" t="str">
        <f>IFERROR(IF(raw[[#This Row],[Date]]="","",VLOOKUP(MONTH(raw[[#This Row],[Date]]),Sheet1!B:C,2,0)),"")</f>
        <v/>
      </c>
      <c r="N898" s="82">
        <f>IF(raw[[#This Row],[Date]]="",0,1)</f>
        <v>0</v>
      </c>
    </row>
    <row r="899" spans="1:14" x14ac:dyDescent="0.3">
      <c r="A899" s="18"/>
      <c r="B899" s="19"/>
      <c r="C899" s="19"/>
      <c r="D899" s="19"/>
      <c r="E899" s="19"/>
      <c r="F899" s="20"/>
      <c r="G899" s="20"/>
      <c r="H899" s="27" t="str">
        <f>IFERROR(IF(OR(raw[[#This Row],[Ending Time]]="",raw[[#This Row],[Starting Time]]=""),"",IF((raw[[#This Row],[Ending Time]]-raw[[#This Row],[Starting Time]])*24&lt;0,24+(((raw[[#This Row],[Ending Time]]-raw[[#This Row],[Starting Time]])*24)),(raw[[#This Row],[Ending Time]]-raw[[#This Row],[Starting Time]])*24)),"")</f>
        <v/>
      </c>
      <c r="I899" s="25" t="str">
        <f>IFERROR(IF(raw[[#This Row],[Date]]="","",TEXT(raw[[#This Row],[Date]],"dddd")),"")</f>
        <v/>
      </c>
      <c r="J899" s="27" t="str">
        <f>IFERROR(IF(raw[[#This Row],[Day]]="","",IF(OR(raw[[#This Row],[Day]]='Workload Calendar'!$E$4,raw[[#This Row],[Day]]='Workload Calendar'!$F$4),'Workload Calendar'!$H$4,'Workload Calendar'!$G$4)),"")</f>
        <v/>
      </c>
      <c r="K899" s="27" t="str">
        <f>IFERROR(IF(raw[[#This Row],[Required hrs]]="","",raw[[#This Row],[Total day hrs]]-SUMIF(raw[Date],raw[[#This Row],[Date]],raw[Required hrs])),"")</f>
        <v/>
      </c>
      <c r="L899" s="26" t="str">
        <f>IFERROR(IF(raw[[#This Row],[Date]]="","","W"&amp;WEEKNUM(raw[[#This Row],[Date]],1)),"")</f>
        <v/>
      </c>
      <c r="M899" s="29" t="str">
        <f>IFERROR(IF(raw[[#This Row],[Date]]="","",VLOOKUP(MONTH(raw[[#This Row],[Date]]),Sheet1!B:C,2,0)),"")</f>
        <v/>
      </c>
      <c r="N899" s="82">
        <f>IF(raw[[#This Row],[Date]]="",0,1)</f>
        <v>0</v>
      </c>
    </row>
    <row r="900" spans="1:14" x14ac:dyDescent="0.3">
      <c r="A900" s="18"/>
      <c r="B900" s="19"/>
      <c r="C900" s="19"/>
      <c r="D900" s="19"/>
      <c r="E900" s="19"/>
      <c r="F900" s="20"/>
      <c r="G900" s="20"/>
      <c r="H900" s="27" t="str">
        <f>IFERROR(IF(OR(raw[[#This Row],[Ending Time]]="",raw[[#This Row],[Starting Time]]=""),"",IF((raw[[#This Row],[Ending Time]]-raw[[#This Row],[Starting Time]])*24&lt;0,24+(((raw[[#This Row],[Ending Time]]-raw[[#This Row],[Starting Time]])*24)),(raw[[#This Row],[Ending Time]]-raw[[#This Row],[Starting Time]])*24)),"")</f>
        <v/>
      </c>
      <c r="I900" s="25" t="str">
        <f>IFERROR(IF(raw[[#This Row],[Date]]="","",TEXT(raw[[#This Row],[Date]],"dddd")),"")</f>
        <v/>
      </c>
      <c r="J900" s="27" t="str">
        <f>IFERROR(IF(raw[[#This Row],[Day]]="","",IF(OR(raw[[#This Row],[Day]]='Workload Calendar'!$E$4,raw[[#This Row],[Day]]='Workload Calendar'!$F$4),'Workload Calendar'!$H$4,'Workload Calendar'!$G$4)),"")</f>
        <v/>
      </c>
      <c r="K900" s="27" t="str">
        <f>IFERROR(IF(raw[[#This Row],[Required hrs]]="","",raw[[#This Row],[Total day hrs]]-SUMIF(raw[Date],raw[[#This Row],[Date]],raw[Required hrs])),"")</f>
        <v/>
      </c>
      <c r="L900" s="26" t="str">
        <f>IFERROR(IF(raw[[#This Row],[Date]]="","","W"&amp;WEEKNUM(raw[[#This Row],[Date]],1)),"")</f>
        <v/>
      </c>
      <c r="M900" s="29" t="str">
        <f>IFERROR(IF(raw[[#This Row],[Date]]="","",VLOOKUP(MONTH(raw[[#This Row],[Date]]),Sheet1!B:C,2,0)),"")</f>
        <v/>
      </c>
      <c r="N900" s="82">
        <f>IF(raw[[#This Row],[Date]]="",0,1)</f>
        <v>0</v>
      </c>
    </row>
    <row r="901" spans="1:14" x14ac:dyDescent="0.3">
      <c r="A901" s="18"/>
      <c r="B901" s="19"/>
      <c r="C901" s="19"/>
      <c r="D901" s="19"/>
      <c r="E901" s="19"/>
      <c r="F901" s="20"/>
      <c r="G901" s="20"/>
      <c r="H901" s="27" t="str">
        <f>IFERROR(IF(OR(raw[[#This Row],[Ending Time]]="",raw[[#This Row],[Starting Time]]=""),"",IF((raw[[#This Row],[Ending Time]]-raw[[#This Row],[Starting Time]])*24&lt;0,24+(((raw[[#This Row],[Ending Time]]-raw[[#This Row],[Starting Time]])*24)),(raw[[#This Row],[Ending Time]]-raw[[#This Row],[Starting Time]])*24)),"")</f>
        <v/>
      </c>
      <c r="I901" s="25" t="str">
        <f>IFERROR(IF(raw[[#This Row],[Date]]="","",TEXT(raw[[#This Row],[Date]],"dddd")),"")</f>
        <v/>
      </c>
      <c r="J901" s="27" t="str">
        <f>IFERROR(IF(raw[[#This Row],[Day]]="","",IF(OR(raw[[#This Row],[Day]]='Workload Calendar'!$E$4,raw[[#This Row],[Day]]='Workload Calendar'!$F$4),'Workload Calendar'!$H$4,'Workload Calendar'!$G$4)),"")</f>
        <v/>
      </c>
      <c r="K901" s="27" t="str">
        <f>IFERROR(IF(raw[[#This Row],[Required hrs]]="","",raw[[#This Row],[Total day hrs]]-SUMIF(raw[Date],raw[[#This Row],[Date]],raw[Required hrs])),"")</f>
        <v/>
      </c>
      <c r="L901" s="26" t="str">
        <f>IFERROR(IF(raw[[#This Row],[Date]]="","","W"&amp;WEEKNUM(raw[[#This Row],[Date]],1)),"")</f>
        <v/>
      </c>
      <c r="M901" s="29" t="str">
        <f>IFERROR(IF(raw[[#This Row],[Date]]="","",VLOOKUP(MONTH(raw[[#This Row],[Date]]),Sheet1!B:C,2,0)),"")</f>
        <v/>
      </c>
      <c r="N901" s="82">
        <f>IF(raw[[#This Row],[Date]]="",0,1)</f>
        <v>0</v>
      </c>
    </row>
    <row r="902" spans="1:14" x14ac:dyDescent="0.3">
      <c r="A902" s="18"/>
      <c r="B902" s="19"/>
      <c r="C902" s="19"/>
      <c r="D902" s="19"/>
      <c r="E902" s="19"/>
      <c r="F902" s="20"/>
      <c r="G902" s="20"/>
      <c r="H902" s="27" t="str">
        <f>IFERROR(IF(OR(raw[[#This Row],[Ending Time]]="",raw[[#This Row],[Starting Time]]=""),"",IF((raw[[#This Row],[Ending Time]]-raw[[#This Row],[Starting Time]])*24&lt;0,24+(((raw[[#This Row],[Ending Time]]-raw[[#This Row],[Starting Time]])*24)),(raw[[#This Row],[Ending Time]]-raw[[#This Row],[Starting Time]])*24)),"")</f>
        <v/>
      </c>
      <c r="I902" s="25" t="str">
        <f>IFERROR(IF(raw[[#This Row],[Date]]="","",TEXT(raw[[#This Row],[Date]],"dddd")),"")</f>
        <v/>
      </c>
      <c r="J902" s="27" t="str">
        <f>IFERROR(IF(raw[[#This Row],[Day]]="","",IF(OR(raw[[#This Row],[Day]]='Workload Calendar'!$E$4,raw[[#This Row],[Day]]='Workload Calendar'!$F$4),'Workload Calendar'!$H$4,'Workload Calendar'!$G$4)),"")</f>
        <v/>
      </c>
      <c r="K902" s="27" t="str">
        <f>IFERROR(IF(raw[[#This Row],[Required hrs]]="","",raw[[#This Row],[Total day hrs]]-SUMIF(raw[Date],raw[[#This Row],[Date]],raw[Required hrs])),"")</f>
        <v/>
      </c>
      <c r="L902" s="26" t="str">
        <f>IFERROR(IF(raw[[#This Row],[Date]]="","","W"&amp;WEEKNUM(raw[[#This Row],[Date]],1)),"")</f>
        <v/>
      </c>
      <c r="M902" s="29" t="str">
        <f>IFERROR(IF(raw[[#This Row],[Date]]="","",VLOOKUP(MONTH(raw[[#This Row],[Date]]),Sheet1!B:C,2,0)),"")</f>
        <v/>
      </c>
      <c r="N902" s="82">
        <f>IF(raw[[#This Row],[Date]]="",0,1)</f>
        <v>0</v>
      </c>
    </row>
    <row r="903" spans="1:14" x14ac:dyDescent="0.3">
      <c r="A903" s="18"/>
      <c r="B903" s="19"/>
      <c r="C903" s="19"/>
      <c r="D903" s="19"/>
      <c r="E903" s="19"/>
      <c r="F903" s="20"/>
      <c r="G903" s="20"/>
      <c r="H903" s="27" t="str">
        <f>IFERROR(IF(OR(raw[[#This Row],[Ending Time]]="",raw[[#This Row],[Starting Time]]=""),"",IF((raw[[#This Row],[Ending Time]]-raw[[#This Row],[Starting Time]])*24&lt;0,24+(((raw[[#This Row],[Ending Time]]-raw[[#This Row],[Starting Time]])*24)),(raw[[#This Row],[Ending Time]]-raw[[#This Row],[Starting Time]])*24)),"")</f>
        <v/>
      </c>
      <c r="I903" s="25" t="str">
        <f>IFERROR(IF(raw[[#This Row],[Date]]="","",TEXT(raw[[#This Row],[Date]],"dddd")),"")</f>
        <v/>
      </c>
      <c r="J903" s="27" t="str">
        <f>IFERROR(IF(raw[[#This Row],[Day]]="","",IF(OR(raw[[#This Row],[Day]]='Workload Calendar'!$E$4,raw[[#This Row],[Day]]='Workload Calendar'!$F$4),'Workload Calendar'!$H$4,'Workload Calendar'!$G$4)),"")</f>
        <v/>
      </c>
      <c r="K903" s="27" t="str">
        <f>IFERROR(IF(raw[[#This Row],[Required hrs]]="","",raw[[#This Row],[Total day hrs]]-SUMIF(raw[Date],raw[[#This Row],[Date]],raw[Required hrs])),"")</f>
        <v/>
      </c>
      <c r="L903" s="26" t="str">
        <f>IFERROR(IF(raw[[#This Row],[Date]]="","","W"&amp;WEEKNUM(raw[[#This Row],[Date]],1)),"")</f>
        <v/>
      </c>
      <c r="M903" s="29" t="str">
        <f>IFERROR(IF(raw[[#This Row],[Date]]="","",VLOOKUP(MONTH(raw[[#This Row],[Date]]),Sheet1!B:C,2,0)),"")</f>
        <v/>
      </c>
      <c r="N903" s="82">
        <f>IF(raw[[#This Row],[Date]]="",0,1)</f>
        <v>0</v>
      </c>
    </row>
    <row r="904" spans="1:14" x14ac:dyDescent="0.3">
      <c r="A904" s="18"/>
      <c r="B904" s="19"/>
      <c r="C904" s="19"/>
      <c r="D904" s="19"/>
      <c r="E904" s="19"/>
      <c r="F904" s="20"/>
      <c r="G904" s="20"/>
      <c r="H904" s="27" t="str">
        <f>IFERROR(IF(OR(raw[[#This Row],[Ending Time]]="",raw[[#This Row],[Starting Time]]=""),"",IF((raw[[#This Row],[Ending Time]]-raw[[#This Row],[Starting Time]])*24&lt;0,24+(((raw[[#This Row],[Ending Time]]-raw[[#This Row],[Starting Time]])*24)),(raw[[#This Row],[Ending Time]]-raw[[#This Row],[Starting Time]])*24)),"")</f>
        <v/>
      </c>
      <c r="I904" s="25" t="str">
        <f>IFERROR(IF(raw[[#This Row],[Date]]="","",TEXT(raw[[#This Row],[Date]],"dddd")),"")</f>
        <v/>
      </c>
      <c r="J904" s="27" t="str">
        <f>IFERROR(IF(raw[[#This Row],[Day]]="","",IF(OR(raw[[#This Row],[Day]]='Workload Calendar'!$E$4,raw[[#This Row],[Day]]='Workload Calendar'!$F$4),'Workload Calendar'!$H$4,'Workload Calendar'!$G$4)),"")</f>
        <v/>
      </c>
      <c r="K904" s="27" t="str">
        <f>IFERROR(IF(raw[[#This Row],[Required hrs]]="","",raw[[#This Row],[Total day hrs]]-SUMIF(raw[Date],raw[[#This Row],[Date]],raw[Required hrs])),"")</f>
        <v/>
      </c>
      <c r="L904" s="26" t="str">
        <f>IFERROR(IF(raw[[#This Row],[Date]]="","","W"&amp;WEEKNUM(raw[[#This Row],[Date]],1)),"")</f>
        <v/>
      </c>
      <c r="M904" s="29" t="str">
        <f>IFERROR(IF(raw[[#This Row],[Date]]="","",VLOOKUP(MONTH(raw[[#This Row],[Date]]),Sheet1!B:C,2,0)),"")</f>
        <v/>
      </c>
      <c r="N904" s="82">
        <f>IF(raw[[#This Row],[Date]]="",0,1)</f>
        <v>0</v>
      </c>
    </row>
    <row r="905" spans="1:14" x14ac:dyDescent="0.3">
      <c r="A905" s="18"/>
      <c r="B905" s="19"/>
      <c r="C905" s="19"/>
      <c r="D905" s="19"/>
      <c r="E905" s="19"/>
      <c r="F905" s="20"/>
      <c r="G905" s="20"/>
      <c r="H905" s="27" t="str">
        <f>IFERROR(IF(OR(raw[[#This Row],[Ending Time]]="",raw[[#This Row],[Starting Time]]=""),"",IF((raw[[#This Row],[Ending Time]]-raw[[#This Row],[Starting Time]])*24&lt;0,24+(((raw[[#This Row],[Ending Time]]-raw[[#This Row],[Starting Time]])*24)),(raw[[#This Row],[Ending Time]]-raw[[#This Row],[Starting Time]])*24)),"")</f>
        <v/>
      </c>
      <c r="I905" s="25" t="str">
        <f>IFERROR(IF(raw[[#This Row],[Date]]="","",TEXT(raw[[#This Row],[Date]],"dddd")),"")</f>
        <v/>
      </c>
      <c r="J905" s="27" t="str">
        <f>IFERROR(IF(raw[[#This Row],[Day]]="","",IF(OR(raw[[#This Row],[Day]]='Workload Calendar'!$E$4,raw[[#This Row],[Day]]='Workload Calendar'!$F$4),'Workload Calendar'!$H$4,'Workload Calendar'!$G$4)),"")</f>
        <v/>
      </c>
      <c r="K905" s="27" t="str">
        <f>IFERROR(IF(raw[[#This Row],[Required hrs]]="","",raw[[#This Row],[Total day hrs]]-SUMIF(raw[Date],raw[[#This Row],[Date]],raw[Required hrs])),"")</f>
        <v/>
      </c>
      <c r="L905" s="26" t="str">
        <f>IFERROR(IF(raw[[#This Row],[Date]]="","","W"&amp;WEEKNUM(raw[[#This Row],[Date]],1)),"")</f>
        <v/>
      </c>
      <c r="M905" s="29" t="str">
        <f>IFERROR(IF(raw[[#This Row],[Date]]="","",VLOOKUP(MONTH(raw[[#This Row],[Date]]),Sheet1!B:C,2,0)),"")</f>
        <v/>
      </c>
      <c r="N905" s="82">
        <f>IF(raw[[#This Row],[Date]]="",0,1)</f>
        <v>0</v>
      </c>
    </row>
    <row r="906" spans="1:14" x14ac:dyDescent="0.3">
      <c r="A906" s="18"/>
      <c r="B906" s="19"/>
      <c r="C906" s="19"/>
      <c r="D906" s="19"/>
      <c r="E906" s="19"/>
      <c r="F906" s="20"/>
      <c r="G906" s="20"/>
      <c r="H906" s="27" t="str">
        <f>IFERROR(IF(OR(raw[[#This Row],[Ending Time]]="",raw[[#This Row],[Starting Time]]=""),"",IF((raw[[#This Row],[Ending Time]]-raw[[#This Row],[Starting Time]])*24&lt;0,24+(((raw[[#This Row],[Ending Time]]-raw[[#This Row],[Starting Time]])*24)),(raw[[#This Row],[Ending Time]]-raw[[#This Row],[Starting Time]])*24)),"")</f>
        <v/>
      </c>
      <c r="I906" s="25" t="str">
        <f>IFERROR(IF(raw[[#This Row],[Date]]="","",TEXT(raw[[#This Row],[Date]],"dddd")),"")</f>
        <v/>
      </c>
      <c r="J906" s="27" t="str">
        <f>IFERROR(IF(raw[[#This Row],[Day]]="","",IF(OR(raw[[#This Row],[Day]]='Workload Calendar'!$E$4,raw[[#This Row],[Day]]='Workload Calendar'!$F$4),'Workload Calendar'!$H$4,'Workload Calendar'!$G$4)),"")</f>
        <v/>
      </c>
      <c r="K906" s="27" t="str">
        <f>IFERROR(IF(raw[[#This Row],[Required hrs]]="","",raw[[#This Row],[Total day hrs]]-SUMIF(raw[Date],raw[[#This Row],[Date]],raw[Required hrs])),"")</f>
        <v/>
      </c>
      <c r="L906" s="26" t="str">
        <f>IFERROR(IF(raw[[#This Row],[Date]]="","","W"&amp;WEEKNUM(raw[[#This Row],[Date]],1)),"")</f>
        <v/>
      </c>
      <c r="M906" s="29" t="str">
        <f>IFERROR(IF(raw[[#This Row],[Date]]="","",VLOOKUP(MONTH(raw[[#This Row],[Date]]),Sheet1!B:C,2,0)),"")</f>
        <v/>
      </c>
      <c r="N906" s="82">
        <f>IF(raw[[#This Row],[Date]]="",0,1)</f>
        <v>0</v>
      </c>
    </row>
    <row r="907" spans="1:14" x14ac:dyDescent="0.3">
      <c r="A907" s="18"/>
      <c r="B907" s="19"/>
      <c r="C907" s="19"/>
      <c r="D907" s="19"/>
      <c r="E907" s="19"/>
      <c r="F907" s="20"/>
      <c r="G907" s="20"/>
      <c r="H907" s="27" t="str">
        <f>IFERROR(IF(OR(raw[[#This Row],[Ending Time]]="",raw[[#This Row],[Starting Time]]=""),"",IF((raw[[#This Row],[Ending Time]]-raw[[#This Row],[Starting Time]])*24&lt;0,24+(((raw[[#This Row],[Ending Time]]-raw[[#This Row],[Starting Time]])*24)),(raw[[#This Row],[Ending Time]]-raw[[#This Row],[Starting Time]])*24)),"")</f>
        <v/>
      </c>
      <c r="I907" s="25" t="str">
        <f>IFERROR(IF(raw[[#This Row],[Date]]="","",TEXT(raw[[#This Row],[Date]],"dddd")),"")</f>
        <v/>
      </c>
      <c r="J907" s="27" t="str">
        <f>IFERROR(IF(raw[[#This Row],[Day]]="","",IF(OR(raw[[#This Row],[Day]]='Workload Calendar'!$E$4,raw[[#This Row],[Day]]='Workload Calendar'!$F$4),'Workload Calendar'!$H$4,'Workload Calendar'!$G$4)),"")</f>
        <v/>
      </c>
      <c r="K907" s="27" t="str">
        <f>IFERROR(IF(raw[[#This Row],[Required hrs]]="","",raw[[#This Row],[Total day hrs]]-SUMIF(raw[Date],raw[[#This Row],[Date]],raw[Required hrs])),"")</f>
        <v/>
      </c>
      <c r="L907" s="26" t="str">
        <f>IFERROR(IF(raw[[#This Row],[Date]]="","","W"&amp;WEEKNUM(raw[[#This Row],[Date]],1)),"")</f>
        <v/>
      </c>
      <c r="M907" s="29" t="str">
        <f>IFERROR(IF(raw[[#This Row],[Date]]="","",VLOOKUP(MONTH(raw[[#This Row],[Date]]),Sheet1!B:C,2,0)),"")</f>
        <v/>
      </c>
      <c r="N907" s="82">
        <f>IF(raw[[#This Row],[Date]]="",0,1)</f>
        <v>0</v>
      </c>
    </row>
    <row r="908" spans="1:14" x14ac:dyDescent="0.3">
      <c r="A908" s="18"/>
      <c r="B908" s="19"/>
      <c r="C908" s="19"/>
      <c r="D908" s="19"/>
      <c r="E908" s="19"/>
      <c r="F908" s="20"/>
      <c r="G908" s="20"/>
      <c r="H908" s="27" t="str">
        <f>IFERROR(IF(OR(raw[[#This Row],[Ending Time]]="",raw[[#This Row],[Starting Time]]=""),"",IF((raw[[#This Row],[Ending Time]]-raw[[#This Row],[Starting Time]])*24&lt;0,24+(((raw[[#This Row],[Ending Time]]-raw[[#This Row],[Starting Time]])*24)),(raw[[#This Row],[Ending Time]]-raw[[#This Row],[Starting Time]])*24)),"")</f>
        <v/>
      </c>
      <c r="I908" s="25" t="str">
        <f>IFERROR(IF(raw[[#This Row],[Date]]="","",TEXT(raw[[#This Row],[Date]],"dddd")),"")</f>
        <v/>
      </c>
      <c r="J908" s="27" t="str">
        <f>IFERROR(IF(raw[[#This Row],[Day]]="","",IF(OR(raw[[#This Row],[Day]]='Workload Calendar'!$E$4,raw[[#This Row],[Day]]='Workload Calendar'!$F$4),'Workload Calendar'!$H$4,'Workload Calendar'!$G$4)),"")</f>
        <v/>
      </c>
      <c r="K908" s="27" t="str">
        <f>IFERROR(IF(raw[[#This Row],[Required hrs]]="","",raw[[#This Row],[Total day hrs]]-SUMIF(raw[Date],raw[[#This Row],[Date]],raw[Required hrs])),"")</f>
        <v/>
      </c>
      <c r="L908" s="26" t="str">
        <f>IFERROR(IF(raw[[#This Row],[Date]]="","","W"&amp;WEEKNUM(raw[[#This Row],[Date]],1)),"")</f>
        <v/>
      </c>
      <c r="M908" s="29" t="str">
        <f>IFERROR(IF(raw[[#This Row],[Date]]="","",VLOOKUP(MONTH(raw[[#This Row],[Date]]),Sheet1!B:C,2,0)),"")</f>
        <v/>
      </c>
      <c r="N908" s="82">
        <f>IF(raw[[#This Row],[Date]]="",0,1)</f>
        <v>0</v>
      </c>
    </row>
    <row r="909" spans="1:14" x14ac:dyDescent="0.3">
      <c r="A909" s="18"/>
      <c r="B909" s="19"/>
      <c r="C909" s="19"/>
      <c r="D909" s="19"/>
      <c r="E909" s="19"/>
      <c r="F909" s="20"/>
      <c r="G909" s="20"/>
      <c r="H909" s="27" t="str">
        <f>IFERROR(IF(OR(raw[[#This Row],[Ending Time]]="",raw[[#This Row],[Starting Time]]=""),"",IF((raw[[#This Row],[Ending Time]]-raw[[#This Row],[Starting Time]])*24&lt;0,24+(((raw[[#This Row],[Ending Time]]-raw[[#This Row],[Starting Time]])*24)),(raw[[#This Row],[Ending Time]]-raw[[#This Row],[Starting Time]])*24)),"")</f>
        <v/>
      </c>
      <c r="I909" s="25" t="str">
        <f>IFERROR(IF(raw[[#This Row],[Date]]="","",TEXT(raw[[#This Row],[Date]],"dddd")),"")</f>
        <v/>
      </c>
      <c r="J909" s="27" t="str">
        <f>IFERROR(IF(raw[[#This Row],[Day]]="","",IF(OR(raw[[#This Row],[Day]]='Workload Calendar'!$E$4,raw[[#This Row],[Day]]='Workload Calendar'!$F$4),'Workload Calendar'!$H$4,'Workload Calendar'!$G$4)),"")</f>
        <v/>
      </c>
      <c r="K909" s="27" t="str">
        <f>IFERROR(IF(raw[[#This Row],[Required hrs]]="","",raw[[#This Row],[Total day hrs]]-SUMIF(raw[Date],raw[[#This Row],[Date]],raw[Required hrs])),"")</f>
        <v/>
      </c>
      <c r="L909" s="26" t="str">
        <f>IFERROR(IF(raw[[#This Row],[Date]]="","","W"&amp;WEEKNUM(raw[[#This Row],[Date]],1)),"")</f>
        <v/>
      </c>
      <c r="M909" s="29" t="str">
        <f>IFERROR(IF(raw[[#This Row],[Date]]="","",VLOOKUP(MONTH(raw[[#This Row],[Date]]),Sheet1!B:C,2,0)),"")</f>
        <v/>
      </c>
      <c r="N909" s="82">
        <f>IF(raw[[#This Row],[Date]]="",0,1)</f>
        <v>0</v>
      </c>
    </row>
    <row r="910" spans="1:14" x14ac:dyDescent="0.3">
      <c r="A910" s="18"/>
      <c r="B910" s="19"/>
      <c r="C910" s="19"/>
      <c r="D910" s="19"/>
      <c r="E910" s="19"/>
      <c r="F910" s="20"/>
      <c r="G910" s="20"/>
      <c r="H910" s="27" t="str">
        <f>IFERROR(IF(OR(raw[[#This Row],[Ending Time]]="",raw[[#This Row],[Starting Time]]=""),"",IF((raw[[#This Row],[Ending Time]]-raw[[#This Row],[Starting Time]])*24&lt;0,24+(((raw[[#This Row],[Ending Time]]-raw[[#This Row],[Starting Time]])*24)),(raw[[#This Row],[Ending Time]]-raw[[#This Row],[Starting Time]])*24)),"")</f>
        <v/>
      </c>
      <c r="I910" s="25" t="str">
        <f>IFERROR(IF(raw[[#This Row],[Date]]="","",TEXT(raw[[#This Row],[Date]],"dddd")),"")</f>
        <v/>
      </c>
      <c r="J910" s="27" t="str">
        <f>IFERROR(IF(raw[[#This Row],[Day]]="","",IF(OR(raw[[#This Row],[Day]]='Workload Calendar'!$E$4,raw[[#This Row],[Day]]='Workload Calendar'!$F$4),'Workload Calendar'!$H$4,'Workload Calendar'!$G$4)),"")</f>
        <v/>
      </c>
      <c r="K910" s="27" t="str">
        <f>IFERROR(IF(raw[[#This Row],[Required hrs]]="","",raw[[#This Row],[Total day hrs]]-SUMIF(raw[Date],raw[[#This Row],[Date]],raw[Required hrs])),"")</f>
        <v/>
      </c>
      <c r="L910" s="26" t="str">
        <f>IFERROR(IF(raw[[#This Row],[Date]]="","","W"&amp;WEEKNUM(raw[[#This Row],[Date]],1)),"")</f>
        <v/>
      </c>
      <c r="M910" s="29" t="str">
        <f>IFERROR(IF(raw[[#This Row],[Date]]="","",VLOOKUP(MONTH(raw[[#This Row],[Date]]),Sheet1!B:C,2,0)),"")</f>
        <v/>
      </c>
      <c r="N910" s="82">
        <f>IF(raw[[#This Row],[Date]]="",0,1)</f>
        <v>0</v>
      </c>
    </row>
    <row r="911" spans="1:14" x14ac:dyDescent="0.3">
      <c r="A911" s="18"/>
      <c r="B911" s="19"/>
      <c r="C911" s="19"/>
      <c r="D911" s="19"/>
      <c r="E911" s="19"/>
      <c r="F911" s="20"/>
      <c r="G911" s="20"/>
      <c r="H911" s="27" t="str">
        <f>IFERROR(IF(OR(raw[[#This Row],[Ending Time]]="",raw[[#This Row],[Starting Time]]=""),"",IF((raw[[#This Row],[Ending Time]]-raw[[#This Row],[Starting Time]])*24&lt;0,24+(((raw[[#This Row],[Ending Time]]-raw[[#This Row],[Starting Time]])*24)),(raw[[#This Row],[Ending Time]]-raw[[#This Row],[Starting Time]])*24)),"")</f>
        <v/>
      </c>
      <c r="I911" s="25" t="str">
        <f>IFERROR(IF(raw[[#This Row],[Date]]="","",TEXT(raw[[#This Row],[Date]],"dddd")),"")</f>
        <v/>
      </c>
      <c r="J911" s="27" t="str">
        <f>IFERROR(IF(raw[[#This Row],[Day]]="","",IF(OR(raw[[#This Row],[Day]]='Workload Calendar'!$E$4,raw[[#This Row],[Day]]='Workload Calendar'!$F$4),'Workload Calendar'!$H$4,'Workload Calendar'!$G$4)),"")</f>
        <v/>
      </c>
      <c r="K911" s="27" t="str">
        <f>IFERROR(IF(raw[[#This Row],[Required hrs]]="","",raw[[#This Row],[Total day hrs]]-SUMIF(raw[Date],raw[[#This Row],[Date]],raw[Required hrs])),"")</f>
        <v/>
      </c>
      <c r="L911" s="26" t="str">
        <f>IFERROR(IF(raw[[#This Row],[Date]]="","","W"&amp;WEEKNUM(raw[[#This Row],[Date]],1)),"")</f>
        <v/>
      </c>
      <c r="M911" s="29" t="str">
        <f>IFERROR(IF(raw[[#This Row],[Date]]="","",VLOOKUP(MONTH(raw[[#This Row],[Date]]),Sheet1!B:C,2,0)),"")</f>
        <v/>
      </c>
      <c r="N911" s="82">
        <f>IF(raw[[#This Row],[Date]]="",0,1)</f>
        <v>0</v>
      </c>
    </row>
    <row r="912" spans="1:14" x14ac:dyDescent="0.3">
      <c r="A912" s="18"/>
      <c r="B912" s="19"/>
      <c r="C912" s="19"/>
      <c r="D912" s="19"/>
      <c r="E912" s="19"/>
      <c r="F912" s="20"/>
      <c r="G912" s="20"/>
      <c r="H912" s="27" t="str">
        <f>IFERROR(IF(OR(raw[[#This Row],[Ending Time]]="",raw[[#This Row],[Starting Time]]=""),"",IF((raw[[#This Row],[Ending Time]]-raw[[#This Row],[Starting Time]])*24&lt;0,24+(((raw[[#This Row],[Ending Time]]-raw[[#This Row],[Starting Time]])*24)),(raw[[#This Row],[Ending Time]]-raw[[#This Row],[Starting Time]])*24)),"")</f>
        <v/>
      </c>
      <c r="I912" s="25" t="str">
        <f>IFERROR(IF(raw[[#This Row],[Date]]="","",TEXT(raw[[#This Row],[Date]],"dddd")),"")</f>
        <v/>
      </c>
      <c r="J912" s="27" t="str">
        <f>IFERROR(IF(raw[[#This Row],[Day]]="","",IF(OR(raw[[#This Row],[Day]]='Workload Calendar'!$E$4,raw[[#This Row],[Day]]='Workload Calendar'!$F$4),'Workload Calendar'!$H$4,'Workload Calendar'!$G$4)),"")</f>
        <v/>
      </c>
      <c r="K912" s="27" t="str">
        <f>IFERROR(IF(raw[[#This Row],[Required hrs]]="","",raw[[#This Row],[Total day hrs]]-SUMIF(raw[Date],raw[[#This Row],[Date]],raw[Required hrs])),"")</f>
        <v/>
      </c>
      <c r="L912" s="26" t="str">
        <f>IFERROR(IF(raw[[#This Row],[Date]]="","","W"&amp;WEEKNUM(raw[[#This Row],[Date]],1)),"")</f>
        <v/>
      </c>
      <c r="M912" s="29" t="str">
        <f>IFERROR(IF(raw[[#This Row],[Date]]="","",VLOOKUP(MONTH(raw[[#This Row],[Date]]),Sheet1!B:C,2,0)),"")</f>
        <v/>
      </c>
      <c r="N912" s="82">
        <f>IF(raw[[#This Row],[Date]]="",0,1)</f>
        <v>0</v>
      </c>
    </row>
    <row r="913" spans="1:14" x14ac:dyDescent="0.3">
      <c r="A913" s="18"/>
      <c r="B913" s="19"/>
      <c r="C913" s="19"/>
      <c r="D913" s="19"/>
      <c r="E913" s="19"/>
      <c r="F913" s="20"/>
      <c r="G913" s="20"/>
      <c r="H913" s="27" t="str">
        <f>IFERROR(IF(OR(raw[[#This Row],[Ending Time]]="",raw[[#This Row],[Starting Time]]=""),"",IF((raw[[#This Row],[Ending Time]]-raw[[#This Row],[Starting Time]])*24&lt;0,24+(((raw[[#This Row],[Ending Time]]-raw[[#This Row],[Starting Time]])*24)),(raw[[#This Row],[Ending Time]]-raw[[#This Row],[Starting Time]])*24)),"")</f>
        <v/>
      </c>
      <c r="I913" s="25" t="str">
        <f>IFERROR(IF(raw[[#This Row],[Date]]="","",TEXT(raw[[#This Row],[Date]],"dddd")),"")</f>
        <v/>
      </c>
      <c r="J913" s="27" t="str">
        <f>IFERROR(IF(raw[[#This Row],[Day]]="","",IF(OR(raw[[#This Row],[Day]]='Workload Calendar'!$E$4,raw[[#This Row],[Day]]='Workload Calendar'!$F$4),'Workload Calendar'!$H$4,'Workload Calendar'!$G$4)),"")</f>
        <v/>
      </c>
      <c r="K913" s="27" t="str">
        <f>IFERROR(IF(raw[[#This Row],[Required hrs]]="","",raw[[#This Row],[Total day hrs]]-SUMIF(raw[Date],raw[[#This Row],[Date]],raw[Required hrs])),"")</f>
        <v/>
      </c>
      <c r="L913" s="26" t="str">
        <f>IFERROR(IF(raw[[#This Row],[Date]]="","","W"&amp;WEEKNUM(raw[[#This Row],[Date]],1)),"")</f>
        <v/>
      </c>
      <c r="M913" s="29" t="str">
        <f>IFERROR(IF(raw[[#This Row],[Date]]="","",VLOOKUP(MONTH(raw[[#This Row],[Date]]),Sheet1!B:C,2,0)),"")</f>
        <v/>
      </c>
      <c r="N913" s="82">
        <f>IF(raw[[#This Row],[Date]]="",0,1)</f>
        <v>0</v>
      </c>
    </row>
    <row r="914" spans="1:14" x14ac:dyDescent="0.3">
      <c r="A914" s="18"/>
      <c r="B914" s="19"/>
      <c r="C914" s="19"/>
      <c r="D914" s="19"/>
      <c r="E914" s="19"/>
      <c r="F914" s="20"/>
      <c r="G914" s="20"/>
      <c r="H914" s="27" t="str">
        <f>IFERROR(IF(OR(raw[[#This Row],[Ending Time]]="",raw[[#This Row],[Starting Time]]=""),"",IF((raw[[#This Row],[Ending Time]]-raw[[#This Row],[Starting Time]])*24&lt;0,24+(((raw[[#This Row],[Ending Time]]-raw[[#This Row],[Starting Time]])*24)),(raw[[#This Row],[Ending Time]]-raw[[#This Row],[Starting Time]])*24)),"")</f>
        <v/>
      </c>
      <c r="I914" s="25" t="str">
        <f>IFERROR(IF(raw[[#This Row],[Date]]="","",TEXT(raw[[#This Row],[Date]],"dddd")),"")</f>
        <v/>
      </c>
      <c r="J914" s="27" t="str">
        <f>IFERROR(IF(raw[[#This Row],[Day]]="","",IF(OR(raw[[#This Row],[Day]]='Workload Calendar'!$E$4,raw[[#This Row],[Day]]='Workload Calendar'!$F$4),'Workload Calendar'!$H$4,'Workload Calendar'!$G$4)),"")</f>
        <v/>
      </c>
      <c r="K914" s="27" t="str">
        <f>IFERROR(IF(raw[[#This Row],[Required hrs]]="","",raw[[#This Row],[Total day hrs]]-SUMIF(raw[Date],raw[[#This Row],[Date]],raw[Required hrs])),"")</f>
        <v/>
      </c>
      <c r="L914" s="26" t="str">
        <f>IFERROR(IF(raw[[#This Row],[Date]]="","","W"&amp;WEEKNUM(raw[[#This Row],[Date]],1)),"")</f>
        <v/>
      </c>
      <c r="M914" s="29" t="str">
        <f>IFERROR(IF(raw[[#This Row],[Date]]="","",VLOOKUP(MONTH(raw[[#This Row],[Date]]),Sheet1!B:C,2,0)),"")</f>
        <v/>
      </c>
      <c r="N914" s="82">
        <f>IF(raw[[#This Row],[Date]]="",0,1)</f>
        <v>0</v>
      </c>
    </row>
    <row r="915" spans="1:14" x14ac:dyDescent="0.3">
      <c r="A915" s="18"/>
      <c r="B915" s="19"/>
      <c r="C915" s="19"/>
      <c r="D915" s="19"/>
      <c r="E915" s="19"/>
      <c r="F915" s="20"/>
      <c r="G915" s="20"/>
      <c r="H915" s="27" t="str">
        <f>IFERROR(IF(OR(raw[[#This Row],[Ending Time]]="",raw[[#This Row],[Starting Time]]=""),"",IF((raw[[#This Row],[Ending Time]]-raw[[#This Row],[Starting Time]])*24&lt;0,24+(((raw[[#This Row],[Ending Time]]-raw[[#This Row],[Starting Time]])*24)),(raw[[#This Row],[Ending Time]]-raw[[#This Row],[Starting Time]])*24)),"")</f>
        <v/>
      </c>
      <c r="I915" s="25" t="str">
        <f>IFERROR(IF(raw[[#This Row],[Date]]="","",TEXT(raw[[#This Row],[Date]],"dddd")),"")</f>
        <v/>
      </c>
      <c r="J915" s="27" t="str">
        <f>IFERROR(IF(raw[[#This Row],[Day]]="","",IF(OR(raw[[#This Row],[Day]]='Workload Calendar'!$E$4,raw[[#This Row],[Day]]='Workload Calendar'!$F$4),'Workload Calendar'!$H$4,'Workload Calendar'!$G$4)),"")</f>
        <v/>
      </c>
      <c r="K915" s="27" t="str">
        <f>IFERROR(IF(raw[[#This Row],[Required hrs]]="","",raw[[#This Row],[Total day hrs]]-SUMIF(raw[Date],raw[[#This Row],[Date]],raw[Required hrs])),"")</f>
        <v/>
      </c>
      <c r="L915" s="26" t="str">
        <f>IFERROR(IF(raw[[#This Row],[Date]]="","","W"&amp;WEEKNUM(raw[[#This Row],[Date]],1)),"")</f>
        <v/>
      </c>
      <c r="M915" s="29" t="str">
        <f>IFERROR(IF(raw[[#This Row],[Date]]="","",VLOOKUP(MONTH(raw[[#This Row],[Date]]),Sheet1!B:C,2,0)),"")</f>
        <v/>
      </c>
      <c r="N915" s="82">
        <f>IF(raw[[#This Row],[Date]]="",0,1)</f>
        <v>0</v>
      </c>
    </row>
    <row r="916" spans="1:14" x14ac:dyDescent="0.3">
      <c r="A916" s="18"/>
      <c r="B916" s="19"/>
      <c r="C916" s="19"/>
      <c r="D916" s="19"/>
      <c r="E916" s="19"/>
      <c r="F916" s="20"/>
      <c r="G916" s="20"/>
      <c r="H916" s="27" t="str">
        <f>IFERROR(IF(OR(raw[[#This Row],[Ending Time]]="",raw[[#This Row],[Starting Time]]=""),"",IF((raw[[#This Row],[Ending Time]]-raw[[#This Row],[Starting Time]])*24&lt;0,24+(((raw[[#This Row],[Ending Time]]-raw[[#This Row],[Starting Time]])*24)),(raw[[#This Row],[Ending Time]]-raw[[#This Row],[Starting Time]])*24)),"")</f>
        <v/>
      </c>
      <c r="I916" s="25" t="str">
        <f>IFERROR(IF(raw[[#This Row],[Date]]="","",TEXT(raw[[#This Row],[Date]],"dddd")),"")</f>
        <v/>
      </c>
      <c r="J916" s="27" t="str">
        <f>IFERROR(IF(raw[[#This Row],[Day]]="","",IF(OR(raw[[#This Row],[Day]]='Workload Calendar'!$E$4,raw[[#This Row],[Day]]='Workload Calendar'!$F$4),'Workload Calendar'!$H$4,'Workload Calendar'!$G$4)),"")</f>
        <v/>
      </c>
      <c r="K916" s="27" t="str">
        <f>IFERROR(IF(raw[[#This Row],[Required hrs]]="","",raw[[#This Row],[Total day hrs]]-SUMIF(raw[Date],raw[[#This Row],[Date]],raw[Required hrs])),"")</f>
        <v/>
      </c>
      <c r="L916" s="26" t="str">
        <f>IFERROR(IF(raw[[#This Row],[Date]]="","","W"&amp;WEEKNUM(raw[[#This Row],[Date]],1)),"")</f>
        <v/>
      </c>
      <c r="M916" s="29" t="str">
        <f>IFERROR(IF(raw[[#This Row],[Date]]="","",VLOOKUP(MONTH(raw[[#This Row],[Date]]),Sheet1!B:C,2,0)),"")</f>
        <v/>
      </c>
      <c r="N916" s="82">
        <f>IF(raw[[#This Row],[Date]]="",0,1)</f>
        <v>0</v>
      </c>
    </row>
    <row r="917" spans="1:14" x14ac:dyDescent="0.3">
      <c r="A917" s="18"/>
      <c r="B917" s="19"/>
      <c r="C917" s="19"/>
      <c r="D917" s="19"/>
      <c r="E917" s="19"/>
      <c r="F917" s="20"/>
      <c r="G917" s="20"/>
      <c r="H917" s="27" t="str">
        <f>IFERROR(IF(OR(raw[[#This Row],[Ending Time]]="",raw[[#This Row],[Starting Time]]=""),"",IF((raw[[#This Row],[Ending Time]]-raw[[#This Row],[Starting Time]])*24&lt;0,24+(((raw[[#This Row],[Ending Time]]-raw[[#This Row],[Starting Time]])*24)),(raw[[#This Row],[Ending Time]]-raw[[#This Row],[Starting Time]])*24)),"")</f>
        <v/>
      </c>
      <c r="I917" s="25" t="str">
        <f>IFERROR(IF(raw[[#This Row],[Date]]="","",TEXT(raw[[#This Row],[Date]],"dddd")),"")</f>
        <v/>
      </c>
      <c r="J917" s="27" t="str">
        <f>IFERROR(IF(raw[[#This Row],[Day]]="","",IF(OR(raw[[#This Row],[Day]]='Workload Calendar'!$E$4,raw[[#This Row],[Day]]='Workload Calendar'!$F$4),'Workload Calendar'!$H$4,'Workload Calendar'!$G$4)),"")</f>
        <v/>
      </c>
      <c r="K917" s="27" t="str">
        <f>IFERROR(IF(raw[[#This Row],[Required hrs]]="","",raw[[#This Row],[Total day hrs]]-SUMIF(raw[Date],raw[[#This Row],[Date]],raw[Required hrs])),"")</f>
        <v/>
      </c>
      <c r="L917" s="26" t="str">
        <f>IFERROR(IF(raw[[#This Row],[Date]]="","","W"&amp;WEEKNUM(raw[[#This Row],[Date]],1)),"")</f>
        <v/>
      </c>
      <c r="M917" s="29" t="str">
        <f>IFERROR(IF(raw[[#This Row],[Date]]="","",VLOOKUP(MONTH(raw[[#This Row],[Date]]),Sheet1!B:C,2,0)),"")</f>
        <v/>
      </c>
      <c r="N917" s="82">
        <f>IF(raw[[#This Row],[Date]]="",0,1)</f>
        <v>0</v>
      </c>
    </row>
    <row r="918" spans="1:14" x14ac:dyDescent="0.3">
      <c r="A918" s="18"/>
      <c r="B918" s="19"/>
      <c r="C918" s="19"/>
      <c r="D918" s="19"/>
      <c r="E918" s="19"/>
      <c r="F918" s="20"/>
      <c r="G918" s="20"/>
      <c r="H918" s="27" t="str">
        <f>IFERROR(IF(OR(raw[[#This Row],[Ending Time]]="",raw[[#This Row],[Starting Time]]=""),"",IF((raw[[#This Row],[Ending Time]]-raw[[#This Row],[Starting Time]])*24&lt;0,24+(((raw[[#This Row],[Ending Time]]-raw[[#This Row],[Starting Time]])*24)),(raw[[#This Row],[Ending Time]]-raw[[#This Row],[Starting Time]])*24)),"")</f>
        <v/>
      </c>
      <c r="I918" s="25" t="str">
        <f>IFERROR(IF(raw[[#This Row],[Date]]="","",TEXT(raw[[#This Row],[Date]],"dddd")),"")</f>
        <v/>
      </c>
      <c r="J918" s="27" t="str">
        <f>IFERROR(IF(raw[[#This Row],[Day]]="","",IF(OR(raw[[#This Row],[Day]]='Workload Calendar'!$E$4,raw[[#This Row],[Day]]='Workload Calendar'!$F$4),'Workload Calendar'!$H$4,'Workload Calendar'!$G$4)),"")</f>
        <v/>
      </c>
      <c r="K918" s="27" t="str">
        <f>IFERROR(IF(raw[[#This Row],[Required hrs]]="","",raw[[#This Row],[Total day hrs]]-SUMIF(raw[Date],raw[[#This Row],[Date]],raw[Required hrs])),"")</f>
        <v/>
      </c>
      <c r="L918" s="26" t="str">
        <f>IFERROR(IF(raw[[#This Row],[Date]]="","","W"&amp;WEEKNUM(raw[[#This Row],[Date]],1)),"")</f>
        <v/>
      </c>
      <c r="M918" s="29" t="str">
        <f>IFERROR(IF(raw[[#This Row],[Date]]="","",VLOOKUP(MONTH(raw[[#This Row],[Date]]),Sheet1!B:C,2,0)),"")</f>
        <v/>
      </c>
      <c r="N918" s="82">
        <f>IF(raw[[#This Row],[Date]]="",0,1)</f>
        <v>0</v>
      </c>
    </row>
    <row r="919" spans="1:14" x14ac:dyDescent="0.3">
      <c r="A919" s="18"/>
      <c r="B919" s="19"/>
      <c r="C919" s="19"/>
      <c r="D919" s="19"/>
      <c r="E919" s="19"/>
      <c r="F919" s="20"/>
      <c r="G919" s="20"/>
      <c r="H919" s="27" t="str">
        <f>IFERROR(IF(OR(raw[[#This Row],[Ending Time]]="",raw[[#This Row],[Starting Time]]=""),"",IF((raw[[#This Row],[Ending Time]]-raw[[#This Row],[Starting Time]])*24&lt;0,24+(((raw[[#This Row],[Ending Time]]-raw[[#This Row],[Starting Time]])*24)),(raw[[#This Row],[Ending Time]]-raw[[#This Row],[Starting Time]])*24)),"")</f>
        <v/>
      </c>
      <c r="I919" s="25" t="str">
        <f>IFERROR(IF(raw[[#This Row],[Date]]="","",TEXT(raw[[#This Row],[Date]],"dddd")),"")</f>
        <v/>
      </c>
      <c r="J919" s="27" t="str">
        <f>IFERROR(IF(raw[[#This Row],[Day]]="","",IF(OR(raw[[#This Row],[Day]]='Workload Calendar'!$E$4,raw[[#This Row],[Day]]='Workload Calendar'!$F$4),'Workload Calendar'!$H$4,'Workload Calendar'!$G$4)),"")</f>
        <v/>
      </c>
      <c r="K919" s="27" t="str">
        <f>IFERROR(IF(raw[[#This Row],[Required hrs]]="","",raw[[#This Row],[Total day hrs]]-SUMIF(raw[Date],raw[[#This Row],[Date]],raw[Required hrs])),"")</f>
        <v/>
      </c>
      <c r="L919" s="26" t="str">
        <f>IFERROR(IF(raw[[#This Row],[Date]]="","","W"&amp;WEEKNUM(raw[[#This Row],[Date]],1)),"")</f>
        <v/>
      </c>
      <c r="M919" s="29" t="str">
        <f>IFERROR(IF(raw[[#This Row],[Date]]="","",VLOOKUP(MONTH(raw[[#This Row],[Date]]),Sheet1!B:C,2,0)),"")</f>
        <v/>
      </c>
      <c r="N919" s="82">
        <f>IF(raw[[#This Row],[Date]]="",0,1)</f>
        <v>0</v>
      </c>
    </row>
    <row r="920" spans="1:14" x14ac:dyDescent="0.3">
      <c r="A920" s="18"/>
      <c r="B920" s="19"/>
      <c r="C920" s="19"/>
      <c r="D920" s="19"/>
      <c r="E920" s="19"/>
      <c r="F920" s="20"/>
      <c r="G920" s="20"/>
      <c r="H920" s="27" t="str">
        <f>IFERROR(IF(OR(raw[[#This Row],[Ending Time]]="",raw[[#This Row],[Starting Time]]=""),"",IF((raw[[#This Row],[Ending Time]]-raw[[#This Row],[Starting Time]])*24&lt;0,24+(((raw[[#This Row],[Ending Time]]-raw[[#This Row],[Starting Time]])*24)),(raw[[#This Row],[Ending Time]]-raw[[#This Row],[Starting Time]])*24)),"")</f>
        <v/>
      </c>
      <c r="I920" s="25" t="str">
        <f>IFERROR(IF(raw[[#This Row],[Date]]="","",TEXT(raw[[#This Row],[Date]],"dddd")),"")</f>
        <v/>
      </c>
      <c r="J920" s="27" t="str">
        <f>IFERROR(IF(raw[[#This Row],[Day]]="","",IF(OR(raw[[#This Row],[Day]]='Workload Calendar'!$E$4,raw[[#This Row],[Day]]='Workload Calendar'!$F$4),'Workload Calendar'!$H$4,'Workload Calendar'!$G$4)),"")</f>
        <v/>
      </c>
      <c r="K920" s="27" t="str">
        <f>IFERROR(IF(raw[[#This Row],[Required hrs]]="","",raw[[#This Row],[Total day hrs]]-SUMIF(raw[Date],raw[[#This Row],[Date]],raw[Required hrs])),"")</f>
        <v/>
      </c>
      <c r="L920" s="26" t="str">
        <f>IFERROR(IF(raw[[#This Row],[Date]]="","","W"&amp;WEEKNUM(raw[[#This Row],[Date]],1)),"")</f>
        <v/>
      </c>
      <c r="M920" s="29" t="str">
        <f>IFERROR(IF(raw[[#This Row],[Date]]="","",VLOOKUP(MONTH(raw[[#This Row],[Date]]),Sheet1!B:C,2,0)),"")</f>
        <v/>
      </c>
      <c r="N920" s="82">
        <f>IF(raw[[#This Row],[Date]]="",0,1)</f>
        <v>0</v>
      </c>
    </row>
    <row r="921" spans="1:14" x14ac:dyDescent="0.3">
      <c r="A921" s="18"/>
      <c r="B921" s="19"/>
      <c r="C921" s="19"/>
      <c r="D921" s="19"/>
      <c r="E921" s="19"/>
      <c r="F921" s="20"/>
      <c r="G921" s="20"/>
      <c r="H921" s="27" t="str">
        <f>IFERROR(IF(OR(raw[[#This Row],[Ending Time]]="",raw[[#This Row],[Starting Time]]=""),"",IF((raw[[#This Row],[Ending Time]]-raw[[#This Row],[Starting Time]])*24&lt;0,24+(((raw[[#This Row],[Ending Time]]-raw[[#This Row],[Starting Time]])*24)),(raw[[#This Row],[Ending Time]]-raw[[#This Row],[Starting Time]])*24)),"")</f>
        <v/>
      </c>
      <c r="I921" s="25" t="str">
        <f>IFERROR(IF(raw[[#This Row],[Date]]="","",TEXT(raw[[#This Row],[Date]],"dddd")),"")</f>
        <v/>
      </c>
      <c r="J921" s="27" t="str">
        <f>IFERROR(IF(raw[[#This Row],[Day]]="","",IF(OR(raw[[#This Row],[Day]]='Workload Calendar'!$E$4,raw[[#This Row],[Day]]='Workload Calendar'!$F$4),'Workload Calendar'!$H$4,'Workload Calendar'!$G$4)),"")</f>
        <v/>
      </c>
      <c r="K921" s="27" t="str">
        <f>IFERROR(IF(raw[[#This Row],[Required hrs]]="","",raw[[#This Row],[Total day hrs]]-SUMIF(raw[Date],raw[[#This Row],[Date]],raw[Required hrs])),"")</f>
        <v/>
      </c>
      <c r="L921" s="26" t="str">
        <f>IFERROR(IF(raw[[#This Row],[Date]]="","","W"&amp;WEEKNUM(raw[[#This Row],[Date]],1)),"")</f>
        <v/>
      </c>
      <c r="M921" s="29" t="str">
        <f>IFERROR(IF(raw[[#This Row],[Date]]="","",VLOOKUP(MONTH(raw[[#This Row],[Date]]),Sheet1!B:C,2,0)),"")</f>
        <v/>
      </c>
      <c r="N921" s="82">
        <f>IF(raw[[#This Row],[Date]]="",0,1)</f>
        <v>0</v>
      </c>
    </row>
    <row r="922" spans="1:14" x14ac:dyDescent="0.3">
      <c r="A922" s="18"/>
      <c r="B922" s="19"/>
      <c r="C922" s="19"/>
      <c r="D922" s="19"/>
      <c r="E922" s="19"/>
      <c r="F922" s="20"/>
      <c r="G922" s="20"/>
      <c r="H922" s="27" t="str">
        <f>IFERROR(IF(OR(raw[[#This Row],[Ending Time]]="",raw[[#This Row],[Starting Time]]=""),"",IF((raw[[#This Row],[Ending Time]]-raw[[#This Row],[Starting Time]])*24&lt;0,24+(((raw[[#This Row],[Ending Time]]-raw[[#This Row],[Starting Time]])*24)),(raw[[#This Row],[Ending Time]]-raw[[#This Row],[Starting Time]])*24)),"")</f>
        <v/>
      </c>
      <c r="I922" s="25" t="str">
        <f>IFERROR(IF(raw[[#This Row],[Date]]="","",TEXT(raw[[#This Row],[Date]],"dddd")),"")</f>
        <v/>
      </c>
      <c r="J922" s="27" t="str">
        <f>IFERROR(IF(raw[[#This Row],[Day]]="","",IF(OR(raw[[#This Row],[Day]]='Workload Calendar'!$E$4,raw[[#This Row],[Day]]='Workload Calendar'!$F$4),'Workload Calendar'!$H$4,'Workload Calendar'!$G$4)),"")</f>
        <v/>
      </c>
      <c r="K922" s="27" t="str">
        <f>IFERROR(IF(raw[[#This Row],[Required hrs]]="","",raw[[#This Row],[Total day hrs]]-SUMIF(raw[Date],raw[[#This Row],[Date]],raw[Required hrs])),"")</f>
        <v/>
      </c>
      <c r="L922" s="26" t="str">
        <f>IFERROR(IF(raw[[#This Row],[Date]]="","","W"&amp;WEEKNUM(raw[[#This Row],[Date]],1)),"")</f>
        <v/>
      </c>
      <c r="M922" s="29" t="str">
        <f>IFERROR(IF(raw[[#This Row],[Date]]="","",VLOOKUP(MONTH(raw[[#This Row],[Date]]),Sheet1!B:C,2,0)),"")</f>
        <v/>
      </c>
      <c r="N922" s="82">
        <f>IF(raw[[#This Row],[Date]]="",0,1)</f>
        <v>0</v>
      </c>
    </row>
    <row r="923" spans="1:14" x14ac:dyDescent="0.3">
      <c r="A923" s="18"/>
      <c r="B923" s="19"/>
      <c r="C923" s="19"/>
      <c r="D923" s="19"/>
      <c r="E923" s="19"/>
      <c r="F923" s="20"/>
      <c r="G923" s="20"/>
      <c r="H923" s="27" t="str">
        <f>IFERROR(IF(OR(raw[[#This Row],[Ending Time]]="",raw[[#This Row],[Starting Time]]=""),"",IF((raw[[#This Row],[Ending Time]]-raw[[#This Row],[Starting Time]])*24&lt;0,24+(((raw[[#This Row],[Ending Time]]-raw[[#This Row],[Starting Time]])*24)),(raw[[#This Row],[Ending Time]]-raw[[#This Row],[Starting Time]])*24)),"")</f>
        <v/>
      </c>
      <c r="I923" s="25" t="str">
        <f>IFERROR(IF(raw[[#This Row],[Date]]="","",TEXT(raw[[#This Row],[Date]],"dddd")),"")</f>
        <v/>
      </c>
      <c r="J923" s="27" t="str">
        <f>IFERROR(IF(raw[[#This Row],[Day]]="","",IF(OR(raw[[#This Row],[Day]]='Workload Calendar'!$E$4,raw[[#This Row],[Day]]='Workload Calendar'!$F$4),'Workload Calendar'!$H$4,'Workload Calendar'!$G$4)),"")</f>
        <v/>
      </c>
      <c r="K923" s="27" t="str">
        <f>IFERROR(IF(raw[[#This Row],[Required hrs]]="","",raw[[#This Row],[Total day hrs]]-SUMIF(raw[Date],raw[[#This Row],[Date]],raw[Required hrs])),"")</f>
        <v/>
      </c>
      <c r="L923" s="26" t="str">
        <f>IFERROR(IF(raw[[#This Row],[Date]]="","","W"&amp;WEEKNUM(raw[[#This Row],[Date]],1)),"")</f>
        <v/>
      </c>
      <c r="M923" s="29" t="str">
        <f>IFERROR(IF(raw[[#This Row],[Date]]="","",VLOOKUP(MONTH(raw[[#This Row],[Date]]),Sheet1!B:C,2,0)),"")</f>
        <v/>
      </c>
      <c r="N923" s="82">
        <f>IF(raw[[#This Row],[Date]]="",0,1)</f>
        <v>0</v>
      </c>
    </row>
    <row r="924" spans="1:14" x14ac:dyDescent="0.3">
      <c r="A924" s="18"/>
      <c r="B924" s="19"/>
      <c r="C924" s="19"/>
      <c r="D924" s="19"/>
      <c r="E924" s="19"/>
      <c r="F924" s="20"/>
      <c r="G924" s="20"/>
      <c r="H924" s="27" t="str">
        <f>IFERROR(IF(OR(raw[[#This Row],[Ending Time]]="",raw[[#This Row],[Starting Time]]=""),"",IF((raw[[#This Row],[Ending Time]]-raw[[#This Row],[Starting Time]])*24&lt;0,24+(((raw[[#This Row],[Ending Time]]-raw[[#This Row],[Starting Time]])*24)),(raw[[#This Row],[Ending Time]]-raw[[#This Row],[Starting Time]])*24)),"")</f>
        <v/>
      </c>
      <c r="I924" s="25" t="str">
        <f>IFERROR(IF(raw[[#This Row],[Date]]="","",TEXT(raw[[#This Row],[Date]],"dddd")),"")</f>
        <v/>
      </c>
      <c r="J924" s="27" t="str">
        <f>IFERROR(IF(raw[[#This Row],[Day]]="","",IF(OR(raw[[#This Row],[Day]]='Workload Calendar'!$E$4,raw[[#This Row],[Day]]='Workload Calendar'!$F$4),'Workload Calendar'!$H$4,'Workload Calendar'!$G$4)),"")</f>
        <v/>
      </c>
      <c r="K924" s="27" t="str">
        <f>IFERROR(IF(raw[[#This Row],[Required hrs]]="","",raw[[#This Row],[Total day hrs]]-SUMIF(raw[Date],raw[[#This Row],[Date]],raw[Required hrs])),"")</f>
        <v/>
      </c>
      <c r="L924" s="26" t="str">
        <f>IFERROR(IF(raw[[#This Row],[Date]]="","","W"&amp;WEEKNUM(raw[[#This Row],[Date]],1)),"")</f>
        <v/>
      </c>
      <c r="M924" s="29" t="str">
        <f>IFERROR(IF(raw[[#This Row],[Date]]="","",VLOOKUP(MONTH(raw[[#This Row],[Date]]),Sheet1!B:C,2,0)),"")</f>
        <v/>
      </c>
      <c r="N924" s="82">
        <f>IF(raw[[#This Row],[Date]]="",0,1)</f>
        <v>0</v>
      </c>
    </row>
    <row r="925" spans="1:14" x14ac:dyDescent="0.3">
      <c r="A925" s="18"/>
      <c r="B925" s="19"/>
      <c r="C925" s="19"/>
      <c r="D925" s="19"/>
      <c r="E925" s="19"/>
      <c r="F925" s="20"/>
      <c r="G925" s="20"/>
      <c r="H925" s="27" t="str">
        <f>IFERROR(IF(OR(raw[[#This Row],[Ending Time]]="",raw[[#This Row],[Starting Time]]=""),"",IF((raw[[#This Row],[Ending Time]]-raw[[#This Row],[Starting Time]])*24&lt;0,24+(((raw[[#This Row],[Ending Time]]-raw[[#This Row],[Starting Time]])*24)),(raw[[#This Row],[Ending Time]]-raw[[#This Row],[Starting Time]])*24)),"")</f>
        <v/>
      </c>
      <c r="I925" s="25" t="str">
        <f>IFERROR(IF(raw[[#This Row],[Date]]="","",TEXT(raw[[#This Row],[Date]],"dddd")),"")</f>
        <v/>
      </c>
      <c r="J925" s="27" t="str">
        <f>IFERROR(IF(raw[[#This Row],[Day]]="","",IF(OR(raw[[#This Row],[Day]]='Workload Calendar'!$E$4,raw[[#This Row],[Day]]='Workload Calendar'!$F$4),'Workload Calendar'!$H$4,'Workload Calendar'!$G$4)),"")</f>
        <v/>
      </c>
      <c r="K925" s="27" t="str">
        <f>IFERROR(IF(raw[[#This Row],[Required hrs]]="","",raw[[#This Row],[Total day hrs]]-SUMIF(raw[Date],raw[[#This Row],[Date]],raw[Required hrs])),"")</f>
        <v/>
      </c>
      <c r="L925" s="26" t="str">
        <f>IFERROR(IF(raw[[#This Row],[Date]]="","","W"&amp;WEEKNUM(raw[[#This Row],[Date]],1)),"")</f>
        <v/>
      </c>
      <c r="M925" s="29" t="str">
        <f>IFERROR(IF(raw[[#This Row],[Date]]="","",VLOOKUP(MONTH(raw[[#This Row],[Date]]),Sheet1!B:C,2,0)),"")</f>
        <v/>
      </c>
      <c r="N925" s="82">
        <f>IF(raw[[#This Row],[Date]]="",0,1)</f>
        <v>0</v>
      </c>
    </row>
    <row r="926" spans="1:14" x14ac:dyDescent="0.3">
      <c r="A926" s="18"/>
      <c r="B926" s="19"/>
      <c r="C926" s="19"/>
      <c r="D926" s="19"/>
      <c r="E926" s="19"/>
      <c r="F926" s="20"/>
      <c r="G926" s="20"/>
      <c r="H926" s="27" t="str">
        <f>IFERROR(IF(OR(raw[[#This Row],[Ending Time]]="",raw[[#This Row],[Starting Time]]=""),"",IF((raw[[#This Row],[Ending Time]]-raw[[#This Row],[Starting Time]])*24&lt;0,24+(((raw[[#This Row],[Ending Time]]-raw[[#This Row],[Starting Time]])*24)),(raw[[#This Row],[Ending Time]]-raw[[#This Row],[Starting Time]])*24)),"")</f>
        <v/>
      </c>
      <c r="I926" s="25" t="str">
        <f>IFERROR(IF(raw[[#This Row],[Date]]="","",TEXT(raw[[#This Row],[Date]],"dddd")),"")</f>
        <v/>
      </c>
      <c r="J926" s="27" t="str">
        <f>IFERROR(IF(raw[[#This Row],[Day]]="","",IF(OR(raw[[#This Row],[Day]]='Workload Calendar'!$E$4,raw[[#This Row],[Day]]='Workload Calendar'!$F$4),'Workload Calendar'!$H$4,'Workload Calendar'!$G$4)),"")</f>
        <v/>
      </c>
      <c r="K926" s="27" t="str">
        <f>IFERROR(IF(raw[[#This Row],[Required hrs]]="","",raw[[#This Row],[Total day hrs]]-SUMIF(raw[Date],raw[[#This Row],[Date]],raw[Required hrs])),"")</f>
        <v/>
      </c>
      <c r="L926" s="26" t="str">
        <f>IFERROR(IF(raw[[#This Row],[Date]]="","","W"&amp;WEEKNUM(raw[[#This Row],[Date]],1)),"")</f>
        <v/>
      </c>
      <c r="M926" s="29" t="str">
        <f>IFERROR(IF(raw[[#This Row],[Date]]="","",VLOOKUP(MONTH(raw[[#This Row],[Date]]),Sheet1!B:C,2,0)),"")</f>
        <v/>
      </c>
      <c r="N926" s="82">
        <f>IF(raw[[#This Row],[Date]]="",0,1)</f>
        <v>0</v>
      </c>
    </row>
    <row r="927" spans="1:14" x14ac:dyDescent="0.3">
      <c r="A927" s="18"/>
      <c r="B927" s="19"/>
      <c r="C927" s="19"/>
      <c r="D927" s="19"/>
      <c r="E927" s="19"/>
      <c r="F927" s="20"/>
      <c r="G927" s="20"/>
      <c r="H927" s="27" t="str">
        <f>IFERROR(IF(OR(raw[[#This Row],[Ending Time]]="",raw[[#This Row],[Starting Time]]=""),"",IF((raw[[#This Row],[Ending Time]]-raw[[#This Row],[Starting Time]])*24&lt;0,24+(((raw[[#This Row],[Ending Time]]-raw[[#This Row],[Starting Time]])*24)),(raw[[#This Row],[Ending Time]]-raw[[#This Row],[Starting Time]])*24)),"")</f>
        <v/>
      </c>
      <c r="I927" s="25" t="str">
        <f>IFERROR(IF(raw[[#This Row],[Date]]="","",TEXT(raw[[#This Row],[Date]],"dddd")),"")</f>
        <v/>
      </c>
      <c r="J927" s="27" t="str">
        <f>IFERROR(IF(raw[[#This Row],[Day]]="","",IF(OR(raw[[#This Row],[Day]]='Workload Calendar'!$E$4,raw[[#This Row],[Day]]='Workload Calendar'!$F$4),'Workload Calendar'!$H$4,'Workload Calendar'!$G$4)),"")</f>
        <v/>
      </c>
      <c r="K927" s="27" t="str">
        <f>IFERROR(IF(raw[[#This Row],[Required hrs]]="","",raw[[#This Row],[Total day hrs]]-SUMIF(raw[Date],raw[[#This Row],[Date]],raw[Required hrs])),"")</f>
        <v/>
      </c>
      <c r="L927" s="26" t="str">
        <f>IFERROR(IF(raw[[#This Row],[Date]]="","","W"&amp;WEEKNUM(raw[[#This Row],[Date]],1)),"")</f>
        <v/>
      </c>
      <c r="M927" s="29" t="str">
        <f>IFERROR(IF(raw[[#This Row],[Date]]="","",VLOOKUP(MONTH(raw[[#This Row],[Date]]),Sheet1!B:C,2,0)),"")</f>
        <v/>
      </c>
      <c r="N927" s="82">
        <f>IF(raw[[#This Row],[Date]]="",0,1)</f>
        <v>0</v>
      </c>
    </row>
    <row r="928" spans="1:14" x14ac:dyDescent="0.3">
      <c r="A928" s="18"/>
      <c r="B928" s="19"/>
      <c r="C928" s="19"/>
      <c r="D928" s="19"/>
      <c r="E928" s="19"/>
      <c r="F928" s="20"/>
      <c r="G928" s="20"/>
      <c r="H928" s="27" t="str">
        <f>IFERROR(IF(OR(raw[[#This Row],[Ending Time]]="",raw[[#This Row],[Starting Time]]=""),"",IF((raw[[#This Row],[Ending Time]]-raw[[#This Row],[Starting Time]])*24&lt;0,24+(((raw[[#This Row],[Ending Time]]-raw[[#This Row],[Starting Time]])*24)),(raw[[#This Row],[Ending Time]]-raw[[#This Row],[Starting Time]])*24)),"")</f>
        <v/>
      </c>
      <c r="I928" s="25" t="str">
        <f>IFERROR(IF(raw[[#This Row],[Date]]="","",TEXT(raw[[#This Row],[Date]],"dddd")),"")</f>
        <v/>
      </c>
      <c r="J928" s="27" t="str">
        <f>IFERROR(IF(raw[[#This Row],[Day]]="","",IF(OR(raw[[#This Row],[Day]]='Workload Calendar'!$E$4,raw[[#This Row],[Day]]='Workload Calendar'!$F$4),'Workload Calendar'!$H$4,'Workload Calendar'!$G$4)),"")</f>
        <v/>
      </c>
      <c r="K928" s="27" t="str">
        <f>IFERROR(IF(raw[[#This Row],[Required hrs]]="","",raw[[#This Row],[Total day hrs]]-SUMIF(raw[Date],raw[[#This Row],[Date]],raw[Required hrs])),"")</f>
        <v/>
      </c>
      <c r="L928" s="26" t="str">
        <f>IFERROR(IF(raw[[#This Row],[Date]]="","","W"&amp;WEEKNUM(raw[[#This Row],[Date]],1)),"")</f>
        <v/>
      </c>
      <c r="M928" s="29" t="str">
        <f>IFERROR(IF(raw[[#This Row],[Date]]="","",VLOOKUP(MONTH(raw[[#This Row],[Date]]),Sheet1!B:C,2,0)),"")</f>
        <v/>
      </c>
      <c r="N928" s="82">
        <f>IF(raw[[#This Row],[Date]]="",0,1)</f>
        <v>0</v>
      </c>
    </row>
    <row r="929" spans="1:14" x14ac:dyDescent="0.3">
      <c r="A929" s="18"/>
      <c r="B929" s="19"/>
      <c r="C929" s="19"/>
      <c r="D929" s="19"/>
      <c r="E929" s="19"/>
      <c r="F929" s="20"/>
      <c r="G929" s="20"/>
      <c r="H929" s="27" t="str">
        <f>IFERROR(IF(OR(raw[[#This Row],[Ending Time]]="",raw[[#This Row],[Starting Time]]=""),"",IF((raw[[#This Row],[Ending Time]]-raw[[#This Row],[Starting Time]])*24&lt;0,24+(((raw[[#This Row],[Ending Time]]-raw[[#This Row],[Starting Time]])*24)),(raw[[#This Row],[Ending Time]]-raw[[#This Row],[Starting Time]])*24)),"")</f>
        <v/>
      </c>
      <c r="I929" s="25" t="str">
        <f>IFERROR(IF(raw[[#This Row],[Date]]="","",TEXT(raw[[#This Row],[Date]],"dddd")),"")</f>
        <v/>
      </c>
      <c r="J929" s="27" t="str">
        <f>IFERROR(IF(raw[[#This Row],[Day]]="","",IF(OR(raw[[#This Row],[Day]]='Workload Calendar'!$E$4,raw[[#This Row],[Day]]='Workload Calendar'!$F$4),'Workload Calendar'!$H$4,'Workload Calendar'!$G$4)),"")</f>
        <v/>
      </c>
      <c r="K929" s="27" t="str">
        <f>IFERROR(IF(raw[[#This Row],[Required hrs]]="","",raw[[#This Row],[Total day hrs]]-SUMIF(raw[Date],raw[[#This Row],[Date]],raw[Required hrs])),"")</f>
        <v/>
      </c>
      <c r="L929" s="26" t="str">
        <f>IFERROR(IF(raw[[#This Row],[Date]]="","","W"&amp;WEEKNUM(raw[[#This Row],[Date]],1)),"")</f>
        <v/>
      </c>
      <c r="M929" s="29" t="str">
        <f>IFERROR(IF(raw[[#This Row],[Date]]="","",VLOOKUP(MONTH(raw[[#This Row],[Date]]),Sheet1!B:C,2,0)),"")</f>
        <v/>
      </c>
      <c r="N929" s="82">
        <f>IF(raw[[#This Row],[Date]]="",0,1)</f>
        <v>0</v>
      </c>
    </row>
    <row r="930" spans="1:14" x14ac:dyDescent="0.3">
      <c r="A930" s="18"/>
      <c r="B930" s="19"/>
      <c r="C930" s="19"/>
      <c r="D930" s="19"/>
      <c r="E930" s="19"/>
      <c r="F930" s="20"/>
      <c r="G930" s="20"/>
      <c r="H930" s="27" t="str">
        <f>IFERROR(IF(OR(raw[[#This Row],[Ending Time]]="",raw[[#This Row],[Starting Time]]=""),"",IF((raw[[#This Row],[Ending Time]]-raw[[#This Row],[Starting Time]])*24&lt;0,24+(((raw[[#This Row],[Ending Time]]-raw[[#This Row],[Starting Time]])*24)),(raw[[#This Row],[Ending Time]]-raw[[#This Row],[Starting Time]])*24)),"")</f>
        <v/>
      </c>
      <c r="I930" s="25" t="str">
        <f>IFERROR(IF(raw[[#This Row],[Date]]="","",TEXT(raw[[#This Row],[Date]],"dddd")),"")</f>
        <v/>
      </c>
      <c r="J930" s="27" t="str">
        <f>IFERROR(IF(raw[[#This Row],[Day]]="","",IF(OR(raw[[#This Row],[Day]]='Workload Calendar'!$E$4,raw[[#This Row],[Day]]='Workload Calendar'!$F$4),'Workload Calendar'!$H$4,'Workload Calendar'!$G$4)),"")</f>
        <v/>
      </c>
      <c r="K930" s="27" t="str">
        <f>IFERROR(IF(raw[[#This Row],[Required hrs]]="","",raw[[#This Row],[Total day hrs]]-SUMIF(raw[Date],raw[[#This Row],[Date]],raw[Required hrs])),"")</f>
        <v/>
      </c>
      <c r="L930" s="26" t="str">
        <f>IFERROR(IF(raw[[#This Row],[Date]]="","","W"&amp;WEEKNUM(raw[[#This Row],[Date]],1)),"")</f>
        <v/>
      </c>
      <c r="M930" s="29" t="str">
        <f>IFERROR(IF(raw[[#This Row],[Date]]="","",VLOOKUP(MONTH(raw[[#This Row],[Date]]),Sheet1!B:C,2,0)),"")</f>
        <v/>
      </c>
      <c r="N930" s="82">
        <f>IF(raw[[#This Row],[Date]]="",0,1)</f>
        <v>0</v>
      </c>
    </row>
    <row r="931" spans="1:14" x14ac:dyDescent="0.3">
      <c r="A931" s="18"/>
      <c r="B931" s="19"/>
      <c r="C931" s="19"/>
      <c r="D931" s="19"/>
      <c r="E931" s="19"/>
      <c r="F931" s="20"/>
      <c r="G931" s="20"/>
      <c r="H931" s="27" t="str">
        <f>IFERROR(IF(OR(raw[[#This Row],[Ending Time]]="",raw[[#This Row],[Starting Time]]=""),"",IF((raw[[#This Row],[Ending Time]]-raw[[#This Row],[Starting Time]])*24&lt;0,24+(((raw[[#This Row],[Ending Time]]-raw[[#This Row],[Starting Time]])*24)),(raw[[#This Row],[Ending Time]]-raw[[#This Row],[Starting Time]])*24)),"")</f>
        <v/>
      </c>
      <c r="I931" s="25" t="str">
        <f>IFERROR(IF(raw[[#This Row],[Date]]="","",TEXT(raw[[#This Row],[Date]],"dddd")),"")</f>
        <v/>
      </c>
      <c r="J931" s="27" t="str">
        <f>IFERROR(IF(raw[[#This Row],[Day]]="","",IF(OR(raw[[#This Row],[Day]]='Workload Calendar'!$E$4,raw[[#This Row],[Day]]='Workload Calendar'!$F$4),'Workload Calendar'!$H$4,'Workload Calendar'!$G$4)),"")</f>
        <v/>
      </c>
      <c r="K931" s="27" t="str">
        <f>IFERROR(IF(raw[[#This Row],[Required hrs]]="","",raw[[#This Row],[Total day hrs]]-SUMIF(raw[Date],raw[[#This Row],[Date]],raw[Required hrs])),"")</f>
        <v/>
      </c>
      <c r="L931" s="26" t="str">
        <f>IFERROR(IF(raw[[#This Row],[Date]]="","","W"&amp;WEEKNUM(raw[[#This Row],[Date]],1)),"")</f>
        <v/>
      </c>
      <c r="M931" s="29" t="str">
        <f>IFERROR(IF(raw[[#This Row],[Date]]="","",VLOOKUP(MONTH(raw[[#This Row],[Date]]),Sheet1!B:C,2,0)),"")</f>
        <v/>
      </c>
      <c r="N931" s="82">
        <f>IF(raw[[#This Row],[Date]]="",0,1)</f>
        <v>0</v>
      </c>
    </row>
    <row r="932" spans="1:14" x14ac:dyDescent="0.3">
      <c r="A932" s="18"/>
      <c r="B932" s="19"/>
      <c r="C932" s="19"/>
      <c r="D932" s="19"/>
      <c r="E932" s="19"/>
      <c r="F932" s="20"/>
      <c r="G932" s="20"/>
      <c r="H932" s="27" t="str">
        <f>IFERROR(IF(OR(raw[[#This Row],[Ending Time]]="",raw[[#This Row],[Starting Time]]=""),"",IF((raw[[#This Row],[Ending Time]]-raw[[#This Row],[Starting Time]])*24&lt;0,24+(((raw[[#This Row],[Ending Time]]-raw[[#This Row],[Starting Time]])*24)),(raw[[#This Row],[Ending Time]]-raw[[#This Row],[Starting Time]])*24)),"")</f>
        <v/>
      </c>
      <c r="I932" s="25" t="str">
        <f>IFERROR(IF(raw[[#This Row],[Date]]="","",TEXT(raw[[#This Row],[Date]],"dddd")),"")</f>
        <v/>
      </c>
      <c r="J932" s="27" t="str">
        <f>IFERROR(IF(raw[[#This Row],[Day]]="","",IF(OR(raw[[#This Row],[Day]]='Workload Calendar'!$E$4,raw[[#This Row],[Day]]='Workload Calendar'!$F$4),'Workload Calendar'!$H$4,'Workload Calendar'!$G$4)),"")</f>
        <v/>
      </c>
      <c r="K932" s="27" t="str">
        <f>IFERROR(IF(raw[[#This Row],[Required hrs]]="","",raw[[#This Row],[Total day hrs]]-SUMIF(raw[Date],raw[[#This Row],[Date]],raw[Required hrs])),"")</f>
        <v/>
      </c>
      <c r="L932" s="26" t="str">
        <f>IFERROR(IF(raw[[#This Row],[Date]]="","","W"&amp;WEEKNUM(raw[[#This Row],[Date]],1)),"")</f>
        <v/>
      </c>
      <c r="M932" s="29" t="str">
        <f>IFERROR(IF(raw[[#This Row],[Date]]="","",VLOOKUP(MONTH(raw[[#This Row],[Date]]),Sheet1!B:C,2,0)),"")</f>
        <v/>
      </c>
      <c r="N932" s="82">
        <f>IF(raw[[#This Row],[Date]]="",0,1)</f>
        <v>0</v>
      </c>
    </row>
    <row r="933" spans="1:14" x14ac:dyDescent="0.3">
      <c r="A933" s="18"/>
      <c r="B933" s="19"/>
      <c r="C933" s="19"/>
      <c r="D933" s="19"/>
      <c r="E933" s="19"/>
      <c r="F933" s="20"/>
      <c r="G933" s="20"/>
      <c r="H933" s="27" t="str">
        <f>IFERROR(IF(OR(raw[[#This Row],[Ending Time]]="",raw[[#This Row],[Starting Time]]=""),"",IF((raw[[#This Row],[Ending Time]]-raw[[#This Row],[Starting Time]])*24&lt;0,24+(((raw[[#This Row],[Ending Time]]-raw[[#This Row],[Starting Time]])*24)),(raw[[#This Row],[Ending Time]]-raw[[#This Row],[Starting Time]])*24)),"")</f>
        <v/>
      </c>
      <c r="I933" s="25" t="str">
        <f>IFERROR(IF(raw[[#This Row],[Date]]="","",TEXT(raw[[#This Row],[Date]],"dddd")),"")</f>
        <v/>
      </c>
      <c r="J933" s="27" t="str">
        <f>IFERROR(IF(raw[[#This Row],[Day]]="","",IF(OR(raw[[#This Row],[Day]]='Workload Calendar'!$E$4,raw[[#This Row],[Day]]='Workload Calendar'!$F$4),'Workload Calendar'!$H$4,'Workload Calendar'!$G$4)),"")</f>
        <v/>
      </c>
      <c r="K933" s="27" t="str">
        <f>IFERROR(IF(raw[[#This Row],[Required hrs]]="","",raw[[#This Row],[Total day hrs]]-SUMIF(raw[Date],raw[[#This Row],[Date]],raw[Required hrs])),"")</f>
        <v/>
      </c>
      <c r="L933" s="26" t="str">
        <f>IFERROR(IF(raw[[#This Row],[Date]]="","","W"&amp;WEEKNUM(raw[[#This Row],[Date]],1)),"")</f>
        <v/>
      </c>
      <c r="M933" s="29" t="str">
        <f>IFERROR(IF(raw[[#This Row],[Date]]="","",VLOOKUP(MONTH(raw[[#This Row],[Date]]),Sheet1!B:C,2,0)),"")</f>
        <v/>
      </c>
      <c r="N933" s="82">
        <f>IF(raw[[#This Row],[Date]]="",0,1)</f>
        <v>0</v>
      </c>
    </row>
    <row r="934" spans="1:14" x14ac:dyDescent="0.3">
      <c r="A934" s="18"/>
      <c r="B934" s="19"/>
      <c r="C934" s="19"/>
      <c r="D934" s="19"/>
      <c r="E934" s="19"/>
      <c r="F934" s="20"/>
      <c r="G934" s="20"/>
      <c r="H934" s="27" t="str">
        <f>IFERROR(IF(OR(raw[[#This Row],[Ending Time]]="",raw[[#This Row],[Starting Time]]=""),"",IF((raw[[#This Row],[Ending Time]]-raw[[#This Row],[Starting Time]])*24&lt;0,24+(((raw[[#This Row],[Ending Time]]-raw[[#This Row],[Starting Time]])*24)),(raw[[#This Row],[Ending Time]]-raw[[#This Row],[Starting Time]])*24)),"")</f>
        <v/>
      </c>
      <c r="I934" s="25" t="str">
        <f>IFERROR(IF(raw[[#This Row],[Date]]="","",TEXT(raw[[#This Row],[Date]],"dddd")),"")</f>
        <v/>
      </c>
      <c r="J934" s="27" t="str">
        <f>IFERROR(IF(raw[[#This Row],[Day]]="","",IF(OR(raw[[#This Row],[Day]]='Workload Calendar'!$E$4,raw[[#This Row],[Day]]='Workload Calendar'!$F$4),'Workload Calendar'!$H$4,'Workload Calendar'!$G$4)),"")</f>
        <v/>
      </c>
      <c r="K934" s="27" t="str">
        <f>IFERROR(IF(raw[[#This Row],[Required hrs]]="","",raw[[#This Row],[Total day hrs]]-SUMIF(raw[Date],raw[[#This Row],[Date]],raw[Required hrs])),"")</f>
        <v/>
      </c>
      <c r="L934" s="26" t="str">
        <f>IFERROR(IF(raw[[#This Row],[Date]]="","","W"&amp;WEEKNUM(raw[[#This Row],[Date]],1)),"")</f>
        <v/>
      </c>
      <c r="M934" s="29" t="str">
        <f>IFERROR(IF(raw[[#This Row],[Date]]="","",VLOOKUP(MONTH(raw[[#This Row],[Date]]),Sheet1!B:C,2,0)),"")</f>
        <v/>
      </c>
      <c r="N934" s="82">
        <f>IF(raw[[#This Row],[Date]]="",0,1)</f>
        <v>0</v>
      </c>
    </row>
    <row r="935" spans="1:14" x14ac:dyDescent="0.3">
      <c r="A935" s="18"/>
      <c r="B935" s="19"/>
      <c r="C935" s="19"/>
      <c r="D935" s="19"/>
      <c r="E935" s="19"/>
      <c r="F935" s="20"/>
      <c r="G935" s="20"/>
      <c r="H935" s="27" t="str">
        <f>IFERROR(IF(OR(raw[[#This Row],[Ending Time]]="",raw[[#This Row],[Starting Time]]=""),"",IF((raw[[#This Row],[Ending Time]]-raw[[#This Row],[Starting Time]])*24&lt;0,24+(((raw[[#This Row],[Ending Time]]-raw[[#This Row],[Starting Time]])*24)),(raw[[#This Row],[Ending Time]]-raw[[#This Row],[Starting Time]])*24)),"")</f>
        <v/>
      </c>
      <c r="I935" s="25" t="str">
        <f>IFERROR(IF(raw[[#This Row],[Date]]="","",TEXT(raw[[#This Row],[Date]],"dddd")),"")</f>
        <v/>
      </c>
      <c r="J935" s="27" t="str">
        <f>IFERROR(IF(raw[[#This Row],[Day]]="","",IF(OR(raw[[#This Row],[Day]]='Workload Calendar'!$E$4,raw[[#This Row],[Day]]='Workload Calendar'!$F$4),'Workload Calendar'!$H$4,'Workload Calendar'!$G$4)),"")</f>
        <v/>
      </c>
      <c r="K935" s="27" t="str">
        <f>IFERROR(IF(raw[[#This Row],[Required hrs]]="","",raw[[#This Row],[Total day hrs]]-SUMIF(raw[Date],raw[[#This Row],[Date]],raw[Required hrs])),"")</f>
        <v/>
      </c>
      <c r="L935" s="26" t="str">
        <f>IFERROR(IF(raw[[#This Row],[Date]]="","","W"&amp;WEEKNUM(raw[[#This Row],[Date]],1)),"")</f>
        <v/>
      </c>
      <c r="M935" s="29" t="str">
        <f>IFERROR(IF(raw[[#This Row],[Date]]="","",VLOOKUP(MONTH(raw[[#This Row],[Date]]),Sheet1!B:C,2,0)),"")</f>
        <v/>
      </c>
      <c r="N935" s="82">
        <f>IF(raw[[#This Row],[Date]]="",0,1)</f>
        <v>0</v>
      </c>
    </row>
    <row r="936" spans="1:14" x14ac:dyDescent="0.3">
      <c r="A936" s="18"/>
      <c r="B936" s="19"/>
      <c r="C936" s="19"/>
      <c r="D936" s="19"/>
      <c r="E936" s="19"/>
      <c r="F936" s="20"/>
      <c r="G936" s="20"/>
      <c r="H936" s="27" t="str">
        <f>IFERROR(IF(OR(raw[[#This Row],[Ending Time]]="",raw[[#This Row],[Starting Time]]=""),"",IF((raw[[#This Row],[Ending Time]]-raw[[#This Row],[Starting Time]])*24&lt;0,24+(((raw[[#This Row],[Ending Time]]-raw[[#This Row],[Starting Time]])*24)),(raw[[#This Row],[Ending Time]]-raw[[#This Row],[Starting Time]])*24)),"")</f>
        <v/>
      </c>
      <c r="I936" s="25" t="str">
        <f>IFERROR(IF(raw[[#This Row],[Date]]="","",TEXT(raw[[#This Row],[Date]],"dddd")),"")</f>
        <v/>
      </c>
      <c r="J936" s="27" t="str">
        <f>IFERROR(IF(raw[[#This Row],[Day]]="","",IF(OR(raw[[#This Row],[Day]]='Workload Calendar'!$E$4,raw[[#This Row],[Day]]='Workload Calendar'!$F$4),'Workload Calendar'!$H$4,'Workload Calendar'!$G$4)),"")</f>
        <v/>
      </c>
      <c r="K936" s="27" t="str">
        <f>IFERROR(IF(raw[[#This Row],[Required hrs]]="","",raw[[#This Row],[Total day hrs]]-SUMIF(raw[Date],raw[[#This Row],[Date]],raw[Required hrs])),"")</f>
        <v/>
      </c>
      <c r="L936" s="26" t="str">
        <f>IFERROR(IF(raw[[#This Row],[Date]]="","","W"&amp;WEEKNUM(raw[[#This Row],[Date]],1)),"")</f>
        <v/>
      </c>
      <c r="M936" s="29" t="str">
        <f>IFERROR(IF(raw[[#This Row],[Date]]="","",VLOOKUP(MONTH(raw[[#This Row],[Date]]),Sheet1!B:C,2,0)),"")</f>
        <v/>
      </c>
      <c r="N936" s="82">
        <f>IF(raw[[#This Row],[Date]]="",0,1)</f>
        <v>0</v>
      </c>
    </row>
    <row r="937" spans="1:14" x14ac:dyDescent="0.3">
      <c r="A937" s="18"/>
      <c r="B937" s="19"/>
      <c r="C937" s="19"/>
      <c r="D937" s="19"/>
      <c r="E937" s="19"/>
      <c r="F937" s="20"/>
      <c r="G937" s="20"/>
      <c r="H937" s="27" t="str">
        <f>IFERROR(IF(OR(raw[[#This Row],[Ending Time]]="",raw[[#This Row],[Starting Time]]=""),"",IF((raw[[#This Row],[Ending Time]]-raw[[#This Row],[Starting Time]])*24&lt;0,24+(((raw[[#This Row],[Ending Time]]-raw[[#This Row],[Starting Time]])*24)),(raw[[#This Row],[Ending Time]]-raw[[#This Row],[Starting Time]])*24)),"")</f>
        <v/>
      </c>
      <c r="I937" s="25" t="str">
        <f>IFERROR(IF(raw[[#This Row],[Date]]="","",TEXT(raw[[#This Row],[Date]],"dddd")),"")</f>
        <v/>
      </c>
      <c r="J937" s="27" t="str">
        <f>IFERROR(IF(raw[[#This Row],[Day]]="","",IF(OR(raw[[#This Row],[Day]]='Workload Calendar'!$E$4,raw[[#This Row],[Day]]='Workload Calendar'!$F$4),'Workload Calendar'!$H$4,'Workload Calendar'!$G$4)),"")</f>
        <v/>
      </c>
      <c r="K937" s="27" t="str">
        <f>IFERROR(IF(raw[[#This Row],[Required hrs]]="","",raw[[#This Row],[Total day hrs]]-SUMIF(raw[Date],raw[[#This Row],[Date]],raw[Required hrs])),"")</f>
        <v/>
      </c>
      <c r="L937" s="26" t="str">
        <f>IFERROR(IF(raw[[#This Row],[Date]]="","","W"&amp;WEEKNUM(raw[[#This Row],[Date]],1)),"")</f>
        <v/>
      </c>
      <c r="M937" s="29" t="str">
        <f>IFERROR(IF(raw[[#This Row],[Date]]="","",VLOOKUP(MONTH(raw[[#This Row],[Date]]),Sheet1!B:C,2,0)),"")</f>
        <v/>
      </c>
      <c r="N937" s="82">
        <f>IF(raw[[#This Row],[Date]]="",0,1)</f>
        <v>0</v>
      </c>
    </row>
    <row r="938" spans="1:14" x14ac:dyDescent="0.3">
      <c r="A938" s="18"/>
      <c r="B938" s="19"/>
      <c r="C938" s="19"/>
      <c r="D938" s="19"/>
      <c r="E938" s="19"/>
      <c r="F938" s="20"/>
      <c r="G938" s="20"/>
      <c r="H938" s="27" t="str">
        <f>IFERROR(IF(OR(raw[[#This Row],[Ending Time]]="",raw[[#This Row],[Starting Time]]=""),"",IF((raw[[#This Row],[Ending Time]]-raw[[#This Row],[Starting Time]])*24&lt;0,24+(((raw[[#This Row],[Ending Time]]-raw[[#This Row],[Starting Time]])*24)),(raw[[#This Row],[Ending Time]]-raw[[#This Row],[Starting Time]])*24)),"")</f>
        <v/>
      </c>
      <c r="I938" s="25" t="str">
        <f>IFERROR(IF(raw[[#This Row],[Date]]="","",TEXT(raw[[#This Row],[Date]],"dddd")),"")</f>
        <v/>
      </c>
      <c r="J938" s="27" t="str">
        <f>IFERROR(IF(raw[[#This Row],[Day]]="","",IF(OR(raw[[#This Row],[Day]]='Workload Calendar'!$E$4,raw[[#This Row],[Day]]='Workload Calendar'!$F$4),'Workload Calendar'!$H$4,'Workload Calendar'!$G$4)),"")</f>
        <v/>
      </c>
      <c r="K938" s="27" t="str">
        <f>IFERROR(IF(raw[[#This Row],[Required hrs]]="","",raw[[#This Row],[Total day hrs]]-SUMIF(raw[Date],raw[[#This Row],[Date]],raw[Required hrs])),"")</f>
        <v/>
      </c>
      <c r="L938" s="26" t="str">
        <f>IFERROR(IF(raw[[#This Row],[Date]]="","","W"&amp;WEEKNUM(raw[[#This Row],[Date]],1)),"")</f>
        <v/>
      </c>
      <c r="M938" s="29" t="str">
        <f>IFERROR(IF(raw[[#This Row],[Date]]="","",VLOOKUP(MONTH(raw[[#This Row],[Date]]),Sheet1!B:C,2,0)),"")</f>
        <v/>
      </c>
      <c r="N938" s="82">
        <f>IF(raw[[#This Row],[Date]]="",0,1)</f>
        <v>0</v>
      </c>
    </row>
    <row r="939" spans="1:14" x14ac:dyDescent="0.3">
      <c r="A939" s="18"/>
      <c r="B939" s="19"/>
      <c r="C939" s="19"/>
      <c r="D939" s="19"/>
      <c r="E939" s="19"/>
      <c r="F939" s="20"/>
      <c r="G939" s="20"/>
      <c r="H939" s="27" t="str">
        <f>IFERROR(IF(OR(raw[[#This Row],[Ending Time]]="",raw[[#This Row],[Starting Time]]=""),"",IF((raw[[#This Row],[Ending Time]]-raw[[#This Row],[Starting Time]])*24&lt;0,24+(((raw[[#This Row],[Ending Time]]-raw[[#This Row],[Starting Time]])*24)),(raw[[#This Row],[Ending Time]]-raw[[#This Row],[Starting Time]])*24)),"")</f>
        <v/>
      </c>
      <c r="I939" s="25" t="str">
        <f>IFERROR(IF(raw[[#This Row],[Date]]="","",TEXT(raw[[#This Row],[Date]],"dddd")),"")</f>
        <v/>
      </c>
      <c r="J939" s="27" t="str">
        <f>IFERROR(IF(raw[[#This Row],[Day]]="","",IF(OR(raw[[#This Row],[Day]]='Workload Calendar'!$E$4,raw[[#This Row],[Day]]='Workload Calendar'!$F$4),'Workload Calendar'!$H$4,'Workload Calendar'!$G$4)),"")</f>
        <v/>
      </c>
      <c r="K939" s="27" t="str">
        <f>IFERROR(IF(raw[[#This Row],[Required hrs]]="","",raw[[#This Row],[Total day hrs]]-SUMIF(raw[Date],raw[[#This Row],[Date]],raw[Required hrs])),"")</f>
        <v/>
      </c>
      <c r="L939" s="26" t="str">
        <f>IFERROR(IF(raw[[#This Row],[Date]]="","","W"&amp;WEEKNUM(raw[[#This Row],[Date]],1)),"")</f>
        <v/>
      </c>
      <c r="M939" s="29" t="str">
        <f>IFERROR(IF(raw[[#This Row],[Date]]="","",VLOOKUP(MONTH(raw[[#This Row],[Date]]),Sheet1!B:C,2,0)),"")</f>
        <v/>
      </c>
      <c r="N939" s="82">
        <f>IF(raw[[#This Row],[Date]]="",0,1)</f>
        <v>0</v>
      </c>
    </row>
    <row r="940" spans="1:14" x14ac:dyDescent="0.3">
      <c r="A940" s="18"/>
      <c r="B940" s="19"/>
      <c r="C940" s="19"/>
      <c r="D940" s="19"/>
      <c r="E940" s="19"/>
      <c r="F940" s="20"/>
      <c r="G940" s="20"/>
      <c r="H940" s="27" t="str">
        <f>IFERROR(IF(OR(raw[[#This Row],[Ending Time]]="",raw[[#This Row],[Starting Time]]=""),"",IF((raw[[#This Row],[Ending Time]]-raw[[#This Row],[Starting Time]])*24&lt;0,24+(((raw[[#This Row],[Ending Time]]-raw[[#This Row],[Starting Time]])*24)),(raw[[#This Row],[Ending Time]]-raw[[#This Row],[Starting Time]])*24)),"")</f>
        <v/>
      </c>
      <c r="I940" s="25" t="str">
        <f>IFERROR(IF(raw[[#This Row],[Date]]="","",TEXT(raw[[#This Row],[Date]],"dddd")),"")</f>
        <v/>
      </c>
      <c r="J940" s="27" t="str">
        <f>IFERROR(IF(raw[[#This Row],[Day]]="","",IF(OR(raw[[#This Row],[Day]]='Workload Calendar'!$E$4,raw[[#This Row],[Day]]='Workload Calendar'!$F$4),'Workload Calendar'!$H$4,'Workload Calendar'!$G$4)),"")</f>
        <v/>
      </c>
      <c r="K940" s="27" t="str">
        <f>IFERROR(IF(raw[[#This Row],[Required hrs]]="","",raw[[#This Row],[Total day hrs]]-SUMIF(raw[Date],raw[[#This Row],[Date]],raw[Required hrs])),"")</f>
        <v/>
      </c>
      <c r="L940" s="26" t="str">
        <f>IFERROR(IF(raw[[#This Row],[Date]]="","","W"&amp;WEEKNUM(raw[[#This Row],[Date]],1)),"")</f>
        <v/>
      </c>
      <c r="M940" s="29" t="str">
        <f>IFERROR(IF(raw[[#This Row],[Date]]="","",VLOOKUP(MONTH(raw[[#This Row],[Date]]),Sheet1!B:C,2,0)),"")</f>
        <v/>
      </c>
      <c r="N940" s="82">
        <f>IF(raw[[#This Row],[Date]]="",0,1)</f>
        <v>0</v>
      </c>
    </row>
    <row r="941" spans="1:14" x14ac:dyDescent="0.3">
      <c r="A941" s="18"/>
      <c r="B941" s="19"/>
      <c r="C941" s="19"/>
      <c r="D941" s="19"/>
      <c r="E941" s="19"/>
      <c r="F941" s="20"/>
      <c r="G941" s="20"/>
      <c r="H941" s="27" t="str">
        <f>IFERROR(IF(OR(raw[[#This Row],[Ending Time]]="",raw[[#This Row],[Starting Time]]=""),"",IF((raw[[#This Row],[Ending Time]]-raw[[#This Row],[Starting Time]])*24&lt;0,24+(((raw[[#This Row],[Ending Time]]-raw[[#This Row],[Starting Time]])*24)),(raw[[#This Row],[Ending Time]]-raw[[#This Row],[Starting Time]])*24)),"")</f>
        <v/>
      </c>
      <c r="I941" s="25" t="str">
        <f>IFERROR(IF(raw[[#This Row],[Date]]="","",TEXT(raw[[#This Row],[Date]],"dddd")),"")</f>
        <v/>
      </c>
      <c r="J941" s="27" t="str">
        <f>IFERROR(IF(raw[[#This Row],[Day]]="","",IF(OR(raw[[#This Row],[Day]]='Workload Calendar'!$E$4,raw[[#This Row],[Day]]='Workload Calendar'!$F$4),'Workload Calendar'!$H$4,'Workload Calendar'!$G$4)),"")</f>
        <v/>
      </c>
      <c r="K941" s="27" t="str">
        <f>IFERROR(IF(raw[[#This Row],[Required hrs]]="","",raw[[#This Row],[Total day hrs]]-SUMIF(raw[Date],raw[[#This Row],[Date]],raw[Required hrs])),"")</f>
        <v/>
      </c>
      <c r="L941" s="26" t="str">
        <f>IFERROR(IF(raw[[#This Row],[Date]]="","","W"&amp;WEEKNUM(raw[[#This Row],[Date]],1)),"")</f>
        <v/>
      </c>
      <c r="M941" s="29" t="str">
        <f>IFERROR(IF(raw[[#This Row],[Date]]="","",VLOOKUP(MONTH(raw[[#This Row],[Date]]),Sheet1!B:C,2,0)),"")</f>
        <v/>
      </c>
      <c r="N941" s="82">
        <f>IF(raw[[#This Row],[Date]]="",0,1)</f>
        <v>0</v>
      </c>
    </row>
    <row r="942" spans="1:14" x14ac:dyDescent="0.3">
      <c r="A942" s="18"/>
      <c r="B942" s="19"/>
      <c r="C942" s="19"/>
      <c r="D942" s="19"/>
      <c r="E942" s="19"/>
      <c r="F942" s="20"/>
      <c r="G942" s="20"/>
      <c r="H942" s="27" t="str">
        <f>IFERROR(IF(OR(raw[[#This Row],[Ending Time]]="",raw[[#This Row],[Starting Time]]=""),"",IF((raw[[#This Row],[Ending Time]]-raw[[#This Row],[Starting Time]])*24&lt;0,24+(((raw[[#This Row],[Ending Time]]-raw[[#This Row],[Starting Time]])*24)),(raw[[#This Row],[Ending Time]]-raw[[#This Row],[Starting Time]])*24)),"")</f>
        <v/>
      </c>
      <c r="I942" s="25" t="str">
        <f>IFERROR(IF(raw[[#This Row],[Date]]="","",TEXT(raw[[#This Row],[Date]],"dddd")),"")</f>
        <v/>
      </c>
      <c r="J942" s="27" t="str">
        <f>IFERROR(IF(raw[[#This Row],[Day]]="","",IF(OR(raw[[#This Row],[Day]]='Workload Calendar'!$E$4,raw[[#This Row],[Day]]='Workload Calendar'!$F$4),'Workload Calendar'!$H$4,'Workload Calendar'!$G$4)),"")</f>
        <v/>
      </c>
      <c r="K942" s="27" t="str">
        <f>IFERROR(IF(raw[[#This Row],[Required hrs]]="","",raw[[#This Row],[Total day hrs]]-SUMIF(raw[Date],raw[[#This Row],[Date]],raw[Required hrs])),"")</f>
        <v/>
      </c>
      <c r="L942" s="26" t="str">
        <f>IFERROR(IF(raw[[#This Row],[Date]]="","","W"&amp;WEEKNUM(raw[[#This Row],[Date]],1)),"")</f>
        <v/>
      </c>
      <c r="M942" s="29" t="str">
        <f>IFERROR(IF(raw[[#This Row],[Date]]="","",VLOOKUP(MONTH(raw[[#This Row],[Date]]),Sheet1!B:C,2,0)),"")</f>
        <v/>
      </c>
      <c r="N942" s="82">
        <f>IF(raw[[#This Row],[Date]]="",0,1)</f>
        <v>0</v>
      </c>
    </row>
    <row r="943" spans="1:14" x14ac:dyDescent="0.3">
      <c r="A943" s="18"/>
      <c r="B943" s="19"/>
      <c r="C943" s="19"/>
      <c r="D943" s="19"/>
      <c r="E943" s="19"/>
      <c r="F943" s="20"/>
      <c r="G943" s="20"/>
      <c r="H943" s="27" t="str">
        <f>IFERROR(IF(OR(raw[[#This Row],[Ending Time]]="",raw[[#This Row],[Starting Time]]=""),"",IF((raw[[#This Row],[Ending Time]]-raw[[#This Row],[Starting Time]])*24&lt;0,24+(((raw[[#This Row],[Ending Time]]-raw[[#This Row],[Starting Time]])*24)),(raw[[#This Row],[Ending Time]]-raw[[#This Row],[Starting Time]])*24)),"")</f>
        <v/>
      </c>
      <c r="I943" s="25" t="str">
        <f>IFERROR(IF(raw[[#This Row],[Date]]="","",TEXT(raw[[#This Row],[Date]],"dddd")),"")</f>
        <v/>
      </c>
      <c r="J943" s="27" t="str">
        <f>IFERROR(IF(raw[[#This Row],[Day]]="","",IF(OR(raw[[#This Row],[Day]]='Workload Calendar'!$E$4,raw[[#This Row],[Day]]='Workload Calendar'!$F$4),'Workload Calendar'!$H$4,'Workload Calendar'!$G$4)),"")</f>
        <v/>
      </c>
      <c r="K943" s="27" t="str">
        <f>IFERROR(IF(raw[[#This Row],[Required hrs]]="","",raw[[#This Row],[Total day hrs]]-SUMIF(raw[Date],raw[[#This Row],[Date]],raw[Required hrs])),"")</f>
        <v/>
      </c>
      <c r="L943" s="26" t="str">
        <f>IFERROR(IF(raw[[#This Row],[Date]]="","","W"&amp;WEEKNUM(raw[[#This Row],[Date]],1)),"")</f>
        <v/>
      </c>
      <c r="M943" s="29" t="str">
        <f>IFERROR(IF(raw[[#This Row],[Date]]="","",VLOOKUP(MONTH(raw[[#This Row],[Date]]),Sheet1!B:C,2,0)),"")</f>
        <v/>
      </c>
      <c r="N943" s="82">
        <f>IF(raw[[#This Row],[Date]]="",0,1)</f>
        <v>0</v>
      </c>
    </row>
    <row r="944" spans="1:14" x14ac:dyDescent="0.3">
      <c r="A944" s="18"/>
      <c r="B944" s="19"/>
      <c r="C944" s="19"/>
      <c r="D944" s="19"/>
      <c r="E944" s="19"/>
      <c r="F944" s="20"/>
      <c r="G944" s="20"/>
      <c r="H944" s="27" t="str">
        <f>IFERROR(IF(OR(raw[[#This Row],[Ending Time]]="",raw[[#This Row],[Starting Time]]=""),"",IF((raw[[#This Row],[Ending Time]]-raw[[#This Row],[Starting Time]])*24&lt;0,24+(((raw[[#This Row],[Ending Time]]-raw[[#This Row],[Starting Time]])*24)),(raw[[#This Row],[Ending Time]]-raw[[#This Row],[Starting Time]])*24)),"")</f>
        <v/>
      </c>
      <c r="I944" s="25" t="str">
        <f>IFERROR(IF(raw[[#This Row],[Date]]="","",TEXT(raw[[#This Row],[Date]],"dddd")),"")</f>
        <v/>
      </c>
      <c r="J944" s="27" t="str">
        <f>IFERROR(IF(raw[[#This Row],[Day]]="","",IF(OR(raw[[#This Row],[Day]]='Workload Calendar'!$E$4,raw[[#This Row],[Day]]='Workload Calendar'!$F$4),'Workload Calendar'!$H$4,'Workload Calendar'!$G$4)),"")</f>
        <v/>
      </c>
      <c r="K944" s="27" t="str">
        <f>IFERROR(IF(raw[[#This Row],[Required hrs]]="","",raw[[#This Row],[Total day hrs]]-SUMIF(raw[Date],raw[[#This Row],[Date]],raw[Required hrs])),"")</f>
        <v/>
      </c>
      <c r="L944" s="26" t="str">
        <f>IFERROR(IF(raw[[#This Row],[Date]]="","","W"&amp;WEEKNUM(raw[[#This Row],[Date]],1)),"")</f>
        <v/>
      </c>
      <c r="M944" s="29" t="str">
        <f>IFERROR(IF(raw[[#This Row],[Date]]="","",VLOOKUP(MONTH(raw[[#This Row],[Date]]),Sheet1!B:C,2,0)),"")</f>
        <v/>
      </c>
      <c r="N944" s="82">
        <f>IF(raw[[#This Row],[Date]]="",0,1)</f>
        <v>0</v>
      </c>
    </row>
    <row r="945" spans="1:14" x14ac:dyDescent="0.3">
      <c r="A945" s="18"/>
      <c r="B945" s="19"/>
      <c r="C945" s="19"/>
      <c r="D945" s="19"/>
      <c r="E945" s="19"/>
      <c r="F945" s="20"/>
      <c r="G945" s="20"/>
      <c r="H945" s="27" t="str">
        <f>IFERROR(IF(OR(raw[[#This Row],[Ending Time]]="",raw[[#This Row],[Starting Time]]=""),"",IF((raw[[#This Row],[Ending Time]]-raw[[#This Row],[Starting Time]])*24&lt;0,24+(((raw[[#This Row],[Ending Time]]-raw[[#This Row],[Starting Time]])*24)),(raw[[#This Row],[Ending Time]]-raw[[#This Row],[Starting Time]])*24)),"")</f>
        <v/>
      </c>
      <c r="I945" s="25" t="str">
        <f>IFERROR(IF(raw[[#This Row],[Date]]="","",TEXT(raw[[#This Row],[Date]],"dddd")),"")</f>
        <v/>
      </c>
      <c r="J945" s="27" t="str">
        <f>IFERROR(IF(raw[[#This Row],[Day]]="","",IF(OR(raw[[#This Row],[Day]]='Workload Calendar'!$E$4,raw[[#This Row],[Day]]='Workload Calendar'!$F$4),'Workload Calendar'!$H$4,'Workload Calendar'!$G$4)),"")</f>
        <v/>
      </c>
      <c r="K945" s="27" t="str">
        <f>IFERROR(IF(raw[[#This Row],[Required hrs]]="","",raw[[#This Row],[Total day hrs]]-SUMIF(raw[Date],raw[[#This Row],[Date]],raw[Required hrs])),"")</f>
        <v/>
      </c>
      <c r="L945" s="26" t="str">
        <f>IFERROR(IF(raw[[#This Row],[Date]]="","","W"&amp;WEEKNUM(raw[[#This Row],[Date]],1)),"")</f>
        <v/>
      </c>
      <c r="M945" s="29" t="str">
        <f>IFERROR(IF(raw[[#This Row],[Date]]="","",VLOOKUP(MONTH(raw[[#This Row],[Date]]),Sheet1!B:C,2,0)),"")</f>
        <v/>
      </c>
      <c r="N945" s="82">
        <f>IF(raw[[#This Row],[Date]]="",0,1)</f>
        <v>0</v>
      </c>
    </row>
    <row r="946" spans="1:14" x14ac:dyDescent="0.3">
      <c r="A946" s="18"/>
      <c r="B946" s="19"/>
      <c r="C946" s="19"/>
      <c r="D946" s="19"/>
      <c r="E946" s="19"/>
      <c r="F946" s="20"/>
      <c r="G946" s="20"/>
      <c r="H946" s="27" t="str">
        <f>IFERROR(IF(OR(raw[[#This Row],[Ending Time]]="",raw[[#This Row],[Starting Time]]=""),"",IF((raw[[#This Row],[Ending Time]]-raw[[#This Row],[Starting Time]])*24&lt;0,24+(((raw[[#This Row],[Ending Time]]-raw[[#This Row],[Starting Time]])*24)),(raw[[#This Row],[Ending Time]]-raw[[#This Row],[Starting Time]])*24)),"")</f>
        <v/>
      </c>
      <c r="I946" s="25" t="str">
        <f>IFERROR(IF(raw[[#This Row],[Date]]="","",TEXT(raw[[#This Row],[Date]],"dddd")),"")</f>
        <v/>
      </c>
      <c r="J946" s="27" t="str">
        <f>IFERROR(IF(raw[[#This Row],[Day]]="","",IF(OR(raw[[#This Row],[Day]]='Workload Calendar'!$E$4,raw[[#This Row],[Day]]='Workload Calendar'!$F$4),'Workload Calendar'!$H$4,'Workload Calendar'!$G$4)),"")</f>
        <v/>
      </c>
      <c r="K946" s="27" t="str">
        <f>IFERROR(IF(raw[[#This Row],[Required hrs]]="","",raw[[#This Row],[Total day hrs]]-SUMIF(raw[Date],raw[[#This Row],[Date]],raw[Required hrs])),"")</f>
        <v/>
      </c>
      <c r="L946" s="26" t="str">
        <f>IFERROR(IF(raw[[#This Row],[Date]]="","","W"&amp;WEEKNUM(raw[[#This Row],[Date]],1)),"")</f>
        <v/>
      </c>
      <c r="M946" s="29" t="str">
        <f>IFERROR(IF(raw[[#This Row],[Date]]="","",VLOOKUP(MONTH(raw[[#This Row],[Date]]),Sheet1!B:C,2,0)),"")</f>
        <v/>
      </c>
      <c r="N946" s="82">
        <f>IF(raw[[#This Row],[Date]]="",0,1)</f>
        <v>0</v>
      </c>
    </row>
    <row r="947" spans="1:14" x14ac:dyDescent="0.3">
      <c r="A947" s="18"/>
      <c r="B947" s="19"/>
      <c r="C947" s="19"/>
      <c r="D947" s="19"/>
      <c r="E947" s="19"/>
      <c r="F947" s="20"/>
      <c r="G947" s="20"/>
      <c r="H947" s="27" t="str">
        <f>IFERROR(IF(OR(raw[[#This Row],[Ending Time]]="",raw[[#This Row],[Starting Time]]=""),"",IF((raw[[#This Row],[Ending Time]]-raw[[#This Row],[Starting Time]])*24&lt;0,24+(((raw[[#This Row],[Ending Time]]-raw[[#This Row],[Starting Time]])*24)),(raw[[#This Row],[Ending Time]]-raw[[#This Row],[Starting Time]])*24)),"")</f>
        <v/>
      </c>
      <c r="I947" s="25" t="str">
        <f>IFERROR(IF(raw[[#This Row],[Date]]="","",TEXT(raw[[#This Row],[Date]],"dddd")),"")</f>
        <v/>
      </c>
      <c r="J947" s="27" t="str">
        <f>IFERROR(IF(raw[[#This Row],[Day]]="","",IF(OR(raw[[#This Row],[Day]]='Workload Calendar'!$E$4,raw[[#This Row],[Day]]='Workload Calendar'!$F$4),'Workload Calendar'!$H$4,'Workload Calendar'!$G$4)),"")</f>
        <v/>
      </c>
      <c r="K947" s="27" t="str">
        <f>IFERROR(IF(raw[[#This Row],[Required hrs]]="","",raw[[#This Row],[Total day hrs]]-SUMIF(raw[Date],raw[[#This Row],[Date]],raw[Required hrs])),"")</f>
        <v/>
      </c>
      <c r="L947" s="26" t="str">
        <f>IFERROR(IF(raw[[#This Row],[Date]]="","","W"&amp;WEEKNUM(raw[[#This Row],[Date]],1)),"")</f>
        <v/>
      </c>
      <c r="M947" s="29" t="str">
        <f>IFERROR(IF(raw[[#This Row],[Date]]="","",VLOOKUP(MONTH(raw[[#This Row],[Date]]),Sheet1!B:C,2,0)),"")</f>
        <v/>
      </c>
      <c r="N947" s="82">
        <f>IF(raw[[#This Row],[Date]]="",0,1)</f>
        <v>0</v>
      </c>
    </row>
    <row r="948" spans="1:14" x14ac:dyDescent="0.3">
      <c r="A948" s="18"/>
      <c r="B948" s="19"/>
      <c r="C948" s="19"/>
      <c r="D948" s="19"/>
      <c r="E948" s="19"/>
      <c r="F948" s="20"/>
      <c r="G948" s="20"/>
      <c r="H948" s="27" t="str">
        <f>IFERROR(IF(OR(raw[[#This Row],[Ending Time]]="",raw[[#This Row],[Starting Time]]=""),"",IF((raw[[#This Row],[Ending Time]]-raw[[#This Row],[Starting Time]])*24&lt;0,24+(((raw[[#This Row],[Ending Time]]-raw[[#This Row],[Starting Time]])*24)),(raw[[#This Row],[Ending Time]]-raw[[#This Row],[Starting Time]])*24)),"")</f>
        <v/>
      </c>
      <c r="I948" s="25" t="str">
        <f>IFERROR(IF(raw[[#This Row],[Date]]="","",TEXT(raw[[#This Row],[Date]],"dddd")),"")</f>
        <v/>
      </c>
      <c r="J948" s="27" t="str">
        <f>IFERROR(IF(raw[[#This Row],[Day]]="","",IF(OR(raw[[#This Row],[Day]]='Workload Calendar'!$E$4,raw[[#This Row],[Day]]='Workload Calendar'!$F$4),'Workload Calendar'!$H$4,'Workload Calendar'!$G$4)),"")</f>
        <v/>
      </c>
      <c r="K948" s="27" t="str">
        <f>IFERROR(IF(raw[[#This Row],[Required hrs]]="","",raw[[#This Row],[Total day hrs]]-SUMIF(raw[Date],raw[[#This Row],[Date]],raw[Required hrs])),"")</f>
        <v/>
      </c>
      <c r="L948" s="26" t="str">
        <f>IFERROR(IF(raw[[#This Row],[Date]]="","","W"&amp;WEEKNUM(raw[[#This Row],[Date]],1)),"")</f>
        <v/>
      </c>
      <c r="M948" s="29" t="str">
        <f>IFERROR(IF(raw[[#This Row],[Date]]="","",VLOOKUP(MONTH(raw[[#This Row],[Date]]),Sheet1!B:C,2,0)),"")</f>
        <v/>
      </c>
      <c r="N948" s="82">
        <f>IF(raw[[#This Row],[Date]]="",0,1)</f>
        <v>0</v>
      </c>
    </row>
    <row r="949" spans="1:14" x14ac:dyDescent="0.3">
      <c r="A949" s="18"/>
      <c r="B949" s="19"/>
      <c r="C949" s="19"/>
      <c r="D949" s="19"/>
      <c r="E949" s="19"/>
      <c r="F949" s="20"/>
      <c r="G949" s="20"/>
      <c r="H949" s="27" t="str">
        <f>IFERROR(IF(OR(raw[[#This Row],[Ending Time]]="",raw[[#This Row],[Starting Time]]=""),"",IF((raw[[#This Row],[Ending Time]]-raw[[#This Row],[Starting Time]])*24&lt;0,24+(((raw[[#This Row],[Ending Time]]-raw[[#This Row],[Starting Time]])*24)),(raw[[#This Row],[Ending Time]]-raw[[#This Row],[Starting Time]])*24)),"")</f>
        <v/>
      </c>
      <c r="I949" s="25" t="str">
        <f>IFERROR(IF(raw[[#This Row],[Date]]="","",TEXT(raw[[#This Row],[Date]],"dddd")),"")</f>
        <v/>
      </c>
      <c r="J949" s="27" t="str">
        <f>IFERROR(IF(raw[[#This Row],[Day]]="","",IF(OR(raw[[#This Row],[Day]]='Workload Calendar'!$E$4,raw[[#This Row],[Day]]='Workload Calendar'!$F$4),'Workload Calendar'!$H$4,'Workload Calendar'!$G$4)),"")</f>
        <v/>
      </c>
      <c r="K949" s="27" t="str">
        <f>IFERROR(IF(raw[[#This Row],[Required hrs]]="","",raw[[#This Row],[Total day hrs]]-SUMIF(raw[Date],raw[[#This Row],[Date]],raw[Required hrs])),"")</f>
        <v/>
      </c>
      <c r="L949" s="26" t="str">
        <f>IFERROR(IF(raw[[#This Row],[Date]]="","","W"&amp;WEEKNUM(raw[[#This Row],[Date]],1)),"")</f>
        <v/>
      </c>
      <c r="M949" s="29" t="str">
        <f>IFERROR(IF(raw[[#This Row],[Date]]="","",VLOOKUP(MONTH(raw[[#This Row],[Date]]),Sheet1!B:C,2,0)),"")</f>
        <v/>
      </c>
      <c r="N949" s="82">
        <f>IF(raw[[#This Row],[Date]]="",0,1)</f>
        <v>0</v>
      </c>
    </row>
    <row r="950" spans="1:14" x14ac:dyDescent="0.3">
      <c r="A950" s="18"/>
      <c r="B950" s="19"/>
      <c r="C950" s="19"/>
      <c r="D950" s="19"/>
      <c r="E950" s="19"/>
      <c r="F950" s="20"/>
      <c r="G950" s="20"/>
      <c r="H950" s="27" t="str">
        <f>IFERROR(IF(OR(raw[[#This Row],[Ending Time]]="",raw[[#This Row],[Starting Time]]=""),"",IF((raw[[#This Row],[Ending Time]]-raw[[#This Row],[Starting Time]])*24&lt;0,24+(((raw[[#This Row],[Ending Time]]-raw[[#This Row],[Starting Time]])*24)),(raw[[#This Row],[Ending Time]]-raw[[#This Row],[Starting Time]])*24)),"")</f>
        <v/>
      </c>
      <c r="I950" s="25" t="str">
        <f>IFERROR(IF(raw[[#This Row],[Date]]="","",TEXT(raw[[#This Row],[Date]],"dddd")),"")</f>
        <v/>
      </c>
      <c r="J950" s="27" t="str">
        <f>IFERROR(IF(raw[[#This Row],[Day]]="","",IF(OR(raw[[#This Row],[Day]]='Workload Calendar'!$E$4,raw[[#This Row],[Day]]='Workload Calendar'!$F$4),'Workload Calendar'!$H$4,'Workload Calendar'!$G$4)),"")</f>
        <v/>
      </c>
      <c r="K950" s="27" t="str">
        <f>IFERROR(IF(raw[[#This Row],[Required hrs]]="","",raw[[#This Row],[Total day hrs]]-SUMIF(raw[Date],raw[[#This Row],[Date]],raw[Required hrs])),"")</f>
        <v/>
      </c>
      <c r="L950" s="26" t="str">
        <f>IFERROR(IF(raw[[#This Row],[Date]]="","","W"&amp;WEEKNUM(raw[[#This Row],[Date]],1)),"")</f>
        <v/>
      </c>
      <c r="M950" s="29" t="str">
        <f>IFERROR(IF(raw[[#This Row],[Date]]="","",VLOOKUP(MONTH(raw[[#This Row],[Date]]),Sheet1!B:C,2,0)),"")</f>
        <v/>
      </c>
      <c r="N950" s="82">
        <f>IF(raw[[#This Row],[Date]]="",0,1)</f>
        <v>0</v>
      </c>
    </row>
    <row r="951" spans="1:14" x14ac:dyDescent="0.3">
      <c r="A951" s="18"/>
      <c r="B951" s="19"/>
      <c r="C951" s="19"/>
      <c r="D951" s="19"/>
      <c r="E951" s="19"/>
      <c r="F951" s="20"/>
      <c r="G951" s="20"/>
      <c r="H951" s="27" t="str">
        <f>IFERROR(IF(OR(raw[[#This Row],[Ending Time]]="",raw[[#This Row],[Starting Time]]=""),"",IF((raw[[#This Row],[Ending Time]]-raw[[#This Row],[Starting Time]])*24&lt;0,24+(((raw[[#This Row],[Ending Time]]-raw[[#This Row],[Starting Time]])*24)),(raw[[#This Row],[Ending Time]]-raw[[#This Row],[Starting Time]])*24)),"")</f>
        <v/>
      </c>
      <c r="I951" s="25" t="str">
        <f>IFERROR(IF(raw[[#This Row],[Date]]="","",TEXT(raw[[#This Row],[Date]],"dddd")),"")</f>
        <v/>
      </c>
      <c r="J951" s="27" t="str">
        <f>IFERROR(IF(raw[[#This Row],[Day]]="","",IF(OR(raw[[#This Row],[Day]]='Workload Calendar'!$E$4,raw[[#This Row],[Day]]='Workload Calendar'!$F$4),'Workload Calendar'!$H$4,'Workload Calendar'!$G$4)),"")</f>
        <v/>
      </c>
      <c r="K951" s="27" t="str">
        <f>IFERROR(IF(raw[[#This Row],[Required hrs]]="","",raw[[#This Row],[Total day hrs]]-SUMIF(raw[Date],raw[[#This Row],[Date]],raw[Required hrs])),"")</f>
        <v/>
      </c>
      <c r="L951" s="26" t="str">
        <f>IFERROR(IF(raw[[#This Row],[Date]]="","","W"&amp;WEEKNUM(raw[[#This Row],[Date]],1)),"")</f>
        <v/>
      </c>
      <c r="M951" s="29" t="str">
        <f>IFERROR(IF(raw[[#This Row],[Date]]="","",VLOOKUP(MONTH(raw[[#This Row],[Date]]),Sheet1!B:C,2,0)),"")</f>
        <v/>
      </c>
      <c r="N951" s="82">
        <f>IF(raw[[#This Row],[Date]]="",0,1)</f>
        <v>0</v>
      </c>
    </row>
    <row r="952" spans="1:14" x14ac:dyDescent="0.3">
      <c r="A952" s="18"/>
      <c r="B952" s="19"/>
      <c r="C952" s="19"/>
      <c r="D952" s="19"/>
      <c r="E952" s="19"/>
      <c r="F952" s="20"/>
      <c r="G952" s="20"/>
      <c r="H952" s="27" t="str">
        <f>IFERROR(IF(OR(raw[[#This Row],[Ending Time]]="",raw[[#This Row],[Starting Time]]=""),"",IF((raw[[#This Row],[Ending Time]]-raw[[#This Row],[Starting Time]])*24&lt;0,24+(((raw[[#This Row],[Ending Time]]-raw[[#This Row],[Starting Time]])*24)),(raw[[#This Row],[Ending Time]]-raw[[#This Row],[Starting Time]])*24)),"")</f>
        <v/>
      </c>
      <c r="I952" s="25" t="str">
        <f>IFERROR(IF(raw[[#This Row],[Date]]="","",TEXT(raw[[#This Row],[Date]],"dddd")),"")</f>
        <v/>
      </c>
      <c r="J952" s="27" t="str">
        <f>IFERROR(IF(raw[[#This Row],[Day]]="","",IF(OR(raw[[#This Row],[Day]]='Workload Calendar'!$E$4,raw[[#This Row],[Day]]='Workload Calendar'!$F$4),'Workload Calendar'!$H$4,'Workload Calendar'!$G$4)),"")</f>
        <v/>
      </c>
      <c r="K952" s="27" t="str">
        <f>IFERROR(IF(raw[[#This Row],[Required hrs]]="","",raw[[#This Row],[Total day hrs]]-SUMIF(raw[Date],raw[[#This Row],[Date]],raw[Required hrs])),"")</f>
        <v/>
      </c>
      <c r="L952" s="26" t="str">
        <f>IFERROR(IF(raw[[#This Row],[Date]]="","","W"&amp;WEEKNUM(raw[[#This Row],[Date]],1)),"")</f>
        <v/>
      </c>
      <c r="M952" s="29" t="str">
        <f>IFERROR(IF(raw[[#This Row],[Date]]="","",VLOOKUP(MONTH(raw[[#This Row],[Date]]),Sheet1!B:C,2,0)),"")</f>
        <v/>
      </c>
      <c r="N952" s="82">
        <f>IF(raw[[#This Row],[Date]]="",0,1)</f>
        <v>0</v>
      </c>
    </row>
    <row r="953" spans="1:14" x14ac:dyDescent="0.3">
      <c r="A953" s="18"/>
      <c r="B953" s="19"/>
      <c r="C953" s="19"/>
      <c r="D953" s="19"/>
      <c r="E953" s="19"/>
      <c r="F953" s="20"/>
      <c r="G953" s="20"/>
      <c r="H953" s="27" t="str">
        <f>IFERROR(IF(OR(raw[[#This Row],[Ending Time]]="",raw[[#This Row],[Starting Time]]=""),"",IF((raw[[#This Row],[Ending Time]]-raw[[#This Row],[Starting Time]])*24&lt;0,24+(((raw[[#This Row],[Ending Time]]-raw[[#This Row],[Starting Time]])*24)),(raw[[#This Row],[Ending Time]]-raw[[#This Row],[Starting Time]])*24)),"")</f>
        <v/>
      </c>
      <c r="I953" s="25" t="str">
        <f>IFERROR(IF(raw[[#This Row],[Date]]="","",TEXT(raw[[#This Row],[Date]],"dddd")),"")</f>
        <v/>
      </c>
      <c r="J953" s="27" t="str">
        <f>IFERROR(IF(raw[[#This Row],[Day]]="","",IF(OR(raw[[#This Row],[Day]]='Workload Calendar'!$E$4,raw[[#This Row],[Day]]='Workload Calendar'!$F$4),'Workload Calendar'!$H$4,'Workload Calendar'!$G$4)),"")</f>
        <v/>
      </c>
      <c r="K953" s="27" t="str">
        <f>IFERROR(IF(raw[[#This Row],[Required hrs]]="","",raw[[#This Row],[Total day hrs]]-SUMIF(raw[Date],raw[[#This Row],[Date]],raw[Required hrs])),"")</f>
        <v/>
      </c>
      <c r="L953" s="26" t="str">
        <f>IFERROR(IF(raw[[#This Row],[Date]]="","","W"&amp;WEEKNUM(raw[[#This Row],[Date]],1)),"")</f>
        <v/>
      </c>
      <c r="M953" s="29" t="str">
        <f>IFERROR(IF(raw[[#This Row],[Date]]="","",VLOOKUP(MONTH(raw[[#This Row],[Date]]),Sheet1!B:C,2,0)),"")</f>
        <v/>
      </c>
      <c r="N953" s="82">
        <f>IF(raw[[#This Row],[Date]]="",0,1)</f>
        <v>0</v>
      </c>
    </row>
    <row r="954" spans="1:14" x14ac:dyDescent="0.3">
      <c r="A954" s="18"/>
      <c r="B954" s="19"/>
      <c r="C954" s="19"/>
      <c r="D954" s="19"/>
      <c r="E954" s="19"/>
      <c r="F954" s="20"/>
      <c r="G954" s="20"/>
      <c r="H954" s="27" t="str">
        <f>IFERROR(IF(OR(raw[[#This Row],[Ending Time]]="",raw[[#This Row],[Starting Time]]=""),"",IF((raw[[#This Row],[Ending Time]]-raw[[#This Row],[Starting Time]])*24&lt;0,24+(((raw[[#This Row],[Ending Time]]-raw[[#This Row],[Starting Time]])*24)),(raw[[#This Row],[Ending Time]]-raw[[#This Row],[Starting Time]])*24)),"")</f>
        <v/>
      </c>
      <c r="I954" s="25" t="str">
        <f>IFERROR(IF(raw[[#This Row],[Date]]="","",TEXT(raw[[#This Row],[Date]],"dddd")),"")</f>
        <v/>
      </c>
      <c r="J954" s="27" t="str">
        <f>IFERROR(IF(raw[[#This Row],[Day]]="","",IF(OR(raw[[#This Row],[Day]]='Workload Calendar'!$E$4,raw[[#This Row],[Day]]='Workload Calendar'!$F$4),'Workload Calendar'!$H$4,'Workload Calendar'!$G$4)),"")</f>
        <v/>
      </c>
      <c r="K954" s="27" t="str">
        <f>IFERROR(IF(raw[[#This Row],[Required hrs]]="","",raw[[#This Row],[Total day hrs]]-SUMIF(raw[Date],raw[[#This Row],[Date]],raw[Required hrs])),"")</f>
        <v/>
      </c>
      <c r="L954" s="26" t="str">
        <f>IFERROR(IF(raw[[#This Row],[Date]]="","","W"&amp;WEEKNUM(raw[[#This Row],[Date]],1)),"")</f>
        <v/>
      </c>
      <c r="M954" s="29" t="str">
        <f>IFERROR(IF(raw[[#This Row],[Date]]="","",VLOOKUP(MONTH(raw[[#This Row],[Date]]),Sheet1!B:C,2,0)),"")</f>
        <v/>
      </c>
      <c r="N954" s="82">
        <f>IF(raw[[#This Row],[Date]]="",0,1)</f>
        <v>0</v>
      </c>
    </row>
    <row r="955" spans="1:14" x14ac:dyDescent="0.3">
      <c r="A955" s="18"/>
      <c r="B955" s="19"/>
      <c r="C955" s="19"/>
      <c r="D955" s="19"/>
      <c r="E955" s="19"/>
      <c r="F955" s="20"/>
      <c r="G955" s="20"/>
      <c r="H955" s="27" t="str">
        <f>IFERROR(IF(OR(raw[[#This Row],[Ending Time]]="",raw[[#This Row],[Starting Time]]=""),"",IF((raw[[#This Row],[Ending Time]]-raw[[#This Row],[Starting Time]])*24&lt;0,24+(((raw[[#This Row],[Ending Time]]-raw[[#This Row],[Starting Time]])*24)),(raw[[#This Row],[Ending Time]]-raw[[#This Row],[Starting Time]])*24)),"")</f>
        <v/>
      </c>
      <c r="I955" s="25" t="str">
        <f>IFERROR(IF(raw[[#This Row],[Date]]="","",TEXT(raw[[#This Row],[Date]],"dddd")),"")</f>
        <v/>
      </c>
      <c r="J955" s="27" t="str">
        <f>IFERROR(IF(raw[[#This Row],[Day]]="","",IF(OR(raw[[#This Row],[Day]]='Workload Calendar'!$E$4,raw[[#This Row],[Day]]='Workload Calendar'!$F$4),'Workload Calendar'!$H$4,'Workload Calendar'!$G$4)),"")</f>
        <v/>
      </c>
      <c r="K955" s="27" t="str">
        <f>IFERROR(IF(raw[[#This Row],[Required hrs]]="","",raw[[#This Row],[Total day hrs]]-SUMIF(raw[Date],raw[[#This Row],[Date]],raw[Required hrs])),"")</f>
        <v/>
      </c>
      <c r="L955" s="26" t="str">
        <f>IFERROR(IF(raw[[#This Row],[Date]]="","","W"&amp;WEEKNUM(raw[[#This Row],[Date]],1)),"")</f>
        <v/>
      </c>
      <c r="M955" s="29" t="str">
        <f>IFERROR(IF(raw[[#This Row],[Date]]="","",VLOOKUP(MONTH(raw[[#This Row],[Date]]),Sheet1!B:C,2,0)),"")</f>
        <v/>
      </c>
      <c r="N955" s="82">
        <f>IF(raw[[#This Row],[Date]]="",0,1)</f>
        <v>0</v>
      </c>
    </row>
    <row r="956" spans="1:14" x14ac:dyDescent="0.3">
      <c r="A956" s="18"/>
      <c r="B956" s="19"/>
      <c r="C956" s="19"/>
      <c r="D956" s="19"/>
      <c r="E956" s="19"/>
      <c r="F956" s="20"/>
      <c r="G956" s="20"/>
      <c r="H956" s="27" t="str">
        <f>IFERROR(IF(OR(raw[[#This Row],[Ending Time]]="",raw[[#This Row],[Starting Time]]=""),"",IF((raw[[#This Row],[Ending Time]]-raw[[#This Row],[Starting Time]])*24&lt;0,24+(((raw[[#This Row],[Ending Time]]-raw[[#This Row],[Starting Time]])*24)),(raw[[#This Row],[Ending Time]]-raw[[#This Row],[Starting Time]])*24)),"")</f>
        <v/>
      </c>
      <c r="I956" s="25" t="str">
        <f>IFERROR(IF(raw[[#This Row],[Date]]="","",TEXT(raw[[#This Row],[Date]],"dddd")),"")</f>
        <v/>
      </c>
      <c r="J956" s="27" t="str">
        <f>IFERROR(IF(raw[[#This Row],[Day]]="","",IF(OR(raw[[#This Row],[Day]]='Workload Calendar'!$E$4,raw[[#This Row],[Day]]='Workload Calendar'!$F$4),'Workload Calendar'!$H$4,'Workload Calendar'!$G$4)),"")</f>
        <v/>
      </c>
      <c r="K956" s="27" t="str">
        <f>IFERROR(IF(raw[[#This Row],[Required hrs]]="","",raw[[#This Row],[Total day hrs]]-SUMIF(raw[Date],raw[[#This Row],[Date]],raw[Required hrs])),"")</f>
        <v/>
      </c>
      <c r="L956" s="26" t="str">
        <f>IFERROR(IF(raw[[#This Row],[Date]]="","","W"&amp;WEEKNUM(raw[[#This Row],[Date]],1)),"")</f>
        <v/>
      </c>
      <c r="M956" s="29" t="str">
        <f>IFERROR(IF(raw[[#This Row],[Date]]="","",VLOOKUP(MONTH(raw[[#This Row],[Date]]),Sheet1!B:C,2,0)),"")</f>
        <v/>
      </c>
      <c r="N956" s="82">
        <f>IF(raw[[#This Row],[Date]]="",0,1)</f>
        <v>0</v>
      </c>
    </row>
    <row r="957" spans="1:14" x14ac:dyDescent="0.3">
      <c r="A957" s="18"/>
      <c r="B957" s="19"/>
      <c r="C957" s="19"/>
      <c r="D957" s="19"/>
      <c r="E957" s="19"/>
      <c r="F957" s="20"/>
      <c r="G957" s="20"/>
      <c r="H957" s="27" t="str">
        <f>IFERROR(IF(OR(raw[[#This Row],[Ending Time]]="",raw[[#This Row],[Starting Time]]=""),"",IF((raw[[#This Row],[Ending Time]]-raw[[#This Row],[Starting Time]])*24&lt;0,24+(((raw[[#This Row],[Ending Time]]-raw[[#This Row],[Starting Time]])*24)),(raw[[#This Row],[Ending Time]]-raw[[#This Row],[Starting Time]])*24)),"")</f>
        <v/>
      </c>
      <c r="I957" s="25" t="str">
        <f>IFERROR(IF(raw[[#This Row],[Date]]="","",TEXT(raw[[#This Row],[Date]],"dddd")),"")</f>
        <v/>
      </c>
      <c r="J957" s="27" t="str">
        <f>IFERROR(IF(raw[[#This Row],[Day]]="","",IF(OR(raw[[#This Row],[Day]]='Workload Calendar'!$E$4,raw[[#This Row],[Day]]='Workload Calendar'!$F$4),'Workload Calendar'!$H$4,'Workload Calendar'!$G$4)),"")</f>
        <v/>
      </c>
      <c r="K957" s="27" t="str">
        <f>IFERROR(IF(raw[[#This Row],[Required hrs]]="","",raw[[#This Row],[Total day hrs]]-SUMIF(raw[Date],raw[[#This Row],[Date]],raw[Required hrs])),"")</f>
        <v/>
      </c>
      <c r="L957" s="26" t="str">
        <f>IFERROR(IF(raw[[#This Row],[Date]]="","","W"&amp;WEEKNUM(raw[[#This Row],[Date]],1)),"")</f>
        <v/>
      </c>
      <c r="M957" s="29" t="str">
        <f>IFERROR(IF(raw[[#This Row],[Date]]="","",VLOOKUP(MONTH(raw[[#This Row],[Date]]),Sheet1!B:C,2,0)),"")</f>
        <v/>
      </c>
      <c r="N957" s="82">
        <f>IF(raw[[#This Row],[Date]]="",0,1)</f>
        <v>0</v>
      </c>
    </row>
    <row r="958" spans="1:14" x14ac:dyDescent="0.3">
      <c r="A958" s="18"/>
      <c r="B958" s="19"/>
      <c r="C958" s="19"/>
      <c r="D958" s="19"/>
      <c r="E958" s="19"/>
      <c r="F958" s="20"/>
      <c r="G958" s="20"/>
      <c r="H958" s="27" t="str">
        <f>IFERROR(IF(OR(raw[[#This Row],[Ending Time]]="",raw[[#This Row],[Starting Time]]=""),"",IF((raw[[#This Row],[Ending Time]]-raw[[#This Row],[Starting Time]])*24&lt;0,24+(((raw[[#This Row],[Ending Time]]-raw[[#This Row],[Starting Time]])*24)),(raw[[#This Row],[Ending Time]]-raw[[#This Row],[Starting Time]])*24)),"")</f>
        <v/>
      </c>
      <c r="I958" s="25" t="str">
        <f>IFERROR(IF(raw[[#This Row],[Date]]="","",TEXT(raw[[#This Row],[Date]],"dddd")),"")</f>
        <v/>
      </c>
      <c r="J958" s="27" t="str">
        <f>IFERROR(IF(raw[[#This Row],[Day]]="","",IF(OR(raw[[#This Row],[Day]]='Workload Calendar'!$E$4,raw[[#This Row],[Day]]='Workload Calendar'!$F$4),'Workload Calendar'!$H$4,'Workload Calendar'!$G$4)),"")</f>
        <v/>
      </c>
      <c r="K958" s="27" t="str">
        <f>IFERROR(IF(raw[[#This Row],[Required hrs]]="","",raw[[#This Row],[Total day hrs]]-SUMIF(raw[Date],raw[[#This Row],[Date]],raw[Required hrs])),"")</f>
        <v/>
      </c>
      <c r="L958" s="26" t="str">
        <f>IFERROR(IF(raw[[#This Row],[Date]]="","","W"&amp;WEEKNUM(raw[[#This Row],[Date]],1)),"")</f>
        <v/>
      </c>
      <c r="M958" s="29" t="str">
        <f>IFERROR(IF(raw[[#This Row],[Date]]="","",VLOOKUP(MONTH(raw[[#This Row],[Date]]),Sheet1!B:C,2,0)),"")</f>
        <v/>
      </c>
      <c r="N958" s="82">
        <f>IF(raw[[#This Row],[Date]]="",0,1)</f>
        <v>0</v>
      </c>
    </row>
    <row r="959" spans="1:14" x14ac:dyDescent="0.3">
      <c r="A959" s="18"/>
      <c r="B959" s="19"/>
      <c r="C959" s="19"/>
      <c r="D959" s="19"/>
      <c r="E959" s="19"/>
      <c r="F959" s="20"/>
      <c r="G959" s="20"/>
      <c r="H959" s="27" t="str">
        <f>IFERROR(IF(OR(raw[[#This Row],[Ending Time]]="",raw[[#This Row],[Starting Time]]=""),"",IF((raw[[#This Row],[Ending Time]]-raw[[#This Row],[Starting Time]])*24&lt;0,24+(((raw[[#This Row],[Ending Time]]-raw[[#This Row],[Starting Time]])*24)),(raw[[#This Row],[Ending Time]]-raw[[#This Row],[Starting Time]])*24)),"")</f>
        <v/>
      </c>
      <c r="I959" s="25" t="str">
        <f>IFERROR(IF(raw[[#This Row],[Date]]="","",TEXT(raw[[#This Row],[Date]],"dddd")),"")</f>
        <v/>
      </c>
      <c r="J959" s="27" t="str">
        <f>IFERROR(IF(raw[[#This Row],[Day]]="","",IF(OR(raw[[#This Row],[Day]]='Workload Calendar'!$E$4,raw[[#This Row],[Day]]='Workload Calendar'!$F$4),'Workload Calendar'!$H$4,'Workload Calendar'!$G$4)),"")</f>
        <v/>
      </c>
      <c r="K959" s="27" t="str">
        <f>IFERROR(IF(raw[[#This Row],[Required hrs]]="","",raw[[#This Row],[Total day hrs]]-SUMIF(raw[Date],raw[[#This Row],[Date]],raw[Required hrs])),"")</f>
        <v/>
      </c>
      <c r="L959" s="26" t="str">
        <f>IFERROR(IF(raw[[#This Row],[Date]]="","","W"&amp;WEEKNUM(raw[[#This Row],[Date]],1)),"")</f>
        <v/>
      </c>
      <c r="M959" s="29" t="str">
        <f>IFERROR(IF(raw[[#This Row],[Date]]="","",VLOOKUP(MONTH(raw[[#This Row],[Date]]),Sheet1!B:C,2,0)),"")</f>
        <v/>
      </c>
      <c r="N959" s="82">
        <f>IF(raw[[#This Row],[Date]]="",0,1)</f>
        <v>0</v>
      </c>
    </row>
    <row r="960" spans="1:14" x14ac:dyDescent="0.3">
      <c r="A960" s="18"/>
      <c r="B960" s="19"/>
      <c r="C960" s="19"/>
      <c r="D960" s="19"/>
      <c r="E960" s="19"/>
      <c r="F960" s="20"/>
      <c r="G960" s="20"/>
      <c r="H960" s="27" t="str">
        <f>IFERROR(IF(OR(raw[[#This Row],[Ending Time]]="",raw[[#This Row],[Starting Time]]=""),"",IF((raw[[#This Row],[Ending Time]]-raw[[#This Row],[Starting Time]])*24&lt;0,24+(((raw[[#This Row],[Ending Time]]-raw[[#This Row],[Starting Time]])*24)),(raw[[#This Row],[Ending Time]]-raw[[#This Row],[Starting Time]])*24)),"")</f>
        <v/>
      </c>
      <c r="I960" s="25" t="str">
        <f>IFERROR(IF(raw[[#This Row],[Date]]="","",TEXT(raw[[#This Row],[Date]],"dddd")),"")</f>
        <v/>
      </c>
      <c r="J960" s="27" t="str">
        <f>IFERROR(IF(raw[[#This Row],[Day]]="","",IF(OR(raw[[#This Row],[Day]]='Workload Calendar'!$E$4,raw[[#This Row],[Day]]='Workload Calendar'!$F$4),'Workload Calendar'!$H$4,'Workload Calendar'!$G$4)),"")</f>
        <v/>
      </c>
      <c r="K960" s="27" t="str">
        <f>IFERROR(IF(raw[[#This Row],[Required hrs]]="","",raw[[#This Row],[Total day hrs]]-SUMIF(raw[Date],raw[[#This Row],[Date]],raw[Required hrs])),"")</f>
        <v/>
      </c>
      <c r="L960" s="26" t="str">
        <f>IFERROR(IF(raw[[#This Row],[Date]]="","","W"&amp;WEEKNUM(raw[[#This Row],[Date]],1)),"")</f>
        <v/>
      </c>
      <c r="M960" s="29" t="str">
        <f>IFERROR(IF(raw[[#This Row],[Date]]="","",VLOOKUP(MONTH(raw[[#This Row],[Date]]),Sheet1!B:C,2,0)),"")</f>
        <v/>
      </c>
      <c r="N960" s="82">
        <f>IF(raw[[#This Row],[Date]]="",0,1)</f>
        <v>0</v>
      </c>
    </row>
    <row r="961" spans="1:14" x14ac:dyDescent="0.3">
      <c r="A961" s="18"/>
      <c r="B961" s="19"/>
      <c r="C961" s="19"/>
      <c r="D961" s="19"/>
      <c r="E961" s="19"/>
      <c r="F961" s="20"/>
      <c r="G961" s="20"/>
      <c r="H961" s="27" t="str">
        <f>IFERROR(IF(OR(raw[[#This Row],[Ending Time]]="",raw[[#This Row],[Starting Time]]=""),"",IF((raw[[#This Row],[Ending Time]]-raw[[#This Row],[Starting Time]])*24&lt;0,24+(((raw[[#This Row],[Ending Time]]-raw[[#This Row],[Starting Time]])*24)),(raw[[#This Row],[Ending Time]]-raw[[#This Row],[Starting Time]])*24)),"")</f>
        <v/>
      </c>
      <c r="I961" s="25" t="str">
        <f>IFERROR(IF(raw[[#This Row],[Date]]="","",TEXT(raw[[#This Row],[Date]],"dddd")),"")</f>
        <v/>
      </c>
      <c r="J961" s="27" t="str">
        <f>IFERROR(IF(raw[[#This Row],[Day]]="","",IF(OR(raw[[#This Row],[Day]]='Workload Calendar'!$E$4,raw[[#This Row],[Day]]='Workload Calendar'!$F$4),'Workload Calendar'!$H$4,'Workload Calendar'!$G$4)),"")</f>
        <v/>
      </c>
      <c r="K961" s="27" t="str">
        <f>IFERROR(IF(raw[[#This Row],[Required hrs]]="","",raw[[#This Row],[Total day hrs]]-SUMIF(raw[Date],raw[[#This Row],[Date]],raw[Required hrs])),"")</f>
        <v/>
      </c>
      <c r="L961" s="26" t="str">
        <f>IFERROR(IF(raw[[#This Row],[Date]]="","","W"&amp;WEEKNUM(raw[[#This Row],[Date]],1)),"")</f>
        <v/>
      </c>
      <c r="M961" s="29" t="str">
        <f>IFERROR(IF(raw[[#This Row],[Date]]="","",VLOOKUP(MONTH(raw[[#This Row],[Date]]),Sheet1!B:C,2,0)),"")</f>
        <v/>
      </c>
      <c r="N961" s="82">
        <f>IF(raw[[#This Row],[Date]]="",0,1)</f>
        <v>0</v>
      </c>
    </row>
    <row r="962" spans="1:14" x14ac:dyDescent="0.3">
      <c r="A962" s="18"/>
      <c r="B962" s="19"/>
      <c r="C962" s="19"/>
      <c r="D962" s="19"/>
      <c r="E962" s="19"/>
      <c r="F962" s="20"/>
      <c r="G962" s="20"/>
      <c r="H962" s="27" t="str">
        <f>IFERROR(IF(OR(raw[[#This Row],[Ending Time]]="",raw[[#This Row],[Starting Time]]=""),"",IF((raw[[#This Row],[Ending Time]]-raw[[#This Row],[Starting Time]])*24&lt;0,24+(((raw[[#This Row],[Ending Time]]-raw[[#This Row],[Starting Time]])*24)),(raw[[#This Row],[Ending Time]]-raw[[#This Row],[Starting Time]])*24)),"")</f>
        <v/>
      </c>
      <c r="I962" s="25" t="str">
        <f>IFERROR(IF(raw[[#This Row],[Date]]="","",TEXT(raw[[#This Row],[Date]],"dddd")),"")</f>
        <v/>
      </c>
      <c r="J962" s="27" t="str">
        <f>IFERROR(IF(raw[[#This Row],[Day]]="","",IF(OR(raw[[#This Row],[Day]]='Workload Calendar'!$E$4,raw[[#This Row],[Day]]='Workload Calendar'!$F$4),'Workload Calendar'!$H$4,'Workload Calendar'!$G$4)),"")</f>
        <v/>
      </c>
      <c r="K962" s="27" t="str">
        <f>IFERROR(IF(raw[[#This Row],[Required hrs]]="","",raw[[#This Row],[Total day hrs]]-SUMIF(raw[Date],raw[[#This Row],[Date]],raw[Required hrs])),"")</f>
        <v/>
      </c>
      <c r="L962" s="26" t="str">
        <f>IFERROR(IF(raw[[#This Row],[Date]]="","","W"&amp;WEEKNUM(raw[[#This Row],[Date]],1)),"")</f>
        <v/>
      </c>
      <c r="M962" s="29" t="str">
        <f>IFERROR(IF(raw[[#This Row],[Date]]="","",VLOOKUP(MONTH(raw[[#This Row],[Date]]),Sheet1!B:C,2,0)),"")</f>
        <v/>
      </c>
      <c r="N962" s="82">
        <f>IF(raw[[#This Row],[Date]]="",0,1)</f>
        <v>0</v>
      </c>
    </row>
    <row r="963" spans="1:14" x14ac:dyDescent="0.3">
      <c r="A963" s="18"/>
      <c r="B963" s="19"/>
      <c r="C963" s="19"/>
      <c r="D963" s="19"/>
      <c r="E963" s="19"/>
      <c r="F963" s="20"/>
      <c r="G963" s="20"/>
      <c r="H963" s="27" t="str">
        <f>IFERROR(IF(OR(raw[[#This Row],[Ending Time]]="",raw[[#This Row],[Starting Time]]=""),"",IF((raw[[#This Row],[Ending Time]]-raw[[#This Row],[Starting Time]])*24&lt;0,24+(((raw[[#This Row],[Ending Time]]-raw[[#This Row],[Starting Time]])*24)),(raw[[#This Row],[Ending Time]]-raw[[#This Row],[Starting Time]])*24)),"")</f>
        <v/>
      </c>
      <c r="I963" s="25" t="str">
        <f>IFERROR(IF(raw[[#This Row],[Date]]="","",TEXT(raw[[#This Row],[Date]],"dddd")),"")</f>
        <v/>
      </c>
      <c r="J963" s="27" t="str">
        <f>IFERROR(IF(raw[[#This Row],[Day]]="","",IF(OR(raw[[#This Row],[Day]]='Workload Calendar'!$E$4,raw[[#This Row],[Day]]='Workload Calendar'!$F$4),'Workload Calendar'!$H$4,'Workload Calendar'!$G$4)),"")</f>
        <v/>
      </c>
      <c r="K963" s="27" t="str">
        <f>IFERROR(IF(raw[[#This Row],[Required hrs]]="","",raw[[#This Row],[Total day hrs]]-SUMIF(raw[Date],raw[[#This Row],[Date]],raw[Required hrs])),"")</f>
        <v/>
      </c>
      <c r="L963" s="26" t="str">
        <f>IFERROR(IF(raw[[#This Row],[Date]]="","","W"&amp;WEEKNUM(raw[[#This Row],[Date]],1)),"")</f>
        <v/>
      </c>
      <c r="M963" s="29" t="str">
        <f>IFERROR(IF(raw[[#This Row],[Date]]="","",VLOOKUP(MONTH(raw[[#This Row],[Date]]),Sheet1!B:C,2,0)),"")</f>
        <v/>
      </c>
      <c r="N963" s="82">
        <f>IF(raw[[#This Row],[Date]]="",0,1)</f>
        <v>0</v>
      </c>
    </row>
    <row r="964" spans="1:14" x14ac:dyDescent="0.3">
      <c r="A964" s="18"/>
      <c r="B964" s="19"/>
      <c r="C964" s="19"/>
      <c r="D964" s="19"/>
      <c r="E964" s="19"/>
      <c r="F964" s="20"/>
      <c r="G964" s="20"/>
      <c r="H964" s="27" t="str">
        <f>IFERROR(IF(OR(raw[[#This Row],[Ending Time]]="",raw[[#This Row],[Starting Time]]=""),"",IF((raw[[#This Row],[Ending Time]]-raw[[#This Row],[Starting Time]])*24&lt;0,24+(((raw[[#This Row],[Ending Time]]-raw[[#This Row],[Starting Time]])*24)),(raw[[#This Row],[Ending Time]]-raw[[#This Row],[Starting Time]])*24)),"")</f>
        <v/>
      </c>
      <c r="I964" s="25" t="str">
        <f>IFERROR(IF(raw[[#This Row],[Date]]="","",TEXT(raw[[#This Row],[Date]],"dddd")),"")</f>
        <v/>
      </c>
      <c r="J964" s="27" t="str">
        <f>IFERROR(IF(raw[[#This Row],[Day]]="","",IF(OR(raw[[#This Row],[Day]]='Workload Calendar'!$E$4,raw[[#This Row],[Day]]='Workload Calendar'!$F$4),'Workload Calendar'!$H$4,'Workload Calendar'!$G$4)),"")</f>
        <v/>
      </c>
      <c r="K964" s="27" t="str">
        <f>IFERROR(IF(raw[[#This Row],[Required hrs]]="","",raw[[#This Row],[Total day hrs]]-SUMIF(raw[Date],raw[[#This Row],[Date]],raw[Required hrs])),"")</f>
        <v/>
      </c>
      <c r="L964" s="26" t="str">
        <f>IFERROR(IF(raw[[#This Row],[Date]]="","","W"&amp;WEEKNUM(raw[[#This Row],[Date]],1)),"")</f>
        <v/>
      </c>
      <c r="M964" s="29" t="str">
        <f>IFERROR(IF(raw[[#This Row],[Date]]="","",VLOOKUP(MONTH(raw[[#This Row],[Date]]),Sheet1!B:C,2,0)),"")</f>
        <v/>
      </c>
      <c r="N964" s="82">
        <f>IF(raw[[#This Row],[Date]]="",0,1)</f>
        <v>0</v>
      </c>
    </row>
    <row r="965" spans="1:14" x14ac:dyDescent="0.3">
      <c r="A965" s="18"/>
      <c r="B965" s="19"/>
      <c r="C965" s="19"/>
      <c r="D965" s="19"/>
      <c r="E965" s="19"/>
      <c r="F965" s="20"/>
      <c r="G965" s="20"/>
      <c r="H965" s="27" t="str">
        <f>IFERROR(IF(OR(raw[[#This Row],[Ending Time]]="",raw[[#This Row],[Starting Time]]=""),"",IF((raw[[#This Row],[Ending Time]]-raw[[#This Row],[Starting Time]])*24&lt;0,24+(((raw[[#This Row],[Ending Time]]-raw[[#This Row],[Starting Time]])*24)),(raw[[#This Row],[Ending Time]]-raw[[#This Row],[Starting Time]])*24)),"")</f>
        <v/>
      </c>
      <c r="I965" s="25" t="str">
        <f>IFERROR(IF(raw[[#This Row],[Date]]="","",TEXT(raw[[#This Row],[Date]],"dddd")),"")</f>
        <v/>
      </c>
      <c r="J965" s="27" t="str">
        <f>IFERROR(IF(raw[[#This Row],[Day]]="","",IF(OR(raw[[#This Row],[Day]]='Workload Calendar'!$E$4,raw[[#This Row],[Day]]='Workload Calendar'!$F$4),'Workload Calendar'!$H$4,'Workload Calendar'!$G$4)),"")</f>
        <v/>
      </c>
      <c r="K965" s="27" t="str">
        <f>IFERROR(IF(raw[[#This Row],[Required hrs]]="","",raw[[#This Row],[Total day hrs]]-SUMIF(raw[Date],raw[[#This Row],[Date]],raw[Required hrs])),"")</f>
        <v/>
      </c>
      <c r="L965" s="26" t="str">
        <f>IFERROR(IF(raw[[#This Row],[Date]]="","","W"&amp;WEEKNUM(raw[[#This Row],[Date]],1)),"")</f>
        <v/>
      </c>
      <c r="M965" s="29" t="str">
        <f>IFERROR(IF(raw[[#This Row],[Date]]="","",VLOOKUP(MONTH(raw[[#This Row],[Date]]),Sheet1!B:C,2,0)),"")</f>
        <v/>
      </c>
      <c r="N965" s="82">
        <f>IF(raw[[#This Row],[Date]]="",0,1)</f>
        <v>0</v>
      </c>
    </row>
    <row r="966" spans="1:14" x14ac:dyDescent="0.3">
      <c r="A966" s="18"/>
      <c r="B966" s="19"/>
      <c r="C966" s="19"/>
      <c r="D966" s="19"/>
      <c r="E966" s="19"/>
      <c r="F966" s="20"/>
      <c r="G966" s="20"/>
      <c r="H966" s="27" t="str">
        <f>IFERROR(IF(OR(raw[[#This Row],[Ending Time]]="",raw[[#This Row],[Starting Time]]=""),"",IF((raw[[#This Row],[Ending Time]]-raw[[#This Row],[Starting Time]])*24&lt;0,24+(((raw[[#This Row],[Ending Time]]-raw[[#This Row],[Starting Time]])*24)),(raw[[#This Row],[Ending Time]]-raw[[#This Row],[Starting Time]])*24)),"")</f>
        <v/>
      </c>
      <c r="I966" s="25" t="str">
        <f>IFERROR(IF(raw[[#This Row],[Date]]="","",TEXT(raw[[#This Row],[Date]],"dddd")),"")</f>
        <v/>
      </c>
      <c r="J966" s="27" t="str">
        <f>IFERROR(IF(raw[[#This Row],[Day]]="","",IF(OR(raw[[#This Row],[Day]]='Workload Calendar'!$E$4,raw[[#This Row],[Day]]='Workload Calendar'!$F$4),'Workload Calendar'!$H$4,'Workload Calendar'!$G$4)),"")</f>
        <v/>
      </c>
      <c r="K966" s="27" t="str">
        <f>IFERROR(IF(raw[[#This Row],[Required hrs]]="","",raw[[#This Row],[Total day hrs]]-SUMIF(raw[Date],raw[[#This Row],[Date]],raw[Required hrs])),"")</f>
        <v/>
      </c>
      <c r="L966" s="26" t="str">
        <f>IFERROR(IF(raw[[#This Row],[Date]]="","","W"&amp;WEEKNUM(raw[[#This Row],[Date]],1)),"")</f>
        <v/>
      </c>
      <c r="M966" s="29" t="str">
        <f>IFERROR(IF(raw[[#This Row],[Date]]="","",VLOOKUP(MONTH(raw[[#This Row],[Date]]),Sheet1!B:C,2,0)),"")</f>
        <v/>
      </c>
      <c r="N966" s="82">
        <f>IF(raw[[#This Row],[Date]]="",0,1)</f>
        <v>0</v>
      </c>
    </row>
    <row r="967" spans="1:14" x14ac:dyDescent="0.3">
      <c r="A967" s="18"/>
      <c r="B967" s="19"/>
      <c r="C967" s="19"/>
      <c r="D967" s="19"/>
      <c r="E967" s="19"/>
      <c r="F967" s="20"/>
      <c r="G967" s="20"/>
      <c r="H967" s="27" t="str">
        <f>IFERROR(IF(OR(raw[[#This Row],[Ending Time]]="",raw[[#This Row],[Starting Time]]=""),"",IF((raw[[#This Row],[Ending Time]]-raw[[#This Row],[Starting Time]])*24&lt;0,24+(((raw[[#This Row],[Ending Time]]-raw[[#This Row],[Starting Time]])*24)),(raw[[#This Row],[Ending Time]]-raw[[#This Row],[Starting Time]])*24)),"")</f>
        <v/>
      </c>
      <c r="I967" s="25" t="str">
        <f>IFERROR(IF(raw[[#This Row],[Date]]="","",TEXT(raw[[#This Row],[Date]],"dddd")),"")</f>
        <v/>
      </c>
      <c r="J967" s="27" t="str">
        <f>IFERROR(IF(raw[[#This Row],[Day]]="","",IF(OR(raw[[#This Row],[Day]]='Workload Calendar'!$E$4,raw[[#This Row],[Day]]='Workload Calendar'!$F$4),'Workload Calendar'!$H$4,'Workload Calendar'!$G$4)),"")</f>
        <v/>
      </c>
      <c r="K967" s="27" t="str">
        <f>IFERROR(IF(raw[[#This Row],[Required hrs]]="","",raw[[#This Row],[Total day hrs]]-SUMIF(raw[Date],raw[[#This Row],[Date]],raw[Required hrs])),"")</f>
        <v/>
      </c>
      <c r="L967" s="26" t="str">
        <f>IFERROR(IF(raw[[#This Row],[Date]]="","","W"&amp;WEEKNUM(raw[[#This Row],[Date]],1)),"")</f>
        <v/>
      </c>
      <c r="M967" s="29" t="str">
        <f>IFERROR(IF(raw[[#This Row],[Date]]="","",VLOOKUP(MONTH(raw[[#This Row],[Date]]),Sheet1!B:C,2,0)),"")</f>
        <v/>
      </c>
      <c r="N967" s="82">
        <f>IF(raw[[#This Row],[Date]]="",0,1)</f>
        <v>0</v>
      </c>
    </row>
    <row r="968" spans="1:14" x14ac:dyDescent="0.3">
      <c r="A968" s="18"/>
      <c r="B968" s="19"/>
      <c r="C968" s="19"/>
      <c r="D968" s="19"/>
      <c r="E968" s="19"/>
      <c r="F968" s="20"/>
      <c r="G968" s="20"/>
      <c r="H968" s="27" t="str">
        <f>IFERROR(IF(OR(raw[[#This Row],[Ending Time]]="",raw[[#This Row],[Starting Time]]=""),"",IF((raw[[#This Row],[Ending Time]]-raw[[#This Row],[Starting Time]])*24&lt;0,24+(((raw[[#This Row],[Ending Time]]-raw[[#This Row],[Starting Time]])*24)),(raw[[#This Row],[Ending Time]]-raw[[#This Row],[Starting Time]])*24)),"")</f>
        <v/>
      </c>
      <c r="I968" s="25" t="str">
        <f>IFERROR(IF(raw[[#This Row],[Date]]="","",TEXT(raw[[#This Row],[Date]],"dddd")),"")</f>
        <v/>
      </c>
      <c r="J968" s="27" t="str">
        <f>IFERROR(IF(raw[[#This Row],[Day]]="","",IF(OR(raw[[#This Row],[Day]]='Workload Calendar'!$E$4,raw[[#This Row],[Day]]='Workload Calendar'!$F$4),'Workload Calendar'!$H$4,'Workload Calendar'!$G$4)),"")</f>
        <v/>
      </c>
      <c r="K968" s="27" t="str">
        <f>IFERROR(IF(raw[[#This Row],[Required hrs]]="","",raw[[#This Row],[Total day hrs]]-SUMIF(raw[Date],raw[[#This Row],[Date]],raw[Required hrs])),"")</f>
        <v/>
      </c>
      <c r="L968" s="26" t="str">
        <f>IFERROR(IF(raw[[#This Row],[Date]]="","","W"&amp;WEEKNUM(raw[[#This Row],[Date]],1)),"")</f>
        <v/>
      </c>
      <c r="M968" s="29" t="str">
        <f>IFERROR(IF(raw[[#This Row],[Date]]="","",VLOOKUP(MONTH(raw[[#This Row],[Date]]),Sheet1!B:C,2,0)),"")</f>
        <v/>
      </c>
      <c r="N968" s="82">
        <f>IF(raw[[#This Row],[Date]]="",0,1)</f>
        <v>0</v>
      </c>
    </row>
    <row r="969" spans="1:14" x14ac:dyDescent="0.3">
      <c r="A969" s="18"/>
      <c r="B969" s="19"/>
      <c r="C969" s="19"/>
      <c r="D969" s="19"/>
      <c r="E969" s="19"/>
      <c r="F969" s="20"/>
      <c r="G969" s="20"/>
      <c r="H969" s="27" t="str">
        <f>IFERROR(IF(OR(raw[[#This Row],[Ending Time]]="",raw[[#This Row],[Starting Time]]=""),"",IF((raw[[#This Row],[Ending Time]]-raw[[#This Row],[Starting Time]])*24&lt;0,24+(((raw[[#This Row],[Ending Time]]-raw[[#This Row],[Starting Time]])*24)),(raw[[#This Row],[Ending Time]]-raw[[#This Row],[Starting Time]])*24)),"")</f>
        <v/>
      </c>
      <c r="I969" s="25" t="str">
        <f>IFERROR(IF(raw[[#This Row],[Date]]="","",TEXT(raw[[#This Row],[Date]],"dddd")),"")</f>
        <v/>
      </c>
      <c r="J969" s="27" t="str">
        <f>IFERROR(IF(raw[[#This Row],[Day]]="","",IF(OR(raw[[#This Row],[Day]]='Workload Calendar'!$E$4,raw[[#This Row],[Day]]='Workload Calendar'!$F$4),'Workload Calendar'!$H$4,'Workload Calendar'!$G$4)),"")</f>
        <v/>
      </c>
      <c r="K969" s="27" t="str">
        <f>IFERROR(IF(raw[[#This Row],[Required hrs]]="","",raw[[#This Row],[Total day hrs]]-SUMIF(raw[Date],raw[[#This Row],[Date]],raw[Required hrs])),"")</f>
        <v/>
      </c>
      <c r="L969" s="26" t="str">
        <f>IFERROR(IF(raw[[#This Row],[Date]]="","","W"&amp;WEEKNUM(raw[[#This Row],[Date]],1)),"")</f>
        <v/>
      </c>
      <c r="M969" s="29" t="str">
        <f>IFERROR(IF(raw[[#This Row],[Date]]="","",VLOOKUP(MONTH(raw[[#This Row],[Date]]),Sheet1!B:C,2,0)),"")</f>
        <v/>
      </c>
      <c r="N969" s="82">
        <f>IF(raw[[#This Row],[Date]]="",0,1)</f>
        <v>0</v>
      </c>
    </row>
    <row r="970" spans="1:14" x14ac:dyDescent="0.3">
      <c r="A970" s="18"/>
      <c r="B970" s="19"/>
      <c r="C970" s="19"/>
      <c r="D970" s="19"/>
      <c r="E970" s="19"/>
      <c r="F970" s="20"/>
      <c r="G970" s="20"/>
      <c r="H970" s="27" t="str">
        <f>IFERROR(IF(OR(raw[[#This Row],[Ending Time]]="",raw[[#This Row],[Starting Time]]=""),"",IF((raw[[#This Row],[Ending Time]]-raw[[#This Row],[Starting Time]])*24&lt;0,24+(((raw[[#This Row],[Ending Time]]-raw[[#This Row],[Starting Time]])*24)),(raw[[#This Row],[Ending Time]]-raw[[#This Row],[Starting Time]])*24)),"")</f>
        <v/>
      </c>
      <c r="I970" s="25" t="str">
        <f>IFERROR(IF(raw[[#This Row],[Date]]="","",TEXT(raw[[#This Row],[Date]],"dddd")),"")</f>
        <v/>
      </c>
      <c r="J970" s="27" t="str">
        <f>IFERROR(IF(raw[[#This Row],[Day]]="","",IF(OR(raw[[#This Row],[Day]]='Workload Calendar'!$E$4,raw[[#This Row],[Day]]='Workload Calendar'!$F$4),'Workload Calendar'!$H$4,'Workload Calendar'!$G$4)),"")</f>
        <v/>
      </c>
      <c r="K970" s="27" t="str">
        <f>IFERROR(IF(raw[[#This Row],[Required hrs]]="","",raw[[#This Row],[Total day hrs]]-SUMIF(raw[Date],raw[[#This Row],[Date]],raw[Required hrs])),"")</f>
        <v/>
      </c>
      <c r="L970" s="26" t="str">
        <f>IFERROR(IF(raw[[#This Row],[Date]]="","","W"&amp;WEEKNUM(raw[[#This Row],[Date]],1)),"")</f>
        <v/>
      </c>
      <c r="M970" s="29" t="str">
        <f>IFERROR(IF(raw[[#This Row],[Date]]="","",VLOOKUP(MONTH(raw[[#This Row],[Date]]),Sheet1!B:C,2,0)),"")</f>
        <v/>
      </c>
      <c r="N970" s="82">
        <f>IF(raw[[#This Row],[Date]]="",0,1)</f>
        <v>0</v>
      </c>
    </row>
    <row r="971" spans="1:14" x14ac:dyDescent="0.3">
      <c r="A971" s="18"/>
      <c r="B971" s="19"/>
      <c r="C971" s="19"/>
      <c r="D971" s="19"/>
      <c r="E971" s="19"/>
      <c r="F971" s="20"/>
      <c r="G971" s="20"/>
      <c r="H971" s="27" t="str">
        <f>IFERROR(IF(OR(raw[[#This Row],[Ending Time]]="",raw[[#This Row],[Starting Time]]=""),"",IF((raw[[#This Row],[Ending Time]]-raw[[#This Row],[Starting Time]])*24&lt;0,24+(((raw[[#This Row],[Ending Time]]-raw[[#This Row],[Starting Time]])*24)),(raw[[#This Row],[Ending Time]]-raw[[#This Row],[Starting Time]])*24)),"")</f>
        <v/>
      </c>
      <c r="I971" s="25" t="str">
        <f>IFERROR(IF(raw[[#This Row],[Date]]="","",TEXT(raw[[#This Row],[Date]],"dddd")),"")</f>
        <v/>
      </c>
      <c r="J971" s="27" t="str">
        <f>IFERROR(IF(raw[[#This Row],[Day]]="","",IF(OR(raw[[#This Row],[Day]]='Workload Calendar'!$E$4,raw[[#This Row],[Day]]='Workload Calendar'!$F$4),'Workload Calendar'!$H$4,'Workload Calendar'!$G$4)),"")</f>
        <v/>
      </c>
      <c r="K971" s="27" t="str">
        <f>IFERROR(IF(raw[[#This Row],[Required hrs]]="","",raw[[#This Row],[Total day hrs]]-SUMIF(raw[Date],raw[[#This Row],[Date]],raw[Required hrs])),"")</f>
        <v/>
      </c>
      <c r="L971" s="26" t="str">
        <f>IFERROR(IF(raw[[#This Row],[Date]]="","","W"&amp;WEEKNUM(raw[[#This Row],[Date]],1)),"")</f>
        <v/>
      </c>
      <c r="M971" s="29" t="str">
        <f>IFERROR(IF(raw[[#This Row],[Date]]="","",VLOOKUP(MONTH(raw[[#This Row],[Date]]),Sheet1!B:C,2,0)),"")</f>
        <v/>
      </c>
      <c r="N971" s="82">
        <f>IF(raw[[#This Row],[Date]]="",0,1)</f>
        <v>0</v>
      </c>
    </row>
    <row r="972" spans="1:14" x14ac:dyDescent="0.3">
      <c r="A972" s="18"/>
      <c r="B972" s="19"/>
      <c r="C972" s="19"/>
      <c r="D972" s="19"/>
      <c r="E972" s="19"/>
      <c r="F972" s="20"/>
      <c r="G972" s="20"/>
      <c r="H972" s="27" t="str">
        <f>IFERROR(IF(OR(raw[[#This Row],[Ending Time]]="",raw[[#This Row],[Starting Time]]=""),"",IF((raw[[#This Row],[Ending Time]]-raw[[#This Row],[Starting Time]])*24&lt;0,24+(((raw[[#This Row],[Ending Time]]-raw[[#This Row],[Starting Time]])*24)),(raw[[#This Row],[Ending Time]]-raw[[#This Row],[Starting Time]])*24)),"")</f>
        <v/>
      </c>
      <c r="I972" s="25" t="str">
        <f>IFERROR(IF(raw[[#This Row],[Date]]="","",TEXT(raw[[#This Row],[Date]],"dddd")),"")</f>
        <v/>
      </c>
      <c r="J972" s="27" t="str">
        <f>IFERROR(IF(raw[[#This Row],[Day]]="","",IF(OR(raw[[#This Row],[Day]]='Workload Calendar'!$E$4,raw[[#This Row],[Day]]='Workload Calendar'!$F$4),'Workload Calendar'!$H$4,'Workload Calendar'!$G$4)),"")</f>
        <v/>
      </c>
      <c r="K972" s="27" t="str">
        <f>IFERROR(IF(raw[[#This Row],[Required hrs]]="","",raw[[#This Row],[Total day hrs]]-SUMIF(raw[Date],raw[[#This Row],[Date]],raw[Required hrs])),"")</f>
        <v/>
      </c>
      <c r="L972" s="26" t="str">
        <f>IFERROR(IF(raw[[#This Row],[Date]]="","","W"&amp;WEEKNUM(raw[[#This Row],[Date]],1)),"")</f>
        <v/>
      </c>
      <c r="M972" s="29" t="str">
        <f>IFERROR(IF(raw[[#This Row],[Date]]="","",VLOOKUP(MONTH(raw[[#This Row],[Date]]),Sheet1!B:C,2,0)),"")</f>
        <v/>
      </c>
      <c r="N972" s="82">
        <f>IF(raw[[#This Row],[Date]]="",0,1)</f>
        <v>0</v>
      </c>
    </row>
    <row r="973" spans="1:14" x14ac:dyDescent="0.3">
      <c r="A973" s="18"/>
      <c r="B973" s="19"/>
      <c r="C973" s="19"/>
      <c r="D973" s="19"/>
      <c r="E973" s="19"/>
      <c r="F973" s="20"/>
      <c r="G973" s="20"/>
      <c r="H973" s="27" t="str">
        <f>IFERROR(IF(OR(raw[[#This Row],[Ending Time]]="",raw[[#This Row],[Starting Time]]=""),"",IF((raw[[#This Row],[Ending Time]]-raw[[#This Row],[Starting Time]])*24&lt;0,24+(((raw[[#This Row],[Ending Time]]-raw[[#This Row],[Starting Time]])*24)),(raw[[#This Row],[Ending Time]]-raw[[#This Row],[Starting Time]])*24)),"")</f>
        <v/>
      </c>
      <c r="I973" s="25" t="str">
        <f>IFERROR(IF(raw[[#This Row],[Date]]="","",TEXT(raw[[#This Row],[Date]],"dddd")),"")</f>
        <v/>
      </c>
      <c r="J973" s="27" t="str">
        <f>IFERROR(IF(raw[[#This Row],[Day]]="","",IF(OR(raw[[#This Row],[Day]]='Workload Calendar'!$E$4,raw[[#This Row],[Day]]='Workload Calendar'!$F$4),'Workload Calendar'!$H$4,'Workload Calendar'!$G$4)),"")</f>
        <v/>
      </c>
      <c r="K973" s="27" t="str">
        <f>IFERROR(IF(raw[[#This Row],[Required hrs]]="","",raw[[#This Row],[Total day hrs]]-SUMIF(raw[Date],raw[[#This Row],[Date]],raw[Required hrs])),"")</f>
        <v/>
      </c>
      <c r="L973" s="26" t="str">
        <f>IFERROR(IF(raw[[#This Row],[Date]]="","","W"&amp;WEEKNUM(raw[[#This Row],[Date]],1)),"")</f>
        <v/>
      </c>
      <c r="M973" s="29" t="str">
        <f>IFERROR(IF(raw[[#This Row],[Date]]="","",VLOOKUP(MONTH(raw[[#This Row],[Date]]),Sheet1!B:C,2,0)),"")</f>
        <v/>
      </c>
      <c r="N973" s="82">
        <f>IF(raw[[#This Row],[Date]]="",0,1)</f>
        <v>0</v>
      </c>
    </row>
    <row r="974" spans="1:14" x14ac:dyDescent="0.3">
      <c r="A974" s="18"/>
      <c r="B974" s="19"/>
      <c r="C974" s="19"/>
      <c r="D974" s="19"/>
      <c r="E974" s="19"/>
      <c r="F974" s="20"/>
      <c r="G974" s="20"/>
      <c r="H974" s="27" t="str">
        <f>IFERROR(IF(OR(raw[[#This Row],[Ending Time]]="",raw[[#This Row],[Starting Time]]=""),"",IF((raw[[#This Row],[Ending Time]]-raw[[#This Row],[Starting Time]])*24&lt;0,24+(((raw[[#This Row],[Ending Time]]-raw[[#This Row],[Starting Time]])*24)),(raw[[#This Row],[Ending Time]]-raw[[#This Row],[Starting Time]])*24)),"")</f>
        <v/>
      </c>
      <c r="I974" s="25" t="str">
        <f>IFERROR(IF(raw[[#This Row],[Date]]="","",TEXT(raw[[#This Row],[Date]],"dddd")),"")</f>
        <v/>
      </c>
      <c r="J974" s="27" t="str">
        <f>IFERROR(IF(raw[[#This Row],[Day]]="","",IF(OR(raw[[#This Row],[Day]]='Workload Calendar'!$E$4,raw[[#This Row],[Day]]='Workload Calendar'!$F$4),'Workload Calendar'!$H$4,'Workload Calendar'!$G$4)),"")</f>
        <v/>
      </c>
      <c r="K974" s="27" t="str">
        <f>IFERROR(IF(raw[[#This Row],[Required hrs]]="","",raw[[#This Row],[Total day hrs]]-SUMIF(raw[Date],raw[[#This Row],[Date]],raw[Required hrs])),"")</f>
        <v/>
      </c>
      <c r="L974" s="26" t="str">
        <f>IFERROR(IF(raw[[#This Row],[Date]]="","","W"&amp;WEEKNUM(raw[[#This Row],[Date]],1)),"")</f>
        <v/>
      </c>
      <c r="M974" s="29" t="str">
        <f>IFERROR(IF(raw[[#This Row],[Date]]="","",VLOOKUP(MONTH(raw[[#This Row],[Date]]),Sheet1!B:C,2,0)),"")</f>
        <v/>
      </c>
      <c r="N974" s="82">
        <f>IF(raw[[#This Row],[Date]]="",0,1)</f>
        <v>0</v>
      </c>
    </row>
    <row r="975" spans="1:14" x14ac:dyDescent="0.3">
      <c r="A975" s="18"/>
      <c r="B975" s="19"/>
      <c r="C975" s="19"/>
      <c r="D975" s="19"/>
      <c r="E975" s="19"/>
      <c r="F975" s="20"/>
      <c r="G975" s="20"/>
      <c r="H975" s="27" t="str">
        <f>IFERROR(IF(OR(raw[[#This Row],[Ending Time]]="",raw[[#This Row],[Starting Time]]=""),"",IF((raw[[#This Row],[Ending Time]]-raw[[#This Row],[Starting Time]])*24&lt;0,24+(((raw[[#This Row],[Ending Time]]-raw[[#This Row],[Starting Time]])*24)),(raw[[#This Row],[Ending Time]]-raw[[#This Row],[Starting Time]])*24)),"")</f>
        <v/>
      </c>
      <c r="I975" s="25" t="str">
        <f>IFERROR(IF(raw[[#This Row],[Date]]="","",TEXT(raw[[#This Row],[Date]],"dddd")),"")</f>
        <v/>
      </c>
      <c r="J975" s="27" t="str">
        <f>IFERROR(IF(raw[[#This Row],[Day]]="","",IF(OR(raw[[#This Row],[Day]]='Workload Calendar'!$E$4,raw[[#This Row],[Day]]='Workload Calendar'!$F$4),'Workload Calendar'!$H$4,'Workload Calendar'!$G$4)),"")</f>
        <v/>
      </c>
      <c r="K975" s="27" t="str">
        <f>IFERROR(IF(raw[[#This Row],[Required hrs]]="","",raw[[#This Row],[Total day hrs]]-SUMIF(raw[Date],raw[[#This Row],[Date]],raw[Required hrs])),"")</f>
        <v/>
      </c>
      <c r="L975" s="26" t="str">
        <f>IFERROR(IF(raw[[#This Row],[Date]]="","","W"&amp;WEEKNUM(raw[[#This Row],[Date]],1)),"")</f>
        <v/>
      </c>
      <c r="M975" s="29" t="str">
        <f>IFERROR(IF(raw[[#This Row],[Date]]="","",VLOOKUP(MONTH(raw[[#This Row],[Date]]),Sheet1!B:C,2,0)),"")</f>
        <v/>
      </c>
      <c r="N975" s="82">
        <f>IF(raw[[#This Row],[Date]]="",0,1)</f>
        <v>0</v>
      </c>
    </row>
    <row r="976" spans="1:14" x14ac:dyDescent="0.3">
      <c r="A976" s="18"/>
      <c r="B976" s="19"/>
      <c r="C976" s="19"/>
      <c r="D976" s="19"/>
      <c r="E976" s="19"/>
      <c r="F976" s="20"/>
      <c r="G976" s="20"/>
      <c r="H976" s="27" t="str">
        <f>IFERROR(IF(OR(raw[[#This Row],[Ending Time]]="",raw[[#This Row],[Starting Time]]=""),"",IF((raw[[#This Row],[Ending Time]]-raw[[#This Row],[Starting Time]])*24&lt;0,24+(((raw[[#This Row],[Ending Time]]-raw[[#This Row],[Starting Time]])*24)),(raw[[#This Row],[Ending Time]]-raw[[#This Row],[Starting Time]])*24)),"")</f>
        <v/>
      </c>
      <c r="I976" s="25" t="str">
        <f>IFERROR(IF(raw[[#This Row],[Date]]="","",TEXT(raw[[#This Row],[Date]],"dddd")),"")</f>
        <v/>
      </c>
      <c r="J976" s="27" t="str">
        <f>IFERROR(IF(raw[[#This Row],[Day]]="","",IF(OR(raw[[#This Row],[Day]]='Workload Calendar'!$E$4,raw[[#This Row],[Day]]='Workload Calendar'!$F$4),'Workload Calendar'!$H$4,'Workload Calendar'!$G$4)),"")</f>
        <v/>
      </c>
      <c r="K976" s="27" t="str">
        <f>IFERROR(IF(raw[[#This Row],[Required hrs]]="","",raw[[#This Row],[Total day hrs]]-SUMIF(raw[Date],raw[[#This Row],[Date]],raw[Required hrs])),"")</f>
        <v/>
      </c>
      <c r="L976" s="26" t="str">
        <f>IFERROR(IF(raw[[#This Row],[Date]]="","","W"&amp;WEEKNUM(raw[[#This Row],[Date]],1)),"")</f>
        <v/>
      </c>
      <c r="M976" s="29" t="str">
        <f>IFERROR(IF(raw[[#This Row],[Date]]="","",VLOOKUP(MONTH(raw[[#This Row],[Date]]),Sheet1!B:C,2,0)),"")</f>
        <v/>
      </c>
      <c r="N976" s="82">
        <f>IF(raw[[#This Row],[Date]]="",0,1)</f>
        <v>0</v>
      </c>
    </row>
    <row r="977" spans="1:14" x14ac:dyDescent="0.3">
      <c r="A977" s="18"/>
      <c r="B977" s="19"/>
      <c r="C977" s="19"/>
      <c r="D977" s="19"/>
      <c r="E977" s="19"/>
      <c r="F977" s="20"/>
      <c r="G977" s="20"/>
      <c r="H977" s="27" t="str">
        <f>IFERROR(IF(OR(raw[[#This Row],[Ending Time]]="",raw[[#This Row],[Starting Time]]=""),"",IF((raw[[#This Row],[Ending Time]]-raw[[#This Row],[Starting Time]])*24&lt;0,24+(((raw[[#This Row],[Ending Time]]-raw[[#This Row],[Starting Time]])*24)),(raw[[#This Row],[Ending Time]]-raw[[#This Row],[Starting Time]])*24)),"")</f>
        <v/>
      </c>
      <c r="I977" s="25" t="str">
        <f>IFERROR(IF(raw[[#This Row],[Date]]="","",TEXT(raw[[#This Row],[Date]],"dddd")),"")</f>
        <v/>
      </c>
      <c r="J977" s="27" t="str">
        <f>IFERROR(IF(raw[[#This Row],[Day]]="","",IF(OR(raw[[#This Row],[Day]]='Workload Calendar'!$E$4,raw[[#This Row],[Day]]='Workload Calendar'!$F$4),'Workload Calendar'!$H$4,'Workload Calendar'!$G$4)),"")</f>
        <v/>
      </c>
      <c r="K977" s="27" t="str">
        <f>IFERROR(IF(raw[[#This Row],[Required hrs]]="","",raw[[#This Row],[Total day hrs]]-SUMIF(raw[Date],raw[[#This Row],[Date]],raw[Required hrs])),"")</f>
        <v/>
      </c>
      <c r="L977" s="26" t="str">
        <f>IFERROR(IF(raw[[#This Row],[Date]]="","","W"&amp;WEEKNUM(raw[[#This Row],[Date]],1)),"")</f>
        <v/>
      </c>
      <c r="M977" s="29" t="str">
        <f>IFERROR(IF(raw[[#This Row],[Date]]="","",VLOOKUP(MONTH(raw[[#This Row],[Date]]),Sheet1!B:C,2,0)),"")</f>
        <v/>
      </c>
      <c r="N977" s="82">
        <f>IF(raw[[#This Row],[Date]]="",0,1)</f>
        <v>0</v>
      </c>
    </row>
    <row r="978" spans="1:14" x14ac:dyDescent="0.3">
      <c r="A978" s="18"/>
      <c r="B978" s="19"/>
      <c r="C978" s="19"/>
      <c r="D978" s="19"/>
      <c r="E978" s="19"/>
      <c r="F978" s="20"/>
      <c r="G978" s="20"/>
      <c r="H978" s="27" t="str">
        <f>IFERROR(IF(OR(raw[[#This Row],[Ending Time]]="",raw[[#This Row],[Starting Time]]=""),"",IF((raw[[#This Row],[Ending Time]]-raw[[#This Row],[Starting Time]])*24&lt;0,24+(((raw[[#This Row],[Ending Time]]-raw[[#This Row],[Starting Time]])*24)),(raw[[#This Row],[Ending Time]]-raw[[#This Row],[Starting Time]])*24)),"")</f>
        <v/>
      </c>
      <c r="I978" s="25" t="str">
        <f>IFERROR(IF(raw[[#This Row],[Date]]="","",TEXT(raw[[#This Row],[Date]],"dddd")),"")</f>
        <v/>
      </c>
      <c r="J978" s="27" t="str">
        <f>IFERROR(IF(raw[[#This Row],[Day]]="","",IF(OR(raw[[#This Row],[Day]]='Workload Calendar'!$E$4,raw[[#This Row],[Day]]='Workload Calendar'!$F$4),'Workload Calendar'!$H$4,'Workload Calendar'!$G$4)),"")</f>
        <v/>
      </c>
      <c r="K978" s="27" t="str">
        <f>IFERROR(IF(raw[[#This Row],[Required hrs]]="","",raw[[#This Row],[Total day hrs]]-SUMIF(raw[Date],raw[[#This Row],[Date]],raw[Required hrs])),"")</f>
        <v/>
      </c>
      <c r="L978" s="26" t="str">
        <f>IFERROR(IF(raw[[#This Row],[Date]]="","","W"&amp;WEEKNUM(raw[[#This Row],[Date]],1)),"")</f>
        <v/>
      </c>
      <c r="M978" s="29" t="str">
        <f>IFERROR(IF(raw[[#This Row],[Date]]="","",VLOOKUP(MONTH(raw[[#This Row],[Date]]),Sheet1!B:C,2,0)),"")</f>
        <v/>
      </c>
      <c r="N978" s="82">
        <f>IF(raw[[#This Row],[Date]]="",0,1)</f>
        <v>0</v>
      </c>
    </row>
    <row r="979" spans="1:14" x14ac:dyDescent="0.3">
      <c r="A979" s="18"/>
      <c r="B979" s="19"/>
      <c r="C979" s="19"/>
      <c r="D979" s="19"/>
      <c r="E979" s="19"/>
      <c r="F979" s="20"/>
      <c r="G979" s="20"/>
      <c r="H979" s="27" t="str">
        <f>IFERROR(IF(OR(raw[[#This Row],[Ending Time]]="",raw[[#This Row],[Starting Time]]=""),"",IF((raw[[#This Row],[Ending Time]]-raw[[#This Row],[Starting Time]])*24&lt;0,24+(((raw[[#This Row],[Ending Time]]-raw[[#This Row],[Starting Time]])*24)),(raw[[#This Row],[Ending Time]]-raw[[#This Row],[Starting Time]])*24)),"")</f>
        <v/>
      </c>
      <c r="I979" s="25" t="str">
        <f>IFERROR(IF(raw[[#This Row],[Date]]="","",TEXT(raw[[#This Row],[Date]],"dddd")),"")</f>
        <v/>
      </c>
      <c r="J979" s="27" t="str">
        <f>IFERROR(IF(raw[[#This Row],[Day]]="","",IF(OR(raw[[#This Row],[Day]]='Workload Calendar'!$E$4,raw[[#This Row],[Day]]='Workload Calendar'!$F$4),'Workload Calendar'!$H$4,'Workload Calendar'!$G$4)),"")</f>
        <v/>
      </c>
      <c r="K979" s="27" t="str">
        <f>IFERROR(IF(raw[[#This Row],[Required hrs]]="","",raw[[#This Row],[Total day hrs]]-SUMIF(raw[Date],raw[[#This Row],[Date]],raw[Required hrs])),"")</f>
        <v/>
      </c>
      <c r="L979" s="26" t="str">
        <f>IFERROR(IF(raw[[#This Row],[Date]]="","","W"&amp;WEEKNUM(raw[[#This Row],[Date]],1)),"")</f>
        <v/>
      </c>
      <c r="M979" s="29" t="str">
        <f>IFERROR(IF(raw[[#This Row],[Date]]="","",VLOOKUP(MONTH(raw[[#This Row],[Date]]),Sheet1!B:C,2,0)),"")</f>
        <v/>
      </c>
      <c r="N979" s="82">
        <f>IF(raw[[#This Row],[Date]]="",0,1)</f>
        <v>0</v>
      </c>
    </row>
    <row r="980" spans="1:14" x14ac:dyDescent="0.3">
      <c r="A980" s="18"/>
      <c r="B980" s="19"/>
      <c r="C980" s="19"/>
      <c r="D980" s="19"/>
      <c r="E980" s="19"/>
      <c r="F980" s="20"/>
      <c r="G980" s="20"/>
      <c r="H980" s="27" t="str">
        <f>IFERROR(IF(OR(raw[[#This Row],[Ending Time]]="",raw[[#This Row],[Starting Time]]=""),"",IF((raw[[#This Row],[Ending Time]]-raw[[#This Row],[Starting Time]])*24&lt;0,24+(((raw[[#This Row],[Ending Time]]-raw[[#This Row],[Starting Time]])*24)),(raw[[#This Row],[Ending Time]]-raw[[#This Row],[Starting Time]])*24)),"")</f>
        <v/>
      </c>
      <c r="I980" s="25" t="str">
        <f>IFERROR(IF(raw[[#This Row],[Date]]="","",TEXT(raw[[#This Row],[Date]],"dddd")),"")</f>
        <v/>
      </c>
      <c r="J980" s="27" t="str">
        <f>IFERROR(IF(raw[[#This Row],[Day]]="","",IF(OR(raw[[#This Row],[Day]]='Workload Calendar'!$E$4,raw[[#This Row],[Day]]='Workload Calendar'!$F$4),'Workload Calendar'!$H$4,'Workload Calendar'!$G$4)),"")</f>
        <v/>
      </c>
      <c r="K980" s="27" t="str">
        <f>IFERROR(IF(raw[[#This Row],[Required hrs]]="","",raw[[#This Row],[Total day hrs]]-SUMIF(raw[Date],raw[[#This Row],[Date]],raw[Required hrs])),"")</f>
        <v/>
      </c>
      <c r="L980" s="26" t="str">
        <f>IFERROR(IF(raw[[#This Row],[Date]]="","","W"&amp;WEEKNUM(raw[[#This Row],[Date]],1)),"")</f>
        <v/>
      </c>
      <c r="M980" s="29" t="str">
        <f>IFERROR(IF(raw[[#This Row],[Date]]="","",VLOOKUP(MONTH(raw[[#This Row],[Date]]),Sheet1!B:C,2,0)),"")</f>
        <v/>
      </c>
      <c r="N980" s="82">
        <f>IF(raw[[#This Row],[Date]]="",0,1)</f>
        <v>0</v>
      </c>
    </row>
    <row r="981" spans="1:14" x14ac:dyDescent="0.3">
      <c r="A981" s="18"/>
      <c r="B981" s="19"/>
      <c r="C981" s="19"/>
      <c r="D981" s="19"/>
      <c r="E981" s="19"/>
      <c r="F981" s="20"/>
      <c r="G981" s="20"/>
      <c r="H981" s="27" t="str">
        <f>IFERROR(IF(OR(raw[[#This Row],[Ending Time]]="",raw[[#This Row],[Starting Time]]=""),"",IF((raw[[#This Row],[Ending Time]]-raw[[#This Row],[Starting Time]])*24&lt;0,24+(((raw[[#This Row],[Ending Time]]-raw[[#This Row],[Starting Time]])*24)),(raw[[#This Row],[Ending Time]]-raw[[#This Row],[Starting Time]])*24)),"")</f>
        <v/>
      </c>
      <c r="I981" s="25" t="str">
        <f>IFERROR(IF(raw[[#This Row],[Date]]="","",TEXT(raw[[#This Row],[Date]],"dddd")),"")</f>
        <v/>
      </c>
      <c r="J981" s="27" t="str">
        <f>IFERROR(IF(raw[[#This Row],[Day]]="","",IF(OR(raw[[#This Row],[Day]]='Workload Calendar'!$E$4,raw[[#This Row],[Day]]='Workload Calendar'!$F$4),'Workload Calendar'!$H$4,'Workload Calendar'!$G$4)),"")</f>
        <v/>
      </c>
      <c r="K981" s="27" t="str">
        <f>IFERROR(IF(raw[[#This Row],[Required hrs]]="","",raw[[#This Row],[Total day hrs]]-SUMIF(raw[Date],raw[[#This Row],[Date]],raw[Required hrs])),"")</f>
        <v/>
      </c>
      <c r="L981" s="26" t="str">
        <f>IFERROR(IF(raw[[#This Row],[Date]]="","","W"&amp;WEEKNUM(raw[[#This Row],[Date]],1)),"")</f>
        <v/>
      </c>
      <c r="M981" s="29" t="str">
        <f>IFERROR(IF(raw[[#This Row],[Date]]="","",VLOOKUP(MONTH(raw[[#This Row],[Date]]),Sheet1!B:C,2,0)),"")</f>
        <v/>
      </c>
      <c r="N981" s="82">
        <f>IF(raw[[#This Row],[Date]]="",0,1)</f>
        <v>0</v>
      </c>
    </row>
    <row r="982" spans="1:14" x14ac:dyDescent="0.3">
      <c r="A982" s="18"/>
      <c r="B982" s="19"/>
      <c r="C982" s="19"/>
      <c r="D982" s="19"/>
      <c r="E982" s="19"/>
      <c r="F982" s="20"/>
      <c r="G982" s="20"/>
      <c r="H982" s="27" t="str">
        <f>IFERROR(IF(OR(raw[[#This Row],[Ending Time]]="",raw[[#This Row],[Starting Time]]=""),"",IF((raw[[#This Row],[Ending Time]]-raw[[#This Row],[Starting Time]])*24&lt;0,24+(((raw[[#This Row],[Ending Time]]-raw[[#This Row],[Starting Time]])*24)),(raw[[#This Row],[Ending Time]]-raw[[#This Row],[Starting Time]])*24)),"")</f>
        <v/>
      </c>
      <c r="I982" s="25" t="str">
        <f>IFERROR(IF(raw[[#This Row],[Date]]="","",TEXT(raw[[#This Row],[Date]],"dddd")),"")</f>
        <v/>
      </c>
      <c r="J982" s="27" t="str">
        <f>IFERROR(IF(raw[[#This Row],[Day]]="","",IF(OR(raw[[#This Row],[Day]]='Workload Calendar'!$E$4,raw[[#This Row],[Day]]='Workload Calendar'!$F$4),'Workload Calendar'!$H$4,'Workload Calendar'!$G$4)),"")</f>
        <v/>
      </c>
      <c r="K982" s="27" t="str">
        <f>IFERROR(IF(raw[[#This Row],[Required hrs]]="","",raw[[#This Row],[Total day hrs]]-SUMIF(raw[Date],raw[[#This Row],[Date]],raw[Required hrs])),"")</f>
        <v/>
      </c>
      <c r="L982" s="26" t="str">
        <f>IFERROR(IF(raw[[#This Row],[Date]]="","","W"&amp;WEEKNUM(raw[[#This Row],[Date]],1)),"")</f>
        <v/>
      </c>
      <c r="M982" s="29" t="str">
        <f>IFERROR(IF(raw[[#This Row],[Date]]="","",VLOOKUP(MONTH(raw[[#This Row],[Date]]),Sheet1!B:C,2,0)),"")</f>
        <v/>
      </c>
      <c r="N982" s="82">
        <f>IF(raw[[#This Row],[Date]]="",0,1)</f>
        <v>0</v>
      </c>
    </row>
    <row r="983" spans="1:14" x14ac:dyDescent="0.3">
      <c r="A983" s="18"/>
      <c r="B983" s="19"/>
      <c r="C983" s="19"/>
      <c r="D983" s="19"/>
      <c r="E983" s="19"/>
      <c r="F983" s="20"/>
      <c r="G983" s="20"/>
      <c r="H983" s="27" t="str">
        <f>IFERROR(IF(OR(raw[[#This Row],[Ending Time]]="",raw[[#This Row],[Starting Time]]=""),"",IF((raw[[#This Row],[Ending Time]]-raw[[#This Row],[Starting Time]])*24&lt;0,24+(((raw[[#This Row],[Ending Time]]-raw[[#This Row],[Starting Time]])*24)),(raw[[#This Row],[Ending Time]]-raw[[#This Row],[Starting Time]])*24)),"")</f>
        <v/>
      </c>
      <c r="I983" s="25" t="str">
        <f>IFERROR(IF(raw[[#This Row],[Date]]="","",TEXT(raw[[#This Row],[Date]],"dddd")),"")</f>
        <v/>
      </c>
      <c r="J983" s="27" t="str">
        <f>IFERROR(IF(raw[[#This Row],[Day]]="","",IF(OR(raw[[#This Row],[Day]]='Workload Calendar'!$E$4,raw[[#This Row],[Day]]='Workload Calendar'!$F$4),'Workload Calendar'!$H$4,'Workload Calendar'!$G$4)),"")</f>
        <v/>
      </c>
      <c r="K983" s="27" t="str">
        <f>IFERROR(IF(raw[[#This Row],[Required hrs]]="","",raw[[#This Row],[Total day hrs]]-SUMIF(raw[Date],raw[[#This Row],[Date]],raw[Required hrs])),"")</f>
        <v/>
      </c>
      <c r="L983" s="26" t="str">
        <f>IFERROR(IF(raw[[#This Row],[Date]]="","","W"&amp;WEEKNUM(raw[[#This Row],[Date]],1)),"")</f>
        <v/>
      </c>
      <c r="M983" s="29" t="str">
        <f>IFERROR(IF(raw[[#This Row],[Date]]="","",VLOOKUP(MONTH(raw[[#This Row],[Date]]),Sheet1!B:C,2,0)),"")</f>
        <v/>
      </c>
      <c r="N983" s="82">
        <f>IF(raw[[#This Row],[Date]]="",0,1)</f>
        <v>0</v>
      </c>
    </row>
    <row r="984" spans="1:14" x14ac:dyDescent="0.3">
      <c r="A984" s="18"/>
      <c r="B984" s="19"/>
      <c r="C984" s="19"/>
      <c r="D984" s="19"/>
      <c r="E984" s="19"/>
      <c r="F984" s="20"/>
      <c r="G984" s="20"/>
      <c r="H984" s="27" t="str">
        <f>IFERROR(IF(OR(raw[[#This Row],[Ending Time]]="",raw[[#This Row],[Starting Time]]=""),"",IF((raw[[#This Row],[Ending Time]]-raw[[#This Row],[Starting Time]])*24&lt;0,24+(((raw[[#This Row],[Ending Time]]-raw[[#This Row],[Starting Time]])*24)),(raw[[#This Row],[Ending Time]]-raw[[#This Row],[Starting Time]])*24)),"")</f>
        <v/>
      </c>
      <c r="I984" s="25" t="str">
        <f>IFERROR(IF(raw[[#This Row],[Date]]="","",TEXT(raw[[#This Row],[Date]],"dddd")),"")</f>
        <v/>
      </c>
      <c r="J984" s="27" t="str">
        <f>IFERROR(IF(raw[[#This Row],[Day]]="","",IF(OR(raw[[#This Row],[Day]]='Workload Calendar'!$E$4,raw[[#This Row],[Day]]='Workload Calendar'!$F$4),'Workload Calendar'!$H$4,'Workload Calendar'!$G$4)),"")</f>
        <v/>
      </c>
      <c r="K984" s="27" t="str">
        <f>IFERROR(IF(raw[[#This Row],[Required hrs]]="","",raw[[#This Row],[Total day hrs]]-SUMIF(raw[Date],raw[[#This Row],[Date]],raw[Required hrs])),"")</f>
        <v/>
      </c>
      <c r="L984" s="26" t="str">
        <f>IFERROR(IF(raw[[#This Row],[Date]]="","","W"&amp;WEEKNUM(raw[[#This Row],[Date]],1)),"")</f>
        <v/>
      </c>
      <c r="M984" s="29" t="str">
        <f>IFERROR(IF(raw[[#This Row],[Date]]="","",VLOOKUP(MONTH(raw[[#This Row],[Date]]),Sheet1!B:C,2,0)),"")</f>
        <v/>
      </c>
      <c r="N984" s="82">
        <f>IF(raw[[#This Row],[Date]]="",0,1)</f>
        <v>0</v>
      </c>
    </row>
    <row r="985" spans="1:14" x14ac:dyDescent="0.3">
      <c r="A985" s="18"/>
      <c r="B985" s="19"/>
      <c r="C985" s="19"/>
      <c r="D985" s="19"/>
      <c r="E985" s="19"/>
      <c r="F985" s="20"/>
      <c r="G985" s="20"/>
      <c r="H985" s="27" t="str">
        <f>IFERROR(IF(OR(raw[[#This Row],[Ending Time]]="",raw[[#This Row],[Starting Time]]=""),"",IF((raw[[#This Row],[Ending Time]]-raw[[#This Row],[Starting Time]])*24&lt;0,24+(((raw[[#This Row],[Ending Time]]-raw[[#This Row],[Starting Time]])*24)),(raw[[#This Row],[Ending Time]]-raw[[#This Row],[Starting Time]])*24)),"")</f>
        <v/>
      </c>
      <c r="I985" s="25" t="str">
        <f>IFERROR(IF(raw[[#This Row],[Date]]="","",TEXT(raw[[#This Row],[Date]],"dddd")),"")</f>
        <v/>
      </c>
      <c r="J985" s="27" t="str">
        <f>IFERROR(IF(raw[[#This Row],[Day]]="","",IF(OR(raw[[#This Row],[Day]]='Workload Calendar'!$E$4,raw[[#This Row],[Day]]='Workload Calendar'!$F$4),'Workload Calendar'!$H$4,'Workload Calendar'!$G$4)),"")</f>
        <v/>
      </c>
      <c r="K985" s="27" t="str">
        <f>IFERROR(IF(raw[[#This Row],[Required hrs]]="","",raw[[#This Row],[Total day hrs]]-SUMIF(raw[Date],raw[[#This Row],[Date]],raw[Required hrs])),"")</f>
        <v/>
      </c>
      <c r="L985" s="26" t="str">
        <f>IFERROR(IF(raw[[#This Row],[Date]]="","","W"&amp;WEEKNUM(raw[[#This Row],[Date]],1)),"")</f>
        <v/>
      </c>
      <c r="M985" s="29" t="str">
        <f>IFERROR(IF(raw[[#This Row],[Date]]="","",VLOOKUP(MONTH(raw[[#This Row],[Date]]),Sheet1!B:C,2,0)),"")</f>
        <v/>
      </c>
      <c r="N985" s="82">
        <f>IF(raw[[#This Row],[Date]]="",0,1)</f>
        <v>0</v>
      </c>
    </row>
    <row r="986" spans="1:14" x14ac:dyDescent="0.3">
      <c r="A986" s="18"/>
      <c r="B986" s="19"/>
      <c r="C986" s="19"/>
      <c r="D986" s="19"/>
      <c r="E986" s="19"/>
      <c r="F986" s="20"/>
      <c r="G986" s="20"/>
      <c r="H986" s="27" t="str">
        <f>IFERROR(IF(OR(raw[[#This Row],[Ending Time]]="",raw[[#This Row],[Starting Time]]=""),"",IF((raw[[#This Row],[Ending Time]]-raw[[#This Row],[Starting Time]])*24&lt;0,24+(((raw[[#This Row],[Ending Time]]-raw[[#This Row],[Starting Time]])*24)),(raw[[#This Row],[Ending Time]]-raw[[#This Row],[Starting Time]])*24)),"")</f>
        <v/>
      </c>
      <c r="I986" s="25" t="str">
        <f>IFERROR(IF(raw[[#This Row],[Date]]="","",TEXT(raw[[#This Row],[Date]],"dddd")),"")</f>
        <v/>
      </c>
      <c r="J986" s="27" t="str">
        <f>IFERROR(IF(raw[[#This Row],[Day]]="","",IF(OR(raw[[#This Row],[Day]]='Workload Calendar'!$E$4,raw[[#This Row],[Day]]='Workload Calendar'!$F$4),'Workload Calendar'!$H$4,'Workload Calendar'!$G$4)),"")</f>
        <v/>
      </c>
      <c r="K986" s="27" t="str">
        <f>IFERROR(IF(raw[[#This Row],[Required hrs]]="","",raw[[#This Row],[Total day hrs]]-SUMIF(raw[Date],raw[[#This Row],[Date]],raw[Required hrs])),"")</f>
        <v/>
      </c>
      <c r="L986" s="26" t="str">
        <f>IFERROR(IF(raw[[#This Row],[Date]]="","","W"&amp;WEEKNUM(raw[[#This Row],[Date]],1)),"")</f>
        <v/>
      </c>
      <c r="M986" s="29" t="str">
        <f>IFERROR(IF(raw[[#This Row],[Date]]="","",VLOOKUP(MONTH(raw[[#This Row],[Date]]),Sheet1!B:C,2,0)),"")</f>
        <v/>
      </c>
      <c r="N986" s="82">
        <f>IF(raw[[#This Row],[Date]]="",0,1)</f>
        <v>0</v>
      </c>
    </row>
    <row r="987" spans="1:14" x14ac:dyDescent="0.3">
      <c r="A987" s="18"/>
      <c r="B987" s="19"/>
      <c r="C987" s="19"/>
      <c r="D987" s="19"/>
      <c r="E987" s="19"/>
      <c r="F987" s="20"/>
      <c r="G987" s="20"/>
      <c r="H987" s="27" t="str">
        <f>IFERROR(IF(OR(raw[[#This Row],[Ending Time]]="",raw[[#This Row],[Starting Time]]=""),"",IF((raw[[#This Row],[Ending Time]]-raw[[#This Row],[Starting Time]])*24&lt;0,24+(((raw[[#This Row],[Ending Time]]-raw[[#This Row],[Starting Time]])*24)),(raw[[#This Row],[Ending Time]]-raw[[#This Row],[Starting Time]])*24)),"")</f>
        <v/>
      </c>
      <c r="I987" s="25" t="str">
        <f>IFERROR(IF(raw[[#This Row],[Date]]="","",TEXT(raw[[#This Row],[Date]],"dddd")),"")</f>
        <v/>
      </c>
      <c r="J987" s="27" t="str">
        <f>IFERROR(IF(raw[[#This Row],[Day]]="","",IF(OR(raw[[#This Row],[Day]]='Workload Calendar'!$E$4,raw[[#This Row],[Day]]='Workload Calendar'!$F$4),'Workload Calendar'!$H$4,'Workload Calendar'!$G$4)),"")</f>
        <v/>
      </c>
      <c r="K987" s="27" t="str">
        <f>IFERROR(IF(raw[[#This Row],[Required hrs]]="","",raw[[#This Row],[Total day hrs]]-SUMIF(raw[Date],raw[[#This Row],[Date]],raw[Required hrs])),"")</f>
        <v/>
      </c>
      <c r="L987" s="26" t="str">
        <f>IFERROR(IF(raw[[#This Row],[Date]]="","","W"&amp;WEEKNUM(raw[[#This Row],[Date]],1)),"")</f>
        <v/>
      </c>
      <c r="M987" s="29" t="str">
        <f>IFERROR(IF(raw[[#This Row],[Date]]="","",VLOOKUP(MONTH(raw[[#This Row],[Date]]),Sheet1!B:C,2,0)),"")</f>
        <v/>
      </c>
      <c r="N987" s="82">
        <f>IF(raw[[#This Row],[Date]]="",0,1)</f>
        <v>0</v>
      </c>
    </row>
    <row r="988" spans="1:14" x14ac:dyDescent="0.3">
      <c r="A988" s="18"/>
      <c r="B988" s="19"/>
      <c r="C988" s="19"/>
      <c r="D988" s="19"/>
      <c r="E988" s="19"/>
      <c r="F988" s="20"/>
      <c r="G988" s="20"/>
      <c r="H988" s="27" t="str">
        <f>IFERROR(IF(OR(raw[[#This Row],[Ending Time]]="",raw[[#This Row],[Starting Time]]=""),"",IF((raw[[#This Row],[Ending Time]]-raw[[#This Row],[Starting Time]])*24&lt;0,24+(((raw[[#This Row],[Ending Time]]-raw[[#This Row],[Starting Time]])*24)),(raw[[#This Row],[Ending Time]]-raw[[#This Row],[Starting Time]])*24)),"")</f>
        <v/>
      </c>
      <c r="I988" s="25" t="str">
        <f>IFERROR(IF(raw[[#This Row],[Date]]="","",TEXT(raw[[#This Row],[Date]],"dddd")),"")</f>
        <v/>
      </c>
      <c r="J988" s="27" t="str">
        <f>IFERROR(IF(raw[[#This Row],[Day]]="","",IF(OR(raw[[#This Row],[Day]]='Workload Calendar'!$E$4,raw[[#This Row],[Day]]='Workload Calendar'!$F$4),'Workload Calendar'!$H$4,'Workload Calendar'!$G$4)),"")</f>
        <v/>
      </c>
      <c r="K988" s="27" t="str">
        <f>IFERROR(IF(raw[[#This Row],[Required hrs]]="","",raw[[#This Row],[Total day hrs]]-SUMIF(raw[Date],raw[[#This Row],[Date]],raw[Required hrs])),"")</f>
        <v/>
      </c>
      <c r="L988" s="26" t="str">
        <f>IFERROR(IF(raw[[#This Row],[Date]]="","","W"&amp;WEEKNUM(raw[[#This Row],[Date]],1)),"")</f>
        <v/>
      </c>
      <c r="M988" s="29" t="str">
        <f>IFERROR(IF(raw[[#This Row],[Date]]="","",VLOOKUP(MONTH(raw[[#This Row],[Date]]),Sheet1!B:C,2,0)),"")</f>
        <v/>
      </c>
      <c r="N988" s="82">
        <f>IF(raw[[#This Row],[Date]]="",0,1)</f>
        <v>0</v>
      </c>
    </row>
    <row r="989" spans="1:14" x14ac:dyDescent="0.3">
      <c r="A989" s="18"/>
      <c r="B989" s="19"/>
      <c r="C989" s="19"/>
      <c r="D989" s="19"/>
      <c r="E989" s="19"/>
      <c r="F989" s="20"/>
      <c r="G989" s="20"/>
      <c r="H989" s="27" t="str">
        <f>IFERROR(IF(OR(raw[[#This Row],[Ending Time]]="",raw[[#This Row],[Starting Time]]=""),"",IF((raw[[#This Row],[Ending Time]]-raw[[#This Row],[Starting Time]])*24&lt;0,24+(((raw[[#This Row],[Ending Time]]-raw[[#This Row],[Starting Time]])*24)),(raw[[#This Row],[Ending Time]]-raw[[#This Row],[Starting Time]])*24)),"")</f>
        <v/>
      </c>
      <c r="I989" s="25" t="str">
        <f>IFERROR(IF(raw[[#This Row],[Date]]="","",TEXT(raw[[#This Row],[Date]],"dddd")),"")</f>
        <v/>
      </c>
      <c r="J989" s="27" t="str">
        <f>IFERROR(IF(raw[[#This Row],[Day]]="","",IF(OR(raw[[#This Row],[Day]]='Workload Calendar'!$E$4,raw[[#This Row],[Day]]='Workload Calendar'!$F$4),'Workload Calendar'!$H$4,'Workload Calendar'!$G$4)),"")</f>
        <v/>
      </c>
      <c r="K989" s="27" t="str">
        <f>IFERROR(IF(raw[[#This Row],[Required hrs]]="","",raw[[#This Row],[Total day hrs]]-SUMIF(raw[Date],raw[[#This Row],[Date]],raw[Required hrs])),"")</f>
        <v/>
      </c>
      <c r="L989" s="26" t="str">
        <f>IFERROR(IF(raw[[#This Row],[Date]]="","","W"&amp;WEEKNUM(raw[[#This Row],[Date]],1)),"")</f>
        <v/>
      </c>
      <c r="M989" s="29" t="str">
        <f>IFERROR(IF(raw[[#This Row],[Date]]="","",VLOOKUP(MONTH(raw[[#This Row],[Date]]),Sheet1!B:C,2,0)),"")</f>
        <v/>
      </c>
      <c r="N989" s="82">
        <f>IF(raw[[#This Row],[Date]]="",0,1)</f>
        <v>0</v>
      </c>
    </row>
    <row r="990" spans="1:14" x14ac:dyDescent="0.3">
      <c r="A990" s="18"/>
      <c r="B990" s="19"/>
      <c r="C990" s="19"/>
      <c r="D990" s="19"/>
      <c r="E990" s="19"/>
      <c r="F990" s="20"/>
      <c r="G990" s="20"/>
      <c r="H990" s="27" t="str">
        <f>IFERROR(IF(OR(raw[[#This Row],[Ending Time]]="",raw[[#This Row],[Starting Time]]=""),"",IF((raw[[#This Row],[Ending Time]]-raw[[#This Row],[Starting Time]])*24&lt;0,24+(((raw[[#This Row],[Ending Time]]-raw[[#This Row],[Starting Time]])*24)),(raw[[#This Row],[Ending Time]]-raw[[#This Row],[Starting Time]])*24)),"")</f>
        <v/>
      </c>
      <c r="I990" s="25" t="str">
        <f>IFERROR(IF(raw[[#This Row],[Date]]="","",TEXT(raw[[#This Row],[Date]],"dddd")),"")</f>
        <v/>
      </c>
      <c r="J990" s="27" t="str">
        <f>IFERROR(IF(raw[[#This Row],[Day]]="","",IF(OR(raw[[#This Row],[Day]]='Workload Calendar'!$E$4,raw[[#This Row],[Day]]='Workload Calendar'!$F$4),'Workload Calendar'!$H$4,'Workload Calendar'!$G$4)),"")</f>
        <v/>
      </c>
      <c r="K990" s="27" t="str">
        <f>IFERROR(IF(raw[[#This Row],[Required hrs]]="","",raw[[#This Row],[Total day hrs]]-SUMIF(raw[Date],raw[[#This Row],[Date]],raw[Required hrs])),"")</f>
        <v/>
      </c>
      <c r="L990" s="26" t="str">
        <f>IFERROR(IF(raw[[#This Row],[Date]]="","","W"&amp;WEEKNUM(raw[[#This Row],[Date]],1)),"")</f>
        <v/>
      </c>
      <c r="M990" s="29" t="str">
        <f>IFERROR(IF(raw[[#This Row],[Date]]="","",VLOOKUP(MONTH(raw[[#This Row],[Date]]),Sheet1!B:C,2,0)),"")</f>
        <v/>
      </c>
      <c r="N990" s="82">
        <f>IF(raw[[#This Row],[Date]]="",0,1)</f>
        <v>0</v>
      </c>
    </row>
    <row r="991" spans="1:14" x14ac:dyDescent="0.3">
      <c r="A991" s="18"/>
      <c r="B991" s="19"/>
      <c r="C991" s="19"/>
      <c r="D991" s="19"/>
      <c r="E991" s="19"/>
      <c r="F991" s="20"/>
      <c r="G991" s="20"/>
      <c r="H991" s="27" t="str">
        <f>IFERROR(IF(OR(raw[[#This Row],[Ending Time]]="",raw[[#This Row],[Starting Time]]=""),"",IF((raw[[#This Row],[Ending Time]]-raw[[#This Row],[Starting Time]])*24&lt;0,24+(((raw[[#This Row],[Ending Time]]-raw[[#This Row],[Starting Time]])*24)),(raw[[#This Row],[Ending Time]]-raw[[#This Row],[Starting Time]])*24)),"")</f>
        <v/>
      </c>
      <c r="I991" s="25" t="str">
        <f>IFERROR(IF(raw[[#This Row],[Date]]="","",TEXT(raw[[#This Row],[Date]],"dddd")),"")</f>
        <v/>
      </c>
      <c r="J991" s="27" t="str">
        <f>IFERROR(IF(raw[[#This Row],[Day]]="","",IF(OR(raw[[#This Row],[Day]]='Workload Calendar'!$E$4,raw[[#This Row],[Day]]='Workload Calendar'!$F$4),'Workload Calendar'!$H$4,'Workload Calendar'!$G$4)),"")</f>
        <v/>
      </c>
      <c r="K991" s="27" t="str">
        <f>IFERROR(IF(raw[[#This Row],[Required hrs]]="","",raw[[#This Row],[Total day hrs]]-SUMIF(raw[Date],raw[[#This Row],[Date]],raw[Required hrs])),"")</f>
        <v/>
      </c>
      <c r="L991" s="26" t="str">
        <f>IFERROR(IF(raw[[#This Row],[Date]]="","","W"&amp;WEEKNUM(raw[[#This Row],[Date]],1)),"")</f>
        <v/>
      </c>
      <c r="M991" s="29" t="str">
        <f>IFERROR(IF(raw[[#This Row],[Date]]="","",VLOOKUP(MONTH(raw[[#This Row],[Date]]),Sheet1!B:C,2,0)),"")</f>
        <v/>
      </c>
      <c r="N991" s="82">
        <f>IF(raw[[#This Row],[Date]]="",0,1)</f>
        <v>0</v>
      </c>
    </row>
    <row r="992" spans="1:14" x14ac:dyDescent="0.3">
      <c r="A992" s="18"/>
      <c r="B992" s="19"/>
      <c r="C992" s="19"/>
      <c r="D992" s="19"/>
      <c r="E992" s="19"/>
      <c r="F992" s="20"/>
      <c r="G992" s="20"/>
      <c r="H992" s="27" t="str">
        <f>IFERROR(IF(OR(raw[[#This Row],[Ending Time]]="",raw[[#This Row],[Starting Time]]=""),"",IF((raw[[#This Row],[Ending Time]]-raw[[#This Row],[Starting Time]])*24&lt;0,24+(((raw[[#This Row],[Ending Time]]-raw[[#This Row],[Starting Time]])*24)),(raw[[#This Row],[Ending Time]]-raw[[#This Row],[Starting Time]])*24)),"")</f>
        <v/>
      </c>
      <c r="I992" s="25" t="str">
        <f>IFERROR(IF(raw[[#This Row],[Date]]="","",TEXT(raw[[#This Row],[Date]],"dddd")),"")</f>
        <v/>
      </c>
      <c r="J992" s="27" t="str">
        <f>IFERROR(IF(raw[[#This Row],[Day]]="","",IF(OR(raw[[#This Row],[Day]]='Workload Calendar'!$E$4,raw[[#This Row],[Day]]='Workload Calendar'!$F$4),'Workload Calendar'!$H$4,'Workload Calendar'!$G$4)),"")</f>
        <v/>
      </c>
      <c r="K992" s="27" t="str">
        <f>IFERROR(IF(raw[[#This Row],[Required hrs]]="","",raw[[#This Row],[Total day hrs]]-SUMIF(raw[Date],raw[[#This Row],[Date]],raw[Required hrs])),"")</f>
        <v/>
      </c>
      <c r="L992" s="26" t="str">
        <f>IFERROR(IF(raw[[#This Row],[Date]]="","","W"&amp;WEEKNUM(raw[[#This Row],[Date]],1)),"")</f>
        <v/>
      </c>
      <c r="M992" s="29" t="str">
        <f>IFERROR(IF(raw[[#This Row],[Date]]="","",VLOOKUP(MONTH(raw[[#This Row],[Date]]),Sheet1!B:C,2,0)),"")</f>
        <v/>
      </c>
      <c r="N992" s="82">
        <f>IF(raw[[#This Row],[Date]]="",0,1)</f>
        <v>0</v>
      </c>
    </row>
    <row r="993" spans="1:14" x14ac:dyDescent="0.3">
      <c r="A993" s="18"/>
      <c r="B993" s="19"/>
      <c r="C993" s="19"/>
      <c r="D993" s="19"/>
      <c r="E993" s="19"/>
      <c r="F993" s="20"/>
      <c r="G993" s="20"/>
      <c r="H993" s="27" t="str">
        <f>IFERROR(IF(OR(raw[[#This Row],[Ending Time]]="",raw[[#This Row],[Starting Time]]=""),"",IF((raw[[#This Row],[Ending Time]]-raw[[#This Row],[Starting Time]])*24&lt;0,24+(((raw[[#This Row],[Ending Time]]-raw[[#This Row],[Starting Time]])*24)),(raw[[#This Row],[Ending Time]]-raw[[#This Row],[Starting Time]])*24)),"")</f>
        <v/>
      </c>
      <c r="I993" s="25" t="str">
        <f>IFERROR(IF(raw[[#This Row],[Date]]="","",TEXT(raw[[#This Row],[Date]],"dddd")),"")</f>
        <v/>
      </c>
      <c r="J993" s="27" t="str">
        <f>IFERROR(IF(raw[[#This Row],[Day]]="","",IF(OR(raw[[#This Row],[Day]]='Workload Calendar'!$E$4,raw[[#This Row],[Day]]='Workload Calendar'!$F$4),'Workload Calendar'!$H$4,'Workload Calendar'!$G$4)),"")</f>
        <v/>
      </c>
      <c r="K993" s="27" t="str">
        <f>IFERROR(IF(raw[[#This Row],[Required hrs]]="","",raw[[#This Row],[Total day hrs]]-SUMIF(raw[Date],raw[[#This Row],[Date]],raw[Required hrs])),"")</f>
        <v/>
      </c>
      <c r="L993" s="26" t="str">
        <f>IFERROR(IF(raw[[#This Row],[Date]]="","","W"&amp;WEEKNUM(raw[[#This Row],[Date]],1)),"")</f>
        <v/>
      </c>
      <c r="M993" s="29" t="str">
        <f>IFERROR(IF(raw[[#This Row],[Date]]="","",VLOOKUP(MONTH(raw[[#This Row],[Date]]),Sheet1!B:C,2,0)),"")</f>
        <v/>
      </c>
      <c r="N993" s="82">
        <f>IF(raw[[#This Row],[Date]]="",0,1)</f>
        <v>0</v>
      </c>
    </row>
    <row r="994" spans="1:14" x14ac:dyDescent="0.3">
      <c r="A994" s="18"/>
      <c r="B994" s="19"/>
      <c r="C994" s="19"/>
      <c r="D994" s="19"/>
      <c r="E994" s="19"/>
      <c r="F994" s="20"/>
      <c r="G994" s="20"/>
      <c r="H994" s="27" t="str">
        <f>IFERROR(IF(OR(raw[[#This Row],[Ending Time]]="",raw[[#This Row],[Starting Time]]=""),"",IF((raw[[#This Row],[Ending Time]]-raw[[#This Row],[Starting Time]])*24&lt;0,24+(((raw[[#This Row],[Ending Time]]-raw[[#This Row],[Starting Time]])*24)),(raw[[#This Row],[Ending Time]]-raw[[#This Row],[Starting Time]])*24)),"")</f>
        <v/>
      </c>
      <c r="I994" s="25" t="str">
        <f>IFERROR(IF(raw[[#This Row],[Date]]="","",TEXT(raw[[#This Row],[Date]],"dddd")),"")</f>
        <v/>
      </c>
      <c r="J994" s="27" t="str">
        <f>IFERROR(IF(raw[[#This Row],[Day]]="","",IF(OR(raw[[#This Row],[Day]]='Workload Calendar'!$E$4,raw[[#This Row],[Day]]='Workload Calendar'!$F$4),'Workload Calendar'!$H$4,'Workload Calendar'!$G$4)),"")</f>
        <v/>
      </c>
      <c r="K994" s="27" t="str">
        <f>IFERROR(IF(raw[[#This Row],[Required hrs]]="","",raw[[#This Row],[Total day hrs]]-SUMIF(raw[Date],raw[[#This Row],[Date]],raw[Required hrs])),"")</f>
        <v/>
      </c>
      <c r="L994" s="26" t="str">
        <f>IFERROR(IF(raw[[#This Row],[Date]]="","","W"&amp;WEEKNUM(raw[[#This Row],[Date]],1)),"")</f>
        <v/>
      </c>
      <c r="M994" s="29" t="str">
        <f>IFERROR(IF(raw[[#This Row],[Date]]="","",VLOOKUP(MONTH(raw[[#This Row],[Date]]),Sheet1!B:C,2,0)),"")</f>
        <v/>
      </c>
      <c r="N994" s="82">
        <f>IF(raw[[#This Row],[Date]]="",0,1)</f>
        <v>0</v>
      </c>
    </row>
    <row r="995" spans="1:14" x14ac:dyDescent="0.3">
      <c r="A995" s="18"/>
      <c r="B995" s="19"/>
      <c r="C995" s="19"/>
      <c r="D995" s="19"/>
      <c r="E995" s="19"/>
      <c r="F995" s="20"/>
      <c r="G995" s="20"/>
      <c r="H995" s="27" t="str">
        <f>IFERROR(IF(OR(raw[[#This Row],[Ending Time]]="",raw[[#This Row],[Starting Time]]=""),"",IF((raw[[#This Row],[Ending Time]]-raw[[#This Row],[Starting Time]])*24&lt;0,24+(((raw[[#This Row],[Ending Time]]-raw[[#This Row],[Starting Time]])*24)),(raw[[#This Row],[Ending Time]]-raw[[#This Row],[Starting Time]])*24)),"")</f>
        <v/>
      </c>
      <c r="I995" s="25" t="str">
        <f>IFERROR(IF(raw[[#This Row],[Date]]="","",TEXT(raw[[#This Row],[Date]],"dddd")),"")</f>
        <v/>
      </c>
      <c r="J995" s="27" t="str">
        <f>IFERROR(IF(raw[[#This Row],[Day]]="","",IF(OR(raw[[#This Row],[Day]]='Workload Calendar'!$E$4,raw[[#This Row],[Day]]='Workload Calendar'!$F$4),'Workload Calendar'!$H$4,'Workload Calendar'!$G$4)),"")</f>
        <v/>
      </c>
      <c r="K995" s="27" t="str">
        <f>IFERROR(IF(raw[[#This Row],[Required hrs]]="","",raw[[#This Row],[Total day hrs]]-SUMIF(raw[Date],raw[[#This Row],[Date]],raw[Required hrs])),"")</f>
        <v/>
      </c>
      <c r="L995" s="26" t="str">
        <f>IFERROR(IF(raw[[#This Row],[Date]]="","","W"&amp;WEEKNUM(raw[[#This Row],[Date]],1)),"")</f>
        <v/>
      </c>
      <c r="M995" s="29" t="str">
        <f>IFERROR(IF(raw[[#This Row],[Date]]="","",VLOOKUP(MONTH(raw[[#This Row],[Date]]),Sheet1!B:C,2,0)),"")</f>
        <v/>
      </c>
      <c r="N995" s="82">
        <f>IF(raw[[#This Row],[Date]]="",0,1)</f>
        <v>0</v>
      </c>
    </row>
    <row r="996" spans="1:14" x14ac:dyDescent="0.3">
      <c r="A996" s="18"/>
      <c r="B996" s="19"/>
      <c r="C996" s="19"/>
      <c r="D996" s="19"/>
      <c r="E996" s="19"/>
      <c r="F996" s="20"/>
      <c r="G996" s="20"/>
      <c r="H996" s="27" t="str">
        <f>IFERROR(IF(OR(raw[[#This Row],[Ending Time]]="",raw[[#This Row],[Starting Time]]=""),"",IF((raw[[#This Row],[Ending Time]]-raw[[#This Row],[Starting Time]])*24&lt;0,24+(((raw[[#This Row],[Ending Time]]-raw[[#This Row],[Starting Time]])*24)),(raw[[#This Row],[Ending Time]]-raw[[#This Row],[Starting Time]])*24)),"")</f>
        <v/>
      </c>
      <c r="I996" s="25" t="str">
        <f>IFERROR(IF(raw[[#This Row],[Date]]="","",TEXT(raw[[#This Row],[Date]],"dddd")),"")</f>
        <v/>
      </c>
      <c r="J996" s="27" t="str">
        <f>IFERROR(IF(raw[[#This Row],[Day]]="","",IF(OR(raw[[#This Row],[Day]]='Workload Calendar'!$E$4,raw[[#This Row],[Day]]='Workload Calendar'!$F$4),'Workload Calendar'!$H$4,'Workload Calendar'!$G$4)),"")</f>
        <v/>
      </c>
      <c r="K996" s="27" t="str">
        <f>IFERROR(IF(raw[[#This Row],[Required hrs]]="","",raw[[#This Row],[Total day hrs]]-SUMIF(raw[Date],raw[[#This Row],[Date]],raw[Required hrs])),"")</f>
        <v/>
      </c>
      <c r="L996" s="26" t="str">
        <f>IFERROR(IF(raw[[#This Row],[Date]]="","","W"&amp;WEEKNUM(raw[[#This Row],[Date]],1)),"")</f>
        <v/>
      </c>
      <c r="M996" s="29" t="str">
        <f>IFERROR(IF(raw[[#This Row],[Date]]="","",VLOOKUP(MONTH(raw[[#This Row],[Date]]),Sheet1!B:C,2,0)),"")</f>
        <v/>
      </c>
      <c r="N996" s="82">
        <f>IF(raw[[#This Row],[Date]]="",0,1)</f>
        <v>0</v>
      </c>
    </row>
    <row r="997" spans="1:14" x14ac:dyDescent="0.3">
      <c r="A997" s="18"/>
      <c r="B997" s="19"/>
      <c r="C997" s="19"/>
      <c r="D997" s="19"/>
      <c r="E997" s="19"/>
      <c r="F997" s="20"/>
      <c r="G997" s="20"/>
      <c r="H997" s="27" t="str">
        <f>IFERROR(IF(OR(raw[[#This Row],[Ending Time]]="",raw[[#This Row],[Starting Time]]=""),"",IF((raw[[#This Row],[Ending Time]]-raw[[#This Row],[Starting Time]])*24&lt;0,24+(((raw[[#This Row],[Ending Time]]-raw[[#This Row],[Starting Time]])*24)),(raw[[#This Row],[Ending Time]]-raw[[#This Row],[Starting Time]])*24)),"")</f>
        <v/>
      </c>
      <c r="I997" s="25" t="str">
        <f>IFERROR(IF(raw[[#This Row],[Date]]="","",TEXT(raw[[#This Row],[Date]],"dddd")),"")</f>
        <v/>
      </c>
      <c r="J997" s="27" t="str">
        <f>IFERROR(IF(raw[[#This Row],[Day]]="","",IF(OR(raw[[#This Row],[Day]]='Workload Calendar'!$E$4,raw[[#This Row],[Day]]='Workload Calendar'!$F$4),'Workload Calendar'!$H$4,'Workload Calendar'!$G$4)),"")</f>
        <v/>
      </c>
      <c r="K997" s="27" t="str">
        <f>IFERROR(IF(raw[[#This Row],[Required hrs]]="","",raw[[#This Row],[Total day hrs]]-SUMIF(raw[Date],raw[[#This Row],[Date]],raw[Required hrs])),"")</f>
        <v/>
      </c>
      <c r="L997" s="26" t="str">
        <f>IFERROR(IF(raw[[#This Row],[Date]]="","","W"&amp;WEEKNUM(raw[[#This Row],[Date]],1)),"")</f>
        <v/>
      </c>
      <c r="M997" s="29" t="str">
        <f>IFERROR(IF(raw[[#This Row],[Date]]="","",VLOOKUP(MONTH(raw[[#This Row],[Date]]),Sheet1!B:C,2,0)),"")</f>
        <v/>
      </c>
      <c r="N997" s="82">
        <f>IF(raw[[#This Row],[Date]]="",0,1)</f>
        <v>0</v>
      </c>
    </row>
    <row r="998" spans="1:14" x14ac:dyDescent="0.3">
      <c r="A998" s="18"/>
      <c r="B998" s="19"/>
      <c r="C998" s="19"/>
      <c r="D998" s="19"/>
      <c r="E998" s="19"/>
      <c r="F998" s="20"/>
      <c r="G998" s="20"/>
      <c r="H998" s="27" t="str">
        <f>IFERROR(IF(OR(raw[[#This Row],[Ending Time]]="",raw[[#This Row],[Starting Time]]=""),"",IF((raw[[#This Row],[Ending Time]]-raw[[#This Row],[Starting Time]])*24&lt;0,24+(((raw[[#This Row],[Ending Time]]-raw[[#This Row],[Starting Time]])*24)),(raw[[#This Row],[Ending Time]]-raw[[#This Row],[Starting Time]])*24)),"")</f>
        <v/>
      </c>
      <c r="I998" s="25" t="str">
        <f>IFERROR(IF(raw[[#This Row],[Date]]="","",TEXT(raw[[#This Row],[Date]],"dddd")),"")</f>
        <v/>
      </c>
      <c r="J998" s="27" t="str">
        <f>IFERROR(IF(raw[[#This Row],[Day]]="","",IF(OR(raw[[#This Row],[Day]]='Workload Calendar'!$E$4,raw[[#This Row],[Day]]='Workload Calendar'!$F$4),'Workload Calendar'!$H$4,'Workload Calendar'!$G$4)),"")</f>
        <v/>
      </c>
      <c r="K998" s="27" t="str">
        <f>IFERROR(IF(raw[[#This Row],[Required hrs]]="","",raw[[#This Row],[Total day hrs]]-SUMIF(raw[Date],raw[[#This Row],[Date]],raw[Required hrs])),"")</f>
        <v/>
      </c>
      <c r="L998" s="26" t="str">
        <f>IFERROR(IF(raw[[#This Row],[Date]]="","","W"&amp;WEEKNUM(raw[[#This Row],[Date]],1)),"")</f>
        <v/>
      </c>
      <c r="M998" s="29" t="str">
        <f>IFERROR(IF(raw[[#This Row],[Date]]="","",VLOOKUP(MONTH(raw[[#This Row],[Date]]),Sheet1!B:C,2,0)),"")</f>
        <v/>
      </c>
      <c r="N998" s="82">
        <f>IF(raw[[#This Row],[Date]]="",0,1)</f>
        <v>0</v>
      </c>
    </row>
    <row r="999" spans="1:14" x14ac:dyDescent="0.3">
      <c r="A999" s="18"/>
      <c r="B999" s="19"/>
      <c r="C999" s="19"/>
      <c r="D999" s="19"/>
      <c r="E999" s="19"/>
      <c r="F999" s="20"/>
      <c r="G999" s="20"/>
      <c r="H999" s="27" t="str">
        <f>IFERROR(IF(OR(raw[[#This Row],[Ending Time]]="",raw[[#This Row],[Starting Time]]=""),"",IF((raw[[#This Row],[Ending Time]]-raw[[#This Row],[Starting Time]])*24&lt;0,24+(((raw[[#This Row],[Ending Time]]-raw[[#This Row],[Starting Time]])*24)),(raw[[#This Row],[Ending Time]]-raw[[#This Row],[Starting Time]])*24)),"")</f>
        <v/>
      </c>
      <c r="I999" s="25" t="str">
        <f>IFERROR(IF(raw[[#This Row],[Date]]="","",TEXT(raw[[#This Row],[Date]],"dddd")),"")</f>
        <v/>
      </c>
      <c r="J999" s="27" t="str">
        <f>IFERROR(IF(raw[[#This Row],[Day]]="","",IF(OR(raw[[#This Row],[Day]]='Workload Calendar'!$E$4,raw[[#This Row],[Day]]='Workload Calendar'!$F$4),'Workload Calendar'!$H$4,'Workload Calendar'!$G$4)),"")</f>
        <v/>
      </c>
      <c r="K999" s="27" t="str">
        <f>IFERROR(IF(raw[[#This Row],[Required hrs]]="","",raw[[#This Row],[Total day hrs]]-SUMIF(raw[Date],raw[[#This Row],[Date]],raw[Required hrs])),"")</f>
        <v/>
      </c>
      <c r="L999" s="26" t="str">
        <f>IFERROR(IF(raw[[#This Row],[Date]]="","","W"&amp;WEEKNUM(raw[[#This Row],[Date]],1)),"")</f>
        <v/>
      </c>
      <c r="M999" s="29" t="str">
        <f>IFERROR(IF(raw[[#This Row],[Date]]="","",VLOOKUP(MONTH(raw[[#This Row],[Date]]),Sheet1!B:C,2,0)),"")</f>
        <v/>
      </c>
      <c r="N999" s="82">
        <f>IF(raw[[#This Row],[Date]]="",0,1)</f>
        <v>0</v>
      </c>
    </row>
    <row r="1000" spans="1:14" x14ac:dyDescent="0.3">
      <c r="A1000" s="70"/>
      <c r="B1000" s="71"/>
      <c r="C1000" s="71"/>
      <c r="D1000" s="71"/>
      <c r="E1000" s="71"/>
      <c r="F1000" s="72"/>
      <c r="G1000" s="72"/>
      <c r="H1000" s="73" t="str">
        <f>IFERROR(IF(OR(raw[[#This Row],[Ending Time]]="",raw[[#This Row],[Starting Time]]=""),"",IF((raw[[#This Row],[Ending Time]]-raw[[#This Row],[Starting Time]])*24&lt;0,24+(((raw[[#This Row],[Ending Time]]-raw[[#This Row],[Starting Time]])*24)),(raw[[#This Row],[Ending Time]]-raw[[#This Row],[Starting Time]])*24)),"")</f>
        <v/>
      </c>
      <c r="I1000" s="74" t="str">
        <f>IFERROR(IF(raw[[#This Row],[Date]]="","",TEXT(raw[[#This Row],[Date]],"dddd")),"")</f>
        <v/>
      </c>
      <c r="J1000" s="73" t="str">
        <f>IFERROR(IF(raw[[#This Row],[Day]]="","",IF(OR(raw[[#This Row],[Day]]='Workload Calendar'!$E$4,raw[[#This Row],[Day]]='Workload Calendar'!$F$4),'Workload Calendar'!$H$4,'Workload Calendar'!$G$4)),"")</f>
        <v/>
      </c>
      <c r="K1000" s="73" t="str">
        <f>IFERROR(IF(raw[[#This Row],[Required hrs]]="","",raw[[#This Row],[Total day hrs]]-SUMIF(raw[Date],raw[[#This Row],[Date]],raw[Required hrs])),"")</f>
        <v/>
      </c>
      <c r="L1000" s="75" t="str">
        <f>IFERROR(IF(raw[[#This Row],[Date]]="","","W"&amp;WEEKNUM(raw[[#This Row],[Date]],1)),"")</f>
        <v/>
      </c>
      <c r="M1000" s="76" t="str">
        <f>IFERROR(IF(raw[[#This Row],[Date]]="","",VLOOKUP(MONTH(raw[[#This Row],[Date]]),Sheet1!B:C,2,0)),"")</f>
        <v/>
      </c>
      <c r="N1000" s="82">
        <f>IF(raw[[#This Row],[Date]]="",0,1)</f>
        <v>0</v>
      </c>
    </row>
  </sheetData>
  <phoneticPr fontId="24" type="noConversion"/>
  <conditionalFormatting sqref="E3:E1000">
    <cfRule type="containsText" dxfId="53" priority="2" operator="containsText" text="low">
      <formula>NOT(ISERROR(SEARCH("low",E3)))</formula>
    </cfRule>
    <cfRule type="containsText" dxfId="52" priority="3" operator="containsText" text="High">
      <formula>NOT(ISERROR(SEARCH("High",E3)))</formula>
    </cfRule>
    <cfRule type="containsText" dxfId="51" priority="4" operator="containsText" text="Medium">
      <formula>NOT(ISERROR(SEARCH("Medium",E3)))</formula>
    </cfRule>
  </conditionalFormatting>
  <conditionalFormatting sqref="K3:K1000">
    <cfRule type="cellIs" dxfId="50" priority="1" operator="lessThan">
      <formula>0</formula>
    </cfRule>
  </conditionalFormatting>
  <dataValidations count="3">
    <dataValidation type="list" allowBlank="1" showInputMessage="1" showErrorMessage="1" sqref="E3:E1000" xr:uid="{1845866F-4613-47A7-AC2C-06F2726B3692}">
      <formula1>"High,Medium,Low"</formula1>
    </dataValidation>
    <dataValidation type="time" allowBlank="1" showInputMessage="1" showErrorMessage="1" sqref="F3:G1000" xr:uid="{274B24EA-B2D1-4175-B25D-3CBAA8EC9096}">
      <formula1>0</formula1>
      <formula2>0.999988425925926</formula2>
    </dataValidation>
    <dataValidation allowBlank="1" showInputMessage="1" showErrorMessage="1" promptTitle="Time Format" prompt="Please enter time data in this column as time format HH:MM" sqref="F2:G2" xr:uid="{46D11501-5B55-4AD9-B3D0-A9DC40FC91FA}"/>
  </dataValidations>
  <printOptions horizontalCentered="1" gridLines="1"/>
  <pageMargins left="0.45" right="0.45" top="0.5" bottom="0.5" header="0.3" footer="0.3"/>
  <pageSetup scale="7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114E69"/>
    <pageSetUpPr autoPageBreaks="0" fitToPage="1"/>
  </sheetPr>
  <dimension ref="A1:K174"/>
  <sheetViews>
    <sheetView showGridLines="0" showRowColHeaders="0" zoomScale="90" zoomScaleNormal="90" workbookViewId="0">
      <pane ySplit="2" topLeftCell="A3" activePane="bottomLeft" state="frozen"/>
      <selection pane="bottomLeft"/>
    </sheetView>
  </sheetViews>
  <sheetFormatPr defaultColWidth="8.77734375" defaultRowHeight="13.8" zeroHeight="1" x14ac:dyDescent="0.25"/>
  <cols>
    <col min="1" max="1" width="39.77734375" style="12" customWidth="1"/>
    <col min="2" max="8" width="24.33203125" style="2" customWidth="1"/>
    <col min="9" max="9" width="0.109375" style="1" customWidth="1"/>
    <col min="10" max="10" width="43.109375" style="12" customWidth="1"/>
    <col min="11" max="22" width="10.109375" style="12" customWidth="1"/>
    <col min="23" max="16384" width="8.77734375" style="12"/>
  </cols>
  <sheetData>
    <row r="1" spans="1:11" ht="30" customHeight="1" x14ac:dyDescent="0.25">
      <c r="B1" s="16"/>
      <c r="C1" s="16"/>
      <c r="D1" s="16"/>
      <c r="E1" s="16"/>
      <c r="F1" s="16"/>
      <c r="G1" s="16"/>
      <c r="H1" s="16"/>
      <c r="I1" s="12"/>
    </row>
    <row r="2" spans="1:11" ht="101.4" customHeight="1" x14ac:dyDescent="0.25">
      <c r="B2" s="16"/>
      <c r="C2" s="16"/>
      <c r="D2" s="16"/>
      <c r="E2" s="16"/>
      <c r="F2" s="16"/>
      <c r="G2" s="16"/>
      <c r="H2" s="16"/>
      <c r="I2" s="12"/>
    </row>
    <row r="3" spans="1:11" ht="24.6" customHeight="1" x14ac:dyDescent="0.25">
      <c r="B3" s="80" t="s">
        <v>59</v>
      </c>
      <c r="C3" s="80" t="s">
        <v>60</v>
      </c>
      <c r="D3" s="80" t="s">
        <v>61</v>
      </c>
      <c r="E3" s="79" t="s">
        <v>27</v>
      </c>
      <c r="F3" s="79" t="s">
        <v>28</v>
      </c>
      <c r="G3" s="79" t="s">
        <v>38</v>
      </c>
      <c r="H3" s="79" t="s">
        <v>39</v>
      </c>
      <c r="I3" s="32"/>
      <c r="K3" s="37"/>
    </row>
    <row r="4" spans="1:11" ht="24.6" customHeight="1" x14ac:dyDescent="0.25">
      <c r="B4" s="41">
        <v>2023</v>
      </c>
      <c r="C4" s="44" t="s">
        <v>56</v>
      </c>
      <c r="D4" s="44" t="s">
        <v>8</v>
      </c>
      <c r="E4" s="42" t="s">
        <v>1</v>
      </c>
      <c r="F4" s="42" t="s">
        <v>2</v>
      </c>
      <c r="G4" s="42">
        <v>18</v>
      </c>
      <c r="H4" s="42">
        <v>10</v>
      </c>
      <c r="I4" s="28"/>
    </row>
    <row r="5" spans="1:11" ht="5.4" customHeight="1" x14ac:dyDescent="0.25">
      <c r="B5" s="12"/>
      <c r="C5" s="12"/>
      <c r="D5" s="12"/>
      <c r="E5" s="13"/>
      <c r="F5" s="14"/>
      <c r="G5" s="15"/>
      <c r="H5" s="15"/>
      <c r="I5" s="3"/>
    </row>
    <row r="6" spans="1:11" ht="14.25" customHeight="1" x14ac:dyDescent="0.25">
      <c r="A6" s="16"/>
      <c r="B6" s="77" t="str">
        <f>IF(D4="","",D4)</f>
        <v>MONDAY</v>
      </c>
      <c r="C6" s="78" t="str">
        <f t="shared" ref="C6:H6" si="0">IFERROR(UPPER(TEXT(C7,"dddd")),"")</f>
        <v>TUESDAY</v>
      </c>
      <c r="D6" s="77" t="str">
        <f t="shared" si="0"/>
        <v>WEDNESDAY</v>
      </c>
      <c r="E6" s="78" t="str">
        <f t="shared" si="0"/>
        <v>THURSDAY</v>
      </c>
      <c r="F6" s="77" t="str">
        <f t="shared" si="0"/>
        <v>FRIDAY</v>
      </c>
      <c r="G6" s="78" t="str">
        <f t="shared" si="0"/>
        <v>SATURDAY</v>
      </c>
      <c r="H6" s="77" t="str">
        <f t="shared" si="0"/>
        <v>SUNDAY</v>
      </c>
    </row>
    <row r="7" spans="1:11" ht="16.5" customHeight="1" x14ac:dyDescent="0.25">
      <c r="B7" s="30">
        <f t="array" ref="B7:H7">Days+1+DATE(Calendar1Year,Calendar1MonthOption,1)-WEEKDAY(DATE(Calendar1Year,Calendar1MonthOption,1),WeekdayOption)</f>
        <v>45257</v>
      </c>
      <c r="C7" s="30">
        <v>45258</v>
      </c>
      <c r="D7" s="30">
        <v>45259</v>
      </c>
      <c r="E7" s="30">
        <v>45260</v>
      </c>
      <c r="F7" s="30">
        <v>45261</v>
      </c>
      <c r="G7" s="30">
        <v>45262</v>
      </c>
      <c r="H7" s="31">
        <v>45263</v>
      </c>
    </row>
    <row r="8" spans="1:11" s="16" customFormat="1" ht="25.2" customHeight="1" x14ac:dyDescent="0.25">
      <c r="B8" s="38" t="str" cm="1">
        <f t="array" ref="B8">IFERROR(IF(MONTH(B7)&lt;&gt;Calendar1MonthOption,"",VLOOKUP(B7,Sheet2!$B:$D,3,0)/VLOOKUP(B7,Sheet2!$B:$D,2,0)),"")</f>
        <v/>
      </c>
      <c r="C8" s="38" t="str" cm="1">
        <f t="array" ref="C8">IFERROR(IF(MONTH(C7)&lt;&gt;Calendar1MonthOption,"",VLOOKUP(C7,Sheet2!$B:$D,3,0)/VLOOKUP(C7,Sheet2!$B:$D,2,0)),"")</f>
        <v/>
      </c>
      <c r="D8" s="38" t="str" cm="1">
        <f t="array" ref="D8">IFERROR(IF(MONTH(D7)&lt;&gt;Calendar1MonthOption,"",VLOOKUP(D7,Sheet2!$B:$D,3,0)/VLOOKUP(D7,Sheet2!$B:$D,2,0)),"")</f>
        <v/>
      </c>
      <c r="E8" s="38" t="str" cm="1">
        <f t="array" ref="E8">IFERROR(IF(MONTH(E7)&lt;&gt;Calendar1MonthOption,"",VLOOKUP(E7,Sheet2!$B:$D,3,0)/VLOOKUP(E7,Sheet2!$B:$D,2,0)),"")</f>
        <v/>
      </c>
      <c r="F8" s="38" cm="1">
        <f t="array" ref="F8">IFERROR(IF(MONTH(F7)&lt;&gt;Calendar1MonthOption,"",VLOOKUP(F7,Sheet2!$B:$D,3,0)/VLOOKUP(F7,Sheet2!$B:$D,2,0)),"")</f>
        <v>0.83333333333333326</v>
      </c>
      <c r="G8" s="38" cm="1">
        <f t="array" ref="G8">IFERROR(IF(MONTH(G7)&lt;&gt;Calendar1MonthOption,"",VLOOKUP(G7,Sheet2!$B:$D,3,0)/VLOOKUP(G7,Sheet2!$B:$D,2,0)),"")</f>
        <v>0.95</v>
      </c>
      <c r="H8" s="39" cm="1">
        <f t="array" ref="H8">IFERROR(IF(MONTH(H7)&lt;&gt;Calendar1MonthOption,"",VLOOKUP(H7,Sheet2!$B:$D,3,0)/VLOOKUP(H7,Sheet2!$B:$D,2,0)),"")</f>
        <v>0.75000000000000022</v>
      </c>
      <c r="I8" s="2"/>
    </row>
    <row r="9" spans="1:11" x14ac:dyDescent="0.25">
      <c r="B9" s="30">
        <f t="array" ref="B9:H9">Days+8+DATE(Calendar1Year,Calendar1MonthOption,1)-WEEKDAY(DATE(Calendar1Year,Calendar1MonthOption,1),WeekdayOption)</f>
        <v>45264</v>
      </c>
      <c r="C9" s="30">
        <v>45265</v>
      </c>
      <c r="D9" s="30">
        <v>45266</v>
      </c>
      <c r="E9" s="30">
        <v>45267</v>
      </c>
      <c r="F9" s="30">
        <v>45268</v>
      </c>
      <c r="G9" s="30">
        <v>45269</v>
      </c>
      <c r="H9" s="31">
        <v>45270</v>
      </c>
    </row>
    <row r="10" spans="1:11" s="16" customFormat="1" ht="25.2" customHeight="1" x14ac:dyDescent="0.25">
      <c r="B10" s="38" cm="1">
        <f t="array" ref="B10">IFERROR(IF(MONTH(B9)&lt;&gt;Calendar1MonthOption,"",VLOOKUP(B9,Sheet2!$B:$D,3,0)/VLOOKUP(B9,Sheet2!$B:$D,2,0)),"")</f>
        <v>0.38888888888888878</v>
      </c>
      <c r="C10" s="38" t="str" cm="1">
        <f t="array" ref="C10">IFERROR(IF(MONTH(C9)&lt;&gt;Calendar1MonthOption,"",VLOOKUP(C9,Sheet2!$B:$D,3,0)/VLOOKUP(C9,Sheet2!$B:$D,2,0)),"")</f>
        <v/>
      </c>
      <c r="D10" s="38" t="str" cm="1">
        <f t="array" ref="D10">IFERROR(IF(MONTH(D9)&lt;&gt;Calendar1MonthOption,"",VLOOKUP(D9,Sheet2!$B:$D,3,0)/VLOOKUP(D9,Sheet2!$B:$D,2,0)),"")</f>
        <v/>
      </c>
      <c r="E10" s="38" t="str" cm="1">
        <f t="array" ref="E10">IFERROR(IF(MONTH(E9)&lt;&gt;Calendar1MonthOption,"",VLOOKUP(E9,Sheet2!$B:$D,3,0)/VLOOKUP(E9,Sheet2!$B:$D,2,0)),"")</f>
        <v/>
      </c>
      <c r="F10" s="38" t="str" cm="1">
        <f t="array" ref="F10">IFERROR(IF(MONTH(F9)&lt;&gt;Calendar1MonthOption,"",VLOOKUP(F9,Sheet2!$B:$D,3,0)/VLOOKUP(F9,Sheet2!$B:$D,2,0)),"")</f>
        <v/>
      </c>
      <c r="G10" s="38" t="str" cm="1">
        <f t="array" ref="G10">IFERROR(IF(MONTH(G9)&lt;&gt;Calendar1MonthOption,"",VLOOKUP(G9,Sheet2!$B:$D,3,0)/VLOOKUP(G9,Sheet2!$B:$D,2,0)),"")</f>
        <v/>
      </c>
      <c r="H10" s="40" t="str" cm="1">
        <f t="array" ref="H10">IFERROR(IF(MONTH(H9)&lt;&gt;Calendar1MonthOption,"",VLOOKUP(H9,Sheet2!$B:$D,3,0)/VLOOKUP(H9,Sheet2!$B:$D,2,0)),"")</f>
        <v/>
      </c>
      <c r="I10" s="2"/>
    </row>
    <row r="11" spans="1:11" x14ac:dyDescent="0.25">
      <c r="B11" s="30">
        <f t="array" ref="B11:H11">Days+15+DATE(Calendar1Year,Calendar1MonthOption,1)-WEEKDAY(DATE(Calendar1Year,Calendar1MonthOption,1),WeekdayOption)</f>
        <v>45271</v>
      </c>
      <c r="C11" s="30">
        <v>45272</v>
      </c>
      <c r="D11" s="30">
        <v>45273</v>
      </c>
      <c r="E11" s="30">
        <v>45274</v>
      </c>
      <c r="F11" s="30">
        <v>45275</v>
      </c>
      <c r="G11" s="30">
        <v>45276</v>
      </c>
      <c r="H11" s="31">
        <v>45277</v>
      </c>
    </row>
    <row r="12" spans="1:11" s="16" customFormat="1" ht="25.2" customHeight="1" x14ac:dyDescent="0.25">
      <c r="B12" s="38" t="str" cm="1">
        <f t="array" ref="B12">IFERROR(IF(MONTH(B11)&lt;&gt;Calendar1MonthOption,"",VLOOKUP(B11,Sheet2!$B:$D,3,0)/VLOOKUP(B11,Sheet2!$B:$D,2,0)),"")</f>
        <v/>
      </c>
      <c r="C12" s="38" t="str" cm="1">
        <f t="array" ref="C12">IFERROR(IF(MONTH(C11)&lt;&gt;Calendar1MonthOption,"",VLOOKUP(C11,Sheet2!$B:$D,3,0)/VLOOKUP(C11,Sheet2!$B:$D,2,0)),"")</f>
        <v/>
      </c>
      <c r="D12" s="38" t="str" cm="1">
        <f t="array" ref="D12">IFERROR(IF(MONTH(D11)&lt;&gt;Calendar1MonthOption,"",VLOOKUP(D11,Sheet2!$B:$D,3,0)/VLOOKUP(D11,Sheet2!$B:$D,2,0)),"")</f>
        <v/>
      </c>
      <c r="E12" s="38" t="str" cm="1">
        <f t="array" ref="E12">IFERROR(IF(MONTH(E11)&lt;&gt;Calendar1MonthOption,"",VLOOKUP(E11,Sheet2!$B:$D,3,0)/VLOOKUP(E11,Sheet2!$B:$D,2,0)),"")</f>
        <v/>
      </c>
      <c r="F12" s="38" t="str" cm="1">
        <f t="array" ref="F12">IFERROR(IF(MONTH(F11)&lt;&gt;Calendar1MonthOption,"",VLOOKUP(F11,Sheet2!$B:$D,3,0)/VLOOKUP(F11,Sheet2!$B:$D,2,0)),"")</f>
        <v/>
      </c>
      <c r="G12" s="38" t="str" cm="1">
        <f t="array" ref="G12">IFERROR(IF(MONTH(G11)&lt;&gt;Calendar1MonthOption,"",VLOOKUP(G11,Sheet2!$B:$D,3,0)/VLOOKUP(G11,Sheet2!$B:$D,2,0)),"")</f>
        <v/>
      </c>
      <c r="H12" s="39" t="str" cm="1">
        <f t="array" ref="H12">IFERROR(IF(MONTH(H11)&lt;&gt;Calendar1MonthOption,"",VLOOKUP(H11,Sheet2!$B:$D,3,0)/VLOOKUP(H11,Sheet2!$B:$D,2,0)),"")</f>
        <v/>
      </c>
      <c r="I12" s="2"/>
    </row>
    <row r="13" spans="1:11" x14ac:dyDescent="0.25">
      <c r="B13" s="30">
        <f t="array" ref="B13:H13">Days+22+DATE(Calendar1Year,Calendar1MonthOption,1)-WEEKDAY(DATE(Calendar1Year,Calendar1MonthOption,1),WeekdayOption)</f>
        <v>45278</v>
      </c>
      <c r="C13" s="30">
        <v>45279</v>
      </c>
      <c r="D13" s="30">
        <v>45280</v>
      </c>
      <c r="E13" s="30">
        <v>45281</v>
      </c>
      <c r="F13" s="30">
        <v>45282</v>
      </c>
      <c r="G13" s="30">
        <v>45283</v>
      </c>
      <c r="H13" s="31">
        <v>45284</v>
      </c>
    </row>
    <row r="14" spans="1:11" s="16" customFormat="1" ht="25.2" customHeight="1" x14ac:dyDescent="0.25">
      <c r="B14" s="38" t="str" cm="1">
        <f t="array" ref="B14">IFERROR(IF(MONTH(B13)&lt;&gt;Calendar1MonthOption,"",VLOOKUP(B13,Sheet2!$B:$D,3,0)/VLOOKUP(B13,Sheet2!$B:$D,2,0)),"")</f>
        <v/>
      </c>
      <c r="C14" s="38" t="str" cm="1">
        <f t="array" ref="C14">IFERROR(IF(MONTH(C13)&lt;&gt;Calendar1MonthOption,"",VLOOKUP(C13,Sheet2!$B:$D,3,0)/VLOOKUP(C13,Sheet2!$B:$D,2,0)),"")</f>
        <v/>
      </c>
      <c r="D14" s="38" t="str" cm="1">
        <f t="array" ref="D14">IFERROR(IF(MONTH(D13)&lt;&gt;Calendar1MonthOption,"",VLOOKUP(D13,Sheet2!$B:$D,3,0)/VLOOKUP(D13,Sheet2!$B:$D,2,0)),"")</f>
        <v/>
      </c>
      <c r="E14" s="38" t="str" cm="1">
        <f t="array" ref="E14">IFERROR(IF(MONTH(E13)&lt;&gt;Calendar1MonthOption,"",VLOOKUP(E13,Sheet2!$B:$D,3,0)/VLOOKUP(E13,Sheet2!$B:$D,2,0)),"")</f>
        <v/>
      </c>
      <c r="F14" s="38" t="str" cm="1">
        <f t="array" ref="F14">IFERROR(IF(MONTH(F13)&lt;&gt;Calendar1MonthOption,"",VLOOKUP(F13,Sheet2!$B:$D,3,0)/VLOOKUP(F13,Sheet2!$B:$D,2,0)),"")</f>
        <v/>
      </c>
      <c r="G14" s="38" t="str" cm="1">
        <f t="array" ref="G14">IFERROR(IF(MONTH(G13)&lt;&gt;Calendar1MonthOption,"",VLOOKUP(G13,Sheet2!$B:$D,3,0)/VLOOKUP(G13,Sheet2!$B:$D,2,0)),"")</f>
        <v/>
      </c>
      <c r="H14" s="39" t="str" cm="1">
        <f t="array" ref="H14">IFERROR(IF(MONTH(H13)&lt;&gt;Calendar1MonthOption,"",VLOOKUP(H13,Sheet2!$B:$D,3,0)/VLOOKUP(H13,Sheet2!$B:$D,2,0)),"")</f>
        <v/>
      </c>
      <c r="I14" s="2"/>
    </row>
    <row r="15" spans="1:11" x14ac:dyDescent="0.25">
      <c r="B15" s="30">
        <f t="array" ref="B15:H15">Days+29+DATE(Calendar1Year,Calendar1MonthOption,1)-WEEKDAY(DATE(Calendar1Year,Calendar1MonthOption,1),WeekdayOption)</f>
        <v>45285</v>
      </c>
      <c r="C15" s="30">
        <v>45286</v>
      </c>
      <c r="D15" s="30">
        <v>45287</v>
      </c>
      <c r="E15" s="30">
        <v>45288</v>
      </c>
      <c r="F15" s="30">
        <v>45289</v>
      </c>
      <c r="G15" s="30">
        <v>45290</v>
      </c>
      <c r="H15" s="31">
        <v>45291</v>
      </c>
    </row>
    <row r="16" spans="1:11" s="16" customFormat="1" ht="25.2" customHeight="1" x14ac:dyDescent="0.25">
      <c r="B16" s="38" t="str" cm="1">
        <f t="array" ref="B16">IFERROR(IF(MONTH(B15)&lt;&gt;Calendar1MonthOption,"",VLOOKUP(B15,Sheet2!$B:$D,3,0)/VLOOKUP(B15,Sheet2!$B:$D,2,0)),"")</f>
        <v/>
      </c>
      <c r="C16" s="38" t="str" cm="1">
        <f t="array" ref="C16">IFERROR(IF(MONTH(C15)&lt;&gt;Calendar1MonthOption,"",VLOOKUP(C15,Sheet2!$B:$D,3,0)/VLOOKUP(C15,Sheet2!$B:$D,2,0)),"")</f>
        <v/>
      </c>
      <c r="D16" s="38" t="str" cm="1">
        <f t="array" ref="D16">IFERROR(IF(MONTH(D15)&lt;&gt;Calendar1MonthOption,"",VLOOKUP(D15,Sheet2!$B:$D,3,0)/VLOOKUP(D15,Sheet2!$B:$D,2,0)),"")</f>
        <v/>
      </c>
      <c r="E16" s="38" t="str" cm="1">
        <f t="array" ref="E16">IFERROR(IF(MONTH(E15)&lt;&gt;Calendar1MonthOption,"",VLOOKUP(E15,Sheet2!$B:$D,3,0)/VLOOKUP(E15,Sheet2!$B:$D,2,0)),"")</f>
        <v/>
      </c>
      <c r="F16" s="38" t="str" cm="1">
        <f t="array" ref="F16">IFERROR(IF(MONTH(F15)&lt;&gt;Calendar1MonthOption,"",VLOOKUP(F15,Sheet2!$B:$D,3,0)/VLOOKUP(F15,Sheet2!$B:$D,2,0)),"")</f>
        <v/>
      </c>
      <c r="G16" s="38" t="str" cm="1">
        <f t="array" ref="G16">IFERROR(IF(MONTH(G15)&lt;&gt;Calendar1MonthOption,"",VLOOKUP(G15,Sheet2!$B:$D,3,0)/VLOOKUP(G15,Sheet2!$B:$D,2,0)),"")</f>
        <v/>
      </c>
      <c r="H16" s="39" t="str" cm="1">
        <f t="array" ref="H16">IFERROR(IF(MONTH(H15)&lt;&gt;Calendar1MonthOption,"",VLOOKUP(H15,Sheet2!$B:$D,3,0)/VLOOKUP(H15,Sheet2!$B:$D,2,0)),"")</f>
        <v/>
      </c>
      <c r="I16" s="2"/>
    </row>
    <row r="17" spans="2:9" x14ac:dyDescent="0.25">
      <c r="B17" s="30">
        <f t="array" ref="B17:C17">Days+36+DATE(Calendar1Year,Calendar1MonthOption,1)-WEEKDAY(DATE(Calendar1Year,Calendar1MonthOption,1),WeekdayOption)</f>
        <v>45292</v>
      </c>
      <c r="C17" s="30">
        <v>45293</v>
      </c>
      <c r="D17" s="87" t="s">
        <v>0</v>
      </c>
      <c r="E17" s="87"/>
      <c r="F17" s="87"/>
      <c r="G17" s="87"/>
      <c r="H17" s="87"/>
    </row>
    <row r="18" spans="2:9" s="16" customFormat="1" ht="25.2" customHeight="1" x14ac:dyDescent="0.25">
      <c r="B18" s="38" t="str" cm="1">
        <f t="array" ref="B18">IFERROR(IF(MONTH(B17)&lt;&gt;Calendar1MonthOption,"",VLOOKUP(B17,Sheet2!$B:$D,3,0)/VLOOKUP(B17,Sheet2!$B:$D,2,0)),"")</f>
        <v/>
      </c>
      <c r="C18" s="38" t="str" cm="1">
        <f t="array" ref="C18">IFERROR(IF(MONTH(C17)&lt;&gt;Calendar1MonthOption,"",VLOOKUP(C17,Sheet2!$B:$D,3,0)/VLOOKUP(C17,Sheet2!$B:$D,2,0)),"")</f>
        <v/>
      </c>
      <c r="D18" s="88"/>
      <c r="E18" s="88"/>
      <c r="F18" s="88"/>
      <c r="G18" s="88"/>
      <c r="H18" s="88"/>
      <c r="I18" s="2"/>
    </row>
    <row r="19" spans="2:9" ht="8.4" customHeight="1" x14ac:dyDescent="0.25">
      <c r="B19" s="16"/>
      <c r="C19" s="16"/>
      <c r="D19" s="16"/>
      <c r="E19" s="16"/>
      <c r="F19" s="16"/>
      <c r="G19" s="16"/>
      <c r="H19" s="16"/>
      <c r="I19" s="12"/>
    </row>
    <row r="20" spans="2:9" x14ac:dyDescent="0.25">
      <c r="B20" s="45" t="s">
        <v>3</v>
      </c>
      <c r="C20" s="45" t="s">
        <v>25</v>
      </c>
      <c r="D20" s="45" t="s">
        <v>26</v>
      </c>
      <c r="E20" s="45" t="s">
        <v>23</v>
      </c>
      <c r="F20" s="45" t="s">
        <v>24</v>
      </c>
      <c r="G20" s="45" t="s">
        <v>4</v>
      </c>
      <c r="H20" s="46" t="s">
        <v>55</v>
      </c>
    </row>
    <row r="21" spans="2:9" x14ac:dyDescent="0.25">
      <c r="B21" s="47">
        <v>45261</v>
      </c>
      <c r="C21" s="48">
        <v>4.1666666666666664E-2</v>
      </c>
      <c r="D21" s="48">
        <v>6.25E-2</v>
      </c>
      <c r="E21" s="46" t="s">
        <v>34</v>
      </c>
      <c r="F21" s="46" t="s">
        <v>57</v>
      </c>
      <c r="G21" s="46" t="s">
        <v>7</v>
      </c>
      <c r="H21" s="46">
        <v>0.5</v>
      </c>
    </row>
    <row r="22" spans="2:9" x14ac:dyDescent="0.25">
      <c r="B22" s="47">
        <v>45261</v>
      </c>
      <c r="C22" s="48">
        <v>8.3333333333333329E-2</v>
      </c>
      <c r="D22" s="48">
        <v>0.10416666666666667</v>
      </c>
      <c r="E22" s="46" t="s">
        <v>32</v>
      </c>
      <c r="F22" s="46" t="s">
        <v>57</v>
      </c>
      <c r="G22" s="46" t="s">
        <v>6</v>
      </c>
      <c r="H22" s="46">
        <v>0.50000000000000022</v>
      </c>
    </row>
    <row r="23" spans="2:9" x14ac:dyDescent="0.25">
      <c r="B23" s="47">
        <v>45261</v>
      </c>
      <c r="C23" s="48">
        <v>0.33333333333333331</v>
      </c>
      <c r="D23" s="48">
        <v>0.41666666666666669</v>
      </c>
      <c r="E23" s="46" t="s">
        <v>31</v>
      </c>
      <c r="F23" s="46" t="s">
        <v>57</v>
      </c>
      <c r="G23" s="46" t="s">
        <v>6</v>
      </c>
      <c r="H23" s="46">
        <v>2.0000000000000009</v>
      </c>
    </row>
    <row r="24" spans="2:9" x14ac:dyDescent="0.25">
      <c r="B24" s="47">
        <v>45261</v>
      </c>
      <c r="C24" s="48">
        <v>0.4375</v>
      </c>
      <c r="D24" s="48">
        <v>0.47916666666666669</v>
      </c>
      <c r="E24" s="46" t="s">
        <v>32</v>
      </c>
      <c r="F24" s="46" t="s">
        <v>57</v>
      </c>
      <c r="G24" s="46" t="s">
        <v>7</v>
      </c>
      <c r="H24" s="46">
        <v>1.0000000000000004</v>
      </c>
    </row>
    <row r="25" spans="2:9" x14ac:dyDescent="0.25">
      <c r="B25" s="47">
        <v>45261</v>
      </c>
      <c r="C25" s="48">
        <v>0.5</v>
      </c>
      <c r="D25" s="48">
        <v>0.54166666666666663</v>
      </c>
      <c r="E25" s="46" t="s">
        <v>33</v>
      </c>
      <c r="F25" s="46" t="s">
        <v>57</v>
      </c>
      <c r="G25" s="46" t="s">
        <v>5</v>
      </c>
      <c r="H25" s="46">
        <v>0.99999999999999911</v>
      </c>
    </row>
    <row r="26" spans="2:9" x14ac:dyDescent="0.25">
      <c r="B26" s="47">
        <v>45261</v>
      </c>
      <c r="C26" s="48">
        <v>0.54166666666666663</v>
      </c>
      <c r="D26" s="48">
        <v>0.5625</v>
      </c>
      <c r="E26" s="46" t="s">
        <v>31</v>
      </c>
      <c r="F26" s="46" t="s">
        <v>57</v>
      </c>
      <c r="G26" s="46" t="s">
        <v>7</v>
      </c>
      <c r="H26" s="46">
        <v>0.50000000000000089</v>
      </c>
    </row>
    <row r="27" spans="2:9" x14ac:dyDescent="0.25">
      <c r="B27" s="47">
        <v>45261</v>
      </c>
      <c r="C27" s="48">
        <v>0.5625</v>
      </c>
      <c r="D27" s="48">
        <v>0.60416666666666663</v>
      </c>
      <c r="E27" s="46" t="s">
        <v>33</v>
      </c>
      <c r="F27" s="46" t="s">
        <v>57</v>
      </c>
      <c r="G27" s="46" t="s">
        <v>6</v>
      </c>
      <c r="H27" s="46">
        <v>0.99999999999999911</v>
      </c>
    </row>
    <row r="28" spans="2:9" x14ac:dyDescent="0.25">
      <c r="B28" s="47">
        <v>45261</v>
      </c>
      <c r="C28" s="48">
        <v>0.625</v>
      </c>
      <c r="D28" s="48">
        <v>0.66666666666666663</v>
      </c>
      <c r="E28" s="46" t="s">
        <v>33</v>
      </c>
      <c r="F28" s="46" t="s">
        <v>57</v>
      </c>
      <c r="G28" s="46" t="s">
        <v>5</v>
      </c>
      <c r="H28" s="46">
        <v>0.99999999999999911</v>
      </c>
    </row>
    <row r="29" spans="2:9" x14ac:dyDescent="0.25">
      <c r="B29" s="47">
        <v>45261</v>
      </c>
      <c r="C29" s="48">
        <v>0.6875</v>
      </c>
      <c r="D29" s="48">
        <v>0.72916666666666663</v>
      </c>
      <c r="E29" s="46" t="s">
        <v>32</v>
      </c>
      <c r="F29" s="46" t="s">
        <v>57</v>
      </c>
      <c r="G29" s="46" t="s">
        <v>5</v>
      </c>
      <c r="H29" s="46">
        <v>0.99999999999999911</v>
      </c>
    </row>
    <row r="30" spans="2:9" x14ac:dyDescent="0.25">
      <c r="B30" s="47">
        <v>45261</v>
      </c>
      <c r="C30" s="48">
        <v>0.75</v>
      </c>
      <c r="D30" s="48">
        <v>0.79166666666666663</v>
      </c>
      <c r="E30" s="46" t="s">
        <v>31</v>
      </c>
      <c r="F30" s="46" t="s">
        <v>57</v>
      </c>
      <c r="G30" s="46" t="s">
        <v>5</v>
      </c>
      <c r="H30" s="46">
        <v>0.99999999999999911</v>
      </c>
    </row>
    <row r="31" spans="2:9" x14ac:dyDescent="0.25">
      <c r="B31" s="47">
        <v>45261</v>
      </c>
      <c r="C31" s="48">
        <v>0.79166666666666663</v>
      </c>
      <c r="D31" s="48">
        <v>0.91666666666666663</v>
      </c>
      <c r="E31" s="46" t="s">
        <v>32</v>
      </c>
      <c r="F31" s="46" t="s">
        <v>57</v>
      </c>
      <c r="G31" s="46" t="s">
        <v>6</v>
      </c>
      <c r="H31" s="46">
        <v>3</v>
      </c>
    </row>
    <row r="32" spans="2:9" x14ac:dyDescent="0.25">
      <c r="B32" s="47">
        <v>45261</v>
      </c>
      <c r="C32" s="48">
        <v>0.91666666666666663</v>
      </c>
      <c r="D32" s="48">
        <v>0.95833333333333337</v>
      </c>
      <c r="E32" s="46" t="s">
        <v>31</v>
      </c>
      <c r="F32" s="46" t="s">
        <v>57</v>
      </c>
      <c r="G32" s="46" t="s">
        <v>6</v>
      </c>
      <c r="H32" s="46">
        <v>1.0000000000000018</v>
      </c>
    </row>
    <row r="33" spans="2:8" x14ac:dyDescent="0.25">
      <c r="B33" s="47">
        <v>45261</v>
      </c>
      <c r="C33" s="48">
        <v>0.97916666666666663</v>
      </c>
      <c r="D33" s="48">
        <v>4.1666666666666664E-2</v>
      </c>
      <c r="E33" s="46" t="s">
        <v>32</v>
      </c>
      <c r="F33" s="46" t="s">
        <v>57</v>
      </c>
      <c r="G33" s="46" t="s">
        <v>5</v>
      </c>
      <c r="H33" s="46">
        <v>1.5</v>
      </c>
    </row>
    <row r="34" spans="2:8" x14ac:dyDescent="0.25">
      <c r="B34" s="47">
        <v>45262</v>
      </c>
      <c r="C34" s="48">
        <v>0.33333333333333331</v>
      </c>
      <c r="D34" s="48">
        <v>0.41666666666666669</v>
      </c>
      <c r="E34" s="46" t="s">
        <v>34</v>
      </c>
      <c r="F34" s="46" t="s">
        <v>57</v>
      </c>
      <c r="G34" s="46" t="s">
        <v>6</v>
      </c>
      <c r="H34" s="46">
        <v>2.0000000000000009</v>
      </c>
    </row>
    <row r="35" spans="2:8" x14ac:dyDescent="0.25">
      <c r="B35" s="47">
        <v>45262</v>
      </c>
      <c r="C35" s="48">
        <v>0.4375</v>
      </c>
      <c r="D35" s="48">
        <v>0.47916666666666669</v>
      </c>
      <c r="E35" s="46" t="s">
        <v>32</v>
      </c>
      <c r="F35" s="46" t="s">
        <v>57</v>
      </c>
      <c r="G35" s="46" t="s">
        <v>5</v>
      </c>
      <c r="H35" s="46">
        <v>1.0000000000000004</v>
      </c>
    </row>
    <row r="36" spans="2:8" x14ac:dyDescent="0.25">
      <c r="B36" s="47">
        <v>45262</v>
      </c>
      <c r="C36" s="48">
        <v>0.5625</v>
      </c>
      <c r="D36" s="48">
        <v>0.60416666666666663</v>
      </c>
      <c r="E36" s="46" t="s">
        <v>32</v>
      </c>
      <c r="F36" s="46" t="s">
        <v>57</v>
      </c>
      <c r="G36" s="46" t="s">
        <v>7</v>
      </c>
      <c r="H36" s="46">
        <v>0.99999999999999911</v>
      </c>
    </row>
    <row r="37" spans="2:8" x14ac:dyDescent="0.25">
      <c r="B37" s="47">
        <v>45262</v>
      </c>
      <c r="C37" s="48">
        <v>0.625</v>
      </c>
      <c r="D37" s="48">
        <v>0.64583333333333337</v>
      </c>
      <c r="E37" s="46" t="s">
        <v>33</v>
      </c>
      <c r="F37" s="46" t="s">
        <v>57</v>
      </c>
      <c r="G37" s="46" t="s">
        <v>5</v>
      </c>
      <c r="H37" s="46">
        <v>0.50000000000000089</v>
      </c>
    </row>
    <row r="38" spans="2:8" x14ac:dyDescent="0.25">
      <c r="B38" s="47">
        <v>45262</v>
      </c>
      <c r="C38" s="48">
        <v>0.6875</v>
      </c>
      <c r="D38" s="48">
        <v>0.72916666666666663</v>
      </c>
      <c r="E38" s="46" t="s">
        <v>31</v>
      </c>
      <c r="F38" s="46" t="s">
        <v>57</v>
      </c>
      <c r="G38" s="46" t="s">
        <v>6</v>
      </c>
      <c r="H38" s="46">
        <v>0.99999999999999911</v>
      </c>
    </row>
    <row r="39" spans="2:8" x14ac:dyDescent="0.25">
      <c r="B39" s="47">
        <v>45262</v>
      </c>
      <c r="C39" s="48">
        <v>0.75</v>
      </c>
      <c r="D39" s="48">
        <v>0.79166666666666663</v>
      </c>
      <c r="E39" s="46" t="s">
        <v>33</v>
      </c>
      <c r="F39" s="46" t="s">
        <v>57</v>
      </c>
      <c r="G39" s="46" t="s">
        <v>5</v>
      </c>
      <c r="H39" s="46">
        <v>0.99999999999999911</v>
      </c>
    </row>
    <row r="40" spans="2:8" x14ac:dyDescent="0.25">
      <c r="B40" s="47">
        <v>45262</v>
      </c>
      <c r="C40" s="48">
        <v>0.79166666666666663</v>
      </c>
      <c r="D40" s="48">
        <v>0.91666666666666663</v>
      </c>
      <c r="E40" s="46" t="s">
        <v>33</v>
      </c>
      <c r="F40" s="46" t="s">
        <v>57</v>
      </c>
      <c r="G40" s="46" t="s">
        <v>6</v>
      </c>
      <c r="H40" s="46">
        <v>3</v>
      </c>
    </row>
    <row r="41" spans="2:8" x14ac:dyDescent="0.25">
      <c r="B41" s="47">
        <v>45263</v>
      </c>
      <c r="C41" s="48">
        <v>0.33333333333333331</v>
      </c>
      <c r="D41" s="48">
        <v>0.4375</v>
      </c>
      <c r="E41" s="46" t="s">
        <v>33</v>
      </c>
      <c r="F41" s="46" t="s">
        <v>57</v>
      </c>
      <c r="G41" s="46" t="s">
        <v>7</v>
      </c>
      <c r="H41" s="46">
        <v>2.5000000000000004</v>
      </c>
    </row>
    <row r="42" spans="2:8" x14ac:dyDescent="0.25">
      <c r="B42" s="47">
        <v>45263</v>
      </c>
      <c r="C42" s="48">
        <v>0.4375</v>
      </c>
      <c r="D42" s="48">
        <v>0.52083333333333337</v>
      </c>
      <c r="E42" s="46" t="s">
        <v>33</v>
      </c>
      <c r="F42" s="46" t="s">
        <v>57</v>
      </c>
      <c r="G42" s="46" t="s">
        <v>6</v>
      </c>
      <c r="H42" s="46">
        <v>2.0000000000000009</v>
      </c>
    </row>
    <row r="43" spans="2:8" x14ac:dyDescent="0.25">
      <c r="B43" s="47">
        <v>45263</v>
      </c>
      <c r="C43" s="48">
        <v>0.54166666666666663</v>
      </c>
      <c r="D43" s="48">
        <v>0.60416666666666663</v>
      </c>
      <c r="E43" s="46" t="s">
        <v>31</v>
      </c>
      <c r="F43" s="46" t="s">
        <v>57</v>
      </c>
      <c r="G43" s="46" t="s">
        <v>6</v>
      </c>
      <c r="H43" s="46">
        <v>1.5</v>
      </c>
    </row>
    <row r="44" spans="2:8" x14ac:dyDescent="0.25">
      <c r="B44" s="47">
        <v>45263</v>
      </c>
      <c r="C44" s="48">
        <v>0.625</v>
      </c>
      <c r="D44" s="48">
        <v>0.6875</v>
      </c>
      <c r="E44" s="46" t="s">
        <v>31</v>
      </c>
      <c r="F44" s="46" t="s">
        <v>57</v>
      </c>
      <c r="G44" s="46" t="s">
        <v>6</v>
      </c>
      <c r="H44" s="46">
        <v>1.5</v>
      </c>
    </row>
    <row r="45" spans="2:8" x14ac:dyDescent="0.25">
      <c r="B45" s="47">
        <v>45264</v>
      </c>
      <c r="C45" s="48">
        <v>0.47916666666666669</v>
      </c>
      <c r="D45" s="48">
        <v>0.54166666666666663</v>
      </c>
      <c r="E45" s="46" t="s">
        <v>31</v>
      </c>
      <c r="F45" s="46" t="s">
        <v>57</v>
      </c>
      <c r="G45" s="46" t="s">
        <v>5</v>
      </c>
      <c r="H45" s="46">
        <v>1.4999999999999987</v>
      </c>
    </row>
    <row r="46" spans="2:8" x14ac:dyDescent="0.25">
      <c r="B46" s="47">
        <v>45264</v>
      </c>
      <c r="C46" s="48">
        <v>0.58333333333333337</v>
      </c>
      <c r="D46" s="48">
        <v>0.625</v>
      </c>
      <c r="E46" s="46" t="s">
        <v>33</v>
      </c>
      <c r="F46" s="46" t="s">
        <v>57</v>
      </c>
      <c r="G46" s="46" t="s">
        <v>5</v>
      </c>
      <c r="H46" s="46">
        <v>0.99999999999999911</v>
      </c>
    </row>
    <row r="47" spans="2:8" x14ac:dyDescent="0.25">
      <c r="B47" s="47">
        <v>45264</v>
      </c>
      <c r="C47" s="48">
        <v>0.6875</v>
      </c>
      <c r="D47" s="48">
        <v>0.72916666666666663</v>
      </c>
      <c r="E47" s="46" t="s">
        <v>33</v>
      </c>
      <c r="F47" s="46" t="s">
        <v>57</v>
      </c>
      <c r="G47" s="46" t="s">
        <v>7</v>
      </c>
      <c r="H47" s="46">
        <v>0.99999999999999911</v>
      </c>
    </row>
    <row r="48" spans="2:8" x14ac:dyDescent="0.25">
      <c r="B48" s="47">
        <v>45264</v>
      </c>
      <c r="C48" s="48">
        <v>0.75</v>
      </c>
      <c r="D48" s="48">
        <v>0.83333333333333337</v>
      </c>
      <c r="E48" s="46" t="s">
        <v>32</v>
      </c>
      <c r="F48" s="46" t="s">
        <v>57</v>
      </c>
      <c r="G48" s="46" t="s">
        <v>5</v>
      </c>
      <c r="H48" s="46">
        <v>2.0000000000000009</v>
      </c>
    </row>
    <row r="49" spans="2:8" x14ac:dyDescent="0.25">
      <c r="B49" s="47">
        <v>45264</v>
      </c>
      <c r="C49" s="48">
        <v>0.91666666666666663</v>
      </c>
      <c r="D49" s="48">
        <v>0.97916666666666663</v>
      </c>
      <c r="E49" s="46" t="s">
        <v>31</v>
      </c>
      <c r="F49" s="46" t="s">
        <v>57</v>
      </c>
      <c r="G49" s="46" t="s">
        <v>7</v>
      </c>
      <c r="H49" s="46">
        <v>1.5</v>
      </c>
    </row>
    <row r="50" spans="2:8" x14ac:dyDescent="0.25">
      <c r="B50" s="47" t="s">
        <v>101</v>
      </c>
      <c r="C50" s="48" t="s">
        <v>101</v>
      </c>
      <c r="D50" s="48" t="s">
        <v>101</v>
      </c>
      <c r="E50" s="46" t="s">
        <v>101</v>
      </c>
      <c r="F50" s="46" t="s">
        <v>101</v>
      </c>
      <c r="G50" s="46" t="s">
        <v>101</v>
      </c>
      <c r="H50" s="46">
        <v>0</v>
      </c>
    </row>
    <row r="51" spans="2:8" x14ac:dyDescent="0.25">
      <c r="B51" s="47" t="s">
        <v>58</v>
      </c>
      <c r="C51" s="46"/>
      <c r="D51" s="46"/>
      <c r="E51" s="46"/>
      <c r="F51" s="46"/>
      <c r="G51" s="46"/>
      <c r="H51" s="46">
        <v>39</v>
      </c>
    </row>
    <row r="52" spans="2:8" x14ac:dyDescent="0.25">
      <c r="B52" s="46"/>
      <c r="C52" s="46"/>
      <c r="D52" s="46"/>
      <c r="E52" s="46"/>
      <c r="F52" s="46"/>
      <c r="G52" s="46"/>
      <c r="H52" s="46"/>
    </row>
    <row r="53" spans="2:8" x14ac:dyDescent="0.25">
      <c r="B53" s="46"/>
      <c r="C53" s="46"/>
      <c r="D53" s="46"/>
      <c r="E53" s="46"/>
      <c r="F53" s="46"/>
      <c r="G53" s="46"/>
      <c r="H53" s="46"/>
    </row>
    <row r="54" spans="2:8" x14ac:dyDescent="0.25">
      <c r="B54" s="46"/>
      <c r="C54" s="46"/>
      <c r="D54" s="46"/>
      <c r="E54" s="46"/>
      <c r="F54" s="46"/>
      <c r="G54" s="46"/>
      <c r="H54" s="46"/>
    </row>
    <row r="55" spans="2:8" x14ac:dyDescent="0.25">
      <c r="B55" s="46"/>
      <c r="C55" s="46"/>
      <c r="D55" s="46"/>
      <c r="E55" s="46"/>
      <c r="F55" s="46"/>
      <c r="G55" s="46"/>
      <c r="H55" s="46"/>
    </row>
    <row r="56" spans="2:8" x14ac:dyDescent="0.25">
      <c r="B56" s="46"/>
      <c r="C56" s="46"/>
      <c r="D56" s="46"/>
      <c r="E56" s="46"/>
      <c r="F56" s="46"/>
      <c r="G56" s="46"/>
      <c r="H56" s="46"/>
    </row>
    <row r="57" spans="2:8" x14ac:dyDescent="0.25">
      <c r="B57" s="46"/>
      <c r="C57" s="46"/>
      <c r="D57" s="46"/>
      <c r="E57" s="46"/>
      <c r="F57" s="46"/>
      <c r="G57" s="46"/>
      <c r="H57" s="46"/>
    </row>
    <row r="58" spans="2:8" x14ac:dyDescent="0.25">
      <c r="B58" s="46"/>
      <c r="C58" s="46"/>
      <c r="D58" s="46"/>
      <c r="E58" s="46"/>
      <c r="F58" s="46"/>
      <c r="G58" s="46"/>
      <c r="H58" s="46"/>
    </row>
    <row r="59" spans="2:8" x14ac:dyDescent="0.25">
      <c r="B59" s="46"/>
      <c r="C59" s="46"/>
      <c r="D59" s="46"/>
      <c r="E59" s="46"/>
      <c r="F59" s="46"/>
      <c r="G59" s="46"/>
      <c r="H59" s="46"/>
    </row>
    <row r="60" spans="2:8" x14ac:dyDescent="0.25">
      <c r="B60" s="46"/>
      <c r="C60" s="46"/>
      <c r="D60" s="46"/>
      <c r="E60" s="46"/>
      <c r="F60" s="46"/>
      <c r="G60" s="46"/>
      <c r="H60" s="46"/>
    </row>
    <row r="61" spans="2:8" x14ac:dyDescent="0.25">
      <c r="B61" s="46"/>
      <c r="C61" s="46"/>
      <c r="D61" s="46"/>
      <c r="E61" s="46"/>
      <c r="F61" s="46"/>
      <c r="G61" s="46"/>
      <c r="H61" s="46"/>
    </row>
    <row r="62" spans="2:8" x14ac:dyDescent="0.25">
      <c r="B62" s="46"/>
      <c r="C62" s="46"/>
      <c r="D62" s="46"/>
      <c r="E62" s="46"/>
      <c r="F62" s="46"/>
      <c r="G62" s="46"/>
      <c r="H62" s="46"/>
    </row>
    <row r="63" spans="2:8" x14ac:dyDescent="0.25">
      <c r="B63" s="46"/>
      <c r="C63" s="46"/>
      <c r="D63" s="46"/>
      <c r="E63" s="46"/>
      <c r="F63" s="46"/>
      <c r="G63" s="46"/>
      <c r="H63" s="46"/>
    </row>
    <row r="64" spans="2:8" x14ac:dyDescent="0.25">
      <c r="B64" s="46"/>
      <c r="C64" s="46"/>
      <c r="D64" s="46"/>
      <c r="E64" s="46"/>
      <c r="F64" s="46"/>
      <c r="G64" s="46"/>
      <c r="H64" s="46"/>
    </row>
    <row r="65" spans="2:9" x14ac:dyDescent="0.25">
      <c r="B65" s="46"/>
      <c r="C65" s="46"/>
      <c r="D65" s="46"/>
      <c r="E65" s="46"/>
      <c r="F65" s="46"/>
      <c r="G65" s="46"/>
      <c r="H65" s="46"/>
    </row>
    <row r="66" spans="2:9" x14ac:dyDescent="0.25">
      <c r="B66" s="46"/>
      <c r="C66" s="46"/>
      <c r="D66" s="46"/>
      <c r="E66" s="46"/>
      <c r="F66" s="46"/>
      <c r="G66" s="46"/>
      <c r="H66" s="46"/>
    </row>
    <row r="67" spans="2:9" x14ac:dyDescent="0.25">
      <c r="B67" s="46"/>
      <c r="C67" s="46"/>
      <c r="D67" s="46"/>
      <c r="E67" s="46"/>
      <c r="F67" s="46"/>
      <c r="G67" s="46"/>
      <c r="H67" s="46"/>
    </row>
    <row r="68" spans="2:9" x14ac:dyDescent="0.25">
      <c r="B68" s="46"/>
      <c r="C68" s="46"/>
      <c r="D68" s="46"/>
      <c r="E68" s="46"/>
      <c r="F68" s="46"/>
      <c r="G68" s="46"/>
      <c r="H68" s="46"/>
    </row>
    <row r="69" spans="2:9" x14ac:dyDescent="0.25">
      <c r="B69" s="46"/>
      <c r="C69" s="46"/>
      <c r="D69" s="46"/>
      <c r="E69" s="46"/>
      <c r="F69" s="46"/>
      <c r="G69" s="46"/>
      <c r="H69" s="46"/>
    </row>
    <row r="70" spans="2:9" x14ac:dyDescent="0.25">
      <c r="B70" s="46"/>
      <c r="C70" s="46"/>
      <c r="D70" s="46"/>
      <c r="E70" s="46"/>
      <c r="F70" s="46"/>
      <c r="G70" s="46"/>
      <c r="H70" s="46"/>
    </row>
    <row r="71" spans="2:9" x14ac:dyDescent="0.25">
      <c r="B71" s="46"/>
      <c r="C71" s="46"/>
      <c r="D71" s="46"/>
      <c r="E71" s="46"/>
      <c r="F71" s="46"/>
      <c r="G71" s="46"/>
      <c r="H71" s="46"/>
    </row>
    <row r="72" spans="2:9" x14ac:dyDescent="0.25">
      <c r="B72" s="46"/>
      <c r="C72" s="46"/>
      <c r="D72" s="46"/>
      <c r="E72" s="46"/>
      <c r="F72" s="46"/>
      <c r="G72" s="46"/>
      <c r="H72" s="46"/>
    </row>
    <row r="73" spans="2:9" x14ac:dyDescent="0.25">
      <c r="B73" s="46"/>
      <c r="C73" s="46"/>
      <c r="D73" s="46"/>
      <c r="E73" s="46"/>
      <c r="F73" s="46"/>
      <c r="G73" s="46"/>
      <c r="H73" s="46"/>
    </row>
    <row r="74" spans="2:9" x14ac:dyDescent="0.25">
      <c r="B74" s="49"/>
      <c r="C74" s="49"/>
      <c r="D74" s="49"/>
      <c r="E74" s="49"/>
      <c r="F74" s="49"/>
      <c r="G74" s="49"/>
      <c r="H74" s="49"/>
      <c r="I74" s="12"/>
    </row>
    <row r="75" spans="2:9" x14ac:dyDescent="0.25">
      <c r="B75" s="49"/>
      <c r="C75" s="43"/>
      <c r="D75" s="43"/>
      <c r="E75" s="43"/>
      <c r="F75" s="43"/>
      <c r="G75" s="43"/>
      <c r="H75" s="43"/>
      <c r="I75" s="12"/>
    </row>
    <row r="76" spans="2:9" x14ac:dyDescent="0.25">
      <c r="B76" s="49"/>
      <c r="C76" s="43"/>
      <c r="D76" s="43"/>
      <c r="E76" s="43"/>
      <c r="F76" s="43"/>
      <c r="G76" s="43"/>
      <c r="H76" s="43"/>
      <c r="I76" s="12"/>
    </row>
    <row r="77" spans="2:9" x14ac:dyDescent="0.25">
      <c r="B77" s="49"/>
      <c r="C77" s="43"/>
      <c r="D77" s="43"/>
      <c r="E77" s="43"/>
      <c r="F77" s="43"/>
      <c r="G77" s="43"/>
      <c r="H77" s="43"/>
      <c r="I77" s="12"/>
    </row>
    <row r="78" spans="2:9" x14ac:dyDescent="0.25">
      <c r="B78" s="49"/>
      <c r="C78" s="43"/>
      <c r="D78" s="43"/>
      <c r="E78" s="43"/>
      <c r="F78" s="43"/>
      <c r="G78" s="43"/>
      <c r="H78" s="43"/>
      <c r="I78" s="12"/>
    </row>
    <row r="79" spans="2:9" x14ac:dyDescent="0.25">
      <c r="B79" s="49"/>
      <c r="C79" s="43"/>
      <c r="D79" s="43"/>
      <c r="E79" s="43"/>
      <c r="F79" s="43"/>
      <c r="G79" s="43"/>
      <c r="H79" s="43"/>
      <c r="I79" s="12"/>
    </row>
    <row r="80" spans="2:9" x14ac:dyDescent="0.25">
      <c r="B80" s="49"/>
      <c r="C80" s="43"/>
      <c r="D80" s="43"/>
      <c r="E80" s="43"/>
      <c r="F80" s="43"/>
      <c r="G80" s="43"/>
      <c r="H80" s="43"/>
      <c r="I80" s="12"/>
    </row>
    <row r="81" spans="2:9" x14ac:dyDescent="0.25">
      <c r="B81" s="49"/>
      <c r="C81" s="43"/>
      <c r="D81" s="43"/>
      <c r="E81" s="43"/>
      <c r="F81" s="43"/>
      <c r="G81" s="43"/>
      <c r="H81" s="43"/>
      <c r="I81" s="12"/>
    </row>
    <row r="82" spans="2:9" x14ac:dyDescent="0.25">
      <c r="B82" s="49"/>
      <c r="C82" s="43"/>
      <c r="D82" s="43"/>
      <c r="E82" s="43"/>
      <c r="F82" s="43"/>
      <c r="G82" s="43"/>
      <c r="H82" s="43"/>
      <c r="I82" s="12"/>
    </row>
    <row r="83" spans="2:9" x14ac:dyDescent="0.25">
      <c r="B83" s="49"/>
      <c r="C83" s="43"/>
      <c r="D83" s="43"/>
      <c r="E83" s="43"/>
      <c r="F83" s="43"/>
      <c r="G83" s="43"/>
      <c r="H83" s="43"/>
      <c r="I83" s="12"/>
    </row>
    <row r="84" spans="2:9" x14ac:dyDescent="0.25">
      <c r="B84" s="49"/>
      <c r="C84" s="43"/>
      <c r="D84" s="43"/>
      <c r="E84" s="43"/>
      <c r="F84" s="43"/>
      <c r="G84" s="43"/>
      <c r="H84" s="43"/>
      <c r="I84" s="12"/>
    </row>
    <row r="85" spans="2:9" x14ac:dyDescent="0.25">
      <c r="B85" s="49"/>
      <c r="C85" s="43"/>
      <c r="D85" s="43"/>
      <c r="E85" s="43"/>
      <c r="F85" s="43"/>
      <c r="G85" s="43"/>
      <c r="H85" s="43"/>
      <c r="I85" s="12"/>
    </row>
    <row r="86" spans="2:9" x14ac:dyDescent="0.25">
      <c r="B86" s="49"/>
      <c r="C86" s="43"/>
      <c r="D86" s="43"/>
      <c r="E86" s="43"/>
      <c r="F86" s="43"/>
      <c r="G86" s="43"/>
      <c r="H86" s="43"/>
      <c r="I86" s="12"/>
    </row>
    <row r="87" spans="2:9" x14ac:dyDescent="0.25">
      <c r="B87" s="49"/>
      <c r="C87" s="43"/>
      <c r="D87" s="43"/>
      <c r="E87" s="43"/>
      <c r="F87" s="43"/>
      <c r="G87" s="43"/>
      <c r="H87" s="43"/>
      <c r="I87" s="12"/>
    </row>
    <row r="88" spans="2:9" x14ac:dyDescent="0.25">
      <c r="B88" s="49"/>
      <c r="C88" s="43"/>
      <c r="D88" s="43"/>
      <c r="E88" s="43"/>
      <c r="F88" s="43"/>
      <c r="G88" s="43"/>
      <c r="H88" s="43"/>
      <c r="I88" s="12"/>
    </row>
    <row r="89" spans="2:9" x14ac:dyDescent="0.25">
      <c r="B89" s="49"/>
      <c r="C89" s="43"/>
      <c r="D89" s="43"/>
      <c r="E89" s="43"/>
      <c r="F89" s="43"/>
      <c r="G89" s="43"/>
      <c r="H89" s="43"/>
      <c r="I89" s="12"/>
    </row>
    <row r="90" spans="2:9" x14ac:dyDescent="0.25">
      <c r="B90" s="49"/>
      <c r="C90" s="43"/>
      <c r="D90" s="43"/>
      <c r="E90" s="43"/>
      <c r="F90" s="43"/>
      <c r="G90" s="43"/>
      <c r="H90" s="43"/>
      <c r="I90" s="12"/>
    </row>
    <row r="91" spans="2:9" x14ac:dyDescent="0.25">
      <c r="B91" s="49"/>
      <c r="C91" s="43"/>
      <c r="D91" s="43"/>
      <c r="E91" s="43"/>
      <c r="F91" s="43"/>
      <c r="G91" s="43"/>
      <c r="H91" s="43"/>
      <c r="I91" s="12"/>
    </row>
    <row r="92" spans="2:9" x14ac:dyDescent="0.25">
      <c r="B92" s="49"/>
      <c r="C92" s="43"/>
      <c r="D92" s="43"/>
      <c r="E92" s="43"/>
      <c r="F92" s="43"/>
      <c r="G92" s="43"/>
      <c r="H92" s="43"/>
      <c r="I92" s="12"/>
    </row>
    <row r="93" spans="2:9" x14ac:dyDescent="0.25">
      <c r="B93" s="49"/>
      <c r="C93" s="43"/>
      <c r="D93" s="43"/>
      <c r="E93" s="43"/>
      <c r="F93" s="43"/>
      <c r="G93" s="43"/>
      <c r="H93" s="43"/>
      <c r="I93" s="12"/>
    </row>
    <row r="94" spans="2:9" x14ac:dyDescent="0.25">
      <c r="B94" s="49"/>
      <c r="C94" s="43"/>
      <c r="D94" s="43"/>
      <c r="E94" s="43"/>
      <c r="F94" s="43"/>
      <c r="G94" s="43"/>
      <c r="H94" s="43"/>
      <c r="I94" s="12"/>
    </row>
    <row r="95" spans="2:9" x14ac:dyDescent="0.25">
      <c r="B95" s="49"/>
      <c r="C95" s="43"/>
      <c r="D95" s="43"/>
      <c r="E95" s="43"/>
      <c r="F95" s="43"/>
      <c r="G95" s="43"/>
      <c r="H95" s="43"/>
      <c r="I95" s="12"/>
    </row>
    <row r="96" spans="2:9" x14ac:dyDescent="0.25">
      <c r="B96" s="49"/>
      <c r="C96" s="43"/>
      <c r="D96" s="43"/>
      <c r="E96" s="43"/>
      <c r="F96" s="43"/>
      <c r="G96" s="43"/>
      <c r="H96" s="43"/>
      <c r="I96" s="12"/>
    </row>
    <row r="97" spans="2:9" x14ac:dyDescent="0.25">
      <c r="B97" s="49"/>
      <c r="C97" s="43"/>
      <c r="D97" s="43"/>
      <c r="E97" s="43"/>
      <c r="F97" s="43"/>
      <c r="G97" s="43"/>
      <c r="H97" s="43"/>
      <c r="I97" s="12"/>
    </row>
    <row r="98" spans="2:9" x14ac:dyDescent="0.25">
      <c r="B98" s="49"/>
      <c r="C98" s="43"/>
      <c r="D98" s="43"/>
      <c r="E98" s="43"/>
      <c r="F98" s="43"/>
      <c r="G98" s="43"/>
      <c r="H98" s="43"/>
      <c r="I98" s="12"/>
    </row>
    <row r="99" spans="2:9" x14ac:dyDescent="0.25">
      <c r="B99" s="49"/>
      <c r="C99" s="43"/>
      <c r="D99" s="43"/>
      <c r="E99" s="43"/>
      <c r="F99" s="43"/>
      <c r="G99" s="43"/>
      <c r="H99" s="43"/>
      <c r="I99" s="12"/>
    </row>
    <row r="100" spans="2:9" x14ac:dyDescent="0.25">
      <c r="B100" s="49"/>
      <c r="C100" s="43"/>
      <c r="D100" s="43"/>
      <c r="E100" s="43"/>
      <c r="F100" s="43"/>
      <c r="G100" s="43"/>
      <c r="H100" s="43"/>
      <c r="I100" s="12"/>
    </row>
    <row r="101" spans="2:9" x14ac:dyDescent="0.25">
      <c r="B101" s="49"/>
      <c r="C101" s="43"/>
      <c r="D101" s="43"/>
      <c r="E101" s="43"/>
      <c r="F101" s="43"/>
      <c r="G101" s="43"/>
      <c r="H101" s="43"/>
      <c r="I101" s="12"/>
    </row>
    <row r="102" spans="2:9" x14ac:dyDescent="0.25">
      <c r="B102" s="49"/>
      <c r="C102" s="43"/>
      <c r="D102" s="43"/>
      <c r="E102" s="43"/>
      <c r="F102" s="43"/>
      <c r="G102" s="43"/>
      <c r="H102" s="43"/>
      <c r="I102" s="12"/>
    </row>
    <row r="103" spans="2:9" x14ac:dyDescent="0.25">
      <c r="B103" s="49"/>
      <c r="C103" s="43"/>
      <c r="D103" s="43"/>
      <c r="E103" s="43"/>
      <c r="F103" s="43"/>
      <c r="G103" s="43"/>
      <c r="H103" s="43"/>
      <c r="I103" s="12"/>
    </row>
    <row r="104" spans="2:9" x14ac:dyDescent="0.25">
      <c r="B104" s="49"/>
      <c r="C104" s="43"/>
      <c r="D104" s="43"/>
      <c r="E104" s="43"/>
      <c r="F104" s="43"/>
      <c r="G104" s="43"/>
      <c r="H104" s="43"/>
      <c r="I104" s="12"/>
    </row>
    <row r="105" spans="2:9" x14ac:dyDescent="0.25">
      <c r="B105" s="49"/>
      <c r="C105" s="43"/>
      <c r="D105" s="43"/>
      <c r="E105" s="43"/>
      <c r="F105" s="43"/>
      <c r="G105" s="43"/>
      <c r="H105" s="43"/>
      <c r="I105" s="12"/>
    </row>
    <row r="106" spans="2:9" x14ac:dyDescent="0.25">
      <c r="B106" s="49"/>
      <c r="C106" s="43"/>
      <c r="D106" s="43"/>
      <c r="E106" s="43"/>
      <c r="F106" s="43"/>
      <c r="G106" s="43"/>
      <c r="H106" s="43"/>
      <c r="I106" s="12"/>
    </row>
    <row r="107" spans="2:9" x14ac:dyDescent="0.25">
      <c r="B107" s="49"/>
      <c r="C107" s="43"/>
      <c r="D107" s="43"/>
      <c r="E107" s="43"/>
      <c r="F107" s="43"/>
      <c r="G107" s="43"/>
      <c r="H107" s="43"/>
      <c r="I107" s="12"/>
    </row>
    <row r="108" spans="2:9" x14ac:dyDescent="0.25">
      <c r="B108" s="49"/>
      <c r="C108" s="43"/>
      <c r="D108" s="43"/>
      <c r="E108" s="43"/>
      <c r="F108" s="43"/>
      <c r="G108" s="43"/>
      <c r="H108" s="43"/>
      <c r="I108" s="12"/>
    </row>
    <row r="109" spans="2:9" x14ac:dyDescent="0.25">
      <c r="B109" s="49"/>
      <c r="C109" s="43"/>
      <c r="D109" s="43"/>
      <c r="E109" s="43"/>
      <c r="F109" s="43"/>
      <c r="G109" s="43"/>
      <c r="H109" s="43"/>
      <c r="I109" s="12"/>
    </row>
    <row r="110" spans="2:9" x14ac:dyDescent="0.25">
      <c r="B110" s="49"/>
      <c r="C110" s="43"/>
      <c r="D110" s="43"/>
      <c r="E110" s="43"/>
      <c r="F110" s="43"/>
      <c r="G110" s="43"/>
      <c r="H110" s="43"/>
      <c r="I110" s="12"/>
    </row>
    <row r="111" spans="2:9" x14ac:dyDescent="0.25">
      <c r="B111" s="49"/>
      <c r="C111" s="43"/>
      <c r="D111" s="43"/>
      <c r="E111" s="43"/>
      <c r="F111" s="43"/>
      <c r="G111" s="43"/>
      <c r="H111" s="43"/>
      <c r="I111" s="12"/>
    </row>
    <row r="112" spans="2:9" x14ac:dyDescent="0.25">
      <c r="B112" s="49"/>
      <c r="C112" s="43"/>
      <c r="D112" s="43"/>
      <c r="E112" s="43"/>
      <c r="F112" s="43"/>
      <c r="G112" s="43"/>
      <c r="H112" s="43"/>
      <c r="I112" s="12"/>
    </row>
    <row r="113" spans="2:9" x14ac:dyDescent="0.25">
      <c r="B113" s="49"/>
      <c r="C113" s="43"/>
      <c r="D113" s="43"/>
      <c r="E113" s="43"/>
      <c r="F113" s="43"/>
      <c r="G113" s="43"/>
      <c r="H113" s="43"/>
      <c r="I113" s="12"/>
    </row>
    <row r="114" spans="2:9" x14ac:dyDescent="0.25">
      <c r="B114" s="49"/>
      <c r="C114" s="43"/>
      <c r="D114" s="43"/>
      <c r="E114" s="43"/>
      <c r="F114" s="43"/>
      <c r="G114" s="43"/>
      <c r="H114" s="43"/>
      <c r="I114" s="12"/>
    </row>
    <row r="115" spans="2:9" x14ac:dyDescent="0.25">
      <c r="B115" s="49"/>
      <c r="C115" s="43"/>
      <c r="D115" s="43"/>
      <c r="E115" s="43"/>
      <c r="F115" s="43"/>
      <c r="G115" s="43"/>
      <c r="H115" s="43"/>
      <c r="I115" s="12"/>
    </row>
    <row r="116" spans="2:9" x14ac:dyDescent="0.25">
      <c r="B116" s="49"/>
      <c r="C116" s="43"/>
      <c r="D116" s="43"/>
      <c r="E116" s="43"/>
      <c r="F116" s="43"/>
      <c r="G116" s="43"/>
      <c r="H116" s="43"/>
      <c r="I116" s="12"/>
    </row>
    <row r="117" spans="2:9" x14ac:dyDescent="0.25">
      <c r="B117" s="49"/>
      <c r="C117" s="43"/>
      <c r="D117" s="43"/>
      <c r="E117" s="43"/>
      <c r="F117" s="43"/>
      <c r="G117" s="43"/>
      <c r="H117" s="43"/>
      <c r="I117" s="12"/>
    </row>
    <row r="118" spans="2:9" x14ac:dyDescent="0.25">
      <c r="B118" s="49"/>
      <c r="C118" s="43"/>
      <c r="D118" s="43"/>
      <c r="E118" s="43"/>
      <c r="F118" s="43"/>
      <c r="G118" s="43"/>
      <c r="H118" s="43"/>
      <c r="I118" s="12"/>
    </row>
    <row r="119" spans="2:9" x14ac:dyDescent="0.25">
      <c r="B119" s="49"/>
      <c r="C119" s="43"/>
      <c r="D119" s="43"/>
      <c r="E119" s="43"/>
      <c r="F119" s="43"/>
      <c r="G119" s="43"/>
      <c r="H119" s="43"/>
      <c r="I119" s="12"/>
    </row>
    <row r="120" spans="2:9" x14ac:dyDescent="0.25">
      <c r="B120" s="49"/>
      <c r="C120" s="43"/>
      <c r="D120" s="43"/>
      <c r="E120" s="43"/>
      <c r="F120" s="43"/>
      <c r="G120" s="43"/>
      <c r="H120" s="43"/>
      <c r="I120" s="12"/>
    </row>
    <row r="121" spans="2:9" x14ac:dyDescent="0.25">
      <c r="B121" s="49"/>
      <c r="C121" s="43"/>
      <c r="D121" s="43"/>
      <c r="E121" s="43"/>
      <c r="F121" s="43"/>
      <c r="G121" s="43"/>
      <c r="H121" s="43"/>
      <c r="I121" s="12"/>
    </row>
    <row r="122" spans="2:9" x14ac:dyDescent="0.25">
      <c r="B122" s="49"/>
      <c r="C122" s="43"/>
      <c r="D122" s="43"/>
      <c r="E122" s="43"/>
      <c r="F122" s="43"/>
      <c r="G122" s="43"/>
      <c r="H122" s="43"/>
      <c r="I122" s="12"/>
    </row>
    <row r="123" spans="2:9" x14ac:dyDescent="0.25">
      <c r="B123" s="49"/>
      <c r="C123" s="43"/>
      <c r="D123" s="43"/>
      <c r="E123" s="43"/>
      <c r="F123" s="43"/>
      <c r="G123" s="43"/>
      <c r="H123" s="43"/>
      <c r="I123" s="12"/>
    </row>
    <row r="124" spans="2:9" x14ac:dyDescent="0.25">
      <c r="B124" s="49"/>
      <c r="C124" s="43"/>
      <c r="D124" s="43"/>
      <c r="E124" s="43"/>
      <c r="F124" s="43"/>
      <c r="G124" s="43"/>
      <c r="H124" s="43"/>
      <c r="I124" s="12"/>
    </row>
    <row r="125" spans="2:9" x14ac:dyDescent="0.25">
      <c r="B125" s="49"/>
      <c r="C125" s="43"/>
      <c r="D125" s="43"/>
      <c r="E125" s="43"/>
      <c r="F125" s="43"/>
      <c r="G125" s="43"/>
      <c r="H125" s="43"/>
      <c r="I125" s="12"/>
    </row>
    <row r="126" spans="2:9" x14ac:dyDescent="0.25">
      <c r="B126" s="49"/>
      <c r="C126" s="43"/>
      <c r="D126" s="43"/>
      <c r="E126" s="43"/>
      <c r="F126" s="43"/>
      <c r="G126" s="43"/>
      <c r="H126" s="43"/>
      <c r="I126" s="12"/>
    </row>
    <row r="127" spans="2:9" x14ac:dyDescent="0.25">
      <c r="B127" s="49"/>
      <c r="C127" s="43"/>
      <c r="D127" s="43"/>
      <c r="E127" s="43"/>
      <c r="F127" s="43"/>
      <c r="G127" s="43"/>
      <c r="H127" s="43"/>
      <c r="I127" s="12"/>
    </row>
    <row r="128" spans="2:9" x14ac:dyDescent="0.25">
      <c r="B128" s="49"/>
      <c r="C128" s="43"/>
      <c r="D128" s="43"/>
      <c r="E128" s="43"/>
      <c r="F128" s="43"/>
      <c r="G128" s="43"/>
      <c r="H128" s="43"/>
      <c r="I128" s="12"/>
    </row>
    <row r="129" spans="2:9" x14ac:dyDescent="0.25">
      <c r="B129" s="49"/>
      <c r="C129" s="43"/>
      <c r="D129" s="43"/>
      <c r="E129" s="43"/>
      <c r="F129" s="43"/>
      <c r="G129" s="43"/>
      <c r="H129" s="43"/>
      <c r="I129" s="12"/>
    </row>
    <row r="130" spans="2:9" x14ac:dyDescent="0.25">
      <c r="B130" s="49"/>
      <c r="C130" s="43"/>
      <c r="D130" s="43"/>
      <c r="E130" s="43"/>
      <c r="F130" s="43"/>
      <c r="G130" s="43"/>
      <c r="H130" s="43"/>
      <c r="I130" s="12"/>
    </row>
    <row r="131" spans="2:9" x14ac:dyDescent="0.25">
      <c r="B131" s="49"/>
      <c r="C131" s="43"/>
      <c r="D131" s="43"/>
      <c r="E131" s="43"/>
      <c r="F131" s="43"/>
      <c r="G131" s="43"/>
      <c r="H131" s="43"/>
      <c r="I131" s="12"/>
    </row>
    <row r="132" spans="2:9" x14ac:dyDescent="0.25">
      <c r="B132" s="49"/>
      <c r="C132" s="43"/>
      <c r="D132" s="43"/>
      <c r="E132" s="43"/>
      <c r="F132" s="43"/>
      <c r="G132" s="43"/>
      <c r="H132" s="43"/>
      <c r="I132" s="12"/>
    </row>
    <row r="133" spans="2:9" x14ac:dyDescent="0.25">
      <c r="B133" s="49"/>
      <c r="C133" s="43"/>
      <c r="D133" s="43"/>
      <c r="E133" s="43"/>
      <c r="F133" s="43"/>
      <c r="G133" s="43"/>
      <c r="H133" s="43"/>
      <c r="I133" s="12"/>
    </row>
    <row r="134" spans="2:9" x14ac:dyDescent="0.25">
      <c r="B134" s="49"/>
      <c r="C134" s="43"/>
      <c r="D134" s="43"/>
      <c r="E134" s="43"/>
      <c r="F134" s="43"/>
      <c r="G134" s="43"/>
      <c r="H134" s="43"/>
      <c r="I134" s="12"/>
    </row>
    <row r="135" spans="2:9" x14ac:dyDescent="0.25">
      <c r="B135" s="49"/>
      <c r="C135" s="43"/>
      <c r="D135" s="43"/>
      <c r="E135" s="43"/>
      <c r="F135" s="43"/>
      <c r="G135" s="43"/>
      <c r="H135" s="43"/>
      <c r="I135" s="12"/>
    </row>
    <row r="136" spans="2:9" x14ac:dyDescent="0.25">
      <c r="B136" s="49"/>
      <c r="C136" s="43"/>
      <c r="D136" s="43"/>
      <c r="E136" s="43"/>
      <c r="F136" s="43"/>
      <c r="G136" s="43"/>
      <c r="H136" s="43"/>
      <c r="I136" s="12"/>
    </row>
    <row r="137" spans="2:9" x14ac:dyDescent="0.25">
      <c r="B137" s="49"/>
      <c r="C137" s="43"/>
      <c r="D137" s="43"/>
      <c r="E137" s="43"/>
      <c r="F137" s="43"/>
      <c r="G137" s="43"/>
      <c r="H137" s="43"/>
      <c r="I137" s="12"/>
    </row>
    <row r="138" spans="2:9" x14ac:dyDescent="0.25">
      <c r="B138" s="49"/>
      <c r="C138" s="43"/>
      <c r="D138" s="43"/>
      <c r="E138" s="43"/>
      <c r="F138" s="43"/>
      <c r="G138" s="43"/>
      <c r="H138" s="43"/>
      <c r="I138" s="12"/>
    </row>
    <row r="139" spans="2:9" x14ac:dyDescent="0.25">
      <c r="B139" s="49"/>
      <c r="C139" s="43"/>
      <c r="D139" s="43"/>
      <c r="E139" s="43"/>
      <c r="F139" s="43"/>
      <c r="G139" s="43"/>
      <c r="H139" s="43"/>
      <c r="I139" s="12"/>
    </row>
    <row r="140" spans="2:9" x14ac:dyDescent="0.25">
      <c r="B140" s="49"/>
      <c r="C140" s="43"/>
      <c r="D140" s="43"/>
      <c r="E140" s="43"/>
      <c r="F140" s="43"/>
      <c r="G140" s="43"/>
      <c r="H140" s="43"/>
      <c r="I140" s="12"/>
    </row>
    <row r="141" spans="2:9" x14ac:dyDescent="0.25">
      <c r="B141" s="49"/>
      <c r="C141" s="43"/>
      <c r="D141" s="43"/>
      <c r="E141" s="43"/>
      <c r="F141" s="43"/>
      <c r="G141" s="43"/>
      <c r="H141" s="43"/>
      <c r="I141" s="12"/>
    </row>
    <row r="142" spans="2:9" x14ac:dyDescent="0.25">
      <c r="B142" s="49"/>
      <c r="C142" s="43"/>
      <c r="D142" s="43"/>
      <c r="E142" s="43"/>
      <c r="F142" s="43"/>
      <c r="G142" s="43"/>
      <c r="H142" s="43"/>
      <c r="I142" s="12"/>
    </row>
    <row r="143" spans="2:9" x14ac:dyDescent="0.25">
      <c r="B143" s="49"/>
      <c r="C143" s="43"/>
      <c r="D143" s="43"/>
      <c r="E143" s="43"/>
      <c r="F143" s="43"/>
      <c r="G143" s="43"/>
      <c r="H143" s="43"/>
      <c r="I143" s="12"/>
    </row>
    <row r="144" spans="2:9" x14ac:dyDescent="0.25">
      <c r="B144" s="49"/>
      <c r="C144" s="43"/>
      <c r="D144" s="43"/>
      <c r="E144" s="43"/>
      <c r="F144" s="43"/>
      <c r="G144" s="43"/>
      <c r="H144" s="43"/>
      <c r="I144" s="12"/>
    </row>
    <row r="145" spans="2:9" x14ac:dyDescent="0.25">
      <c r="B145" s="49"/>
      <c r="C145" s="43"/>
      <c r="D145" s="43"/>
      <c r="E145" s="43"/>
      <c r="F145" s="43"/>
      <c r="G145" s="43"/>
      <c r="H145" s="43"/>
      <c r="I145" s="12"/>
    </row>
    <row r="146" spans="2:9" x14ac:dyDescent="0.25">
      <c r="B146" s="49"/>
      <c r="C146" s="43"/>
      <c r="D146" s="43"/>
      <c r="E146" s="43"/>
      <c r="F146" s="43"/>
      <c r="G146" s="43"/>
      <c r="H146" s="43"/>
      <c r="I146" s="12"/>
    </row>
    <row r="147" spans="2:9" x14ac:dyDescent="0.25">
      <c r="B147" s="49"/>
      <c r="C147" s="43"/>
      <c r="D147" s="43"/>
      <c r="E147" s="43"/>
      <c r="F147" s="43"/>
      <c r="G147" s="43"/>
      <c r="H147" s="43"/>
      <c r="I147" s="12"/>
    </row>
    <row r="148" spans="2:9" x14ac:dyDescent="0.25">
      <c r="B148" s="49"/>
      <c r="C148" s="43"/>
      <c r="D148" s="43"/>
      <c r="E148" s="43"/>
      <c r="F148" s="43"/>
      <c r="G148" s="43"/>
      <c r="H148" s="43"/>
      <c r="I148" s="12"/>
    </row>
    <row r="149" spans="2:9" x14ac:dyDescent="0.25">
      <c r="B149" s="49"/>
      <c r="C149" s="43"/>
      <c r="D149" s="43"/>
      <c r="E149" s="43"/>
      <c r="F149" s="43"/>
      <c r="G149" s="43"/>
      <c r="H149" s="43"/>
      <c r="I149" s="12"/>
    </row>
    <row r="150" spans="2:9" x14ac:dyDescent="0.25">
      <c r="B150" s="49"/>
      <c r="C150" s="43"/>
      <c r="D150" s="43"/>
      <c r="E150" s="43"/>
      <c r="F150" s="43"/>
      <c r="G150" s="43"/>
      <c r="H150" s="43"/>
      <c r="I150" s="12"/>
    </row>
    <row r="151" spans="2:9" x14ac:dyDescent="0.25">
      <c r="B151" s="49"/>
      <c r="C151" s="43"/>
      <c r="D151" s="43"/>
      <c r="E151" s="43"/>
      <c r="F151" s="43"/>
      <c r="G151" s="43"/>
      <c r="H151" s="43"/>
      <c r="I151" s="12"/>
    </row>
    <row r="152" spans="2:9" x14ac:dyDescent="0.25">
      <c r="B152" s="49"/>
      <c r="C152" s="43"/>
      <c r="D152" s="43"/>
      <c r="E152" s="43"/>
      <c r="F152" s="43"/>
      <c r="G152" s="43"/>
      <c r="H152" s="43"/>
      <c r="I152" s="12"/>
    </row>
    <row r="153" spans="2:9" x14ac:dyDescent="0.25">
      <c r="B153" s="49"/>
      <c r="C153" s="43"/>
      <c r="D153" s="43"/>
      <c r="E153" s="43"/>
      <c r="F153" s="43"/>
      <c r="G153" s="43"/>
      <c r="H153" s="43"/>
      <c r="I153" s="12"/>
    </row>
    <row r="154" spans="2:9" x14ac:dyDescent="0.25">
      <c r="B154" s="49"/>
      <c r="C154" s="43"/>
      <c r="D154" s="43"/>
      <c r="E154" s="43"/>
      <c r="F154" s="43"/>
      <c r="G154" s="43"/>
      <c r="H154" s="43"/>
      <c r="I154" s="12"/>
    </row>
    <row r="155" spans="2:9" x14ac:dyDescent="0.25">
      <c r="B155" s="49"/>
      <c r="C155" s="43"/>
      <c r="D155" s="43"/>
      <c r="E155" s="43"/>
      <c r="F155" s="43"/>
      <c r="G155" s="43"/>
      <c r="H155" s="43"/>
      <c r="I155" s="12"/>
    </row>
    <row r="156" spans="2:9" x14ac:dyDescent="0.25">
      <c r="B156" s="49"/>
      <c r="C156" s="43"/>
      <c r="D156" s="43"/>
      <c r="E156" s="43"/>
      <c r="F156" s="43"/>
      <c r="G156" s="43"/>
      <c r="H156" s="43"/>
      <c r="I156" s="12"/>
    </row>
    <row r="157" spans="2:9" x14ac:dyDescent="0.25">
      <c r="B157" s="49"/>
      <c r="C157" s="43"/>
      <c r="D157" s="43"/>
      <c r="E157" s="43"/>
      <c r="F157" s="43"/>
      <c r="G157" s="43"/>
      <c r="H157" s="43"/>
      <c r="I157" s="12"/>
    </row>
    <row r="158" spans="2:9" x14ac:dyDescent="0.25">
      <c r="B158" s="49"/>
      <c r="C158" s="43"/>
      <c r="D158" s="43"/>
      <c r="E158" s="43"/>
      <c r="F158" s="43"/>
      <c r="G158" s="43"/>
      <c r="H158" s="43"/>
      <c r="I158" s="12"/>
    </row>
    <row r="159" spans="2:9" x14ac:dyDescent="0.25">
      <c r="B159" s="49"/>
      <c r="C159" s="43"/>
      <c r="D159" s="43"/>
      <c r="E159" s="43"/>
      <c r="F159" s="43"/>
      <c r="G159" s="43"/>
      <c r="H159" s="43"/>
      <c r="I159" s="12"/>
    </row>
    <row r="160" spans="2:9" x14ac:dyDescent="0.25">
      <c r="B160" s="49"/>
      <c r="C160" s="43"/>
      <c r="D160" s="43"/>
      <c r="E160" s="43"/>
      <c r="F160" s="43"/>
      <c r="G160" s="43"/>
      <c r="H160" s="43"/>
      <c r="I160" s="12"/>
    </row>
    <row r="161" spans="2:9" x14ac:dyDescent="0.25">
      <c r="B161" s="49"/>
      <c r="C161" s="43"/>
      <c r="D161" s="43"/>
      <c r="E161" s="43"/>
      <c r="F161" s="43"/>
      <c r="G161" s="43"/>
      <c r="H161" s="43"/>
      <c r="I161" s="12"/>
    </row>
    <row r="162" spans="2:9" x14ac:dyDescent="0.25">
      <c r="B162" s="49"/>
      <c r="C162" s="43"/>
      <c r="D162" s="43"/>
      <c r="E162" s="43"/>
      <c r="F162" s="43"/>
      <c r="G162" s="43"/>
      <c r="H162" s="43"/>
      <c r="I162" s="12"/>
    </row>
    <row r="163" spans="2:9" x14ac:dyDescent="0.25">
      <c r="B163" s="49"/>
      <c r="C163" s="43"/>
      <c r="D163" s="43"/>
      <c r="E163" s="43"/>
      <c r="F163" s="43"/>
      <c r="G163" s="43"/>
      <c r="H163" s="43"/>
      <c r="I163" s="12"/>
    </row>
    <row r="164" spans="2:9" x14ac:dyDescent="0.25">
      <c r="B164" s="49"/>
      <c r="C164" s="43"/>
      <c r="D164" s="43"/>
      <c r="E164" s="43"/>
      <c r="F164" s="43"/>
      <c r="G164" s="43"/>
      <c r="H164" s="43"/>
      <c r="I164" s="12"/>
    </row>
    <row r="165" spans="2:9" x14ac:dyDescent="0.25">
      <c r="B165" s="49"/>
      <c r="C165" s="43"/>
      <c r="D165" s="43"/>
      <c r="E165" s="43"/>
      <c r="F165" s="43"/>
      <c r="G165" s="43"/>
      <c r="H165" s="43"/>
      <c r="I165" s="12"/>
    </row>
    <row r="166" spans="2:9" x14ac:dyDescent="0.25">
      <c r="B166" s="49"/>
      <c r="C166" s="43"/>
      <c r="D166" s="43"/>
      <c r="E166" s="43"/>
      <c r="F166" s="43"/>
      <c r="G166" s="43"/>
      <c r="H166" s="43"/>
      <c r="I166" s="12"/>
    </row>
    <row r="167" spans="2:9" x14ac:dyDescent="0.25">
      <c r="B167" s="49"/>
      <c r="C167" s="43"/>
      <c r="D167" s="43"/>
      <c r="E167" s="43"/>
      <c r="F167" s="43"/>
      <c r="G167" s="43"/>
      <c r="H167" s="43"/>
      <c r="I167" s="12"/>
    </row>
    <row r="168" spans="2:9" x14ac:dyDescent="0.25">
      <c r="B168" s="43"/>
      <c r="C168" s="43"/>
      <c r="D168" s="43"/>
      <c r="E168" s="43"/>
      <c r="F168" s="43"/>
      <c r="G168" s="43"/>
      <c r="H168" s="43"/>
      <c r="I168" s="12"/>
    </row>
    <row r="169" spans="2:9" x14ac:dyDescent="0.25">
      <c r="B169" s="43"/>
      <c r="C169" s="43"/>
      <c r="D169" s="43"/>
      <c r="E169" s="43"/>
      <c r="F169" s="43"/>
      <c r="G169" s="43"/>
      <c r="H169" s="43"/>
      <c r="I169" s="12"/>
    </row>
    <row r="170" spans="2:9" x14ac:dyDescent="0.25">
      <c r="B170" s="43"/>
      <c r="C170" s="43"/>
      <c r="D170" s="43"/>
      <c r="E170" s="43"/>
      <c r="F170" s="43"/>
      <c r="G170" s="43"/>
      <c r="H170" s="43"/>
      <c r="I170" s="12"/>
    </row>
    <row r="171" spans="2:9" x14ac:dyDescent="0.25">
      <c r="B171" s="43"/>
      <c r="C171" s="43"/>
      <c r="D171" s="43"/>
      <c r="E171" s="43"/>
      <c r="F171" s="43"/>
      <c r="G171" s="43"/>
      <c r="H171" s="43"/>
      <c r="I171" s="12"/>
    </row>
    <row r="172" spans="2:9" x14ac:dyDescent="0.25">
      <c r="B172" s="43"/>
      <c r="C172" s="43"/>
      <c r="D172" s="43"/>
      <c r="E172" s="43"/>
      <c r="F172" s="43"/>
      <c r="G172" s="43"/>
      <c r="H172" s="43"/>
      <c r="I172" s="12"/>
    </row>
    <row r="173" spans="2:9" x14ac:dyDescent="0.25">
      <c r="B173" s="43"/>
      <c r="C173" s="43"/>
      <c r="D173" s="43"/>
      <c r="E173" s="43"/>
      <c r="F173" s="43"/>
      <c r="G173" s="43"/>
      <c r="H173" s="43"/>
      <c r="I173" s="12"/>
    </row>
    <row r="174" spans="2:9" x14ac:dyDescent="0.25">
      <c r="B174" s="43"/>
      <c r="C174" s="43"/>
      <c r="D174" s="43"/>
      <c r="E174" s="43"/>
      <c r="F174" s="43"/>
      <c r="G174" s="43"/>
      <c r="H174" s="43"/>
      <c r="I174" s="12"/>
    </row>
  </sheetData>
  <mergeCells count="2">
    <mergeCell ref="D17:H17"/>
    <mergeCell ref="D18:H18"/>
  </mergeCells>
  <phoneticPr fontId="3" type="noConversion"/>
  <conditionalFormatting sqref="B7:H7 B9:H9 B11:H11 B13:H13 B15:H15 B17:C17">
    <cfRule type="expression" dxfId="33" priority="15">
      <formula>MONTH(B7)&lt;&gt;Calendar1MonthOption</formula>
    </cfRule>
  </conditionalFormatting>
  <conditionalFormatting sqref="B18:C18 B10:H10 B12:H12 B14:H14 B16:H16 B8:H8">
    <cfRule type="expression" dxfId="32" priority="76">
      <formula>B$6=$E$4</formula>
    </cfRule>
  </conditionalFormatting>
  <conditionalFormatting sqref="B10:H10 B12:H12 B14:H14 B16:H16 B18:C18 B8:H8">
    <cfRule type="expression" dxfId="31" priority="82">
      <formula>B$6=$F$4</formula>
    </cfRule>
    <cfRule type="expression" dxfId="30" priority="83">
      <formula>B$6=$E$4</formula>
    </cfRule>
  </conditionalFormatting>
  <conditionalFormatting sqref="B8:H8 B10:H10 B12:H12 B14:H14 B16:H16 B18:C18">
    <cfRule type="colorScale" priority="5">
      <colorScale>
        <cfvo type="num" val="0"/>
        <cfvo type="num" val="0.5"/>
        <cfvo type="num" val="1"/>
        <color rgb="FF28B78D"/>
        <color rgb="FFFFEB84"/>
        <color rgb="FFE04848"/>
      </colorScale>
    </cfRule>
  </conditionalFormatting>
  <conditionalFormatting sqref="B6:H6">
    <cfRule type="expression" dxfId="29" priority="4">
      <formula>OR(B6=$E$4,B6=$F$4)</formula>
    </cfRule>
  </conditionalFormatting>
  <conditionalFormatting sqref="G21:G10001">
    <cfRule type="containsText" dxfId="28" priority="1" operator="containsText" text="low">
      <formula>NOT(ISERROR(SEARCH("low",G21)))</formula>
    </cfRule>
    <cfRule type="containsText" dxfId="27" priority="2" operator="containsText" text="high">
      <formula>NOT(ISERROR(SEARCH("high",G21)))</formula>
    </cfRule>
    <cfRule type="containsText" dxfId="26" priority="3" operator="containsText" text="Medium">
      <formula>NOT(ISERROR(SEARCH("Medium",G21)))</formula>
    </cfRule>
  </conditionalFormatting>
  <dataValidations xWindow="261" yWindow="449" count="11">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6" xr:uid="{00000000-0002-0000-0000-000000000000}">
      <formula1>"SUNDAY,MONDAY,TUESDAY,WEDNESDAY,THURSDAY,FRIDAY,SATURDAY"</formula1>
    </dataValidation>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4" xr:uid="{00000000-0002-0000-0000-000001000000}">
      <formula1>"January,February,March,April,May,June,July,August,September,October,November,December"</formula1>
    </dataValidation>
    <dataValidation allowBlank="1" showInputMessage="1" prompt="This workbook is a 12-month calendar. Enter starting year in cell B1, then select the starting month in cell C1. The calendar will update automatically for subsequent months" sqref="A5" xr:uid="{00000000-0002-0000-0000-000002000000}"/>
    <dataValidation allowBlank="1" showInputMessage="1" showErrorMessage="1" prompt="Enter year in this cell" sqref="B4" xr:uid="{00000000-0002-0000-0000-000003000000}"/>
    <dataValidation allowBlank="1" showInputMessage="1" prompt="Automatically determined weekday. To change weekdays, select a new week start day in cell B2" sqref="C6:H6" xr:uid="{00000000-0002-0000-0000-000004000000}"/>
    <dataValidation allowBlank="1" showInputMessage="1" prompt="Date" sqref="B7" xr:uid="{00000000-0002-0000-0000-000005000000}"/>
    <dataValidation allowBlank="1" showInputMessage="1" prompt="Enter monthly Notes in cell below" sqref="D17:H17" xr:uid="{00000000-0002-0000-0000-00000C000000}"/>
    <dataValidation allowBlank="1" showInputMessage="1" prompt="Enter monthly Notes in this cell" sqref="D18:H18" xr:uid="{00000000-0002-0000-0000-00000D000000}"/>
    <dataValidation type="list" allowBlank="1" showInputMessage="1" showErrorMessage="1" prompt="Please select weekly days OFF 2 _x000a_You can keep blank to remove Weekly OFF calendar highlights" sqref="F4" xr:uid="{A305E52C-1C10-44D9-8214-25AAE2F3D5A2}">
      <formula1>"Saturday,Sunday,Monday,Tuesday,Wednesday,Thursday,Friday"</formula1>
    </dataValidation>
    <dataValidation type="list" allowBlank="1" showInputMessage="1" showErrorMessage="1" prompt="Please select weekly days OFF 1_x000a_You can keep blank to remove Weekly OFF calendar highlights" sqref="E4" xr:uid="{4321E58E-F74B-4FD8-8767-ADAACA011AAA}">
      <formula1>"Saturday,Sunday,Monday,Tuesday,Wednesday,Thursday,Friday"</formula1>
    </dataValidation>
    <dataValidation type="list" allowBlank="1" showInputMessage="1" showErrorMessage="1" sqref="D4" xr:uid="{C7DFF29C-9F0F-461F-9F6F-D72630AE4A91}">
      <formula1>"SUNDAY,MONDAY,TUESDAY,WEDNESDAY,THURSDAY,FRIDAY,SATURDAY"</formula1>
    </dataValidation>
  </dataValidations>
  <printOptions horizontalCentered="1" verticalCentered="1"/>
  <pageMargins left="0.25" right="0.25" top="0.45" bottom="0.45" header="0.5" footer="0.5"/>
  <pageSetup scale="82" fitToHeight="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3" r:id="rId5" name="Button 5">
              <controlPr defaultSize="0" print="0" autoFill="0" autoPict="0" macro="[0]!Module1.Full_screen">
                <anchor moveWithCells="1" sizeWithCells="1">
                  <from>
                    <xdr:col>0</xdr:col>
                    <xdr:colOff>60960</xdr:colOff>
                    <xdr:row>1</xdr:row>
                    <xdr:rowOff>38100</xdr:rowOff>
                  </from>
                  <to>
                    <xdr:col>0</xdr:col>
                    <xdr:colOff>2689860</xdr:colOff>
                    <xdr:row>1</xdr:row>
                    <xdr:rowOff>320040</xdr:rowOff>
                  </to>
                </anchor>
              </controlPr>
            </control>
          </mc:Choice>
        </mc:AlternateContent>
        <mc:AlternateContent xmlns:mc="http://schemas.openxmlformats.org/markup-compatibility/2006">
          <mc:Choice Requires="x14">
            <control shapeId="2054" r:id="rId6" name="Button 6">
              <controlPr defaultSize="0" print="0" autoFill="0" autoPict="0" macro="[0]!Module1.Refresh">
                <anchor moveWithCells="1" sizeWithCells="1">
                  <from>
                    <xdr:col>0</xdr:col>
                    <xdr:colOff>60960</xdr:colOff>
                    <xdr:row>1</xdr:row>
                    <xdr:rowOff>327660</xdr:rowOff>
                  </from>
                  <to>
                    <xdr:col>0</xdr:col>
                    <xdr:colOff>2689860</xdr:colOff>
                    <xdr:row>1</xdr:row>
                    <xdr:rowOff>609600</xdr:rowOff>
                  </to>
                </anchor>
              </controlPr>
            </control>
          </mc:Choice>
        </mc:AlternateContent>
      </controls>
    </mc:Choice>
  </mc:AlternateContent>
  <extLst>
    <ext xmlns:x14="http://schemas.microsoft.com/office/spreadsheetml/2009/9/main" uri="{A8765BA9-456A-4dab-B4F3-ACF838C121DE}">
      <x14:slicerList>
        <x14:slicer r:id="rId7"/>
      </x14:slicerList>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E36E-C52B-442F-90DF-44CFF4957F46}">
  <sheetPr codeName="Sheet3"/>
  <dimension ref="B2:C13"/>
  <sheetViews>
    <sheetView workbookViewId="0">
      <selection activeCell="J29" sqref="J29"/>
    </sheetView>
  </sheetViews>
  <sheetFormatPr defaultRowHeight="14.4" x14ac:dyDescent="0.3"/>
  <sheetData>
    <row r="2" spans="2:3" x14ac:dyDescent="0.3">
      <c r="B2">
        <v>1</v>
      </c>
      <c r="C2" t="s">
        <v>40</v>
      </c>
    </row>
    <row r="3" spans="2:3" x14ac:dyDescent="0.3">
      <c r="B3">
        <v>2</v>
      </c>
      <c r="C3" t="s">
        <v>41</v>
      </c>
    </row>
    <row r="4" spans="2:3" x14ac:dyDescent="0.3">
      <c r="B4">
        <v>3</v>
      </c>
      <c r="C4" t="s">
        <v>42</v>
      </c>
    </row>
    <row r="5" spans="2:3" x14ac:dyDescent="0.3">
      <c r="B5">
        <v>4</v>
      </c>
      <c r="C5" t="s">
        <v>43</v>
      </c>
    </row>
    <row r="6" spans="2:3" x14ac:dyDescent="0.3">
      <c r="B6">
        <v>5</v>
      </c>
      <c r="C6" t="s">
        <v>44</v>
      </c>
    </row>
    <row r="7" spans="2:3" x14ac:dyDescent="0.3">
      <c r="B7">
        <v>6</v>
      </c>
      <c r="C7" t="s">
        <v>45</v>
      </c>
    </row>
    <row r="8" spans="2:3" x14ac:dyDescent="0.3">
      <c r="B8">
        <v>7</v>
      </c>
      <c r="C8" t="s">
        <v>46</v>
      </c>
    </row>
    <row r="9" spans="2:3" x14ac:dyDescent="0.3">
      <c r="B9">
        <v>8</v>
      </c>
      <c r="C9" t="s">
        <v>47</v>
      </c>
    </row>
    <row r="10" spans="2:3" x14ac:dyDescent="0.3">
      <c r="B10">
        <v>9</v>
      </c>
      <c r="C10" t="s">
        <v>48</v>
      </c>
    </row>
    <row r="11" spans="2:3" x14ac:dyDescent="0.3">
      <c r="B11">
        <v>10</v>
      </c>
      <c r="C11" t="s">
        <v>49</v>
      </c>
    </row>
    <row r="12" spans="2:3" x14ac:dyDescent="0.3">
      <c r="B12">
        <v>11</v>
      </c>
      <c r="C12" t="s">
        <v>50</v>
      </c>
    </row>
    <row r="13" spans="2:3" x14ac:dyDescent="0.3">
      <c r="B13">
        <v>12</v>
      </c>
      <c r="C13" t="s">
        <v>51</v>
      </c>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03551-B780-4AF5-8DB3-5A65D1E7A7A5}">
  <sheetPr codeName="Sheet5"/>
  <dimension ref="B1:O8"/>
  <sheetViews>
    <sheetView workbookViewId="0">
      <selection activeCell="Q18" sqref="A15:Q18"/>
    </sheetView>
  </sheetViews>
  <sheetFormatPr defaultRowHeight="14.4" x14ac:dyDescent="0.3"/>
  <cols>
    <col min="2" max="2" width="13.5546875" bestFit="1" customWidth="1"/>
    <col min="3" max="3" width="13.88671875" bestFit="1" customWidth="1"/>
    <col min="4" max="4" width="13.6640625" bestFit="1" customWidth="1"/>
    <col min="5" max="5" width="22.33203125" bestFit="1" customWidth="1"/>
    <col min="6" max="6" width="15.6640625" bestFit="1" customWidth="1"/>
    <col min="7" max="8" width="20.109375" bestFit="1" customWidth="1"/>
    <col min="10" max="10" width="13.5546875" bestFit="1" customWidth="1"/>
    <col min="11" max="11" width="20.109375" bestFit="1" customWidth="1"/>
    <col min="14" max="14" width="13.5546875" bestFit="1" customWidth="1"/>
    <col min="15" max="15" width="20.109375" bestFit="1" customWidth="1"/>
  </cols>
  <sheetData>
    <row r="1" spans="2:15" x14ac:dyDescent="0.3">
      <c r="B1" s="4" t="s">
        <v>102</v>
      </c>
      <c r="C1" s="36">
        <v>1</v>
      </c>
      <c r="F1" s="4" t="s">
        <v>102</v>
      </c>
      <c r="G1" s="36">
        <v>1</v>
      </c>
      <c r="J1" s="4" t="s">
        <v>102</v>
      </c>
      <c r="K1" s="36">
        <v>1</v>
      </c>
      <c r="N1" s="4" t="s">
        <v>102</v>
      </c>
      <c r="O1" s="36">
        <v>1</v>
      </c>
    </row>
    <row r="3" spans="2:15" x14ac:dyDescent="0.3">
      <c r="B3" s="4" t="s">
        <v>52</v>
      </c>
      <c r="C3" t="s">
        <v>54</v>
      </c>
      <c r="D3" t="s">
        <v>55</v>
      </c>
      <c r="F3" s="4" t="s">
        <v>52</v>
      </c>
      <c r="G3" t="s">
        <v>62</v>
      </c>
      <c r="J3" s="4" t="s">
        <v>52</v>
      </c>
      <c r="K3" t="s">
        <v>62</v>
      </c>
      <c r="N3" s="4" t="s">
        <v>52</v>
      </c>
      <c r="O3" t="s">
        <v>62</v>
      </c>
    </row>
    <row r="4" spans="2:15" x14ac:dyDescent="0.3">
      <c r="B4" s="50">
        <v>45261</v>
      </c>
      <c r="C4">
        <v>18</v>
      </c>
      <c r="D4">
        <v>14.999999999999998</v>
      </c>
      <c r="F4" s="36" t="s">
        <v>34</v>
      </c>
      <c r="G4">
        <v>2.5000000000000009</v>
      </c>
      <c r="J4" s="36" t="s">
        <v>5</v>
      </c>
      <c r="K4" s="51">
        <v>0.32051282051282032</v>
      </c>
      <c r="N4" s="36" t="s">
        <v>70</v>
      </c>
      <c r="O4" s="51">
        <v>0.15384615384615383</v>
      </c>
    </row>
    <row r="5" spans="2:15" x14ac:dyDescent="0.3">
      <c r="B5" s="50">
        <v>45262</v>
      </c>
      <c r="C5">
        <v>10</v>
      </c>
      <c r="D5">
        <v>9.5</v>
      </c>
      <c r="F5" s="36" t="s">
        <v>31</v>
      </c>
      <c r="G5">
        <v>11.5</v>
      </c>
      <c r="J5" s="36" t="s">
        <v>7</v>
      </c>
      <c r="K5" s="51">
        <v>0.20512820512820512</v>
      </c>
      <c r="N5" s="36" t="s">
        <v>69</v>
      </c>
      <c r="O5" s="51">
        <v>0.21794871794871795</v>
      </c>
    </row>
    <row r="6" spans="2:15" x14ac:dyDescent="0.3">
      <c r="B6" s="50">
        <v>45263</v>
      </c>
      <c r="C6">
        <v>10</v>
      </c>
      <c r="D6">
        <v>7.5000000000000018</v>
      </c>
      <c r="F6" s="36" t="s">
        <v>32</v>
      </c>
      <c r="G6">
        <v>11</v>
      </c>
      <c r="J6" s="36" t="s">
        <v>6</v>
      </c>
      <c r="K6" s="51">
        <v>0.47435897435897445</v>
      </c>
      <c r="N6" s="36" t="s">
        <v>67</v>
      </c>
      <c r="O6" s="51">
        <v>0.29487179487179493</v>
      </c>
    </row>
    <row r="7" spans="2:15" x14ac:dyDescent="0.3">
      <c r="B7" s="50">
        <v>45264</v>
      </c>
      <c r="C7">
        <v>18</v>
      </c>
      <c r="D7">
        <v>6.9999999999999982</v>
      </c>
      <c r="F7" s="36" t="s">
        <v>33</v>
      </c>
      <c r="G7">
        <v>14</v>
      </c>
      <c r="J7" s="36" t="s">
        <v>58</v>
      </c>
      <c r="K7" s="51">
        <v>1</v>
      </c>
      <c r="N7" s="36" t="s">
        <v>68</v>
      </c>
      <c r="O7" s="51">
        <v>0.33333333333333331</v>
      </c>
    </row>
    <row r="8" spans="2:15" x14ac:dyDescent="0.3">
      <c r="F8" s="36" t="s">
        <v>58</v>
      </c>
      <c r="G8">
        <v>39</v>
      </c>
      <c r="N8" s="36" t="s">
        <v>58</v>
      </c>
      <c r="O8" s="51">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MediaServiceKeyPoints xmlns="71af3243-3dd4-4a8d-8c0d-dd76da1f02a5"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1" ma:contentTypeDescription="Create a new document." ma:contentTypeScope="" ma:versionID="64dfb1555687e0874b4304b796b5b0c7">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e6e4c555b5e194d05b7203de9c4567b3"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element ref="ns1:_ip_UnifiedCompliancePolicyProperties" minOccurs="0"/>
                <xsd:element ref="ns1:_ip_UnifiedCompliancePolicyUIAction" minOccurs="0"/>
                <xsd:element ref="ns2:Image" minOccurs="0"/>
                <xsd:element ref="ns4:TaxCatchAll" minOccurs="0"/>
                <xsd:element ref="ns2:ImageTagsTaxHTField"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element name="Image" ma:index="22"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7AAFA5-FE93-4207-990F-59C175C9E179}">
  <ds:schemaRefs>
    <ds:schemaRef ds:uri="http://purl.org/dc/elements/1.1/"/>
    <ds:schemaRef ds:uri="230e9df3-be65-4c73-a93b-d1236ebd677e"/>
    <ds:schemaRef ds:uri="71af3243-3dd4-4a8d-8c0d-dd76da1f02a5"/>
    <ds:schemaRef ds:uri="http://purl.org/dc/dcmitype/"/>
    <ds:schemaRef ds:uri="http://schemas.microsoft.com/office/infopath/2007/PartnerControls"/>
    <ds:schemaRef ds:uri="http://schemas.openxmlformats.org/package/2006/metadata/core-properties"/>
    <ds:schemaRef ds:uri="16c05727-aa75-4e4a-9b5f-8a80a1165891"/>
    <ds:schemaRef ds:uri="http://www.w3.org/XML/1998/namespace"/>
    <ds:schemaRef ds:uri="http://schemas.microsoft.com/office/2006/documentManagement/types"/>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8B4C1AF-4211-427A-9309-756E73E21D73}">
  <ds:schemaRefs>
    <ds:schemaRef ds:uri="http://schemas.microsoft.com/DataMashup"/>
  </ds:schemaRefs>
</ds:datastoreItem>
</file>

<file path=customXml/itemProps3.xml><?xml version="1.0" encoding="utf-8"?>
<ds:datastoreItem xmlns:ds="http://schemas.openxmlformats.org/officeDocument/2006/customXml" ds:itemID="{1985F9A9-ECBA-4D89-95B6-46BC70381063}">
  <ds:schemaRefs>
    <ds:schemaRef ds:uri="http://schemas.microsoft.com/sharepoint/v3/contenttype/forms"/>
  </ds:schemaRefs>
</ds:datastoreItem>
</file>

<file path=customXml/itemProps4.xml><?xml version="1.0" encoding="utf-8"?>
<ds:datastoreItem xmlns:ds="http://schemas.openxmlformats.org/officeDocument/2006/customXml" ds:itemID="{3000B811-C719-4185-89E0-24F7901BF8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TM02897376</Template>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Raw Data</vt:lpstr>
      <vt:lpstr>Workload Calendar</vt:lpstr>
      <vt:lpstr>Sheet1</vt:lpstr>
      <vt:lpstr>Sheet2</vt:lpstr>
      <vt:lpstr>Calendar1Month</vt:lpstr>
      <vt:lpstr>Calendar1Year</vt:lpstr>
      <vt:lpstr>ColumnTitleRegion1..H12.1</vt:lpstr>
      <vt:lpstr>ColumnTitleRegion2..C14.1</vt:lpstr>
      <vt:lpstr>ColumnTitleRegion3..D14.1</vt:lpstr>
      <vt:lpstr>'Raw Data'!Print_Area</vt:lpstr>
      <vt:lpstr>'Workload Calendar'!Print_Area</vt:lpstr>
      <vt:lpstr>'Raw Data'!Print_Titles</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kareem mostafa</dc:creator>
  <cp:lastModifiedBy>kareem mostafa</cp:lastModifiedBy>
  <cp:lastPrinted>2022-05-19T07:04:27Z</cp:lastPrinted>
  <dcterms:created xsi:type="dcterms:W3CDTF">2021-08-09T05:09:45Z</dcterms:created>
  <dcterms:modified xsi:type="dcterms:W3CDTF">2025-02-16T18:57:06Z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